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305" tabRatio="582" activeTab="3"/>
  </bookViews>
  <sheets>
    <sheet name="封页" sheetId="23" r:id="rId1"/>
    <sheet name="画图" sheetId="5" r:id="rId2"/>
    <sheet name="全码规格 (2)" sheetId="75" r:id="rId3"/>
    <sheet name="BOM" sheetId="76" r:id="rId4"/>
    <sheet name="说明" sheetId="37" r:id="rId5"/>
    <sheet name="印绣花胶牌位置说明" sheetId="7" r:id="rId6"/>
    <sheet name="印绣花配色" sheetId="61" r:id="rId7"/>
    <sheet name="Sheet1" sheetId="69" r:id="rId8"/>
  </sheets>
  <externalReferences>
    <externalReference r:id="rId9"/>
    <externalReference r:id="rId10"/>
    <externalReference r:id="rId11"/>
    <externalReference r:id="rId12"/>
  </externalReferences>
  <definedNames>
    <definedName name="CELL_RANGE" localSheetId="2">#REF!</definedName>
    <definedName name="CELL_RANGE">#REF!</definedName>
    <definedName name="D形扣">[1]辅料!#REF!</definedName>
    <definedName name="D形扣编码">#REF!</definedName>
    <definedName name="_xlnm.Print_Area" localSheetId="2">'全码规格 (2)'!$A$1:$I$29</definedName>
    <definedName name="_xlnm.Print_Area" localSheetId="4">说明!$A$1:$F$31</definedName>
    <definedName name="_xlnm.Print_Area" localSheetId="5">印绣花胶牌位置说明!$A$1:$O$26</definedName>
    <definedName name="TAB_RANGE" localSheetId="2">#REF!</definedName>
    <definedName name="TAB_RANGE">#REF!</definedName>
    <definedName name="xlbcz001">[2]拉链属性!$A$2:$A$43</definedName>
    <definedName name="xlbqt001">[2]拉链属性!$A$44:$A$55</definedName>
    <definedName name="版型吊牌编码">#REF!</definedName>
    <definedName name="标准">#REF!</definedName>
    <definedName name="标准编码">#REF!</definedName>
    <definedName name="标准物料">[1]辅料!#REF!</definedName>
    <definedName name="标准物料编码">#REF!</definedName>
    <definedName name="插扣">[1]辅料!#REF!</definedName>
    <definedName name="插扣编码">#REF!</definedName>
    <definedName name="尺码唛">[1]辅料!#REF!</definedName>
    <definedName name="尺码唛编码">#REF!</definedName>
    <definedName name="抽绳">[1]辅料!#REF!</definedName>
    <definedName name="抽绳编码">#REF!</definedName>
    <definedName name="粗线">[1]辅料!#REF!</definedName>
    <definedName name="粗线编码">#REF!</definedName>
    <definedName name="大类">#REF!</definedName>
    <definedName name="大类名称">#REF!</definedName>
    <definedName name="单位1">#REF!</definedName>
    <definedName name="单位编码">#REF!</definedName>
    <definedName name="吊牌编码">#REF!</definedName>
    <definedName name="吊钟编码">#REF!</definedName>
    <definedName name="反光材料编码">#REF!</definedName>
    <definedName name="辅料">#REF!</definedName>
    <definedName name="辅料编码">#REF!</definedName>
    <definedName name="工字扣">[1]辅料!#REF!</definedName>
    <definedName name="工字扣编码">#REF!</definedName>
    <definedName name="功能标">[1]辅料!#REF!</definedName>
    <definedName name="功能标编码">#REF!</definedName>
    <definedName name="钩扣编码">#REF!</definedName>
    <definedName name="横机">#REF!</definedName>
    <definedName name="横机编码">#REF!</definedName>
    <definedName name="胶环">[1]辅料!#REF!</definedName>
    <definedName name="胶环编码">#REF!</definedName>
    <definedName name="胶牌">[1]辅料!#REF!</definedName>
    <definedName name="胶牌编码">#REF!</definedName>
    <definedName name="金属牌编码">#REF!</definedName>
    <definedName name="卡头">[1]辅料!#REF!</definedName>
    <definedName name="卡头编码">#REF!</definedName>
    <definedName name="拉链">#REF!</definedName>
    <definedName name="拉链编码">#REF!</definedName>
    <definedName name="拉头">#REF!</definedName>
    <definedName name="拉头编码">#REF!</definedName>
    <definedName name="拉头吊坠">[1]辅料!#REF!</definedName>
    <definedName name="拉头吊坠编码">#REF!</definedName>
    <definedName name="拉头色">#REF!</definedName>
    <definedName name="拉头颜色">#REF!</definedName>
    <definedName name="里料">[1]里料!#REF!</definedName>
    <definedName name="里料编码">#REF!</definedName>
    <definedName name="毛皮">[1]辅料!#REF!</definedName>
    <definedName name="毛皮编码">#REF!</definedName>
    <definedName name="面辅料颜色">#REF!</definedName>
    <definedName name="面料编号">#REF!</definedName>
    <definedName name="魔术贴">[1]辅料!#REF!</definedName>
    <definedName name="魔术贴编码">#REF!</definedName>
    <definedName name="纽扣">[1]辅料!#REF!</definedName>
    <definedName name="纽扣编码">#REF!</definedName>
    <definedName name="汽眼">[1]辅料!#REF!</definedName>
    <definedName name="汽眼编码">#REF!</definedName>
    <definedName name="日字扣">[1]辅料!#REF!</definedName>
    <definedName name="日字扣编码">#REF!</definedName>
    <definedName name="色号">#REF!</definedName>
    <definedName name="色号1" localSheetId="4">'[3]06FW数据库'!#REF!</definedName>
    <definedName name="色号1">#REF!</definedName>
    <definedName name="色号颜色">#REF!</definedName>
    <definedName name="色号颜色编码">'[1]颜色色号2007-04-02'!$C$2:$C$112</definedName>
    <definedName name="色名色号">#REF!</definedName>
    <definedName name="四件扣">[1]辅料!#REF!</definedName>
    <definedName name="四件扣编码">#REF!</definedName>
    <definedName name="梭织">[1]梭织面料!#REF!</definedName>
    <definedName name="梭织编码">#REF!</definedName>
    <definedName name="烫花">[1]辅料!#REF!</definedName>
    <definedName name="烫花编码">#REF!</definedName>
    <definedName name="烫唛编码">#REF!</definedName>
    <definedName name="填充物">[1]辅料!#REF!</definedName>
    <definedName name="五抓扣">[1]辅料!#REF!</definedName>
    <definedName name="五抓扣编码">#REF!</definedName>
    <definedName name="洗水">#REF!</definedName>
    <definedName name="洗水1">[1]洗水!#REF!</definedName>
    <definedName name="洗水编码">#REF!</definedName>
    <definedName name="下拉头">[1]辅料!#REF!</definedName>
    <definedName name="下拉头编码">#REF!</definedName>
    <definedName name="橡筋">[1]辅料!#REF!</definedName>
    <definedName name="橡筋编码">#REF!</definedName>
    <definedName name="橡筋绳">[1]辅料!#REF!</definedName>
    <definedName name="橡筋绳编码">#REF!</definedName>
    <definedName name="胸杯编码">#REF!</definedName>
    <definedName name="绣花">#REF!</definedName>
    <definedName name="绣花编码">#REF!</definedName>
    <definedName name="绣章">[1]辅料!#REF!</definedName>
    <definedName name="绣章编码">#REF!</definedName>
    <definedName name="颜色">#REF!</definedName>
    <definedName name="印花">#REF!</definedName>
    <definedName name="印花编码">#REF!</definedName>
    <definedName name="针织">[1]针织面料!#REF!</definedName>
    <definedName name="针织编码">#REF!</definedName>
    <definedName name="织带">[1]辅料!#REF!</definedName>
    <definedName name="织带编码">#REF!</definedName>
    <definedName name="织唛">[1]辅料!#REF!</definedName>
    <definedName name="织唛编码">#REF!</definedName>
    <definedName name="主料">#REF!</definedName>
    <definedName name="主料编码">#REF!</definedName>
    <definedName name="主唛">[1]辅料!#REF!</definedName>
    <definedName name="主唛编码">#REF!</definedName>
    <definedName name="撞钉">[1]辅料!#REF!</definedName>
    <definedName name="撞钉编码">#REF!</definedName>
  </definedNames>
  <calcPr calcId="145621"/>
</workbook>
</file>

<file path=xl/calcChain.xml><?xml version="1.0" encoding="utf-8"?>
<calcChain xmlns="http://schemas.openxmlformats.org/spreadsheetml/2006/main">
  <c r="O15" i="76" l="1"/>
  <c r="O29" i="76" l="1"/>
  <c r="O36" i="76" l="1"/>
  <c r="O32" i="76"/>
  <c r="O31" i="76"/>
  <c r="O30" i="76"/>
  <c r="O28" i="76"/>
  <c r="O27" i="76"/>
  <c r="O26" i="76"/>
  <c r="O25" i="76"/>
  <c r="O24" i="76"/>
  <c r="O23" i="76"/>
  <c r="O22" i="76"/>
  <c r="O21" i="76"/>
  <c r="O20" i="76"/>
  <c r="O19" i="76"/>
  <c r="O18" i="76"/>
  <c r="O17" i="76"/>
  <c r="O16" i="76"/>
  <c r="O14" i="76"/>
  <c r="O13" i="76"/>
  <c r="O12" i="76"/>
  <c r="O10" i="76" l="1"/>
  <c r="O37" i="76"/>
  <c r="C8" i="75"/>
  <c r="B8" i="75" s="1"/>
  <c r="E8" i="75"/>
  <c r="F8" i="75" s="1"/>
  <c r="G8" i="75" s="1"/>
  <c r="H8" i="75" s="1"/>
  <c r="E20" i="75"/>
  <c r="F20" i="75" s="1"/>
  <c r="G20" i="75" s="1"/>
  <c r="H20" i="75" s="1"/>
  <c r="C20" i="75"/>
  <c r="B20" i="75" s="1"/>
  <c r="E19" i="75"/>
  <c r="F19" i="75" s="1"/>
  <c r="G19" i="75" s="1"/>
  <c r="H19" i="75" s="1"/>
  <c r="C19" i="75"/>
  <c r="B19" i="75" s="1"/>
  <c r="E18" i="75"/>
  <c r="F18" i="75" s="1"/>
  <c r="G18" i="75" s="1"/>
  <c r="H18" i="75" s="1"/>
  <c r="C18" i="75"/>
  <c r="B18" i="75" s="1"/>
  <c r="E17" i="75"/>
  <c r="F17" i="75" s="1"/>
  <c r="G17" i="75" s="1"/>
  <c r="H17" i="75" s="1"/>
  <c r="C17" i="75"/>
  <c r="B17" i="75"/>
  <c r="E16" i="75"/>
  <c r="F16" i="75" s="1"/>
  <c r="G16" i="75" s="1"/>
  <c r="H16" i="75" s="1"/>
  <c r="C16" i="75"/>
  <c r="B16" i="75" s="1"/>
  <c r="E14" i="75"/>
  <c r="F14" i="75" s="1"/>
  <c r="G14" i="75" s="1"/>
  <c r="H14" i="75" s="1"/>
  <c r="C14" i="75"/>
  <c r="B14" i="75" s="1"/>
  <c r="E13" i="75"/>
  <c r="F13" i="75" s="1"/>
  <c r="G13" i="75" s="1"/>
  <c r="H13" i="75" s="1"/>
  <c r="C13" i="75"/>
  <c r="B13" i="75" s="1"/>
  <c r="E12" i="75"/>
  <c r="F12" i="75" s="1"/>
  <c r="G12" i="75" s="1"/>
  <c r="H12" i="75" s="1"/>
  <c r="C12" i="75"/>
  <c r="B12" i="75" s="1"/>
  <c r="E11" i="75"/>
  <c r="F11" i="75" s="1"/>
  <c r="G11" i="75" s="1"/>
  <c r="H11" i="75" s="1"/>
  <c r="C11" i="75"/>
  <c r="B11" i="75" s="1"/>
  <c r="E10" i="75"/>
  <c r="F10" i="75" s="1"/>
  <c r="G10" i="75" s="1"/>
  <c r="H10" i="75" s="1"/>
  <c r="C10" i="75"/>
  <c r="B10" i="75" s="1"/>
  <c r="E9" i="75"/>
  <c r="F9" i="75" s="1"/>
  <c r="G9" i="75" s="1"/>
  <c r="H9" i="75" s="1"/>
  <c r="C9" i="75"/>
  <c r="B9" i="75" s="1"/>
  <c r="E7" i="75"/>
  <c r="F7" i="75" s="1"/>
  <c r="G7" i="75" s="1"/>
  <c r="H7" i="75" s="1"/>
  <c r="C7" i="75"/>
  <c r="B7" i="75" s="1"/>
  <c r="G3" i="75"/>
  <c r="B3" i="75"/>
  <c r="C1" i="7" l="1"/>
  <c r="B2" i="37"/>
  <c r="B1" i="37"/>
  <c r="B2" i="5"/>
  <c r="B1" i="5"/>
</calcChain>
</file>

<file path=xl/comments1.xml><?xml version="1.0" encoding="utf-8"?>
<comments xmlns="http://schemas.openxmlformats.org/spreadsheetml/2006/main">
  <authors>
    <author>jianghaize</author>
  </authors>
  <commentList>
    <comment ref="O3" authorId="0">
      <text>
        <r>
          <rPr>
            <b/>
            <sz val="9"/>
            <color indexed="14"/>
            <rFont val="宋体"/>
            <family val="3"/>
            <charset val="134"/>
          </rPr>
          <t>以下单元格不用填写，系统自动带出</t>
        </r>
      </text>
    </comment>
  </commentList>
</comments>
</file>

<file path=xl/sharedStrings.xml><?xml version="1.0" encoding="utf-8"?>
<sst xmlns="http://schemas.openxmlformats.org/spreadsheetml/2006/main" count="528" uniqueCount="297">
  <si>
    <t>产品小类</t>
  </si>
  <si>
    <t>季</t>
  </si>
  <si>
    <t>节</t>
  </si>
  <si>
    <t>产品款号</t>
  </si>
  <si>
    <t>确</t>
  </si>
  <si>
    <t>开发跟单</t>
  </si>
  <si>
    <t>开发厂</t>
  </si>
  <si>
    <t>G.E</t>
  </si>
  <si>
    <t>认</t>
  </si>
  <si>
    <t>日期:</t>
  </si>
  <si>
    <t>探路者控股集团股份有限公司</t>
  </si>
  <si>
    <t>款式结构图示</t>
  </si>
  <si>
    <t>部份缝制图示:</t>
  </si>
  <si>
    <t>单位</t>
  </si>
  <si>
    <t>印花</t>
  </si>
  <si>
    <t>S</t>
  </si>
  <si>
    <t>M</t>
  </si>
  <si>
    <t>L</t>
  </si>
  <si>
    <t>XL</t>
  </si>
  <si>
    <t>XXL</t>
  </si>
  <si>
    <t>XXXL</t>
  </si>
  <si>
    <t>印绣花、胶牌、织唛、绣章、烫花等位置说明</t>
  </si>
  <si>
    <t>花心</t>
  </si>
  <si>
    <t>绣花</t>
  </si>
  <si>
    <t>部位</t>
  </si>
  <si>
    <t>位置</t>
  </si>
  <si>
    <t>测量方法</t>
  </si>
  <si>
    <t>测量点</t>
  </si>
  <si>
    <t>备注</t>
  </si>
  <si>
    <t>特别说明</t>
  </si>
  <si>
    <t>花边</t>
  </si>
  <si>
    <t>CM</t>
  </si>
  <si>
    <t>成衣量</t>
  </si>
  <si>
    <t>胶牌</t>
  </si>
  <si>
    <t>烫花</t>
  </si>
  <si>
    <t>图样:</t>
  </si>
  <si>
    <t>测量图示：</t>
  </si>
  <si>
    <t>大身色</t>
    <phoneticPr fontId="75" type="noConversion"/>
  </si>
  <si>
    <t>供应商</t>
    <phoneticPr fontId="75" type="noConversion"/>
  </si>
  <si>
    <t>愿景</t>
    <phoneticPr fontId="75" type="noConversion"/>
  </si>
  <si>
    <t>北京探路者户外用品股份有限公司核价单</t>
  </si>
  <si>
    <t>渠道：</t>
  </si>
  <si>
    <t>大区正常款</t>
  </si>
  <si>
    <t>开发季：</t>
  </si>
  <si>
    <t>生产工厂：</t>
  </si>
  <si>
    <t>品牌：</t>
  </si>
  <si>
    <t>开发类型：</t>
  </si>
  <si>
    <t>生产数量：</t>
  </si>
  <si>
    <t>事业部：</t>
  </si>
  <si>
    <t>开发工厂：</t>
  </si>
  <si>
    <t>审核日期：</t>
  </si>
  <si>
    <t>系列：</t>
  </si>
  <si>
    <t>制单日期：</t>
  </si>
  <si>
    <t>物 料 信 息</t>
  </si>
  <si>
    <t>序号</t>
  </si>
  <si>
    <t>物料类型</t>
  </si>
  <si>
    <t>物料名称</t>
  </si>
  <si>
    <t>物料编号</t>
  </si>
  <si>
    <t>成分</t>
  </si>
  <si>
    <t>功能吊牌</t>
  </si>
  <si>
    <t>金额(元)</t>
  </si>
  <si>
    <t>供应商</t>
  </si>
  <si>
    <t>厂供</t>
  </si>
  <si>
    <t>设  计</t>
  </si>
  <si>
    <t>缝制说明</t>
  </si>
  <si>
    <t>车缝说明</t>
  </si>
  <si>
    <t>1.产前样批核后方可开裁大货;</t>
  </si>
  <si>
    <t>2.尺寸跟尺寸表;</t>
    <phoneticPr fontId="75" type="noConversion"/>
  </si>
  <si>
    <t>3.做工跟样衣;</t>
    <phoneticPr fontId="75" type="noConversion"/>
  </si>
  <si>
    <t>袖肥/2（参考值/推版软件都具有功能：给出袖山高袖山曲线对应袖窿等长自动得出袖肥）</t>
  </si>
  <si>
    <t>产前样意见</t>
  </si>
  <si>
    <t>产品代码</t>
  </si>
  <si>
    <t>码号</t>
  </si>
  <si>
    <t>号型</t>
  </si>
  <si>
    <t>修改意见：</t>
  </si>
  <si>
    <t>1、产前样制作两件，其中一件水洗，水洗前测量规格，水洗3次，水温40度。水洗时间40分钟</t>
  </si>
  <si>
    <t>2、水洗后测量洗后规格，将洗前及洗后规格误差标注出来。</t>
  </si>
  <si>
    <t>23SS</t>
    <phoneticPr fontId="75" type="noConversion"/>
  </si>
  <si>
    <t>徐然</t>
  </si>
  <si>
    <t>徐然</t>
    <phoneticPr fontId="75" type="noConversion"/>
  </si>
  <si>
    <t>创裕</t>
    <phoneticPr fontId="75" type="noConversion"/>
  </si>
  <si>
    <t>款
式
图</t>
  </si>
  <si>
    <t/>
  </si>
  <si>
    <t>款式名称</t>
  </si>
  <si>
    <t>款号</t>
  </si>
  <si>
    <t>设计师</t>
  </si>
  <si>
    <t>开发员</t>
  </si>
  <si>
    <t>春夏</t>
  </si>
  <si>
    <t>探路者</t>
  </si>
  <si>
    <t>OEM</t>
  </si>
  <si>
    <t>探路者品牌管理</t>
  </si>
  <si>
    <t>宁波创裕制衣有限公司</t>
  </si>
  <si>
    <t>23SS探路者大区服装RUNNING</t>
  </si>
  <si>
    <t>2022/8/8</t>
  </si>
  <si>
    <t>采购信息</t>
  </si>
  <si>
    <t>总计</t>
  </si>
  <si>
    <t>配色信息</t>
  </si>
  <si>
    <t>净用量</t>
  </si>
  <si>
    <t>生产损耗</t>
  </si>
  <si>
    <t>大货单价</t>
  </si>
  <si>
    <t>黑色</t>
  </si>
  <si>
    <t>1</t>
  </si>
  <si>
    <t>面料A</t>
  </si>
  <si>
    <t>19SS黑色/E77//</t>
  </si>
  <si>
    <t>2</t>
  </si>
  <si>
    <t>3</t>
  </si>
  <si>
    <t>辅料1</t>
  </si>
  <si>
    <t xml:space="preserve"> </t>
  </si>
  <si>
    <t>4</t>
  </si>
  <si>
    <t>辅料2</t>
  </si>
  <si>
    <t>5</t>
  </si>
  <si>
    <t>辅料3</t>
  </si>
  <si>
    <t>6</t>
  </si>
  <si>
    <t>东莞泰丰</t>
  </si>
  <si>
    <t>缝纫线</t>
  </si>
  <si>
    <t xml:space="preserve">AE涤纶短纤线Tex-45/40/3 </t>
  </si>
  <si>
    <t>FR00019-XXX</t>
  </si>
  <si>
    <t>宁波华美</t>
  </si>
  <si>
    <t xml:space="preserve">AE涤纶短纤线Tex-27/40/2 </t>
  </si>
  <si>
    <t>FR00018-XXX</t>
  </si>
  <si>
    <t>包装类</t>
  </si>
  <si>
    <t xml:space="preserve">探路者成衣洗水标 </t>
  </si>
  <si>
    <t>BZ00035-001</t>
  </si>
  <si>
    <t>宝绅科技</t>
  </si>
  <si>
    <t>扣具类</t>
  </si>
  <si>
    <t xml:space="preserve">探路者吊粒 </t>
  </si>
  <si>
    <t>ZK00136-713</t>
  </si>
  <si>
    <t>吊牌</t>
  </si>
  <si>
    <t xml:space="preserve">TONN05跑步系列 </t>
  </si>
  <si>
    <t>DP00122-9</t>
  </si>
  <si>
    <t>石狮市创意纸塑制品有限公司</t>
  </si>
  <si>
    <t>XXXX固定色/009/</t>
  </si>
  <si>
    <t xml:space="preserve">TOHG06卷筒吊牌（合格证） </t>
  </si>
  <si>
    <t>DP00058-9</t>
  </si>
  <si>
    <t>天津迪朗</t>
  </si>
  <si>
    <t xml:space="preserve">60*40*20纸箱（含天地版） </t>
  </si>
  <si>
    <t>BZ00028-001</t>
  </si>
  <si>
    <t xml:space="preserve">拷贝纸 </t>
  </si>
  <si>
    <t>BZ00031-001</t>
  </si>
  <si>
    <t xml:space="preserve">干燥剂 </t>
  </si>
  <si>
    <t>BZ00034-001</t>
  </si>
  <si>
    <t xml:space="preserve">箱贴纸 </t>
  </si>
  <si>
    <t>BZ00029-001</t>
  </si>
  <si>
    <t>BZ00032-001</t>
  </si>
  <si>
    <t xml:space="preserve">打包带 </t>
  </si>
  <si>
    <t>BZ00033-001</t>
  </si>
  <si>
    <t>A</t>
    <phoneticPr fontId="75" type="noConversion"/>
  </si>
  <si>
    <t>B</t>
    <phoneticPr fontId="75" type="noConversion"/>
  </si>
  <si>
    <t>C</t>
    <phoneticPr fontId="75" type="noConversion"/>
  </si>
  <si>
    <t>D</t>
    <phoneticPr fontId="75" type="noConversion"/>
  </si>
  <si>
    <t>注：</t>
    <phoneticPr fontId="75" type="noConversion"/>
  </si>
  <si>
    <t>路程欣</t>
  </si>
  <si>
    <t>路程欣</t>
    <phoneticPr fontId="75" type="noConversion"/>
  </si>
  <si>
    <t>探路者产品规格表</t>
  </si>
  <si>
    <t>单位：cm</t>
  </si>
  <si>
    <t>产品代码：</t>
  </si>
  <si>
    <t>款号：</t>
  </si>
  <si>
    <t xml:space="preserve">          号型</t>
  </si>
  <si>
    <t>部位名称</t>
  </si>
  <si>
    <t>后中长</t>
  </si>
  <si>
    <t>胸围</t>
  </si>
  <si>
    <t>腰围</t>
  </si>
  <si>
    <t>摆围</t>
  </si>
  <si>
    <t>短袖后中袖长</t>
  </si>
  <si>
    <t>袖肥/2（参考值）</t>
  </si>
  <si>
    <t>短袖口/2</t>
  </si>
  <si>
    <t>领高</t>
  </si>
  <si>
    <t>前胸LOGO距前中</t>
  </si>
  <si>
    <t>参考</t>
    <phoneticPr fontId="75" type="noConversion"/>
  </si>
  <si>
    <t>圆领T恤前领宽</t>
  </si>
  <si>
    <t>圆领T恤前领深</t>
  </si>
  <si>
    <t>注：</t>
  </si>
  <si>
    <t>外套类胸围——腋下侧缝2厘米处横量</t>
  </si>
  <si>
    <t>外套类袖肥——腋下袖底缝2厘米处横量</t>
  </si>
  <si>
    <t>款式信息</t>
  </si>
  <si>
    <t>旧编码（SAP）</t>
  </si>
  <si>
    <t>规格1
（面料幅宽、辅料规格，拉链型号）</t>
  </si>
  <si>
    <t>规格2
（面料克重、拉链长度等）</t>
  </si>
  <si>
    <t xml:space="preserve">涤纶小格子面料 </t>
  </si>
  <si>
    <t>FK07650</t>
  </si>
  <si>
    <t>TIEF DRY X1</t>
  </si>
  <si>
    <t>125</t>
  </si>
  <si>
    <t>米</t>
  </si>
  <si>
    <t>泉州海天</t>
  </si>
  <si>
    <t>SD00030</t>
  </si>
  <si>
    <t>G22SSSD197</t>
  </si>
  <si>
    <t>XXXX黑色/713/</t>
  </si>
  <si>
    <t>个</t>
  </si>
  <si>
    <t>XXXX白/710/</t>
  </si>
  <si>
    <t>G14FWFR019</t>
  </si>
  <si>
    <t>G14FWFR018</t>
  </si>
  <si>
    <t>TAZ14S0012</t>
  </si>
  <si>
    <t>标牌类</t>
  </si>
  <si>
    <t>ZY00037-730</t>
  </si>
  <si>
    <t>G18SSZY005</t>
  </si>
  <si>
    <t>3.2*3.2cm</t>
  </si>
  <si>
    <t>川海</t>
  </si>
  <si>
    <t>7</t>
  </si>
  <si>
    <t>G20SSZT221</t>
  </si>
  <si>
    <t xml:space="preserve">NTTI02自收纳 </t>
  </si>
  <si>
    <t>DP00139</t>
  </si>
  <si>
    <t>G20SSZT238</t>
  </si>
  <si>
    <t xml:space="preserve">XTDR01TiEFDRY-X1干爽科技 </t>
  </si>
  <si>
    <t>DP00070</t>
  </si>
  <si>
    <t>G19SSZT095</t>
  </si>
  <si>
    <t>8</t>
  </si>
  <si>
    <t>G19SSZT079</t>
  </si>
  <si>
    <t>12</t>
  </si>
  <si>
    <t>ZBOMBZ003</t>
  </si>
  <si>
    <t>13</t>
  </si>
  <si>
    <t xml:space="preserve">探路者竖版枕式10C-勇气之红 </t>
  </si>
  <si>
    <t>BZ00011-XXX</t>
  </si>
  <si>
    <t>G20SSZT002</t>
  </si>
  <si>
    <t>35*45cm</t>
  </si>
  <si>
    <t>14</t>
  </si>
  <si>
    <t>ZBOMBZ011</t>
  </si>
  <si>
    <t>ZBOMBZ006</t>
  </si>
  <si>
    <t>ZBOMBZ004</t>
  </si>
  <si>
    <t>ZBOMBZ008</t>
  </si>
  <si>
    <t>ZBOMBZ010</t>
  </si>
  <si>
    <t>1.后整烫时，不能把面料烫死</t>
    <phoneticPr fontId="75" type="noConversion"/>
  </si>
  <si>
    <t>前幅</t>
    <phoneticPr fontId="75" type="noConversion"/>
  </si>
  <si>
    <t>左右居中</t>
    <phoneticPr fontId="75" type="noConversion"/>
  </si>
  <si>
    <t>印花二</t>
    <phoneticPr fontId="75" type="noConversion"/>
  </si>
  <si>
    <t>右后衫脚</t>
    <phoneticPr fontId="75" type="noConversion"/>
  </si>
  <si>
    <t>E</t>
    <phoneticPr fontId="75" type="noConversion"/>
  </si>
  <si>
    <t>印花一：印花色</t>
    <phoneticPr fontId="75" type="noConversion"/>
  </si>
  <si>
    <t>右后衫脚</t>
    <phoneticPr fontId="75" type="noConversion"/>
  </si>
  <si>
    <t>男式跑步训练短T</t>
    <phoneticPr fontId="75" type="noConversion"/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</si>
  <si>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</si>
  <si>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</si>
  <si>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</si>
  <si>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</si>
  <si>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</si>
  <si>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</si>
  <si>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</si>
  <si>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</si>
  <si>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前后腰节长</t>
  </si>
  <si>
    <t>袖口/下摆高</t>
    <phoneticPr fontId="75" type="noConversion"/>
  </si>
  <si>
    <t>前胸LOGO距肩颈点</t>
  </si>
  <si>
    <t>后中袖长——四点量，从后中经肩点、经袖肘位量至水平袖口处</t>
  </si>
  <si>
    <t>袖笼深——领下口后中处垂直量至袖笼深线</t>
  </si>
  <si>
    <t>腰围：XXL以上尺寸以缩小前腰省为前提。后片后背宽腰省要保持，侧线腰省和前胸宽腰省可减少。</t>
  </si>
  <si>
    <t>TAJJAL81417</t>
    <phoneticPr fontId="75" type="noConversion"/>
  </si>
  <si>
    <t>男式跑步训练短袖T恤</t>
  </si>
  <si>
    <t>白色\黑色</t>
  </si>
  <si>
    <t>蓝鹭灰</t>
  </si>
  <si>
    <t>藏蓝</t>
  </si>
  <si>
    <t>19SS白色/E73//</t>
  </si>
  <si>
    <t>23SS蓝鹭灰/P63//</t>
  </si>
  <si>
    <t>22FW蓝黑/O47//</t>
  </si>
  <si>
    <t>面料B</t>
  </si>
  <si>
    <t>腋下</t>
  </si>
  <si>
    <t>收纳</t>
  </si>
  <si>
    <t>23SS蓝鹭灰/P63/</t>
  </si>
  <si>
    <t>15</t>
  </si>
  <si>
    <t xml:space="preserve">封箱带 </t>
  </si>
  <si>
    <t>印花一</t>
    <phoneticPr fontId="75" type="noConversion"/>
  </si>
  <si>
    <t>印花二</t>
    <phoneticPr fontId="75" type="noConversion"/>
  </si>
  <si>
    <t>印花三</t>
    <phoneticPr fontId="75" type="noConversion"/>
  </si>
  <si>
    <t>前幅</t>
    <phoneticPr fontId="75" type="noConversion"/>
  </si>
  <si>
    <t>左右袖</t>
    <phoneticPr fontId="75" type="noConversion"/>
  </si>
  <si>
    <t>LOP价</t>
    <phoneticPr fontId="75" type="noConversion"/>
  </si>
  <si>
    <t>右后衫脚</t>
    <phoneticPr fontId="75" type="noConversion"/>
  </si>
  <si>
    <t>3XL</t>
    <phoneticPr fontId="75" type="noConversion"/>
  </si>
  <si>
    <t>4XL</t>
    <phoneticPr fontId="75" type="noConversion"/>
  </si>
  <si>
    <t>印花一</t>
    <phoneticPr fontId="75" type="noConversion"/>
  </si>
  <si>
    <t>蓝黑</t>
    <phoneticPr fontId="75" type="noConversion"/>
  </si>
  <si>
    <t>黑色</t>
    <phoneticPr fontId="75" type="noConversion"/>
  </si>
  <si>
    <t>反光银</t>
    <phoneticPr fontId="75" type="noConversion"/>
  </si>
  <si>
    <t>蓝黑</t>
    <phoneticPr fontId="75" type="noConversion"/>
  </si>
  <si>
    <t>白色</t>
    <phoneticPr fontId="75" type="noConversion"/>
  </si>
  <si>
    <t>前中</t>
    <phoneticPr fontId="75" type="noConversion"/>
  </si>
  <si>
    <t>印花二：反光印花色</t>
    <phoneticPr fontId="75" type="noConversion"/>
  </si>
  <si>
    <t>黑色</t>
    <phoneticPr fontId="75" type="noConversion"/>
  </si>
  <si>
    <t>深灰反光色</t>
    <phoneticPr fontId="75" type="noConversion"/>
  </si>
  <si>
    <t>左右袖</t>
    <phoneticPr fontId="75" type="noConversion"/>
  </si>
  <si>
    <t>印花三：印花色</t>
    <phoneticPr fontId="75" type="noConversion"/>
  </si>
  <si>
    <t>黑色</t>
    <phoneticPr fontId="75" type="noConversion"/>
  </si>
  <si>
    <r>
      <t>深灰色-同图案2</t>
    </r>
    <r>
      <rPr>
        <b/>
        <sz val="11"/>
        <color rgb="FFFF0000"/>
        <rFont val="华文细黑"/>
        <family val="3"/>
        <charset val="134"/>
      </rPr>
      <t>深灰反光色</t>
    </r>
    <phoneticPr fontId="75" type="noConversion"/>
  </si>
  <si>
    <t>右后衫脚</t>
    <phoneticPr fontId="75" type="noConversion"/>
  </si>
  <si>
    <t>银色</t>
    <phoneticPr fontId="75" type="noConversion"/>
  </si>
  <si>
    <t>100%聚酯纤维</t>
    <phoneticPr fontId="75" type="noConversion"/>
  </si>
  <si>
    <t>TIEF DRY X1</t>
    <phoneticPr fontId="75" type="noConversion"/>
  </si>
  <si>
    <t>主身、领捆</t>
    <phoneticPr fontId="75" type="noConversion"/>
  </si>
  <si>
    <t>141cm</t>
    <phoneticPr fontId="75" type="noConversion"/>
  </si>
  <si>
    <t>141cm</t>
    <phoneticPr fontId="75" type="noConversion"/>
  </si>
  <si>
    <t>TAJJAL81417</t>
    <phoneticPr fontId="75" type="noConversion"/>
  </si>
  <si>
    <t xml:space="preserve">5MM高弹双层扁织带（口罩绳） </t>
    <phoneticPr fontId="75" type="noConversion"/>
  </si>
  <si>
    <t xml:space="preserve">TOREAD尺码转印标(B版) </t>
    <phoneticPr fontId="75" type="noConversion"/>
  </si>
  <si>
    <t>油光纸</t>
    <phoneticPr fontId="75" type="noConversion"/>
  </si>
  <si>
    <t>张</t>
    <phoneticPr fontId="75" type="noConversion"/>
  </si>
  <si>
    <t>厂供</t>
    <phoneticPr fontId="75" type="noConversion"/>
  </si>
  <si>
    <t>C0T1067-0.5'棉人字织带</t>
  </si>
  <si>
    <t>米</t>
    <phoneticPr fontId="75" type="noConversion"/>
  </si>
  <si>
    <t>厂供</t>
    <phoneticPr fontId="75" type="noConversion"/>
  </si>
  <si>
    <t>左领骨挂耳</t>
    <phoneticPr fontId="7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</si>
</sst>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76" formatCode="\¥#,##0;[Red]\¥\-#,##0"/>
    <numFmt numFmtId="177" formatCode="0.00_)"/>
    <numFmt numFmtId="178" formatCode="_(* #,##0.00_);_(* \(#,##0.00\);_(* &quot;-&quot;??_);_(@_)"/>
    <numFmt numFmtId="179" formatCode="\¥#,##0.00;[Red]\¥\-#,##0.00"/>
    <numFmt numFmtId="180" formatCode="0.0_ "/>
    <numFmt numFmtId="181" formatCode="&quot;￥&quot;#,##0.00;&quot;￥&quot;\-#,##0.00"/>
    <numFmt numFmtId="182" formatCode="0.00_);[Red]\(0.00\)"/>
    <numFmt numFmtId="183" formatCode="0.000"/>
    <numFmt numFmtId="184" formatCode="0.0000"/>
  </numFmts>
  <fonts count="125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Times New Roman"/>
      <family val="1"/>
    </font>
    <font>
      <sz val="10"/>
      <name val="Arial"/>
      <family val="2"/>
    </font>
    <font>
      <sz val="1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ＭＳ Ｐゴシック"/>
      <family val="2"/>
    </font>
    <font>
      <sz val="12"/>
      <color indexed="8"/>
      <name val="新細明體"/>
      <family val="1"/>
    </font>
    <font>
      <sz val="11"/>
      <color indexed="20"/>
      <name val="宋体"/>
      <family val="3"/>
      <charset val="134"/>
    </font>
    <font>
      <sz val="12"/>
      <color indexed="9"/>
      <name val="新細明體"/>
      <family val="1"/>
    </font>
    <font>
      <b/>
      <sz val="12"/>
      <color indexed="9"/>
      <name val="新細明體"/>
      <family val="1"/>
    </font>
    <font>
      <sz val="11"/>
      <color indexed="8"/>
      <name val="ＭＳ Ｐゴシック"/>
      <family val="2"/>
    </font>
    <font>
      <b/>
      <sz val="11"/>
      <color indexed="56"/>
      <name val="宋体"/>
      <family val="3"/>
      <charset val="134"/>
    </font>
    <font>
      <b/>
      <sz val="11"/>
      <color indexed="56"/>
      <name val="新細明體"/>
      <family val="1"/>
    </font>
    <font>
      <sz val="11"/>
      <color indexed="17"/>
      <name val="宋体"/>
      <family val="3"/>
      <charset val="134"/>
    </font>
    <font>
      <sz val="12"/>
      <color indexed="17"/>
      <name val="新細明體"/>
      <family val="1"/>
    </font>
    <font>
      <b/>
      <sz val="18"/>
      <color indexed="56"/>
      <name val="新細明體"/>
      <family val="1"/>
    </font>
    <font>
      <b/>
      <sz val="13"/>
      <color indexed="56"/>
      <name val="新細明體"/>
      <family val="1"/>
    </font>
    <font>
      <sz val="10"/>
      <name val="Helv"/>
      <family val="2"/>
    </font>
    <font>
      <sz val="12"/>
      <name val="新細明體"/>
      <family val="1"/>
    </font>
    <font>
      <b/>
      <sz val="13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ＭＳ Ｐゴシック"/>
      <family val="2"/>
    </font>
    <font>
      <sz val="10"/>
      <color indexed="8"/>
      <name val="Arial"/>
      <family val="2"/>
    </font>
    <font>
      <sz val="12"/>
      <color indexed="52"/>
      <name val="新細明體"/>
      <family val="1"/>
    </font>
    <font>
      <sz val="11"/>
      <color indexed="8"/>
      <name val="新細明體"/>
      <family val="1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2"/>
      <color indexed="8"/>
      <name val="新細明體"/>
      <family val="1"/>
    </font>
    <font>
      <i/>
      <sz val="12"/>
      <color indexed="23"/>
      <name val="新細明體"/>
      <family val="1"/>
    </font>
    <font>
      <i/>
      <sz val="11"/>
      <color indexed="23"/>
      <name val="宋体"/>
      <family val="3"/>
      <charset val="134"/>
    </font>
    <font>
      <b/>
      <sz val="8"/>
      <color indexed="8"/>
      <name val="Arial"/>
      <family val="2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新細明體"/>
      <family val="1"/>
    </font>
    <font>
      <b/>
      <sz val="11"/>
      <color indexed="9"/>
      <name val="ＭＳ Ｐゴシック"/>
      <family val="2"/>
    </font>
    <font>
      <u/>
      <sz val="11"/>
      <color indexed="61"/>
      <name val="ＭＳ Ｐゴシック"/>
      <family val="2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56"/>
      <name val="ＭＳ Ｐゴシック"/>
      <family val="2"/>
    </font>
    <font>
      <sz val="11"/>
      <color indexed="60"/>
      <name val="ＭＳ Ｐゴシック"/>
      <family val="2"/>
    </font>
    <font>
      <u/>
      <sz val="11"/>
      <color indexed="12"/>
      <name val="ＭＳ Ｐゴシック"/>
      <family val="2"/>
    </font>
    <font>
      <sz val="11"/>
      <name val="돋움"/>
      <family val="2"/>
    </font>
    <font>
      <sz val="11"/>
      <name val="ＭＳ Ｐゴシック"/>
      <family val="2"/>
    </font>
    <font>
      <sz val="12"/>
      <color indexed="8"/>
      <name val="宋体"/>
      <family val="3"/>
      <charset val="134"/>
    </font>
    <font>
      <sz val="12"/>
      <color indexed="62"/>
      <name val="新細明體"/>
      <family val="1"/>
    </font>
    <font>
      <u/>
      <sz val="12"/>
      <color indexed="12"/>
      <name val="宋体"/>
      <family val="3"/>
      <charset val="134"/>
    </font>
    <font>
      <sz val="11"/>
      <color indexed="20"/>
      <name val="ＭＳ Ｐゴシック"/>
      <family val="2"/>
    </font>
    <font>
      <sz val="12"/>
      <color theme="1"/>
      <name val="宋体"/>
      <family val="3"/>
      <charset val="134"/>
      <scheme val="minor"/>
    </font>
    <font>
      <b/>
      <sz val="11"/>
      <color indexed="63"/>
      <name val="ＭＳ Ｐゴシック"/>
      <family val="2"/>
    </font>
    <font>
      <u/>
      <sz val="11"/>
      <color indexed="12"/>
      <name val="宋体"/>
      <family val="3"/>
      <charset val="134"/>
    </font>
    <font>
      <sz val="12"/>
      <color indexed="10"/>
      <name val="新細明體"/>
      <family val="1"/>
    </font>
    <font>
      <sz val="12"/>
      <color indexed="20"/>
      <name val="新細明體"/>
      <family val="1"/>
    </font>
    <font>
      <b/>
      <sz val="11"/>
      <color indexed="8"/>
      <name val="ＭＳ Ｐゴシック"/>
      <family val="2"/>
    </font>
    <font>
      <b/>
      <sz val="11"/>
      <color indexed="52"/>
      <name val="ＭＳ Ｐゴシック"/>
      <family val="2"/>
    </font>
    <font>
      <b/>
      <sz val="12"/>
      <color indexed="52"/>
      <name val="新細明體"/>
      <family val="1"/>
    </font>
    <font>
      <b/>
      <sz val="15"/>
      <color indexed="56"/>
      <name val="ＭＳ Ｐゴシック"/>
      <family val="2"/>
    </font>
    <font>
      <b/>
      <sz val="13"/>
      <color indexed="56"/>
      <name val="ＭＳ Ｐゴシック"/>
      <family val="2"/>
    </font>
    <font>
      <b/>
      <sz val="11"/>
      <color indexed="56"/>
      <name val="ＭＳ Ｐゴシック"/>
      <family val="2"/>
    </font>
    <font>
      <sz val="11"/>
      <color indexed="10"/>
      <name val="ＭＳ Ｐゴシック"/>
      <family val="2"/>
    </font>
    <font>
      <sz val="11"/>
      <color indexed="17"/>
      <name val="ＭＳ Ｐゴシック"/>
      <family val="2"/>
    </font>
    <font>
      <sz val="11"/>
      <color indexed="62"/>
      <name val="ＭＳ Ｐゴシック"/>
      <family val="2"/>
    </font>
    <font>
      <b/>
      <sz val="12"/>
      <color indexed="63"/>
      <name val="新細明體"/>
      <family val="1"/>
    </font>
    <font>
      <i/>
      <sz val="11"/>
      <color indexed="23"/>
      <name val="ＭＳ Ｐゴシック"/>
      <family val="2"/>
    </font>
    <font>
      <sz val="12"/>
      <color indexed="60"/>
      <name val="新細明體"/>
      <family val="1"/>
    </font>
    <font>
      <b/>
      <sz val="9"/>
      <color indexed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华文细黑"/>
      <family val="3"/>
      <charset val="134"/>
    </font>
    <font>
      <b/>
      <sz val="11"/>
      <name val="华文细黑"/>
      <family val="3"/>
      <charset val="134"/>
    </font>
    <font>
      <b/>
      <sz val="11"/>
      <color rgb="FFFF0000"/>
      <name val="华文细黑"/>
      <family val="3"/>
      <charset val="134"/>
    </font>
    <font>
      <sz val="12"/>
      <name val="新細明體"/>
      <family val="1"/>
      <charset val="136"/>
    </font>
    <font>
      <b/>
      <sz val="12"/>
      <name val="华文细黑"/>
      <family val="3"/>
      <charset val="134"/>
    </font>
    <font>
      <sz val="20"/>
      <name val="华文细黑"/>
      <family val="3"/>
      <charset val="134"/>
    </font>
    <font>
      <b/>
      <sz val="14"/>
      <name val="华文细黑"/>
      <family val="3"/>
      <charset val="134"/>
    </font>
    <font>
      <sz val="12"/>
      <name val="华文细黑"/>
      <family val="3"/>
      <charset val="134"/>
    </font>
    <font>
      <b/>
      <sz val="9"/>
      <name val="华文细黑"/>
      <family val="3"/>
      <charset val="134"/>
    </font>
    <font>
      <b/>
      <sz val="14"/>
      <color indexed="10"/>
      <name val="华文细黑"/>
      <family val="3"/>
      <charset val="134"/>
    </font>
    <font>
      <sz val="12"/>
      <color indexed="10"/>
      <name val="华文细黑"/>
      <family val="3"/>
      <charset val="134"/>
    </font>
    <font>
      <b/>
      <sz val="12"/>
      <color indexed="10"/>
      <name val="华文细黑"/>
      <family val="3"/>
      <charset val="134"/>
    </font>
    <font>
      <b/>
      <sz val="16"/>
      <name val="华文细黑"/>
      <family val="3"/>
      <charset val="134"/>
    </font>
    <font>
      <b/>
      <sz val="10"/>
      <color rgb="FFFF0000"/>
      <name val="华文细黑"/>
      <family val="3"/>
      <charset val="134"/>
    </font>
    <font>
      <b/>
      <sz val="12"/>
      <color indexed="8"/>
      <name val="华文细黑"/>
      <family val="3"/>
      <charset val="134"/>
    </font>
    <font>
      <b/>
      <sz val="12"/>
      <color indexed="12"/>
      <name val="华文细黑"/>
      <family val="3"/>
      <charset val="134"/>
    </font>
    <font>
      <b/>
      <sz val="10"/>
      <color indexed="12"/>
      <name val="华文细黑"/>
      <family val="3"/>
      <charset val="134"/>
    </font>
    <font>
      <b/>
      <sz val="10.5"/>
      <color indexed="12"/>
      <name val="华文细黑"/>
      <family val="3"/>
      <charset val="134"/>
    </font>
    <font>
      <b/>
      <sz val="10.5"/>
      <color rgb="FFFF0000"/>
      <name val="华文细黑"/>
      <family val="3"/>
      <charset val="134"/>
    </font>
    <font>
      <b/>
      <sz val="11"/>
      <color indexed="48"/>
      <name val="华文细黑"/>
      <family val="3"/>
      <charset val="134"/>
    </font>
    <font>
      <sz val="12"/>
      <color indexed="12"/>
      <name val="华文细黑"/>
      <family val="3"/>
      <charset val="134"/>
    </font>
    <font>
      <b/>
      <sz val="10.5"/>
      <color rgb="FF000099"/>
      <name val="华文细黑"/>
      <family val="3"/>
      <charset val="134"/>
    </font>
    <font>
      <b/>
      <sz val="11"/>
      <color indexed="17"/>
      <name val="华文细黑"/>
      <family val="3"/>
      <charset val="134"/>
    </font>
    <font>
      <b/>
      <sz val="18"/>
      <name val="微软雅黑"/>
      <family val="2"/>
      <charset val="134"/>
    </font>
    <font>
      <b/>
      <sz val="10"/>
      <name val="微软雅黑"/>
      <family val="2"/>
      <charset val="134"/>
    </font>
    <font>
      <b/>
      <sz val="11"/>
      <name val="Arial"/>
      <family val="2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Arial"/>
      <family val="2"/>
    </font>
    <font>
      <b/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rgb="FFFFFFFF"/>
      <name val="微软雅黑"/>
      <family val="2"/>
      <charset val="134"/>
    </font>
    <font>
      <b/>
      <sz val="11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b/>
      <sz val="10"/>
      <color rgb="FF000000"/>
      <name val="宋体"/>
      <family val="2"/>
      <charset val="134"/>
      <scheme val="minor"/>
    </font>
    <font>
      <sz val="9"/>
      <color rgb="FF000000"/>
      <name val="宋体"/>
      <family val="2"/>
      <charset val="134"/>
      <scheme val="minor"/>
    </font>
    <font>
      <sz val="10"/>
      <color rgb="FF000000"/>
      <name val="宋体"/>
      <family val="2"/>
      <charset val="134"/>
      <scheme val="minor"/>
    </font>
    <font>
      <sz val="8"/>
      <color rgb="FF000000"/>
      <name val="微软雅黑"/>
      <family val="2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1"/>
      <color theme="1"/>
      <name val="华文细黑"/>
      <family val="3"/>
      <charset val="134"/>
    </font>
    <font>
      <sz val="10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5521"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25" fillId="3" borderId="35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74" fillId="0" borderId="0">
      <alignment vertical="top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33" applyNumberFormat="0" applyFill="0" applyAlignment="0" applyProtection="0">
      <alignment vertical="center"/>
    </xf>
    <xf numFmtId="0" fontId="9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34" applyNumberFormat="0" applyFill="0" applyAlignment="0" applyProtection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34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0" borderId="0">
      <alignment vertical="top"/>
    </xf>
    <xf numFmtId="0" fontId="9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74" fillId="0" borderId="0">
      <alignment vertical="top"/>
    </xf>
    <xf numFmtId="0" fontId="9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4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26" fillId="0" borderId="3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20" borderId="37" applyNumberFormat="0" applyFont="0" applyAlignment="0" applyProtection="0">
      <alignment vertical="center"/>
    </xf>
    <xf numFmtId="0" fontId="9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9" fillId="20" borderId="37" applyNumberFormat="0" applyFont="0" applyAlignment="0" applyProtection="0">
      <alignment vertical="center"/>
    </xf>
    <xf numFmtId="0" fontId="9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4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33" fillId="0" borderId="38" applyNumberFormat="0" applyFill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4" fillId="0" borderId="0">
      <alignment vertical="top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0" borderId="3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17" fillId="0" borderId="3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3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74" fillId="0" borderId="0">
      <alignment vertical="center"/>
    </xf>
    <xf numFmtId="0" fontId="37" fillId="23" borderId="39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7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0" borderId="0">
      <alignment horizontal="center" vertical="center"/>
    </xf>
    <xf numFmtId="0" fontId="9" fillId="0" borderId="0">
      <alignment vertical="center"/>
    </xf>
    <xf numFmtId="0" fontId="30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9" fillId="0" borderId="40" applyNumberFormat="0" applyFill="0" applyAlignment="0" applyProtection="0">
      <alignment vertical="center"/>
    </xf>
    <xf numFmtId="0" fontId="74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74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74" fillId="0" borderId="0">
      <alignment vertical="center"/>
    </xf>
    <xf numFmtId="0" fontId="30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0" fillId="11" borderId="32" applyNumberFormat="0" applyAlignment="0" applyProtection="0">
      <alignment vertical="center"/>
    </xf>
    <xf numFmtId="0" fontId="9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4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3" borderId="35" applyNumberFormat="0" applyAlignment="0" applyProtection="0">
      <alignment vertical="center"/>
    </xf>
    <xf numFmtId="0" fontId="74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74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2" fillId="23" borderId="35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43" fillId="11" borderId="32" applyNumberFormat="0" applyAlignment="0" applyProtection="0">
      <alignment vertical="center"/>
    </xf>
    <xf numFmtId="0" fontId="9" fillId="0" borderId="0">
      <alignment vertical="center"/>
    </xf>
    <xf numFmtId="0" fontId="44" fillId="0" borderId="40" applyNumberFormat="0" applyFill="0" applyAlignment="0" applyProtection="0">
      <alignment vertical="center"/>
    </xf>
    <xf numFmtId="177" fontId="22" fillId="0" borderId="0">
      <alignment vertical="center"/>
    </xf>
    <xf numFmtId="0" fontId="9" fillId="0" borderId="0">
      <alignment vertical="center"/>
    </xf>
    <xf numFmtId="0" fontId="9" fillId="20" borderId="37" applyNumberFormat="0" applyFont="0" applyAlignment="0" applyProtection="0">
      <alignment vertical="center"/>
    </xf>
    <xf numFmtId="0" fontId="9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46" fillId="0" borderId="3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50" fillId="20" borderId="3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4" fillId="0" borderId="40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9" fillId="0" borderId="0">
      <alignment vertical="center"/>
    </xf>
    <xf numFmtId="0" fontId="16" fillId="0" borderId="33" applyNumberFormat="0" applyFill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0" borderId="40" applyNumberFormat="0" applyFill="0" applyAlignment="0" applyProtection="0">
      <alignment vertical="center"/>
    </xf>
    <xf numFmtId="0" fontId="74" fillId="0" borderId="0">
      <alignment vertical="center"/>
    </xf>
    <xf numFmtId="0" fontId="39" fillId="0" borderId="40" applyNumberFormat="0" applyFill="0" applyAlignment="0" applyProtection="0">
      <alignment vertical="center"/>
    </xf>
    <xf numFmtId="0" fontId="39" fillId="0" borderId="40" applyNumberFormat="0" applyFill="0" applyAlignment="0" applyProtection="0">
      <alignment vertical="center"/>
    </xf>
    <xf numFmtId="0" fontId="39" fillId="0" borderId="40" applyNumberFormat="0" applyFill="0" applyAlignment="0" applyProtection="0">
      <alignment vertical="center"/>
    </xf>
    <xf numFmtId="0" fontId="74" fillId="0" borderId="0">
      <alignment vertical="center"/>
    </xf>
    <xf numFmtId="0" fontId="39" fillId="0" borderId="40" applyNumberFormat="0" applyFill="0" applyAlignment="0" applyProtection="0">
      <alignment vertical="center"/>
    </xf>
    <xf numFmtId="0" fontId="39" fillId="0" borderId="4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34" applyNumberFormat="0" applyFill="0" applyAlignment="0" applyProtection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1" fillId="0" borderId="0">
      <alignment vertical="center"/>
    </xf>
    <xf numFmtId="0" fontId="74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74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7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top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3" fillId="3" borderId="35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3" fillId="3" borderId="35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5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top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 applyProtection="0">
      <alignment vertical="top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top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 applyProtection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2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top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2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2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11" borderId="3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 applyProtection="0">
      <alignment vertical="center"/>
    </xf>
    <xf numFmtId="0" fontId="74" fillId="0" borderId="0" applyProtection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top"/>
    </xf>
    <xf numFmtId="0" fontId="74" fillId="0" borderId="0">
      <alignment vertical="top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 applyProtection="0">
      <alignment vertical="center"/>
    </xf>
    <xf numFmtId="0" fontId="74" fillId="0" borderId="0">
      <alignment vertical="center"/>
    </xf>
    <xf numFmtId="0" fontId="74" fillId="0" borderId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3" fillId="3" borderId="35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0" fontId="5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top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2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top"/>
    </xf>
    <xf numFmtId="0" fontId="74" fillId="0" borderId="0">
      <alignment vertical="top"/>
    </xf>
    <xf numFmtId="0" fontId="74" fillId="0" borderId="0">
      <alignment vertical="center"/>
    </xf>
    <xf numFmtId="0" fontId="74" fillId="0" borderId="0">
      <alignment vertical="top"/>
    </xf>
    <xf numFmtId="0" fontId="74" fillId="0" borderId="0">
      <alignment vertical="top"/>
    </xf>
    <xf numFmtId="0" fontId="74" fillId="0" borderId="0">
      <alignment vertical="center"/>
    </xf>
    <xf numFmtId="0" fontId="74" fillId="0" borderId="0">
      <alignment vertical="top"/>
    </xf>
    <xf numFmtId="0" fontId="9" fillId="0" borderId="0">
      <alignment vertical="center"/>
    </xf>
    <xf numFmtId="0" fontId="74" fillId="0" borderId="0">
      <alignment vertical="top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top"/>
    </xf>
    <xf numFmtId="0" fontId="74" fillId="0" borderId="0">
      <alignment vertical="top"/>
    </xf>
    <xf numFmtId="0" fontId="74" fillId="0" borderId="0">
      <alignment vertical="top"/>
    </xf>
    <xf numFmtId="0" fontId="9" fillId="0" borderId="0">
      <alignment vertical="center"/>
    </xf>
    <xf numFmtId="0" fontId="74" fillId="0" borderId="0">
      <alignment vertical="top"/>
    </xf>
    <xf numFmtId="0" fontId="74" fillId="0" borderId="0">
      <alignment vertical="top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0" borderId="0">
      <alignment vertical="center"/>
    </xf>
    <xf numFmtId="0" fontId="74" fillId="0" borderId="0">
      <alignment vertical="center"/>
    </xf>
    <xf numFmtId="0" fontId="23" fillId="0" borderId="0">
      <alignment vertical="center"/>
    </xf>
    <xf numFmtId="0" fontId="74" fillId="0" borderId="0">
      <alignment vertical="center"/>
    </xf>
    <xf numFmtId="0" fontId="23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23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23" fillId="0" borderId="0">
      <alignment vertical="center"/>
    </xf>
    <xf numFmtId="0" fontId="74" fillId="0" borderId="0"/>
    <xf numFmtId="0" fontId="23" fillId="0" borderId="0">
      <alignment vertical="center"/>
    </xf>
    <xf numFmtId="0" fontId="9" fillId="0" borderId="0">
      <alignment vertical="center"/>
    </xf>
    <xf numFmtId="0" fontId="23" fillId="0" borderId="0">
      <alignment vertical="center"/>
    </xf>
    <xf numFmtId="0" fontId="9" fillId="0" borderId="0">
      <alignment vertical="center"/>
    </xf>
    <xf numFmtId="0" fontId="23" fillId="0" borderId="0">
      <alignment vertical="center"/>
    </xf>
    <xf numFmtId="0" fontId="9" fillId="0" borderId="0">
      <alignment vertical="center"/>
    </xf>
    <xf numFmtId="0" fontId="2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 applyProtection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56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/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6" fontId="5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0" borderId="36" applyNumberFormat="0" applyFill="0" applyAlignment="0" applyProtection="0">
      <alignment vertical="center"/>
    </xf>
    <xf numFmtId="0" fontId="9" fillId="0" borderId="0">
      <alignment vertical="center"/>
    </xf>
    <xf numFmtId="0" fontId="28" fillId="0" borderId="3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7" fillId="23" borderId="39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20" borderId="37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54" fillId="0" borderId="0">
      <alignment vertical="center"/>
    </xf>
    <xf numFmtId="0" fontId="58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7" borderId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3" fillId="0" borderId="38" applyNumberFormat="0" applyFill="0" applyAlignment="0" applyProtection="0">
      <alignment vertical="center"/>
    </xf>
    <xf numFmtId="0" fontId="33" fillId="0" borderId="38" applyNumberFormat="0" applyFill="0" applyAlignment="0" applyProtection="0">
      <alignment vertical="center"/>
    </xf>
    <xf numFmtId="0" fontId="33" fillId="0" borderId="38" applyNumberFormat="0" applyFill="0" applyAlignment="0" applyProtection="0">
      <alignment vertical="center"/>
    </xf>
    <xf numFmtId="0" fontId="9" fillId="0" borderId="0">
      <alignment vertical="center"/>
    </xf>
    <xf numFmtId="0" fontId="33" fillId="0" borderId="3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0" borderId="38" applyNumberFormat="0" applyFill="0" applyAlignment="0" applyProtection="0">
      <alignment vertical="center"/>
    </xf>
    <xf numFmtId="0" fontId="9" fillId="0" borderId="0">
      <alignment vertical="center"/>
    </xf>
    <xf numFmtId="0" fontId="33" fillId="0" borderId="3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0" borderId="38" applyNumberFormat="0" applyFill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11" borderId="32" applyNumberFormat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0" fillId="9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0" fillId="9" borderId="0" applyNumberFormat="0" applyBorder="0" applyAlignment="0" applyProtection="0">
      <alignment vertical="center"/>
    </xf>
    <xf numFmtId="0" fontId="46" fillId="0" borderId="3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1" fillId="0" borderId="38" applyNumberFormat="0" applyFill="0" applyAlignment="0" applyProtection="0">
      <alignment vertical="center"/>
    </xf>
    <xf numFmtId="0" fontId="42" fillId="23" borderId="35" applyNumberFormat="0" applyAlignment="0" applyProtection="0">
      <alignment vertical="center"/>
    </xf>
    <xf numFmtId="0" fontId="9" fillId="0" borderId="0">
      <alignment vertical="center"/>
    </xf>
    <xf numFmtId="0" fontId="62" fillId="23" borderId="35" applyNumberFormat="0" applyAlignment="0" applyProtection="0">
      <alignment vertical="center"/>
    </xf>
    <xf numFmtId="0" fontId="63" fillId="23" borderId="35" applyNumberFormat="0" applyAlignment="0" applyProtection="0">
      <alignment vertical="center"/>
    </xf>
    <xf numFmtId="0" fontId="63" fillId="23" borderId="35" applyNumberFormat="0" applyAlignment="0" applyProtection="0">
      <alignment vertical="center"/>
    </xf>
    <xf numFmtId="0" fontId="63" fillId="23" borderId="35" applyNumberFormat="0" applyAlignment="0" applyProtection="0">
      <alignment vertical="center"/>
    </xf>
    <xf numFmtId="0" fontId="9" fillId="0" borderId="0">
      <alignment vertical="center"/>
    </xf>
    <xf numFmtId="0" fontId="63" fillId="23" borderId="35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3" fillId="23" borderId="35" applyNumberFormat="0" applyAlignment="0" applyProtection="0">
      <alignment vertical="center"/>
    </xf>
    <xf numFmtId="0" fontId="63" fillId="23" borderId="35" applyNumberFormat="0" applyAlignment="0" applyProtection="0">
      <alignment vertical="center"/>
    </xf>
    <xf numFmtId="0" fontId="63" fillId="23" borderId="35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3" fillId="23" borderId="35" applyNumberFormat="0" applyAlignment="0" applyProtection="0">
      <alignment vertical="center"/>
    </xf>
    <xf numFmtId="0" fontId="43" fillId="11" borderId="32" applyNumberFormat="0" applyAlignment="0" applyProtection="0">
      <alignment vertical="center"/>
    </xf>
    <xf numFmtId="0" fontId="9" fillId="0" borderId="0">
      <alignment vertical="center"/>
    </xf>
    <xf numFmtId="0" fontId="14" fillId="11" borderId="32" applyNumberFormat="0" applyAlignment="0" applyProtection="0">
      <alignment vertical="center"/>
    </xf>
    <xf numFmtId="0" fontId="14" fillId="11" borderId="32" applyNumberFormat="0" applyAlignment="0" applyProtection="0">
      <alignment vertical="center"/>
    </xf>
    <xf numFmtId="0" fontId="14" fillId="11" borderId="32" applyNumberFormat="0" applyAlignment="0" applyProtection="0">
      <alignment vertical="center"/>
    </xf>
    <xf numFmtId="0" fontId="9" fillId="0" borderId="0">
      <alignment vertical="center"/>
    </xf>
    <xf numFmtId="0" fontId="14" fillId="11" borderId="32" applyNumberFormat="0" applyAlignment="0" applyProtection="0">
      <alignment vertical="center"/>
    </xf>
    <xf numFmtId="0" fontId="9" fillId="0" borderId="0">
      <alignment vertical="center"/>
    </xf>
    <xf numFmtId="0" fontId="14" fillId="11" borderId="32" applyNumberFormat="0" applyAlignment="0" applyProtection="0">
      <alignment vertical="center"/>
    </xf>
    <xf numFmtId="0" fontId="9" fillId="0" borderId="0">
      <alignment vertical="center"/>
    </xf>
    <xf numFmtId="0" fontId="14" fillId="11" borderId="3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4" fillId="0" borderId="40" applyNumberFormat="0" applyFill="0" applyAlignment="0" applyProtection="0">
      <alignment vertical="center"/>
    </xf>
    <xf numFmtId="0" fontId="65" fillId="0" borderId="34" applyNumberFormat="0" applyFill="0" applyAlignment="0" applyProtection="0">
      <alignment vertical="center"/>
    </xf>
    <xf numFmtId="0" fontId="66" fillId="0" borderId="33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9" fillId="0" borderId="0">
      <alignment vertical="center"/>
    </xf>
    <xf numFmtId="0" fontId="28" fillId="0" borderId="36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36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9" fillId="0" borderId="0">
      <alignment vertical="center"/>
    </xf>
    <xf numFmtId="0" fontId="68" fillId="7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1" fontId="74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9" fillId="3" borderId="35" applyNumberForma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37" fillId="23" borderId="39" applyNumberFormat="0" applyAlignment="0" applyProtection="0">
      <alignment vertical="center"/>
    </xf>
    <xf numFmtId="0" fontId="9" fillId="0" borderId="0">
      <alignment vertical="center"/>
    </xf>
    <xf numFmtId="0" fontId="70" fillId="23" borderId="39" applyNumberFormat="0" applyAlignment="0" applyProtection="0">
      <alignment vertical="center"/>
    </xf>
    <xf numFmtId="0" fontId="70" fillId="23" borderId="39" applyNumberFormat="0" applyAlignment="0" applyProtection="0">
      <alignment vertical="center"/>
    </xf>
    <xf numFmtId="0" fontId="70" fillId="23" borderId="39" applyNumberFormat="0" applyAlignment="0" applyProtection="0">
      <alignment vertical="center"/>
    </xf>
    <xf numFmtId="0" fontId="9" fillId="0" borderId="0">
      <alignment vertical="center"/>
    </xf>
    <xf numFmtId="0" fontId="70" fillId="23" borderId="39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0" fillId="23" borderId="39" applyNumberFormat="0" applyAlignment="0" applyProtection="0">
      <alignment vertical="center"/>
    </xf>
    <xf numFmtId="0" fontId="70" fillId="23" borderId="39" applyNumberFormat="0" applyAlignment="0" applyProtection="0">
      <alignment vertical="center"/>
    </xf>
    <xf numFmtId="0" fontId="9" fillId="0" borderId="0">
      <alignment vertical="center"/>
    </xf>
    <xf numFmtId="0" fontId="70" fillId="23" borderId="39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0" fillId="23" borderId="39" applyNumberFormat="0" applyAlignment="0" applyProtection="0">
      <alignment vertical="center"/>
    </xf>
    <xf numFmtId="0" fontId="53" fillId="3" borderId="35" applyNumberFormat="0" applyAlignment="0" applyProtection="0">
      <alignment vertical="center"/>
    </xf>
    <xf numFmtId="0" fontId="53" fillId="3" borderId="35" applyNumberFormat="0" applyAlignment="0" applyProtection="0">
      <alignment vertical="center"/>
    </xf>
    <xf numFmtId="0" fontId="53" fillId="3" borderId="35" applyNumberFormat="0" applyAlignment="0" applyProtection="0">
      <alignment vertical="center"/>
    </xf>
    <xf numFmtId="0" fontId="53" fillId="3" borderId="35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3" fillId="3" borderId="35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179" fontId="51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9" fillId="0" borderId="0">
      <alignment vertical="center"/>
    </xf>
    <xf numFmtId="0" fontId="27" fillId="0" borderId="0">
      <alignment vertical="top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9" fillId="0" borderId="0">
      <alignment vertical="center"/>
    </xf>
    <xf numFmtId="0" fontId="27" fillId="0" borderId="0">
      <alignment vertical="top"/>
    </xf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top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top"/>
    </xf>
    <xf numFmtId="0" fontId="22" fillId="0" borderId="0">
      <alignment vertical="center"/>
    </xf>
    <xf numFmtId="0" fontId="74" fillId="0" borderId="0"/>
    <xf numFmtId="0" fontId="74" fillId="0" borderId="0">
      <alignment vertical="center"/>
    </xf>
    <xf numFmtId="0" fontId="72" fillId="22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72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2" fillId="22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72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2" fillId="22" borderId="0" applyNumberFormat="0" applyBorder="0" applyAlignment="0" applyProtection="0">
      <alignment vertical="center"/>
    </xf>
    <xf numFmtId="0" fontId="9" fillId="20" borderId="37" applyNumberFormat="0" applyFont="0" applyAlignment="0" applyProtection="0">
      <alignment vertical="center"/>
    </xf>
    <xf numFmtId="0" fontId="5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4" fillId="0" borderId="0" applyProtection="0"/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74" fillId="0" borderId="0"/>
    <xf numFmtId="0" fontId="4" fillId="0" borderId="0">
      <alignment vertical="center"/>
    </xf>
    <xf numFmtId="0" fontId="79" fillId="0" borderId="0" applyProtection="0">
      <alignment vertical="center"/>
    </xf>
    <xf numFmtId="0" fontId="110" fillId="29" borderId="0">
      <alignment horizontal="center" vertical="center"/>
    </xf>
    <xf numFmtId="0" fontId="3" fillId="0" borderId="0">
      <alignment vertical="center"/>
    </xf>
    <xf numFmtId="0" fontId="111" fillId="0" borderId="0">
      <alignment horizontal="center" vertical="center"/>
    </xf>
    <xf numFmtId="0" fontId="112" fillId="0" borderId="0">
      <alignment horizontal="left" vertical="top"/>
    </xf>
    <xf numFmtId="0" fontId="111" fillId="0" borderId="0">
      <alignment horizontal="left" vertical="center"/>
    </xf>
    <xf numFmtId="0" fontId="113" fillId="0" borderId="0">
      <alignment horizontal="left" vertical="center"/>
    </xf>
    <xf numFmtId="0" fontId="113" fillId="0" borderId="0">
      <alignment horizontal="left" vertical="top"/>
    </xf>
    <xf numFmtId="0" fontId="111" fillId="30" borderId="0">
      <alignment horizontal="center" vertical="center"/>
    </xf>
    <xf numFmtId="0" fontId="111" fillId="4" borderId="0">
      <alignment horizontal="center" vertical="center"/>
    </xf>
    <xf numFmtId="0" fontId="111" fillId="27" borderId="0">
      <alignment horizontal="center" vertical="center"/>
    </xf>
    <xf numFmtId="0" fontId="115" fillId="0" borderId="0">
      <alignment horizontal="center" vertical="center"/>
    </xf>
    <xf numFmtId="0" fontId="113" fillId="0" borderId="0">
      <alignment horizontal="center" vertical="center"/>
    </xf>
    <xf numFmtId="0" fontId="113" fillId="0" borderId="0">
      <alignment horizontal="center" vertical="top"/>
    </xf>
    <xf numFmtId="0" fontId="113" fillId="0" borderId="0">
      <alignment horizontal="center" vertical="center"/>
    </xf>
    <xf numFmtId="0" fontId="113" fillId="0" borderId="0">
      <alignment horizontal="center" vertical="center"/>
    </xf>
    <xf numFmtId="0" fontId="113" fillId="0" borderId="0">
      <alignment horizontal="center" vertical="center"/>
    </xf>
    <xf numFmtId="0" fontId="113" fillId="0" borderId="0">
      <alignment horizontal="center" vertical="center"/>
    </xf>
    <xf numFmtId="0" fontId="116" fillId="0" borderId="0">
      <alignment horizontal="center" vertical="center"/>
    </xf>
    <xf numFmtId="0" fontId="117" fillId="0" borderId="0">
      <alignment horizontal="center" vertical="center"/>
    </xf>
    <xf numFmtId="0" fontId="118" fillId="0" borderId="0">
      <alignment horizontal="center"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2" fillId="0" borderId="0">
      <alignment vertical="center"/>
    </xf>
    <xf numFmtId="0" fontId="1" fillId="0" borderId="0">
      <alignment vertical="center"/>
    </xf>
  </cellStyleXfs>
  <cellXfs count="342">
    <xf numFmtId="0" fontId="0" fillId="0" borderId="0" xfId="0"/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77" fillId="0" borderId="41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0" fontId="76" fillId="0" borderId="42" xfId="0" applyFont="1" applyBorder="1" applyAlignment="1">
      <alignment vertical="center"/>
    </xf>
    <xf numFmtId="0" fontId="80" fillId="0" borderId="16" xfId="0" applyFont="1" applyBorder="1" applyAlignment="1">
      <alignment horizontal="center" vertical="center"/>
    </xf>
    <xf numFmtId="0" fontId="80" fillId="0" borderId="17" xfId="0" applyFont="1" applyFill="1" applyBorder="1" applyAlignment="1">
      <alignment horizontal="center" vertical="center"/>
    </xf>
    <xf numFmtId="0" fontId="82" fillId="0" borderId="8" xfId="0" applyFont="1" applyBorder="1" applyAlignment="1">
      <alignment horizontal="center" vertical="center"/>
    </xf>
    <xf numFmtId="0" fontId="82" fillId="0" borderId="13" xfId="0" applyFont="1" applyBorder="1" applyAlignment="1">
      <alignment horizontal="center" vertical="center"/>
    </xf>
    <xf numFmtId="0" fontId="83" fillId="0" borderId="0" xfId="0" applyFont="1"/>
    <xf numFmtId="0" fontId="80" fillId="0" borderId="18" xfId="0" applyFont="1" applyBorder="1" applyAlignment="1">
      <alignment horizontal="center" vertical="center"/>
    </xf>
    <xf numFmtId="0" fontId="84" fillId="0" borderId="19" xfId="0" applyFont="1" applyFill="1" applyBorder="1" applyAlignment="1">
      <alignment horizontal="center" vertical="center"/>
    </xf>
    <xf numFmtId="0" fontId="82" fillId="0" borderId="11" xfId="0" applyFont="1" applyBorder="1" applyAlignment="1">
      <alignment horizontal="center" vertical="center"/>
    </xf>
    <xf numFmtId="0" fontId="82" fillId="0" borderId="15" xfId="0" applyFont="1" applyBorder="1" applyAlignment="1">
      <alignment horizontal="center" vertical="center"/>
    </xf>
    <xf numFmtId="0" fontId="85" fillId="0" borderId="0" xfId="0" applyFont="1" applyBorder="1" applyAlignment="1">
      <alignment horizontal="left" vertical="center"/>
    </xf>
    <xf numFmtId="0" fontId="80" fillId="0" borderId="9" xfId="0" applyFont="1" applyBorder="1" applyAlignment="1">
      <alignment horizontal="left"/>
    </xf>
    <xf numFmtId="0" fontId="77" fillId="0" borderId="0" xfId="0" applyFont="1" applyBorder="1" applyAlignment="1">
      <alignment horizontal="left" vertical="center"/>
    </xf>
    <xf numFmtId="0" fontId="83" fillId="0" borderId="0" xfId="0" applyFont="1" applyBorder="1" applyAlignment="1">
      <alignment horizontal="center" vertical="center"/>
    </xf>
    <xf numFmtId="0" fontId="83" fillId="0" borderId="14" xfId="0" applyFont="1" applyBorder="1" applyAlignment="1">
      <alignment horizontal="center" vertical="center"/>
    </xf>
    <xf numFmtId="0" fontId="86" fillId="0" borderId="0" xfId="0" applyFont="1" applyBorder="1" applyAlignment="1">
      <alignment horizontal="left" vertical="center"/>
    </xf>
    <xf numFmtId="0" fontId="83" fillId="0" borderId="9" xfId="0" applyFont="1" applyBorder="1"/>
    <xf numFmtId="0" fontId="86" fillId="0" borderId="0" xfId="0" applyFont="1" applyAlignment="1">
      <alignment horizontal="left"/>
    </xf>
    <xf numFmtId="0" fontId="83" fillId="0" borderId="0" xfId="0" applyFont="1" applyAlignment="1">
      <alignment horizontal="center" vertical="center"/>
    </xf>
    <xf numFmtId="0" fontId="87" fillId="0" borderId="0" xfId="0" applyFont="1" applyBorder="1" applyAlignment="1">
      <alignment horizontal="left" vertical="center"/>
    </xf>
    <xf numFmtId="0" fontId="83" fillId="0" borderId="10" xfId="0" applyFont="1" applyBorder="1"/>
    <xf numFmtId="0" fontId="83" fillId="0" borderId="11" xfId="0" applyFont="1" applyBorder="1" applyAlignment="1">
      <alignment horizontal="center" vertical="center"/>
    </xf>
    <xf numFmtId="0" fontId="83" fillId="0" borderId="15" xfId="0" applyFont="1" applyBorder="1" applyAlignment="1">
      <alignment horizontal="center" vertical="center"/>
    </xf>
    <xf numFmtId="0" fontId="83" fillId="0" borderId="0" xfId="0" applyFont="1" applyBorder="1"/>
    <xf numFmtId="0" fontId="88" fillId="0" borderId="5" xfId="0" applyFont="1" applyFill="1" applyBorder="1" applyAlignment="1" applyProtection="1">
      <alignment horizontal="center" vertical="center"/>
      <protection locked="0"/>
    </xf>
    <xf numFmtId="0" fontId="88" fillId="0" borderId="20" xfId="0" applyFont="1" applyFill="1" applyBorder="1" applyAlignment="1" applyProtection="1">
      <alignment horizontal="center" vertical="center"/>
      <protection locked="0"/>
    </xf>
    <xf numFmtId="0" fontId="82" fillId="5" borderId="28" xfId="0" applyFont="1" applyFill="1" applyBorder="1" applyAlignment="1">
      <alignment horizontal="center" vertical="center"/>
    </xf>
    <xf numFmtId="0" fontId="77" fillId="0" borderId="29" xfId="0" applyFont="1" applyFill="1" applyBorder="1" applyAlignment="1">
      <alignment horizontal="center" vertical="center"/>
    </xf>
    <xf numFmtId="0" fontId="77" fillId="0" borderId="17" xfId="0" applyFont="1" applyFill="1" applyBorder="1" applyAlignment="1">
      <alignment horizontal="center" vertical="center"/>
    </xf>
    <xf numFmtId="0" fontId="82" fillId="5" borderId="30" xfId="0" applyFont="1" applyFill="1" applyBorder="1" applyAlignment="1">
      <alignment horizontal="center" vertical="center"/>
    </xf>
    <xf numFmtId="0" fontId="77" fillId="0" borderId="6" xfId="0" applyFont="1" applyFill="1" applyBorder="1" applyAlignment="1">
      <alignment horizontal="center" vertical="center"/>
    </xf>
    <xf numFmtId="0" fontId="77" fillId="5" borderId="12" xfId="0" applyFont="1" applyFill="1" applyBorder="1" applyAlignment="1">
      <alignment horizontal="center" vertical="center"/>
    </xf>
    <xf numFmtId="0" fontId="82" fillId="5" borderId="10" xfId="0" applyFont="1" applyFill="1" applyBorder="1" applyAlignment="1">
      <alignment horizontal="center" vertical="center"/>
    </xf>
    <xf numFmtId="0" fontId="82" fillId="0" borderId="0" xfId="0" applyFont="1" applyBorder="1"/>
    <xf numFmtId="0" fontId="80" fillId="0" borderId="13" xfId="0" applyFont="1" applyBorder="1" applyAlignment="1">
      <alignment horizontal="center" vertical="center"/>
    </xf>
    <xf numFmtId="0" fontId="80" fillId="0" borderId="0" xfId="0" applyFont="1" applyFill="1" applyBorder="1" applyAlignment="1">
      <alignment horizontal="center" vertical="center"/>
    </xf>
    <xf numFmtId="0" fontId="80" fillId="0" borderId="0" xfId="0" applyFont="1" applyBorder="1" applyAlignment="1">
      <alignment horizontal="center" vertical="center"/>
    </xf>
    <xf numFmtId="0" fontId="80" fillId="0" borderId="19" xfId="0" applyFont="1" applyFill="1" applyBorder="1" applyAlignment="1">
      <alignment horizontal="center" vertical="center"/>
    </xf>
    <xf numFmtId="0" fontId="80" fillId="0" borderId="15" xfId="0" applyFont="1" applyBorder="1" applyAlignment="1">
      <alignment horizontal="center" vertical="center"/>
    </xf>
    <xf numFmtId="0" fontId="83" fillId="0" borderId="0" xfId="3789" applyFont="1" applyFill="1"/>
    <xf numFmtId="0" fontId="83" fillId="0" borderId="0" xfId="3789" applyFont="1"/>
    <xf numFmtId="0" fontId="91" fillId="0" borderId="0" xfId="3789" applyFont="1" applyFill="1" applyBorder="1" applyAlignment="1">
      <alignment horizontal="center" vertical="center" textRotation="255"/>
    </xf>
    <xf numFmtId="0" fontId="92" fillId="0" borderId="5" xfId="3789" applyFont="1" applyBorder="1" applyAlignment="1">
      <alignment horizontal="left"/>
    </xf>
    <xf numFmtId="0" fontId="92" fillId="0" borderId="1" xfId="3789" applyFont="1" applyBorder="1" applyAlignment="1">
      <alignment horizontal="left"/>
    </xf>
    <xf numFmtId="0" fontId="92" fillId="0" borderId="20" xfId="3789" applyFont="1" applyBorder="1" applyAlignment="1">
      <alignment horizontal="left"/>
    </xf>
    <xf numFmtId="0" fontId="89" fillId="0" borderId="5" xfId="3789" applyFont="1" applyBorder="1" applyAlignment="1">
      <alignment horizontal="left"/>
    </xf>
    <xf numFmtId="0" fontId="95" fillId="0" borderId="0" xfId="3789" applyFont="1" applyFill="1"/>
    <xf numFmtId="0" fontId="94" fillId="0" borderId="50" xfId="3789" applyFont="1" applyBorder="1" applyAlignment="1">
      <alignment horizontal="left"/>
    </xf>
    <xf numFmtId="0" fontId="94" fillId="0" borderId="43" xfId="3789" applyFont="1" applyBorder="1" applyAlignment="1">
      <alignment horizontal="left"/>
    </xf>
    <xf numFmtId="0" fontId="94" fillId="0" borderId="51" xfId="3789" applyFont="1" applyBorder="1" applyAlignment="1">
      <alignment horizontal="left"/>
    </xf>
    <xf numFmtId="0" fontId="77" fillId="0" borderId="0" xfId="3789" applyFont="1" applyFill="1"/>
    <xf numFmtId="0" fontId="96" fillId="0" borderId="0" xfId="3789" applyFont="1"/>
    <xf numFmtId="0" fontId="98" fillId="0" borderId="0" xfId="3789" applyFont="1" applyFill="1"/>
    <xf numFmtId="0" fontId="83" fillId="0" borderId="0" xfId="3789" applyFont="1" applyBorder="1" applyAlignment="1">
      <alignment horizontal="center" vertical="center"/>
    </xf>
    <xf numFmtId="0" fontId="83" fillId="0" borderId="0" xfId="3789" applyFont="1" applyAlignment="1">
      <alignment horizontal="center" vertical="center"/>
    </xf>
    <xf numFmtId="0" fontId="80" fillId="3" borderId="47" xfId="0" applyFont="1" applyFill="1" applyBorder="1" applyAlignment="1">
      <alignment vertical="center"/>
    </xf>
    <xf numFmtId="0" fontId="80" fillId="3" borderId="49" xfId="0" applyFont="1" applyFill="1" applyBorder="1" applyAlignment="1">
      <alignment vertical="center"/>
    </xf>
    <xf numFmtId="0" fontId="77" fillId="0" borderId="42" xfId="0" applyFont="1" applyBorder="1" applyAlignment="1">
      <alignment horizontal="center" vertical="center"/>
    </xf>
    <xf numFmtId="0" fontId="77" fillId="0" borderId="52" xfId="0" applyFont="1" applyFill="1" applyBorder="1" applyAlignment="1">
      <alignment horizontal="center" vertical="center" shrinkToFit="1"/>
    </xf>
    <xf numFmtId="0" fontId="83" fillId="0" borderId="0" xfId="0" applyFont="1" applyFill="1"/>
    <xf numFmtId="0" fontId="77" fillId="0" borderId="9" xfId="0" applyFont="1" applyFill="1" applyBorder="1" applyAlignment="1">
      <alignment horizontal="left" vertical="center"/>
    </xf>
    <xf numFmtId="0" fontId="77" fillId="0" borderId="0" xfId="0" applyFont="1" applyBorder="1" applyAlignment="1">
      <alignment horizontal="center" vertical="center"/>
    </xf>
    <xf numFmtId="0" fontId="77" fillId="0" borderId="14" xfId="0" applyFont="1" applyBorder="1" applyAlignment="1">
      <alignment horizontal="center" vertical="center"/>
    </xf>
    <xf numFmtId="0" fontId="77" fillId="0" borderId="9" xfId="0" applyFont="1" applyBorder="1" applyAlignment="1">
      <alignment horizontal="left" vertical="center"/>
    </xf>
    <xf numFmtId="0" fontId="78" fillId="0" borderId="0" xfId="0" applyFont="1" applyBorder="1" applyAlignment="1">
      <alignment horizontal="left" vertical="center"/>
    </xf>
    <xf numFmtId="0" fontId="78" fillId="0" borderId="14" xfId="0" applyFont="1" applyBorder="1" applyAlignment="1">
      <alignment horizontal="center" vertical="center" wrapText="1"/>
    </xf>
    <xf numFmtId="0" fontId="77" fillId="0" borderId="14" xfId="0" applyFont="1" applyBorder="1" applyAlignment="1">
      <alignment horizontal="left" vertical="center"/>
    </xf>
    <xf numFmtId="0" fontId="78" fillId="0" borderId="14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 vertical="center" wrapText="1"/>
    </xf>
    <xf numFmtId="0" fontId="77" fillId="0" borderId="14" xfId="0" applyFont="1" applyBorder="1" applyAlignment="1">
      <alignment horizontal="center" vertical="center" wrapText="1"/>
    </xf>
    <xf numFmtId="0" fontId="83" fillId="0" borderId="0" xfId="0" applyFont="1" applyAlignment="1">
      <alignment wrapText="1"/>
    </xf>
    <xf numFmtId="0" fontId="83" fillId="0" borderId="14" xfId="0" applyFont="1" applyBorder="1"/>
    <xf numFmtId="0" fontId="77" fillId="0" borderId="9" xfId="0" applyFont="1" applyBorder="1" applyAlignment="1">
      <alignment horizontal="center" vertical="center"/>
    </xf>
    <xf numFmtId="0" fontId="77" fillId="0" borderId="10" xfId="0" applyFont="1" applyBorder="1" applyAlignment="1">
      <alignment horizontal="center" vertical="center"/>
    </xf>
    <xf numFmtId="0" fontId="77" fillId="0" borderId="11" xfId="0" applyFont="1" applyBorder="1" applyAlignment="1">
      <alignment horizontal="center" vertical="center"/>
    </xf>
    <xf numFmtId="0" fontId="77" fillId="0" borderId="15" xfId="0" applyFont="1" applyBorder="1" applyAlignment="1">
      <alignment horizontal="center" vertical="center"/>
    </xf>
    <xf numFmtId="0" fontId="80" fillId="0" borderId="0" xfId="0" applyFont="1" applyBorder="1" applyAlignment="1">
      <alignment horizontal="center" vertical="center" wrapText="1"/>
    </xf>
    <xf numFmtId="0" fontId="80" fillId="0" borderId="0" xfId="0" applyFont="1" applyAlignment="1">
      <alignment horizontal="center" vertical="center"/>
    </xf>
    <xf numFmtId="0" fontId="9" fillId="0" borderId="0" xfId="4002">
      <alignment vertical="center"/>
    </xf>
    <xf numFmtId="0" fontId="105" fillId="0" borderId="58" xfId="4002" applyNumberFormat="1" applyFont="1" applyFill="1" applyBorder="1">
      <alignment vertical="center"/>
    </xf>
    <xf numFmtId="0" fontId="105" fillId="0" borderId="59" xfId="4002" applyNumberFormat="1" applyFont="1" applyFill="1" applyBorder="1" applyAlignment="1">
      <alignment horizontal="center" vertical="center"/>
    </xf>
    <xf numFmtId="0" fontId="105" fillId="0" borderId="60" xfId="4002" applyNumberFormat="1" applyFont="1" applyFill="1" applyBorder="1" applyAlignment="1">
      <alignment horizontal="center" vertical="center"/>
    </xf>
    <xf numFmtId="0" fontId="0" fillId="0" borderId="0" xfId="4002" applyNumberFormat="1" applyFont="1">
      <alignment vertical="center"/>
    </xf>
    <xf numFmtId="0" fontId="9" fillId="0" borderId="0" xfId="4002" applyNumberFormat="1">
      <alignment vertical="center"/>
    </xf>
    <xf numFmtId="0" fontId="105" fillId="0" borderId="61" xfId="4002" applyFont="1" applyFill="1" applyBorder="1">
      <alignment vertical="center"/>
    </xf>
    <xf numFmtId="0" fontId="105" fillId="0" borderId="42" xfId="4002" applyFont="1" applyFill="1" applyBorder="1" applyAlignment="1">
      <alignment horizontal="center" vertical="center"/>
    </xf>
    <xf numFmtId="0" fontId="106" fillId="0" borderId="42" xfId="4002" applyFont="1" applyFill="1" applyBorder="1" applyAlignment="1">
      <alignment horizontal="center" vertical="center"/>
    </xf>
    <xf numFmtId="0" fontId="105" fillId="0" borderId="62" xfId="4002" applyFont="1" applyFill="1" applyBorder="1" applyAlignment="1">
      <alignment horizontal="center" vertical="center"/>
    </xf>
    <xf numFmtId="0" fontId="105" fillId="0" borderId="63" xfId="4002" applyFont="1" applyFill="1" applyBorder="1">
      <alignment vertical="center"/>
    </xf>
    <xf numFmtId="0" fontId="105" fillId="0" borderId="64" xfId="4002" applyFont="1" applyFill="1" applyBorder="1" applyAlignment="1">
      <alignment horizontal="center" vertical="center"/>
    </xf>
    <xf numFmtId="0" fontId="106" fillId="0" borderId="64" xfId="4002" applyFont="1" applyFill="1" applyBorder="1" applyAlignment="1">
      <alignment horizontal="center" vertical="center"/>
    </xf>
    <xf numFmtId="0" fontId="105" fillId="0" borderId="65" xfId="4002" applyFont="1" applyFill="1" applyBorder="1" applyAlignment="1">
      <alignment horizontal="center" vertical="center"/>
    </xf>
    <xf numFmtId="0" fontId="107" fillId="0" borderId="66" xfId="2937" applyNumberFormat="1" applyFont="1" applyFill="1" applyBorder="1" applyAlignment="1">
      <alignment shrinkToFit="1"/>
    </xf>
    <xf numFmtId="49" fontId="0" fillId="0" borderId="59" xfId="4002" applyNumberFormat="1" applyFont="1" applyFill="1" applyBorder="1" applyAlignment="1">
      <alignment horizontal="center" vertical="center"/>
    </xf>
    <xf numFmtId="0" fontId="105" fillId="0" borderId="67" xfId="2937" applyNumberFormat="1" applyFont="1" applyFill="1" applyBorder="1" applyAlignment="1">
      <alignment horizontal="center" vertical="center"/>
    </xf>
    <xf numFmtId="49" fontId="108" fillId="0" borderId="60" xfId="4002" applyNumberFormat="1" applyFont="1" applyFill="1" applyBorder="1" applyAlignment="1">
      <alignment horizontal="center" vertical="center"/>
    </xf>
    <xf numFmtId="0" fontId="107" fillId="0" borderId="68" xfId="2937" applyNumberFormat="1" applyFont="1" applyFill="1" applyBorder="1" applyAlignment="1">
      <alignment shrinkToFit="1"/>
    </xf>
    <xf numFmtId="49" fontId="0" fillId="0" borderId="42" xfId="4002" applyNumberFormat="1" applyFont="1" applyFill="1" applyBorder="1" applyAlignment="1">
      <alignment horizontal="center" vertical="center"/>
    </xf>
    <xf numFmtId="0" fontId="105" fillId="0" borderId="69" xfId="2937" applyNumberFormat="1" applyFont="1" applyFill="1" applyBorder="1" applyAlignment="1">
      <alignment horizontal="center" vertical="center"/>
    </xf>
    <xf numFmtId="49" fontId="102" fillId="0" borderId="62" xfId="4002" applyNumberFormat="1" applyFont="1" applyFill="1" applyBorder="1" applyAlignment="1">
      <alignment horizontal="center" vertical="center"/>
    </xf>
    <xf numFmtId="58" fontId="107" fillId="0" borderId="68" xfId="2937" applyNumberFormat="1" applyFont="1" applyFill="1" applyBorder="1" applyAlignment="1">
      <alignment shrinkToFit="1"/>
    </xf>
    <xf numFmtId="49" fontId="0" fillId="0" borderId="62" xfId="4002" applyNumberFormat="1" applyFont="1" applyFill="1" applyBorder="1" applyAlignment="1">
      <alignment horizontal="center" vertical="center"/>
    </xf>
    <xf numFmtId="0" fontId="107" fillId="28" borderId="68" xfId="2937" applyNumberFormat="1" applyFont="1" applyFill="1" applyBorder="1" applyAlignment="1">
      <alignment shrinkToFit="1"/>
    </xf>
    <xf numFmtId="0" fontId="107" fillId="0" borderId="61" xfId="3083" applyFont="1" applyFill="1" applyBorder="1" applyAlignment="1">
      <alignment horizontal="left" vertical="center" shrinkToFit="1"/>
    </xf>
    <xf numFmtId="180" fontId="101" fillId="0" borderId="42" xfId="2937" applyNumberFormat="1" applyFont="1" applyFill="1" applyBorder="1" applyAlignment="1">
      <alignment horizontal="center" vertical="center"/>
    </xf>
    <xf numFmtId="49" fontId="108" fillId="0" borderId="62" xfId="4002" applyNumberFormat="1" applyFont="1" applyFill="1" applyBorder="1" applyAlignment="1">
      <alignment horizontal="center" vertical="center"/>
    </xf>
    <xf numFmtId="0" fontId="107" fillId="0" borderId="63" xfId="3083" applyFont="1" applyFill="1" applyBorder="1" applyAlignment="1">
      <alignment horizontal="left" vertical="center" shrinkToFit="1"/>
    </xf>
    <xf numFmtId="49" fontId="0" fillId="0" borderId="64" xfId="4002" applyNumberFormat="1" applyFont="1" applyFill="1" applyBorder="1" applyAlignment="1">
      <alignment horizontal="center" vertical="center"/>
    </xf>
    <xf numFmtId="180" fontId="101" fillId="0" borderId="64" xfId="2937" applyNumberFormat="1" applyFont="1" applyFill="1" applyBorder="1" applyAlignment="1">
      <alignment horizontal="center" vertical="center"/>
    </xf>
    <xf numFmtId="49" fontId="108" fillId="0" borderId="65" xfId="4002" applyNumberFormat="1" applyFont="1" applyFill="1" applyBorder="1" applyAlignment="1">
      <alignment horizontal="center" vertical="center"/>
    </xf>
    <xf numFmtId="0" fontId="109" fillId="0" borderId="70" xfId="4002" applyFont="1" applyBorder="1">
      <alignment vertical="center"/>
    </xf>
    <xf numFmtId="0" fontId="109" fillId="0" borderId="0" xfId="4002" applyFont="1" applyBorder="1">
      <alignment vertical="center"/>
    </xf>
    <xf numFmtId="0" fontId="109" fillId="0" borderId="71" xfId="4002" applyFont="1" applyBorder="1">
      <alignment vertical="center"/>
    </xf>
    <xf numFmtId="0" fontId="9" fillId="0" borderId="0" xfId="4002" applyAlignment="1">
      <alignment horizontal="center" vertical="center"/>
    </xf>
    <xf numFmtId="0" fontId="0" fillId="0" borderId="0" xfId="0" applyAlignment="1">
      <alignment vertical="center"/>
    </xf>
    <xf numFmtId="0" fontId="111" fillId="0" borderId="0" xfId="5500" quotePrefix="1" applyBorder="1" applyAlignment="1">
      <alignment horizontal="left" vertical="center"/>
    </xf>
    <xf numFmtId="0" fontId="111" fillId="0" borderId="42" xfId="5500" quotePrefix="1" applyBorder="1" applyAlignment="1">
      <alignment horizontal="left" vertical="center"/>
    </xf>
    <xf numFmtId="0" fontId="113" fillId="0" borderId="75" xfId="5501" quotePrefix="1" applyBorder="1" applyAlignment="1">
      <alignment horizontal="left" vertical="center"/>
    </xf>
    <xf numFmtId="0" fontId="111" fillId="4" borderId="77" xfId="5504" quotePrefix="1" applyBorder="1" applyAlignment="1">
      <alignment horizontal="left" vertical="center"/>
    </xf>
    <xf numFmtId="0" fontId="93" fillId="0" borderId="50" xfId="3789" applyFont="1" applyBorder="1" applyAlignment="1">
      <alignment horizontal="center"/>
    </xf>
    <xf numFmtId="0" fontId="93" fillId="0" borderId="43" xfId="3789" applyFont="1" applyBorder="1" applyAlignment="1">
      <alignment horizontal="center"/>
    </xf>
    <xf numFmtId="0" fontId="93" fillId="0" borderId="51" xfId="3789" applyFont="1" applyBorder="1" applyAlignment="1">
      <alignment horizontal="center"/>
    </xf>
    <xf numFmtId="0" fontId="77" fillId="0" borderId="44" xfId="0" applyFont="1" applyBorder="1" applyAlignment="1">
      <alignment horizontal="left" vertical="center"/>
    </xf>
    <xf numFmtId="0" fontId="77" fillId="0" borderId="56" xfId="0" applyFont="1" applyBorder="1" applyAlignment="1">
      <alignment horizontal="left" vertical="center"/>
    </xf>
    <xf numFmtId="0" fontId="77" fillId="0" borderId="56" xfId="0" applyFont="1" applyBorder="1" applyAlignment="1">
      <alignment horizontal="center" vertical="center"/>
    </xf>
    <xf numFmtId="0" fontId="77" fillId="0" borderId="80" xfId="0" applyFont="1" applyBorder="1" applyAlignment="1">
      <alignment horizontal="center" vertical="center"/>
    </xf>
    <xf numFmtId="0" fontId="83" fillId="0" borderId="56" xfId="0" applyFont="1" applyBorder="1"/>
    <xf numFmtId="0" fontId="77" fillId="0" borderId="21" xfId="0" applyFont="1" applyBorder="1" applyAlignment="1">
      <alignment horizontal="left" vertical="center"/>
    </xf>
    <xf numFmtId="0" fontId="77" fillId="0" borderId="22" xfId="0" applyFont="1" applyBorder="1" applyAlignment="1">
      <alignment horizontal="left" vertical="center"/>
    </xf>
    <xf numFmtId="0" fontId="77" fillId="0" borderId="22" xfId="0" applyFont="1" applyBorder="1" applyAlignment="1">
      <alignment horizontal="center" vertical="center"/>
    </xf>
    <xf numFmtId="0" fontId="77" fillId="0" borderId="23" xfId="0" applyFont="1" applyBorder="1" applyAlignment="1">
      <alignment horizontal="center" vertical="center"/>
    </xf>
    <xf numFmtId="0" fontId="77" fillId="4" borderId="81" xfId="0" applyFont="1" applyFill="1" applyBorder="1" applyAlignment="1">
      <alignment horizontal="center" vertical="center"/>
    </xf>
    <xf numFmtId="0" fontId="77" fillId="0" borderId="81" xfId="0" applyFont="1" applyBorder="1" applyAlignment="1">
      <alignment horizontal="center" vertical="center"/>
    </xf>
    <xf numFmtId="0" fontId="76" fillId="0" borderId="42" xfId="0" applyFont="1" applyBorder="1" applyAlignment="1">
      <alignment vertical="center" wrapText="1"/>
    </xf>
    <xf numFmtId="0" fontId="77" fillId="0" borderId="81" xfId="0" applyFont="1" applyFill="1" applyBorder="1" applyAlignment="1">
      <alignment horizontal="center" vertical="center"/>
    </xf>
    <xf numFmtId="0" fontId="77" fillId="0" borderId="42" xfId="0" applyFont="1" applyFill="1" applyBorder="1" applyAlignment="1">
      <alignment horizontal="center" vertical="center"/>
    </xf>
    <xf numFmtId="0" fontId="7" fillId="0" borderId="0" xfId="5518" applyFont="1" applyAlignment="1">
      <alignment horizontal="center" vertical="center"/>
    </xf>
    <xf numFmtId="0" fontId="100" fillId="0" borderId="0" xfId="5518" applyFont="1" applyAlignment="1">
      <alignment horizontal="center" vertical="center"/>
    </xf>
    <xf numFmtId="0" fontId="100" fillId="0" borderId="42" xfId="5518" applyFont="1" applyBorder="1" applyAlignment="1">
      <alignment horizontal="center" vertical="center"/>
    </xf>
    <xf numFmtId="0" fontId="100" fillId="0" borderId="6" xfId="5518" applyFont="1" applyBorder="1" applyAlignment="1">
      <alignment horizontal="center" vertical="center"/>
    </xf>
    <xf numFmtId="0" fontId="7" fillId="0" borderId="42" xfId="5518" applyFont="1" applyBorder="1" applyAlignment="1">
      <alignment horizontal="center" vertical="center"/>
    </xf>
    <xf numFmtId="0" fontId="77" fillId="0" borderId="0" xfId="0" applyFont="1" applyBorder="1" applyAlignment="1">
      <alignment vertical="center"/>
    </xf>
    <xf numFmtId="0" fontId="77" fillId="0" borderId="29" xfId="0" applyFont="1" applyBorder="1" applyAlignment="1">
      <alignment horizontal="center" vertical="center"/>
    </xf>
    <xf numFmtId="0" fontId="77" fillId="0" borderId="17" xfId="0" applyFont="1" applyBorder="1" applyAlignment="1">
      <alignment horizontal="center" vertical="center"/>
    </xf>
    <xf numFmtId="0" fontId="77" fillId="4" borderId="42" xfId="0" applyFont="1" applyFill="1" applyBorder="1" applyAlignment="1">
      <alignment horizontal="center" vertical="center"/>
    </xf>
    <xf numFmtId="0" fontId="120" fillId="0" borderId="83" xfId="0" applyFont="1" applyFill="1" applyBorder="1" applyAlignment="1">
      <alignment horizontal="left" vertical="center"/>
    </xf>
    <xf numFmtId="0" fontId="120" fillId="0" borderId="42" xfId="0" applyFont="1" applyFill="1" applyBorder="1" applyAlignment="1">
      <alignment horizontal="left" vertical="center"/>
    </xf>
    <xf numFmtId="0" fontId="77" fillId="0" borderId="81" xfId="0" applyFont="1" applyFill="1" applyBorder="1" applyAlignment="1">
      <alignment vertical="center"/>
    </xf>
    <xf numFmtId="0" fontId="78" fillId="0" borderId="82" xfId="0" applyFont="1" applyFill="1" applyBorder="1" applyAlignment="1">
      <alignment horizontal="center" vertical="center" shrinkToFit="1"/>
    </xf>
    <xf numFmtId="0" fontId="121" fillId="0" borderId="75" xfId="0" applyFont="1" applyBorder="1" applyAlignment="1">
      <alignment horizontal="center" vertical="center" wrapText="1"/>
    </xf>
    <xf numFmtId="0" fontId="100" fillId="0" borderId="53" xfId="5518" applyFont="1" applyBorder="1" applyAlignment="1">
      <alignment horizontal="center" vertical="center"/>
    </xf>
    <xf numFmtId="0" fontId="7" fillId="0" borderId="0" xfId="5518" applyFont="1" applyAlignment="1">
      <alignment vertical="center"/>
    </xf>
    <xf numFmtId="0" fontId="1" fillId="0" borderId="0" xfId="5520" applyAlignment="1">
      <alignment horizontal="left" vertical="center"/>
    </xf>
    <xf numFmtId="0" fontId="114" fillId="31" borderId="0" xfId="5520" applyFont="1" applyFill="1" applyAlignment="1">
      <alignment horizontal="left" vertical="center"/>
    </xf>
    <xf numFmtId="182" fontId="114" fillId="31" borderId="0" xfId="5520" applyNumberFormat="1" applyFont="1" applyFill="1" applyAlignment="1">
      <alignment horizontal="left" vertical="center"/>
    </xf>
    <xf numFmtId="0" fontId="1" fillId="0" borderId="78" xfId="5520" applyBorder="1" applyAlignment="1">
      <alignment horizontal="left" vertical="center"/>
    </xf>
    <xf numFmtId="0" fontId="111" fillId="30" borderId="79" xfId="5503" quotePrefix="1" applyBorder="1" applyAlignment="1">
      <alignment horizontal="left" vertical="center"/>
    </xf>
    <xf numFmtId="0" fontId="111" fillId="30" borderId="42" xfId="5503" quotePrefix="1" applyBorder="1" applyAlignment="1">
      <alignment horizontal="left" vertical="center"/>
    </xf>
    <xf numFmtId="0" fontId="111" fillId="30" borderId="56" xfId="5503" quotePrefix="1" applyBorder="1" applyAlignment="1">
      <alignment horizontal="left" vertical="center"/>
    </xf>
    <xf numFmtId="0" fontId="111" fillId="4" borderId="42" xfId="5504" quotePrefix="1" applyBorder="1" applyAlignment="1">
      <alignment horizontal="left" vertical="center"/>
    </xf>
    <xf numFmtId="0" fontId="111" fillId="4" borderId="1" xfId="5504" quotePrefix="1" applyBorder="1" applyAlignment="1">
      <alignment horizontal="left" vertical="center"/>
    </xf>
    <xf numFmtId="0" fontId="115" fillId="0" borderId="56" xfId="5506" quotePrefix="1" applyBorder="1" applyAlignment="1">
      <alignment horizontal="left" vertical="center"/>
    </xf>
    <xf numFmtId="0" fontId="115" fillId="0" borderId="42" xfId="5506" quotePrefix="1" applyBorder="1" applyAlignment="1">
      <alignment horizontal="left" vertical="center"/>
    </xf>
    <xf numFmtId="0" fontId="77" fillId="0" borderId="42" xfId="0" applyFont="1" applyFill="1" applyBorder="1" applyAlignment="1">
      <alignment vertical="center"/>
    </xf>
    <xf numFmtId="0" fontId="121" fillId="0" borderId="75" xfId="0" applyFont="1" applyBorder="1" applyAlignment="1">
      <alignment horizontal="left" vertical="center" wrapText="1"/>
    </xf>
    <xf numFmtId="0" fontId="76" fillId="0" borderId="75" xfId="0" applyFont="1" applyBorder="1" applyAlignment="1">
      <alignment vertical="center" wrapText="1"/>
    </xf>
    <xf numFmtId="0" fontId="76" fillId="0" borderId="75" xfId="0" applyFont="1" applyBorder="1" applyAlignment="1">
      <alignment vertical="center"/>
    </xf>
    <xf numFmtId="0" fontId="121" fillId="0" borderId="75" xfId="0" applyFont="1" applyBorder="1" applyAlignment="1">
      <alignment horizontal="center" vertical="center"/>
    </xf>
    <xf numFmtId="0" fontId="122" fillId="0" borderId="42" xfId="5507" quotePrefix="1" applyFont="1" applyBorder="1" applyAlignment="1">
      <alignment vertical="center"/>
    </xf>
    <xf numFmtId="0" fontId="122" fillId="0" borderId="1" xfId="5513" quotePrefix="1" applyFont="1" applyBorder="1" applyAlignment="1">
      <alignment horizontal="left" vertical="center"/>
    </xf>
    <xf numFmtId="0" fontId="122" fillId="0" borderId="42" xfId="5513" quotePrefix="1" applyFont="1" applyBorder="1" applyAlignment="1">
      <alignment horizontal="left" vertical="center"/>
    </xf>
    <xf numFmtId="0" fontId="109" fillId="0" borderId="0" xfId="5520" applyFont="1" applyAlignment="1">
      <alignment horizontal="left" vertical="center"/>
    </xf>
    <xf numFmtId="0" fontId="122" fillId="0" borderId="22" xfId="5513" quotePrefix="1" applyFont="1" applyBorder="1" applyAlignment="1">
      <alignment horizontal="left" vertical="center"/>
    </xf>
    <xf numFmtId="0" fontId="122" fillId="0" borderId="53" xfId="5513" quotePrefix="1" applyFont="1" applyBorder="1" applyAlignment="1">
      <alignment horizontal="left" vertical="center"/>
    </xf>
    <xf numFmtId="0" fontId="122" fillId="0" borderId="54" xfId="5507" quotePrefix="1" applyFont="1" applyBorder="1" applyAlignment="1">
      <alignment horizontal="left" vertical="center"/>
    </xf>
    <xf numFmtId="0" fontId="122" fillId="0" borderId="42" xfId="5507" quotePrefix="1" applyFont="1" applyBorder="1" applyAlignment="1">
      <alignment horizontal="left" vertical="center"/>
    </xf>
    <xf numFmtId="0" fontId="122" fillId="0" borderId="1" xfId="5507" quotePrefix="1" applyFont="1" applyBorder="1" applyAlignment="1">
      <alignment horizontal="left" vertical="center"/>
    </xf>
    <xf numFmtId="0" fontId="122" fillId="0" borderId="42" xfId="5508" quotePrefix="1" applyFont="1" applyBorder="1" applyAlignment="1">
      <alignment horizontal="left" vertical="top"/>
    </xf>
    <xf numFmtId="0" fontId="122" fillId="0" borderId="1" xfId="5508" quotePrefix="1" applyFont="1" applyBorder="1" applyAlignment="1">
      <alignment horizontal="left" vertical="top"/>
    </xf>
    <xf numFmtId="183" fontId="122" fillId="0" borderId="42" xfId="5509" applyNumberFormat="1" applyFont="1" applyBorder="1" applyAlignment="1">
      <alignment horizontal="left" vertical="center"/>
    </xf>
    <xf numFmtId="0" fontId="122" fillId="0" borderId="1" xfId="5510" applyNumberFormat="1" applyFont="1" applyBorder="1" applyAlignment="1">
      <alignment horizontal="left" vertical="center"/>
    </xf>
    <xf numFmtId="184" fontId="122" fillId="0" borderId="42" xfId="5511" applyNumberFormat="1" applyFont="1" applyBorder="1" applyAlignment="1">
      <alignment horizontal="left" vertical="center"/>
    </xf>
    <xf numFmtId="183" fontId="122" fillId="0" borderId="1" xfId="5512" applyNumberFormat="1" applyFont="1" applyBorder="1" applyAlignment="1">
      <alignment horizontal="left" vertical="center"/>
    </xf>
    <xf numFmtId="0" fontId="122" fillId="0" borderId="57" xfId="5507" quotePrefix="1" applyFont="1" applyBorder="1" applyAlignment="1">
      <alignment horizontal="left" vertical="center"/>
    </xf>
    <xf numFmtId="0" fontId="122" fillId="0" borderId="22" xfId="5507" quotePrefix="1" applyFont="1" applyBorder="1" applyAlignment="1">
      <alignment horizontal="left" vertical="center"/>
    </xf>
    <xf numFmtId="0" fontId="122" fillId="0" borderId="22" xfId="5508" quotePrefix="1" applyFont="1" applyBorder="1" applyAlignment="1">
      <alignment horizontal="left" vertical="top"/>
    </xf>
    <xf numFmtId="0" fontId="122" fillId="0" borderId="22" xfId="5510" applyNumberFormat="1" applyFont="1" applyBorder="1" applyAlignment="1">
      <alignment horizontal="left" vertical="center"/>
    </xf>
    <xf numFmtId="183" fontId="122" fillId="0" borderId="22" xfId="5512" applyNumberFormat="1" applyFont="1" applyBorder="1" applyAlignment="1">
      <alignment horizontal="left" vertical="center"/>
    </xf>
    <xf numFmtId="0" fontId="122" fillId="0" borderId="0" xfId="5507" quotePrefix="1" applyFont="1" applyBorder="1" applyAlignment="1">
      <alignment horizontal="left" vertical="center"/>
    </xf>
    <xf numFmtId="0" fontId="122" fillId="0" borderId="0" xfId="5508" quotePrefix="1" applyFont="1" applyBorder="1" applyAlignment="1">
      <alignment horizontal="left" vertical="top"/>
    </xf>
    <xf numFmtId="183" fontId="122" fillId="0" borderId="0" xfId="5509" applyNumberFormat="1" applyFont="1" applyBorder="1" applyAlignment="1">
      <alignment horizontal="left" vertical="center"/>
    </xf>
    <xf numFmtId="0" fontId="122" fillId="0" borderId="42" xfId="5510" applyNumberFormat="1" applyFont="1" applyBorder="1" applyAlignment="1">
      <alignment horizontal="left" vertical="center"/>
    </xf>
    <xf numFmtId="184" fontId="122" fillId="0" borderId="0" xfId="5511" applyNumberFormat="1" applyFont="1" applyBorder="1" applyAlignment="1">
      <alignment horizontal="left" vertical="center"/>
    </xf>
    <xf numFmtId="183" fontId="122" fillId="0" borderId="42" xfId="5512" applyNumberFormat="1" applyFont="1" applyBorder="1" applyAlignment="1">
      <alignment horizontal="left" vertical="center"/>
    </xf>
    <xf numFmtId="0" fontId="122" fillId="0" borderId="77" xfId="5507" quotePrefix="1" applyFont="1" applyBorder="1" applyAlignment="1">
      <alignment horizontal="left" vertical="center"/>
    </xf>
    <xf numFmtId="0" fontId="122" fillId="0" borderId="0" xfId="5510" applyNumberFormat="1" applyFont="1" applyBorder="1" applyAlignment="1">
      <alignment horizontal="left" vertical="center"/>
    </xf>
    <xf numFmtId="183" fontId="122" fillId="0" borderId="0" xfId="5512" applyNumberFormat="1" applyFont="1" applyBorder="1" applyAlignment="1">
      <alignment horizontal="left" vertical="center"/>
    </xf>
    <xf numFmtId="0" fontId="123" fillId="0" borderId="42" xfId="5508" quotePrefix="1" applyFont="1" applyBorder="1" applyAlignment="1">
      <alignment horizontal="left" vertical="top"/>
    </xf>
    <xf numFmtId="0" fontId="123" fillId="0" borderId="0" xfId="5508" quotePrefix="1" applyFont="1" applyBorder="1" applyAlignment="1">
      <alignment horizontal="left" vertical="top"/>
    </xf>
    <xf numFmtId="0" fontId="122" fillId="0" borderId="53" xfId="5507" quotePrefix="1" applyFont="1" applyBorder="1" applyAlignment="1">
      <alignment horizontal="left" vertical="center"/>
    </xf>
    <xf numFmtId="183" fontId="122" fillId="0" borderId="53" xfId="5509" applyNumberFormat="1" applyFont="1" applyBorder="1" applyAlignment="1">
      <alignment horizontal="left" vertical="center"/>
    </xf>
    <xf numFmtId="184" fontId="122" fillId="0" borderId="53" xfId="5511" applyNumberFormat="1" applyFont="1" applyBorder="1" applyAlignment="1">
      <alignment horizontal="left" vertical="center"/>
    </xf>
    <xf numFmtId="0" fontId="7" fillId="27" borderId="42" xfId="5518" applyFont="1" applyFill="1" applyBorder="1" applyAlignment="1">
      <alignment horizontal="center" vertical="center"/>
    </xf>
    <xf numFmtId="183" fontId="122" fillId="27" borderId="42" xfId="5509" applyNumberFormat="1" applyFont="1" applyFill="1" applyBorder="1" applyAlignment="1">
      <alignment horizontal="left" vertical="center"/>
    </xf>
    <xf numFmtId="184" fontId="124" fillId="0" borderId="42" xfId="5511" applyNumberFormat="1" applyFont="1" applyBorder="1" applyAlignment="1">
      <alignment horizontal="left" vertical="center"/>
    </xf>
    <xf numFmtId="0" fontId="124" fillId="0" borderId="42" xfId="5507" quotePrefix="1" applyFont="1" applyBorder="1" applyAlignment="1">
      <alignment horizontal="left" vertical="center"/>
    </xf>
    <xf numFmtId="0" fontId="124" fillId="0" borderId="0" xfId="5520" applyFont="1" applyAlignment="1">
      <alignment horizontal="left" vertical="center"/>
    </xf>
    <xf numFmtId="0" fontId="124" fillId="0" borderId="42" xfId="5508" quotePrefix="1" applyFont="1" applyBorder="1" applyAlignment="1">
      <alignment horizontal="left" vertical="top"/>
    </xf>
    <xf numFmtId="183" fontId="124" fillId="0" borderId="42" xfId="5509" applyNumberFormat="1" applyFont="1" applyBorder="1" applyAlignment="1">
      <alignment horizontal="left" vertical="center"/>
    </xf>
    <xf numFmtId="0" fontId="124" fillId="0" borderId="42" xfId="5510" applyNumberFormat="1" applyFont="1" applyBorder="1" applyAlignment="1">
      <alignment horizontal="left" vertical="center"/>
    </xf>
    <xf numFmtId="183" fontId="124" fillId="0" borderId="42" xfId="5512" applyNumberFormat="1" applyFont="1" applyBorder="1" applyAlignment="1">
      <alignment horizontal="left" vertical="center"/>
    </xf>
    <xf numFmtId="0" fontId="124" fillId="0" borderId="42" xfId="5520" applyFont="1" applyBorder="1" applyAlignment="1">
      <alignment horizontal="left" vertical="center"/>
    </xf>
    <xf numFmtId="181" fontId="119" fillId="0" borderId="42" xfId="5495" applyNumberFormat="1" applyFont="1" applyFill="1" applyBorder="1" applyAlignment="1">
      <alignment horizontal="left" vertical="center" wrapText="1"/>
    </xf>
    <xf numFmtId="0" fontId="124" fillId="0" borderId="57" xfId="5507" quotePrefix="1" applyFont="1" applyBorder="1" applyAlignment="1">
      <alignment horizontal="left" vertical="center"/>
    </xf>
    <xf numFmtId="0" fontId="124" fillId="0" borderId="22" xfId="5507" quotePrefix="1" applyFont="1" applyBorder="1" applyAlignment="1">
      <alignment horizontal="left" vertical="center"/>
    </xf>
    <xf numFmtId="0" fontId="124" fillId="0" borderId="22" xfId="5508" quotePrefix="1" applyFont="1" applyBorder="1" applyAlignment="1">
      <alignment horizontal="left" vertical="top"/>
    </xf>
    <xf numFmtId="0" fontId="124" fillId="0" borderId="22" xfId="5510" applyNumberFormat="1" applyFont="1" applyBorder="1" applyAlignment="1">
      <alignment horizontal="left" vertical="center"/>
    </xf>
    <xf numFmtId="183" fontId="124" fillId="0" borderId="22" xfId="5512" applyNumberFormat="1" applyFont="1" applyBorder="1" applyAlignment="1">
      <alignment horizontal="left" vertical="center"/>
    </xf>
    <xf numFmtId="0" fontId="124" fillId="0" borderId="1" xfId="5513" quotePrefix="1" applyFont="1" applyBorder="1" applyAlignment="1">
      <alignment horizontal="left" vertical="center"/>
    </xf>
    <xf numFmtId="0" fontId="124" fillId="0" borderId="56" xfId="5513" quotePrefix="1" applyFont="1" applyBorder="1" applyAlignment="1">
      <alignment horizontal="left" vertical="center"/>
    </xf>
    <xf numFmtId="0" fontId="124" fillId="0" borderId="45" xfId="5513" quotePrefix="1" applyFont="1" applyBorder="1" applyAlignment="1">
      <alignment horizontal="left" vertical="center"/>
    </xf>
    <xf numFmtId="31" fontId="82" fillId="5" borderId="31" xfId="0" applyNumberFormat="1" applyFont="1" applyFill="1" applyBorder="1" applyAlignment="1">
      <alignment horizontal="center" vertical="center"/>
    </xf>
    <xf numFmtId="31" fontId="82" fillId="5" borderId="3" xfId="0" applyNumberFormat="1" applyFont="1" applyFill="1" applyBorder="1" applyAlignment="1">
      <alignment horizontal="center" vertical="center"/>
    </xf>
    <xf numFmtId="31" fontId="82" fillId="5" borderId="24" xfId="0" applyNumberFormat="1" applyFont="1" applyFill="1" applyBorder="1" applyAlignment="1">
      <alignment horizontal="center" vertical="center"/>
    </xf>
    <xf numFmtId="0" fontId="88" fillId="0" borderId="25" xfId="0" applyFont="1" applyFill="1" applyBorder="1" applyAlignment="1" applyProtection="1">
      <alignment horizontal="center" vertical="center"/>
      <protection locked="0"/>
    </xf>
    <xf numFmtId="0" fontId="88" fillId="0" borderId="26" xfId="0" applyFont="1" applyFill="1" applyBorder="1" applyAlignment="1" applyProtection="1">
      <alignment horizontal="center" vertical="center"/>
      <protection locked="0"/>
    </xf>
    <xf numFmtId="0" fontId="88" fillId="0" borderId="4" xfId="0" applyFont="1" applyFill="1" applyBorder="1" applyAlignment="1" applyProtection="1">
      <alignment horizontal="center" vertical="center"/>
      <protection locked="0"/>
    </xf>
    <xf numFmtId="0" fontId="88" fillId="0" borderId="27" xfId="0" applyFont="1" applyFill="1" applyBorder="1" applyAlignment="1" applyProtection="1">
      <alignment horizontal="center" vertical="center"/>
      <protection locked="0"/>
    </xf>
    <xf numFmtId="0" fontId="88" fillId="0" borderId="5" xfId="0" applyFont="1" applyFill="1" applyBorder="1" applyAlignment="1" applyProtection="1">
      <alignment horizontal="center" vertical="center"/>
      <protection locked="0"/>
    </xf>
    <xf numFmtId="0" fontId="88" fillId="0" borderId="1" xfId="0" applyFont="1" applyFill="1" applyBorder="1" applyAlignment="1" applyProtection="1">
      <alignment horizontal="center" vertical="center"/>
      <protection locked="0"/>
    </xf>
    <xf numFmtId="0" fontId="88" fillId="0" borderId="20" xfId="0" applyFont="1" applyFill="1" applyBorder="1" applyAlignment="1" applyProtection="1">
      <alignment horizontal="center" vertical="center"/>
      <protection locked="0"/>
    </xf>
    <xf numFmtId="0" fontId="88" fillId="0" borderId="2" xfId="0" applyFont="1" applyFill="1" applyBorder="1" applyAlignment="1" applyProtection="1">
      <alignment horizontal="center" vertical="center"/>
      <protection locked="0"/>
    </xf>
    <xf numFmtId="0" fontId="88" fillId="0" borderId="24" xfId="0" applyFont="1" applyFill="1" applyBorder="1" applyAlignment="1" applyProtection="1">
      <alignment horizontal="center" vertical="center"/>
      <protection locked="0"/>
    </xf>
    <xf numFmtId="0" fontId="88" fillId="0" borderId="3" xfId="0" applyFont="1" applyFill="1" applyBorder="1" applyAlignment="1" applyProtection="1">
      <alignment horizontal="center" vertical="center"/>
      <protection locked="0"/>
    </xf>
    <xf numFmtId="0" fontId="81" fillId="0" borderId="7" xfId="0" applyFont="1" applyBorder="1" applyAlignment="1">
      <alignment horizontal="center" vertical="center"/>
    </xf>
    <xf numFmtId="0" fontId="81" fillId="0" borderId="8" xfId="0" applyFont="1" applyBorder="1" applyAlignment="1">
      <alignment horizontal="center" vertical="center"/>
    </xf>
    <xf numFmtId="0" fontId="81" fillId="0" borderId="10" xfId="0" applyFont="1" applyBorder="1" applyAlignment="1">
      <alignment horizontal="center" vertical="center"/>
    </xf>
    <xf numFmtId="0" fontId="81" fillId="0" borderId="11" xfId="0" applyFont="1" applyBorder="1" applyAlignment="1">
      <alignment horizontal="center" vertical="center"/>
    </xf>
    <xf numFmtId="0" fontId="7" fillId="0" borderId="0" xfId="5518" applyFont="1" applyAlignment="1">
      <alignment vertical="center"/>
    </xf>
    <xf numFmtId="0" fontId="99" fillId="0" borderId="0" xfId="5518" applyFont="1" applyAlignment="1">
      <alignment horizontal="center" vertical="center"/>
    </xf>
    <xf numFmtId="14" fontId="100" fillId="0" borderId="0" xfId="5518" applyNumberFormat="1" applyFont="1" applyAlignment="1">
      <alignment horizontal="center" vertical="center"/>
    </xf>
    <xf numFmtId="0" fontId="100" fillId="0" borderId="0" xfId="5518" applyFont="1" applyAlignment="1">
      <alignment horizontal="center" vertical="center"/>
    </xf>
    <xf numFmtId="0" fontId="100" fillId="0" borderId="42" xfId="5518" applyFont="1" applyBorder="1" applyAlignment="1">
      <alignment horizontal="center" vertical="center"/>
    </xf>
    <xf numFmtId="0" fontId="7" fillId="0" borderId="22" xfId="5518" applyFont="1" applyBorder="1" applyAlignment="1">
      <alignment vertical="center"/>
    </xf>
    <xf numFmtId="0" fontId="122" fillId="0" borderId="42" xfId="5507" quotePrefix="1" applyFont="1" applyBorder="1" applyAlignment="1">
      <alignment horizontal="left" vertical="center"/>
    </xf>
    <xf numFmtId="0" fontId="109" fillId="0" borderId="42" xfId="5520" applyFont="1" applyBorder="1" applyAlignment="1">
      <alignment horizontal="left" vertical="center"/>
    </xf>
    <xf numFmtId="0" fontId="111" fillId="30" borderId="54" xfId="5503" quotePrefix="1" applyBorder="1" applyAlignment="1">
      <alignment horizontal="left" vertical="center"/>
    </xf>
    <xf numFmtId="0" fontId="1" fillId="0" borderId="1" xfId="5520" applyBorder="1" applyAlignment="1">
      <alignment horizontal="left" vertical="center"/>
    </xf>
    <xf numFmtId="0" fontId="1" fillId="0" borderId="75" xfId="5520" applyBorder="1" applyAlignment="1">
      <alignment horizontal="left" vertical="center"/>
    </xf>
    <xf numFmtId="0" fontId="111" fillId="27" borderId="54" xfId="5505" quotePrefix="1" applyBorder="1" applyAlignment="1">
      <alignment horizontal="left" vertical="center"/>
    </xf>
    <xf numFmtId="0" fontId="122" fillId="0" borderId="54" xfId="5507" quotePrefix="1" applyFont="1" applyBorder="1" applyAlignment="1">
      <alignment horizontal="left" vertical="center"/>
    </xf>
    <xf numFmtId="0" fontId="109" fillId="0" borderId="1" xfId="5520" applyFont="1" applyBorder="1" applyAlignment="1">
      <alignment horizontal="left" vertical="center"/>
    </xf>
    <xf numFmtId="0" fontId="109" fillId="0" borderId="75" xfId="5520" applyFont="1" applyBorder="1" applyAlignment="1">
      <alignment horizontal="left" vertical="center"/>
    </xf>
    <xf numFmtId="0" fontId="111" fillId="0" borderId="54" xfId="5500" quotePrefix="1" applyBorder="1" applyAlignment="1">
      <alignment horizontal="left" vertical="center"/>
    </xf>
    <xf numFmtId="0" fontId="113" fillId="0" borderId="54" xfId="5501" quotePrefix="1" applyBorder="1" applyAlignment="1">
      <alignment horizontal="left" vertical="center"/>
    </xf>
    <xf numFmtId="0" fontId="110" fillId="29" borderId="54" xfId="5496" quotePrefix="1" applyBorder="1" applyAlignment="1">
      <alignment horizontal="left" vertical="center"/>
    </xf>
    <xf numFmtId="0" fontId="111" fillId="0" borderId="6" xfId="5498" quotePrefix="1" applyBorder="1" applyAlignment="1">
      <alignment horizontal="left" vertical="center"/>
    </xf>
    <xf numFmtId="0" fontId="1" fillId="0" borderId="55" xfId="5520" applyBorder="1" applyAlignment="1">
      <alignment horizontal="left" vertical="center"/>
    </xf>
    <xf numFmtId="0" fontId="1" fillId="0" borderId="53" xfId="5520" applyBorder="1" applyAlignment="1">
      <alignment horizontal="left" vertical="center"/>
    </xf>
    <xf numFmtId="0" fontId="112" fillId="0" borderId="57" xfId="5499" quotePrefix="1" applyBorder="1" applyAlignment="1">
      <alignment horizontal="left" vertical="top"/>
    </xf>
    <xf numFmtId="0" fontId="112" fillId="0" borderId="22" xfId="5499" quotePrefix="1" applyBorder="1" applyAlignment="1">
      <alignment horizontal="left" vertical="top"/>
    </xf>
    <xf numFmtId="0" fontId="112" fillId="0" borderId="76" xfId="5499" quotePrefix="1" applyBorder="1" applyAlignment="1">
      <alignment horizontal="left" vertical="top"/>
    </xf>
    <xf numFmtId="0" fontId="112" fillId="0" borderId="77" xfId="5499" quotePrefix="1" applyBorder="1" applyAlignment="1">
      <alignment horizontal="left" vertical="top"/>
    </xf>
    <xf numFmtId="0" fontId="112" fillId="0" borderId="0" xfId="5499" quotePrefix="1" applyBorder="1" applyAlignment="1">
      <alignment horizontal="left" vertical="top"/>
    </xf>
    <xf numFmtId="0" fontId="112" fillId="0" borderId="78" xfId="5499" quotePrefix="1" applyBorder="1" applyAlignment="1">
      <alignment horizontal="left" vertical="top"/>
    </xf>
    <xf numFmtId="0" fontId="112" fillId="0" borderId="79" xfId="5499" quotePrefix="1" applyBorder="1" applyAlignment="1">
      <alignment horizontal="left" vertical="top"/>
    </xf>
    <xf numFmtId="0" fontId="112" fillId="0" borderId="56" xfId="5499" quotePrefix="1" applyBorder="1" applyAlignment="1">
      <alignment horizontal="left" vertical="top"/>
    </xf>
    <xf numFmtId="0" fontId="112" fillId="0" borderId="45" xfId="5499" quotePrefix="1" applyBorder="1" applyAlignment="1">
      <alignment horizontal="left" vertical="top"/>
    </xf>
    <xf numFmtId="0" fontId="113" fillId="0" borderId="57" xfId="5502" quotePrefix="1" applyBorder="1" applyAlignment="1">
      <alignment horizontal="left" vertical="top"/>
    </xf>
    <xf numFmtId="0" fontId="1" fillId="0" borderId="22" xfId="5520" applyBorder="1" applyAlignment="1">
      <alignment horizontal="left" vertical="center"/>
    </xf>
    <xf numFmtId="0" fontId="1" fillId="0" borderId="76" xfId="5520" applyBorder="1" applyAlignment="1">
      <alignment horizontal="left" vertical="center"/>
    </xf>
    <xf numFmtId="0" fontId="1" fillId="0" borderId="77" xfId="5520" applyBorder="1" applyAlignment="1">
      <alignment horizontal="left" vertical="center"/>
    </xf>
    <xf numFmtId="0" fontId="1" fillId="0" borderId="0" xfId="5520" applyAlignment="1">
      <alignment horizontal="left" vertical="center"/>
    </xf>
    <xf numFmtId="0" fontId="1" fillId="0" borderId="78" xfId="5520" applyBorder="1" applyAlignment="1">
      <alignment horizontal="left" vertical="center"/>
    </xf>
    <xf numFmtId="0" fontId="1" fillId="0" borderId="79" xfId="5520" applyBorder="1" applyAlignment="1">
      <alignment horizontal="left" vertical="center"/>
    </xf>
    <xf numFmtId="0" fontId="1" fillId="0" borderId="56" xfId="5520" applyBorder="1" applyAlignment="1">
      <alignment horizontal="left" vertical="center"/>
    </xf>
    <xf numFmtId="0" fontId="1" fillId="0" borderId="45" xfId="5520" applyBorder="1" applyAlignment="1">
      <alignment horizontal="left" vertical="center"/>
    </xf>
    <xf numFmtId="0" fontId="113" fillId="0" borderId="57" xfId="5501" quotePrefix="1" applyBorder="1" applyAlignment="1">
      <alignment horizontal="left" vertical="center"/>
    </xf>
    <xf numFmtId="0" fontId="81" fillId="0" borderId="7" xfId="0" applyFont="1" applyFill="1" applyBorder="1" applyAlignment="1">
      <alignment horizontal="center" vertical="center"/>
    </xf>
    <xf numFmtId="0" fontId="81" fillId="0" borderId="8" xfId="0" applyFont="1" applyFill="1" applyBorder="1" applyAlignment="1">
      <alignment horizontal="center" vertical="center"/>
    </xf>
    <xf numFmtId="0" fontId="81" fillId="0" borderId="10" xfId="0" applyFont="1" applyFill="1" applyBorder="1" applyAlignment="1">
      <alignment horizontal="center" vertical="center"/>
    </xf>
    <xf numFmtId="0" fontId="81" fillId="0" borderId="11" xfId="0" applyFont="1" applyFill="1" applyBorder="1" applyAlignment="1">
      <alignment horizontal="center" vertical="center"/>
    </xf>
    <xf numFmtId="0" fontId="97" fillId="0" borderId="5" xfId="3789" applyFont="1" applyBorder="1" applyAlignment="1">
      <alignment horizontal="left"/>
    </xf>
    <xf numFmtId="0" fontId="97" fillId="0" borderId="1" xfId="3789" applyFont="1" applyBorder="1" applyAlignment="1">
      <alignment horizontal="left"/>
    </xf>
    <xf numFmtId="0" fontId="97" fillId="0" borderId="20" xfId="3789" applyFont="1" applyBorder="1" applyAlignment="1">
      <alignment horizontal="left"/>
    </xf>
    <xf numFmtId="0" fontId="93" fillId="0" borderId="5" xfId="3789" applyFont="1" applyBorder="1" applyAlignment="1">
      <alignment horizontal="center"/>
    </xf>
    <xf numFmtId="0" fontId="93" fillId="0" borderId="1" xfId="3789" applyFont="1" applyBorder="1" applyAlignment="1">
      <alignment horizontal="center"/>
    </xf>
    <xf numFmtId="0" fontId="93" fillId="0" borderId="20" xfId="3789" applyFont="1" applyBorder="1" applyAlignment="1">
      <alignment horizontal="center"/>
    </xf>
    <xf numFmtId="0" fontId="90" fillId="3" borderId="5" xfId="3789" applyFont="1" applyFill="1" applyBorder="1" applyAlignment="1">
      <alignment horizontal="center" vertical="center"/>
    </xf>
    <xf numFmtId="0" fontId="90" fillId="3" borderId="1" xfId="3789" applyFont="1" applyFill="1" applyBorder="1" applyAlignment="1">
      <alignment horizontal="center" vertical="center"/>
    </xf>
    <xf numFmtId="0" fontId="90" fillId="3" borderId="20" xfId="3789" applyFont="1" applyFill="1" applyBorder="1" applyAlignment="1">
      <alignment horizontal="center" vertical="center"/>
    </xf>
    <xf numFmtId="0" fontId="89" fillId="0" borderId="5" xfId="3789" applyFont="1" applyBorder="1" applyAlignment="1">
      <alignment horizontal="left"/>
    </xf>
    <xf numFmtId="0" fontId="89" fillId="0" borderId="1" xfId="3789" applyFont="1" applyBorder="1" applyAlignment="1">
      <alignment horizontal="left"/>
    </xf>
    <xf numFmtId="0" fontId="89" fillId="0" borderId="20" xfId="3789" applyFont="1" applyBorder="1" applyAlignment="1">
      <alignment horizontal="left"/>
    </xf>
    <xf numFmtId="0" fontId="94" fillId="0" borderId="5" xfId="3789" applyFont="1" applyBorder="1" applyAlignment="1">
      <alignment horizontal="left"/>
    </xf>
    <xf numFmtId="0" fontId="94" fillId="0" borderId="1" xfId="3789" applyFont="1" applyBorder="1" applyAlignment="1">
      <alignment horizontal="left"/>
    </xf>
    <xf numFmtId="0" fontId="94" fillId="0" borderId="20" xfId="3789" applyFont="1" applyBorder="1" applyAlignment="1">
      <alignment horizontal="left"/>
    </xf>
    <xf numFmtId="0" fontId="94" fillId="0" borderId="2" xfId="3789" applyFont="1" applyBorder="1" applyAlignment="1">
      <alignment horizontal="left"/>
    </xf>
    <xf numFmtId="0" fontId="94" fillId="0" borderId="3" xfId="3789" applyFont="1" applyBorder="1" applyAlignment="1">
      <alignment horizontal="left"/>
    </xf>
    <xf numFmtId="0" fontId="94" fillId="0" borderId="24" xfId="3789" applyFont="1" applyBorder="1" applyAlignment="1">
      <alignment horizontal="left"/>
    </xf>
    <xf numFmtId="0" fontId="80" fillId="3" borderId="5" xfId="3789" applyFont="1" applyFill="1" applyBorder="1" applyAlignment="1">
      <alignment horizontal="center" vertical="center"/>
    </xf>
    <xf numFmtId="0" fontId="80" fillId="3" borderId="1" xfId="3789" applyFont="1" applyFill="1" applyBorder="1" applyAlignment="1">
      <alignment horizontal="center" vertical="center"/>
    </xf>
    <xf numFmtId="0" fontId="80" fillId="3" borderId="20" xfId="3789" applyFont="1" applyFill="1" applyBorder="1" applyAlignment="1">
      <alignment horizontal="center" vertical="center"/>
    </xf>
    <xf numFmtId="0" fontId="94" fillId="0" borderId="21" xfId="3789" applyFont="1" applyBorder="1" applyAlignment="1">
      <alignment horizontal="left"/>
    </xf>
    <xf numFmtId="0" fontId="94" fillId="0" borderId="22" xfId="3789" applyFont="1" applyBorder="1" applyAlignment="1">
      <alignment horizontal="left"/>
    </xf>
    <xf numFmtId="0" fontId="94" fillId="0" borderId="23" xfId="3789" applyFont="1" applyBorder="1" applyAlignment="1">
      <alignment horizontal="left"/>
    </xf>
    <xf numFmtId="0" fontId="120" fillId="0" borderId="84" xfId="0" applyFont="1" applyFill="1" applyBorder="1" applyAlignment="1">
      <alignment horizontal="left" vertical="center"/>
    </xf>
    <xf numFmtId="0" fontId="120" fillId="0" borderId="81" xfId="0" applyFont="1" applyFill="1" applyBorder="1" applyAlignment="1">
      <alignment horizontal="left" vertical="center"/>
    </xf>
    <xf numFmtId="0" fontId="120" fillId="0" borderId="83" xfId="0" applyFont="1" applyFill="1" applyBorder="1" applyAlignment="1">
      <alignment horizontal="left" vertical="center"/>
    </xf>
    <xf numFmtId="0" fontId="120" fillId="0" borderId="42" xfId="0" applyFont="1" applyFill="1" applyBorder="1" applyAlignment="1">
      <alignment horizontal="left" vertical="center"/>
    </xf>
    <xf numFmtId="0" fontId="80" fillId="2" borderId="46" xfId="0" applyFont="1" applyFill="1" applyBorder="1" applyAlignment="1">
      <alignment horizontal="center" vertical="center"/>
    </xf>
    <xf numFmtId="0" fontId="80" fillId="2" borderId="47" xfId="0" applyFont="1" applyFill="1" applyBorder="1" applyAlignment="1">
      <alignment horizontal="center" vertical="center"/>
    </xf>
    <xf numFmtId="0" fontId="80" fillId="3" borderId="48" xfId="0" applyFont="1" applyFill="1" applyBorder="1" applyAlignment="1">
      <alignment horizontal="center" vertical="center"/>
    </xf>
    <xf numFmtId="0" fontId="80" fillId="3" borderId="47" xfId="0" applyFont="1" applyFill="1" applyBorder="1" applyAlignment="1">
      <alignment horizontal="center" vertical="center"/>
    </xf>
    <xf numFmtId="0" fontId="77" fillId="0" borderId="16" xfId="0" applyFont="1" applyBorder="1" applyAlignment="1">
      <alignment horizontal="center" vertical="center"/>
    </xf>
    <xf numFmtId="0" fontId="77" fillId="0" borderId="29" xfId="0" applyFont="1" applyBorder="1" applyAlignment="1">
      <alignment horizontal="center" vertical="center"/>
    </xf>
    <xf numFmtId="0" fontId="77" fillId="0" borderId="42" xfId="0" applyFont="1" applyFill="1" applyBorder="1" applyAlignment="1">
      <alignment horizontal="center" vertical="center"/>
    </xf>
    <xf numFmtId="0" fontId="120" fillId="0" borderId="50" xfId="0" applyFont="1" applyFill="1" applyBorder="1" applyAlignment="1">
      <alignment horizontal="left" vertical="center"/>
    </xf>
    <xf numFmtId="0" fontId="120" fillId="0" borderId="75" xfId="0" applyFont="1" applyFill="1" applyBorder="1" applyAlignment="1">
      <alignment horizontal="left" vertical="center"/>
    </xf>
    <xf numFmtId="0" fontId="78" fillId="0" borderId="42" xfId="0" applyFont="1" applyBorder="1" applyAlignment="1">
      <alignment horizontal="center" vertical="top"/>
    </xf>
    <xf numFmtId="0" fontId="76" fillId="0" borderId="42" xfId="0" applyFont="1" applyBorder="1" applyAlignment="1">
      <alignment horizontal="center" vertical="center"/>
    </xf>
    <xf numFmtId="0" fontId="109" fillId="0" borderId="70" xfId="4002" applyFont="1" applyBorder="1">
      <alignment vertical="center"/>
    </xf>
    <xf numFmtId="0" fontId="109" fillId="0" borderId="0" xfId="4002" applyFont="1" applyBorder="1">
      <alignment vertical="center"/>
    </xf>
    <xf numFmtId="0" fontId="109" fillId="0" borderId="71" xfId="4002" applyFont="1" applyBorder="1">
      <alignment vertical="center"/>
    </xf>
    <xf numFmtId="0" fontId="9" fillId="0" borderId="70" xfId="4002" applyBorder="1">
      <alignment vertical="center"/>
    </xf>
    <xf numFmtId="0" fontId="9" fillId="0" borderId="0" xfId="4002" applyBorder="1">
      <alignment vertical="center"/>
    </xf>
    <xf numFmtId="0" fontId="9" fillId="0" borderId="71" xfId="4002" applyBorder="1">
      <alignment vertical="center"/>
    </xf>
    <xf numFmtId="14" fontId="9" fillId="0" borderId="72" xfId="4002" applyNumberFormat="1" applyBorder="1" applyAlignment="1">
      <alignment horizontal="left" vertical="center"/>
    </xf>
    <xf numFmtId="0" fontId="9" fillId="0" borderId="73" xfId="4002" applyBorder="1" applyAlignment="1">
      <alignment horizontal="left" vertical="center"/>
    </xf>
    <xf numFmtId="0" fontId="9" fillId="0" borderId="74" xfId="4002" applyBorder="1" applyAlignment="1">
      <alignment horizontal="left" vertical="center"/>
    </xf>
    <xf numFmtId="0" fontId="109" fillId="0" borderId="70" xfId="4002" applyFont="1" applyBorder="1" applyAlignment="1">
      <alignment horizontal="left" vertical="center"/>
    </xf>
    <xf numFmtId="0" fontId="109" fillId="0" borderId="0" xfId="4002" applyFont="1" applyBorder="1" applyAlignment="1">
      <alignment horizontal="left" vertical="center"/>
    </xf>
    <xf numFmtId="0" fontId="109" fillId="0" borderId="71" xfId="4002" applyFont="1" applyBorder="1" applyAlignment="1">
      <alignment horizontal="left" vertical="center"/>
    </xf>
    <xf numFmtId="0" fontId="103" fillId="0" borderId="0" xfId="4002" applyFont="1" applyAlignment="1">
      <alignment horizontal="center" vertical="center"/>
    </xf>
    <xf numFmtId="0" fontId="105" fillId="0" borderId="70" xfId="4002" applyFont="1" applyFill="1" applyBorder="1">
      <alignment vertical="center"/>
    </xf>
    <xf numFmtId="0" fontId="105" fillId="0" borderId="0" xfId="4002" applyFont="1" applyFill="1" applyBorder="1">
      <alignment vertical="center"/>
    </xf>
    <xf numFmtId="0" fontId="105" fillId="0" borderId="71" xfId="4002" applyFont="1" applyFill="1" applyBorder="1">
      <alignment vertical="center"/>
    </xf>
  </cellXfs>
  <cellStyles count="5521">
    <cellStyle name="_TOREAD - 11AW - 新加7款 - 核价表 - 2011.03.0 4" xfId="148"/>
    <cellStyle name="_探路者11AW面辅料大货汇总表（包含供应商联系方式）（有图）" xfId="10"/>
    <cellStyle name="20% - Accent1" xfId="177"/>
    <cellStyle name="20% - Accent2" xfId="153"/>
    <cellStyle name="20% - Accent3" xfId="158"/>
    <cellStyle name="20% - Accent3 2" xfId="80"/>
    <cellStyle name="20% - Accent4" xfId="146"/>
    <cellStyle name="20% - Accent5" xfId="168"/>
    <cellStyle name="20% - Accent6" xfId="169"/>
    <cellStyle name="20% - アクセント 1" xfId="8"/>
    <cellStyle name="20% - アクセント 2" xfId="166"/>
    <cellStyle name="20% - アクセント 3" xfId="150"/>
    <cellStyle name="20% - アクセント 4" xfId="72"/>
    <cellStyle name="20% - アクセント 5" xfId="161"/>
    <cellStyle name="20% - アクセント 6" xfId="162"/>
    <cellStyle name="20% - 輔色1" xfId="174"/>
    <cellStyle name="20% - 輔色1 2" xfId="117"/>
    <cellStyle name="20% - 輔色1 2 2" xfId="182"/>
    <cellStyle name="20% - 輔色1 2 3" xfId="185"/>
    <cellStyle name="20% - 輔色1 3" xfId="85"/>
    <cellStyle name="20% - 輔色1 3 2" xfId="187"/>
    <cellStyle name="20% - 輔色1 3 3" xfId="192"/>
    <cellStyle name="20% - 輔色2" xfId="93"/>
    <cellStyle name="20% - 輔色2 2" xfId="194"/>
    <cellStyle name="20% - 輔色2 2 2" xfId="197"/>
    <cellStyle name="20% - 輔色2 2 3" xfId="199"/>
    <cellStyle name="20% - 輔色2 3" xfId="202"/>
    <cellStyle name="20% - 輔色2 3 2" xfId="209"/>
    <cellStyle name="20% - 輔色2 3 3" xfId="211"/>
    <cellStyle name="20% - 輔色3" xfId="100"/>
    <cellStyle name="20% - 輔色3 2" xfId="213"/>
    <cellStyle name="20% - 輔色3 2 2" xfId="216"/>
    <cellStyle name="20% - 輔色3 2 3" xfId="218"/>
    <cellStyle name="20% - 輔色3 3" xfId="221"/>
    <cellStyle name="20% - 輔色3 3 2" xfId="225"/>
    <cellStyle name="20% - 輔色3 3 3" xfId="228"/>
    <cellStyle name="20% - 輔色4" xfId="17"/>
    <cellStyle name="20% - 輔色4 2" xfId="230"/>
    <cellStyle name="20% - 輔色4 2 2" xfId="237"/>
    <cellStyle name="20% - 輔色4 2 3" xfId="241"/>
    <cellStyle name="20% - 輔色4 3" xfId="243"/>
    <cellStyle name="20% - 輔色4 3 2" xfId="249"/>
    <cellStyle name="20% - 輔色4 3 3" xfId="63"/>
    <cellStyle name="20% - 輔色5" xfId="119"/>
    <cellStyle name="20% - 輔色5 2" xfId="68"/>
    <cellStyle name="20% - 輔色5 2 2" xfId="253"/>
    <cellStyle name="20% - 輔色5 2 3" xfId="255"/>
    <cellStyle name="20% - 輔色5 3" xfId="257"/>
    <cellStyle name="20% - 輔色5 3 2" xfId="95"/>
    <cellStyle name="20% - 輔色5 3 3" xfId="102"/>
    <cellStyle name="20% - 輔色6" xfId="124"/>
    <cellStyle name="20% - 輔色6 2" xfId="258"/>
    <cellStyle name="20% - 輔色6 2 2" xfId="263"/>
    <cellStyle name="20% - 輔色6 2 3" xfId="266"/>
    <cellStyle name="20% - 輔色6 3" xfId="267"/>
    <cellStyle name="20% - 輔色6 3 2" xfId="278"/>
    <cellStyle name="20% - 輔色6 3 3" xfId="280"/>
    <cellStyle name="20% - 强调文字颜色 1 2" xfId="282"/>
    <cellStyle name="20% - 强调文字颜色 2 2" xfId="287"/>
    <cellStyle name="20% - 强调文字颜色 3 2" xfId="292"/>
    <cellStyle name="20% - 强调文字颜色 4 2" xfId="184"/>
    <cellStyle name="20% - 强调文字颜色 5 2" xfId="190"/>
    <cellStyle name="20% - 强调文字颜色 6 2" xfId="295"/>
    <cellStyle name="40% - Accent1" xfId="299"/>
    <cellStyle name="40% - Accent2" xfId="300"/>
    <cellStyle name="40% - Accent3" xfId="301"/>
    <cellStyle name="40% - Accent4" xfId="303"/>
    <cellStyle name="40% - Accent5" xfId="304"/>
    <cellStyle name="40% - Accent6" xfId="305"/>
    <cellStyle name="40% - アクセント 1" xfId="306"/>
    <cellStyle name="40% - アクセント 2" xfId="313"/>
    <cellStyle name="40% - アクセント 3" xfId="320"/>
    <cellStyle name="40% - アクセント 4" xfId="326"/>
    <cellStyle name="40% - アクセント 5" xfId="327"/>
    <cellStyle name="40% - アクセント 6" xfId="171"/>
    <cellStyle name="40% - 輔色1" xfId="329"/>
    <cellStyle name="40% - 輔色1 2" xfId="334"/>
    <cellStyle name="40% - 輔色1 2 2" xfId="336"/>
    <cellStyle name="40% - 輔色1 2 3" xfId="341"/>
    <cellStyle name="40% - 輔色1 3" xfId="343"/>
    <cellStyle name="40% - 輔色1 3 2" xfId="346"/>
    <cellStyle name="40% - 輔色1 3 3" xfId="350"/>
    <cellStyle name="40% - 輔色2" xfId="19"/>
    <cellStyle name="40% - 輔色2 2" xfId="355"/>
    <cellStyle name="40% - 輔色2 2 2" xfId="359"/>
    <cellStyle name="40% - 輔色2 2 3" xfId="366"/>
    <cellStyle name="40% - 輔色2 3" xfId="368"/>
    <cellStyle name="40% - 輔色2 3 2" xfId="370"/>
    <cellStyle name="40% - 輔色2 3 3" xfId="374"/>
    <cellStyle name="40% - 輔色3" xfId="377"/>
    <cellStyle name="40% - 輔色3 2" xfId="380"/>
    <cellStyle name="40% - 輔色3 2 2" xfId="384"/>
    <cellStyle name="40% - 輔色3 2 3" xfId="385"/>
    <cellStyle name="40% - 輔色3 3" xfId="387"/>
    <cellStyle name="40% - 輔色3 3 2" xfId="391"/>
    <cellStyle name="40% - 輔色3 3 3" xfId="330"/>
    <cellStyle name="40% - 輔色4" xfId="394"/>
    <cellStyle name="40% - 輔色4 2" xfId="396"/>
    <cellStyle name="40% - 輔色4 2 2" xfId="401"/>
    <cellStyle name="40% - 輔色4 2 3" xfId="403"/>
    <cellStyle name="40% - 輔色4 3" xfId="405"/>
    <cellStyle name="40% - 輔色4 3 2" xfId="409"/>
    <cellStyle name="40% - 輔色4 3 3" xfId="411"/>
    <cellStyle name="40% - 輔色5" xfId="415"/>
    <cellStyle name="40% - 輔色5 2" xfId="143"/>
    <cellStyle name="40% - 輔色5 2 2" xfId="418"/>
    <cellStyle name="40% - 輔色5 2 3" xfId="424"/>
    <cellStyle name="40% - 輔色5 3" xfId="430"/>
    <cellStyle name="40% - 輔色5 3 2" xfId="437"/>
    <cellStyle name="40% - 輔色5 3 3" xfId="439"/>
    <cellStyle name="40% - 輔色6" xfId="443"/>
    <cellStyle name="40% - 輔色6 2" xfId="445"/>
    <cellStyle name="40% - 輔色6 2 2" xfId="447"/>
    <cellStyle name="40% - 輔色6 2 3" xfId="37"/>
    <cellStyle name="40% - 輔色6 3" xfId="448"/>
    <cellStyle name="40% - 輔色6 3 2" xfId="449"/>
    <cellStyle name="40% - 輔色6 3 3" xfId="453"/>
    <cellStyle name="40% - 强调文字颜色 1 2" xfId="196"/>
    <cellStyle name="40% - 强调文字颜色 2 2" xfId="215"/>
    <cellStyle name="40% - 强调文字颜色 3 2" xfId="231"/>
    <cellStyle name="40% - 强调文字颜色 4 2" xfId="69"/>
    <cellStyle name="40% - 强调文字颜色 5 2" xfId="260"/>
    <cellStyle name="40% - 强调文字颜色 6 2" xfId="456"/>
    <cellStyle name="60% - Accent1" xfId="458"/>
    <cellStyle name="60% - Accent2" xfId="460"/>
    <cellStyle name="60% - Accent3" xfId="465"/>
    <cellStyle name="60% - Accent4" xfId="471"/>
    <cellStyle name="60% - Accent5" xfId="476"/>
    <cellStyle name="60% - Accent6" xfId="482"/>
    <cellStyle name="60% - アクセント 1" xfId="105"/>
    <cellStyle name="60% - アクセント 2" xfId="109"/>
    <cellStyle name="60% - アクセント 3" xfId="121"/>
    <cellStyle name="60% - アクセント 4" xfId="136"/>
    <cellStyle name="60% - アクセント 5" xfId="484"/>
    <cellStyle name="60% - アクセント 6" xfId="487"/>
    <cellStyle name="60% - 輔色1" xfId="490"/>
    <cellStyle name="60% - 輔色1 2" xfId="493"/>
    <cellStyle name="60% - 輔色1 2 2" xfId="494"/>
    <cellStyle name="60% - 輔色1 2 3" xfId="500"/>
    <cellStyle name="60% - 輔色1 3" xfId="502"/>
    <cellStyle name="60% - 輔色1 3 2" xfId="503"/>
    <cellStyle name="60% - 輔色1 3 3" xfId="507"/>
    <cellStyle name="60% - 輔色2" xfId="509"/>
    <cellStyle name="60% - 輔色2 2" xfId="90"/>
    <cellStyle name="60% - 輔色2 2 2" xfId="283"/>
    <cellStyle name="60% - 輔色2 2 3" xfId="511"/>
    <cellStyle name="60% - 輔色2 3" xfId="98"/>
    <cellStyle name="60% - 輔色2 3 2" xfId="288"/>
    <cellStyle name="60% - 輔色2 3 3" xfId="513"/>
    <cellStyle name="60% - 輔色3" xfId="521"/>
    <cellStyle name="60% - 輔色3 2" xfId="523"/>
    <cellStyle name="60% - 輔色3 2 2" xfId="527"/>
    <cellStyle name="60% - 輔色3 2 3" xfId="533"/>
    <cellStyle name="60% - 輔色3 3" xfId="538"/>
    <cellStyle name="60% - 輔色3 3 2" xfId="539"/>
    <cellStyle name="60% - 輔色3 3 3" xfId="541"/>
    <cellStyle name="60% - 輔色4" xfId="546"/>
    <cellStyle name="60% - 輔色4 2" xfId="547"/>
    <cellStyle name="60% - 輔色4 2 2" xfId="548"/>
    <cellStyle name="60% - 輔色4 2 3" xfId="550"/>
    <cellStyle name="60% - 輔色4 3" xfId="553"/>
    <cellStyle name="60% - 輔色4 3 2" xfId="554"/>
    <cellStyle name="60% - 輔色4 3 3" xfId="555"/>
    <cellStyle name="60% - 輔色5" xfId="559"/>
    <cellStyle name="60% - 輔色5 2" xfId="562"/>
    <cellStyle name="60% - 輔色5 2 2" xfId="42"/>
    <cellStyle name="60% - 輔色5 2 3" xfId="26"/>
    <cellStyle name="60% - 輔色5 3" xfId="566"/>
    <cellStyle name="60% - 輔色5 3 2" xfId="568"/>
    <cellStyle name="60% - 輔色5 3 3" xfId="573"/>
    <cellStyle name="60% - 輔色6" xfId="578"/>
    <cellStyle name="60% - 輔色6 2" xfId="579"/>
    <cellStyle name="60% - 輔色6 2 2" xfId="583"/>
    <cellStyle name="60% - 輔色6 2 3" xfId="587"/>
    <cellStyle name="60% - 輔色6 3" xfId="589"/>
    <cellStyle name="60% - 輔色6 3 2" xfId="593"/>
    <cellStyle name="60% - 輔色6 3 3" xfId="600"/>
    <cellStyle name="60% - 强调文字颜色 1 2" xfId="604"/>
    <cellStyle name="60% - 强调文字颜色 2 2" xfId="607"/>
    <cellStyle name="60% - 强调文字颜色 3 2" xfId="613"/>
    <cellStyle name="60% - 强调文字颜色 3 2 2" xfId="155"/>
    <cellStyle name="60% - 强调文字颜色 3 2 2 2" xfId="514"/>
    <cellStyle name="60% - 强调文字颜色 4 2" xfId="616"/>
    <cellStyle name="60% - 强调文字颜色 5 2" xfId="620"/>
    <cellStyle name="60% - 强调文字颜色 6 2" xfId="420"/>
    <cellStyle name="Accent1" xfId="206"/>
    <cellStyle name="Accent2" xfId="622"/>
    <cellStyle name="Accent3" xfId="624"/>
    <cellStyle name="Accent4" xfId="626"/>
    <cellStyle name="Accent5" xfId="630"/>
    <cellStyle name="Accent6" xfId="632"/>
    <cellStyle name="Bad" xfId="636"/>
    <cellStyle name="Calculation" xfId="641"/>
    <cellStyle name="Check Cell" xfId="645"/>
    <cellStyle name="Explanatory Text" xfId="322"/>
    <cellStyle name="Good" xfId="520"/>
    <cellStyle name="Heading 1" xfId="647"/>
    <cellStyle name="Heading 2" xfId="294"/>
    <cellStyle name="Heading 3" xfId="83"/>
    <cellStyle name="Heading 4" xfId="601"/>
    <cellStyle name="Input" xfId="64"/>
    <cellStyle name="Linked Cell" xfId="254"/>
    <cellStyle name="Neutral" xfId="619"/>
    <cellStyle name="Normal_~0578341" xfId="648"/>
    <cellStyle name="Note" xfId="650"/>
    <cellStyle name="Output" xfId="338"/>
    <cellStyle name="S0" xfId="5496"/>
    <cellStyle name="S1" xfId="5498"/>
    <cellStyle name="S10" xfId="5507"/>
    <cellStyle name="S11" xfId="5508"/>
    <cellStyle name="S12" xfId="5509"/>
    <cellStyle name="S13" xfId="5511"/>
    <cellStyle name="S14" xfId="5512"/>
    <cellStyle name="S15" xfId="5510"/>
    <cellStyle name="S16" xfId="5513"/>
    <cellStyle name="S17" xfId="5514"/>
    <cellStyle name="S18" xfId="5515"/>
    <cellStyle name="S2" xfId="463"/>
    <cellStyle name="S2 2" xfId="5500"/>
    <cellStyle name="S3" xfId="5501"/>
    <cellStyle name="S4" xfId="5499"/>
    <cellStyle name="S5" xfId="5502"/>
    <cellStyle name="S6" xfId="5503"/>
    <cellStyle name="S7" xfId="5504"/>
    <cellStyle name="S8" xfId="5505"/>
    <cellStyle name="S9" xfId="5506"/>
    <cellStyle name="Title" xfId="652"/>
    <cellStyle name="Total" xfId="654"/>
    <cellStyle name="Warning Text" xfId="440"/>
    <cellStyle name="アクセント 1" xfId="657"/>
    <cellStyle name="アクセント 2" xfId="658"/>
    <cellStyle name="アクセント 3" xfId="659"/>
    <cellStyle name="アクセント 4" xfId="371"/>
    <cellStyle name="アクセント 5" xfId="375"/>
    <cellStyle name="アクセント 6" xfId="78"/>
    <cellStyle name="タイトル" xfId="661"/>
    <cellStyle name="チェック セル" xfId="498"/>
    <cellStyle name="どちらでもない" xfId="662"/>
    <cellStyle name="ハイパーリンク_組曲プレゼン.xls" xfId="663"/>
    <cellStyle name="メモ" xfId="665"/>
    <cellStyle name="リンク セル" xfId="212"/>
    <cellStyle name="百分比 2" xfId="667"/>
    <cellStyle name="百分比 2 2" xfId="496"/>
    <cellStyle name="百分比 2 2 2" xfId="669"/>
    <cellStyle name="百分比 2 3" xfId="670"/>
    <cellStyle name="百分比 2 3 2" xfId="671"/>
    <cellStyle name="百分比 2 3 3" xfId="673"/>
    <cellStyle name="百分比 2 4" xfId="674"/>
    <cellStyle name="百分比 2 5" xfId="676"/>
    <cellStyle name="百分比 2 6" xfId="682"/>
    <cellStyle name="百分比 2 7" xfId="686"/>
    <cellStyle name="百分比 2 8" xfId="689"/>
    <cellStyle name="百分比 3" xfId="693"/>
    <cellStyle name="百分比 3 2" xfId="505"/>
    <cellStyle name="備註" xfId="223"/>
    <cellStyle name="備註 2" xfId="226"/>
    <cellStyle name="标题 1 2" xfId="695"/>
    <cellStyle name="标题 2 2" xfId="696"/>
    <cellStyle name="标题 3 2" xfId="698"/>
    <cellStyle name="标题 4 2" xfId="702"/>
    <cellStyle name="标题 5" xfId="704"/>
    <cellStyle name="標題" xfId="110"/>
    <cellStyle name="標題 1" xfId="469"/>
    <cellStyle name="標題 1 2" xfId="705"/>
    <cellStyle name="標題 1 2 2" xfId="707"/>
    <cellStyle name="標題 1 2 3" xfId="708"/>
    <cellStyle name="標題 1 3" xfId="709"/>
    <cellStyle name="標題 1 3 2" xfId="711"/>
    <cellStyle name="標題 1 3 3" xfId="712"/>
    <cellStyle name="標題 2" xfId="474"/>
    <cellStyle name="標題 2 2" xfId="714"/>
    <cellStyle name="標題 2 2 2" xfId="717"/>
    <cellStyle name="標題 2 2 3" xfId="721"/>
    <cellStyle name="標題 2 3" xfId="724"/>
    <cellStyle name="標題 2 3 2" xfId="128"/>
    <cellStyle name="標題 2 3 3" xfId="140"/>
    <cellStyle name="標題 3" xfId="480"/>
    <cellStyle name="標題 3 2" xfId="309"/>
    <cellStyle name="標題 3 2 2" xfId="729"/>
    <cellStyle name="標題 3 2 3" xfId="730"/>
    <cellStyle name="標題 3 3" xfId="316"/>
    <cellStyle name="標題 3 3 2" xfId="733"/>
    <cellStyle name="標題 3 3 3" xfId="734"/>
    <cellStyle name="標題 4" xfId="528"/>
    <cellStyle name="標題 4 2" xfId="738"/>
    <cellStyle name="標題 4 2 2" xfId="740"/>
    <cellStyle name="標題 4 2 3" xfId="741"/>
    <cellStyle name="標題 4 3" xfId="33"/>
    <cellStyle name="標題 4 3 2" xfId="666"/>
    <cellStyle name="標題 4 3 3" xfId="691"/>
    <cellStyle name="標題 5" xfId="535"/>
    <cellStyle name="標題 5 2" xfId="744"/>
    <cellStyle name="標題 5 3" xfId="747"/>
    <cellStyle name="標題 6" xfId="751"/>
    <cellStyle name="標題 6 2" xfId="462"/>
    <cellStyle name="標題 6 3" xfId="468"/>
    <cellStyle name="標準_組曲プレゼン.xls" xfId="753"/>
    <cellStyle name="表示済みのハイパーリンク_組曲プレゼン.xls" xfId="557"/>
    <cellStyle name="差 2" xfId="357"/>
    <cellStyle name="差 2 2" xfId="361"/>
    <cellStyle name="差_10AW核价-润懋(35款已核，单耗未减)" xfId="755"/>
    <cellStyle name="差_10AW核价-润懋(35款已核，单耗未减) 2" xfId="45"/>
    <cellStyle name="差_10AW核价-润懋(35款已核，单耗未减) 2 2" xfId="700"/>
    <cellStyle name="差_10AW核价-润懋(35款已核，单耗未减) 3" xfId="703"/>
    <cellStyle name="差_10AW核价-润懋(35款已核，单耗未减) 4" xfId="756"/>
    <cellStyle name="差_10AW核价-润懋(35款已核，单耗未减) 5" xfId="757"/>
    <cellStyle name="差_10AW润懋最终确定单价（16款未定）" xfId="112"/>
    <cellStyle name="差_10AW润懋最终确定单价（16款未定） 2" xfId="473"/>
    <cellStyle name="差_10AW润懋最终确定单价（16款未定） 2 2" xfId="713"/>
    <cellStyle name="差_10AW润懋最终确定单价（16款未定） 3" xfId="479"/>
    <cellStyle name="差_10AW润懋最终确定单价（16款未定） 4" xfId="526"/>
    <cellStyle name="差_10AW润懋最终确定单价（16款未定） 5" xfId="532"/>
    <cellStyle name="差_2011秋冬季生产放量表2-9(韩姐原始单)" xfId="270"/>
    <cellStyle name="差_226" xfId="618"/>
    <cellStyle name="差_226 2" xfId="758"/>
    <cellStyle name="差_226 2 2" xfId="39"/>
    <cellStyle name="差_226 2 3" xfId="760"/>
    <cellStyle name="差_226 2 4" xfId="381"/>
    <cellStyle name="差_226 2 5" xfId="389"/>
    <cellStyle name="差_226 2 6" xfId="179"/>
    <cellStyle name="差_226 3" xfId="75"/>
    <cellStyle name="差_226 4" xfId="764"/>
    <cellStyle name="差_226 5" xfId="766"/>
    <cellStyle name="差_226 6" xfId="768"/>
    <cellStyle name="差_226 7" xfId="238"/>
    <cellStyle name="差_227" xfId="264"/>
    <cellStyle name="差_227 2" xfId="644"/>
    <cellStyle name="差_227 2 2" xfId="680"/>
    <cellStyle name="差_227 2 3" xfId="684"/>
    <cellStyle name="差_227 2 4" xfId="688"/>
    <cellStyle name="差_227 2 5" xfId="457"/>
    <cellStyle name="差_227 2 6" xfId="770"/>
    <cellStyle name="差_227 3" xfId="774"/>
    <cellStyle name="差_227 4" xfId="776"/>
    <cellStyle name="差_227 5" xfId="780"/>
    <cellStyle name="差_227 6" xfId="785"/>
    <cellStyle name="差_227 7" xfId="250"/>
    <cellStyle name="差_235" xfId="786"/>
    <cellStyle name="差_235 2" xfId="788"/>
    <cellStyle name="差_235 2 2" xfId="790"/>
    <cellStyle name="差_235 2 3" xfId="793"/>
    <cellStyle name="差_235 2 4" xfId="794"/>
    <cellStyle name="差_235 2 5" xfId="22"/>
    <cellStyle name="差_235 2 6" xfId="795"/>
    <cellStyle name="差_235 3" xfId="796"/>
    <cellStyle name="差_235 4" xfId="797"/>
    <cellStyle name="差_235 5" xfId="284"/>
    <cellStyle name="差_235 6" xfId="510"/>
    <cellStyle name="差_235 7" xfId="798"/>
    <cellStyle name="差_236" xfId="728"/>
    <cellStyle name="差_236 2" xfId="660"/>
    <cellStyle name="差_236 2 2" xfId="432"/>
    <cellStyle name="差_236 2 3" xfId="803"/>
    <cellStyle name="差_236 2 4" xfId="804"/>
    <cellStyle name="差_236 2 5" xfId="805"/>
    <cellStyle name="差_236 2 6" xfId="806"/>
    <cellStyle name="差_236 3" xfId="807"/>
    <cellStyle name="差_236 4" xfId="808"/>
    <cellStyle name="差_236 5" xfId="289"/>
    <cellStyle name="差_236 6" xfId="512"/>
    <cellStyle name="差_236 7" xfId="809"/>
    <cellStyle name="差_TOREAD - 14FW - 电商113款 - 核价表 - 20131011" xfId="810"/>
    <cellStyle name="差_YKK 拉链大货报价09.12.09" xfId="597"/>
    <cellStyle name="差_报价表6.2" xfId="273"/>
    <cellStyle name="差_大田640一版报价xlsx" xfId="811"/>
    <cellStyle name="差_大田641一版报价xlsx" xfId="413"/>
    <cellStyle name="差_服装" xfId="615"/>
    <cellStyle name="差_服装_1" xfId="49"/>
    <cellStyle name="差_丽扬转出款2680" xfId="814"/>
    <cellStyle name="差_丽扬转出款2680 2" xfId="27"/>
    <cellStyle name="差_丽扬转出款2680 2 2" xfId="612"/>
    <cellStyle name="差_丽扬转出款2680 2 3" xfId="816"/>
    <cellStyle name="差_丽扬转出款2680 2 4" xfId="817"/>
    <cellStyle name="差_丽扬转出款2680 2 5" xfId="821"/>
    <cellStyle name="差_丽扬转出款2680 2 6" xfId="823"/>
    <cellStyle name="差_丽扬转出款2680 3" xfId="54"/>
    <cellStyle name="差_丽扬转出款2680 4" xfId="132"/>
    <cellStyle name="差_丽扬转出款2680 5" xfId="145"/>
    <cellStyle name="差_丽扬转出款2680 6" xfId="435"/>
    <cellStyle name="差_丽扬转出款2680 7" xfId="800"/>
    <cellStyle name="差_内件物料单" xfId="459"/>
    <cellStyle name="差_内件物料单 2" xfId="825"/>
    <cellStyle name="差_润懋转出款的物料工厂待定" xfId="219"/>
    <cellStyle name="差_润懋转出款的物料工厂待定 2" xfId="827"/>
    <cellStyle name="差_润懋转出款的物料工厂待定 2 2" xfId="13"/>
    <cellStyle name="差_润懋转出款的物料工厂待定 3" xfId="422"/>
    <cellStyle name="差_润懋转出款的物料工厂待定 4" xfId="428"/>
    <cellStyle name="差_润懋转出款的物料工厂待定 5" xfId="829"/>
    <cellStyle name="差_童装" xfId="251"/>
    <cellStyle name="差_外件物料单" xfId="572"/>
    <cellStyle name="差_外件物料单 2" xfId="836"/>
    <cellStyle name="差_下单表" xfId="838"/>
    <cellStyle name="差_鞋品" xfId="839"/>
    <cellStyle name="差_鞋品_1" xfId="841"/>
    <cellStyle name="差_装备" xfId="799"/>
    <cellStyle name="常规" xfId="0" builtinId="0"/>
    <cellStyle name="常规 10" xfId="519"/>
    <cellStyle name="常规 10 10" xfId="545"/>
    <cellStyle name="常规 10 10 2" xfId="5480"/>
    <cellStyle name="常规 10 11" xfId="556"/>
    <cellStyle name="常规 10 11 2" xfId="560"/>
    <cellStyle name="常规 10 11 2 2" xfId="44"/>
    <cellStyle name="常规 10 11 2 2 2" xfId="606"/>
    <cellStyle name="常规 10 11 2 3" xfId="28"/>
    <cellStyle name="常规 10 11 2 3 2" xfId="609"/>
    <cellStyle name="常规 10 11 2 4" xfId="55"/>
    <cellStyle name="常规 10 11 3" xfId="563"/>
    <cellStyle name="常规 10 11 3 2" xfId="569"/>
    <cellStyle name="常规 10 11 4" xfId="843"/>
    <cellStyle name="常规 10 11 4 2" xfId="164"/>
    <cellStyle name="常规 10 11 5" xfId="235"/>
    <cellStyle name="常规 10 11 5 2" xfId="240"/>
    <cellStyle name="常规 10 11 6" xfId="245"/>
    <cellStyle name="常规 10 11 7" xfId="846"/>
    <cellStyle name="常规 10 12" xfId="577"/>
    <cellStyle name="常规 10 13" xfId="849"/>
    <cellStyle name="常规 10 13 2" xfId="850"/>
    <cellStyle name="常规 10 14" xfId="643"/>
    <cellStyle name="常规 10 14 2" xfId="678"/>
    <cellStyle name="常规 10 15" xfId="771"/>
    <cellStyle name="常规 10 15 2" xfId="517"/>
    <cellStyle name="常规 10 16" xfId="775"/>
    <cellStyle name="常规 10 16 2" xfId="852"/>
    <cellStyle name="常规 10 17" xfId="778"/>
    <cellStyle name="常规 10 17 2" xfId="854"/>
    <cellStyle name="常规 10 18" xfId="783"/>
    <cellStyle name="常规 10 18 2" xfId="855"/>
    <cellStyle name="常规 10 19" xfId="252"/>
    <cellStyle name="常规 10 2" xfId="522"/>
    <cellStyle name="常规 10 2 10" xfId="478"/>
    <cellStyle name="常规 10 2 10 2" xfId="311"/>
    <cellStyle name="常规 10 2 10 2 2" xfId="727"/>
    <cellStyle name="常规 10 2 10 3" xfId="319"/>
    <cellStyle name="常规 10 2 10 3 2" xfId="732"/>
    <cellStyle name="常规 10 2 10 4" xfId="325"/>
    <cellStyle name="常规 10 2 11" xfId="525"/>
    <cellStyle name="常规 10 2 11 2" xfId="737"/>
    <cellStyle name="常规 10 2 12" xfId="531"/>
    <cellStyle name="常规 10 2 12 2" xfId="743"/>
    <cellStyle name="常规 10 2 13" xfId="749"/>
    <cellStyle name="常规 10 2 13 2" xfId="464"/>
    <cellStyle name="常规 10 2 14" xfId="856"/>
    <cellStyle name="常规 10 2 14 2" xfId="857"/>
    <cellStyle name="常规 10 2 15" xfId="858"/>
    <cellStyle name="常规 10 2 15 2" xfId="861"/>
    <cellStyle name="常规 10 2 16" xfId="863"/>
    <cellStyle name="常规 10 2 17" xfId="865"/>
    <cellStyle name="常规 10 2 2" xfId="524"/>
    <cellStyle name="常规 10 2 2 2" xfId="736"/>
    <cellStyle name="常规 10 2 2 2 10" xfId="868"/>
    <cellStyle name="常规 10 2 2 2 10 2" xfId="869"/>
    <cellStyle name="常规 10 2 2 2 11" xfId="870"/>
    <cellStyle name="常规 10 2 2 2 11 2" xfId="871"/>
    <cellStyle name="常规 10 2 2 2 12" xfId="347"/>
    <cellStyle name="常规 10 2 2 2 13" xfId="351"/>
    <cellStyle name="常规 10 2 2 2 2" xfId="739"/>
    <cellStyle name="常规 10 2 2 2 2 10" xfId="872"/>
    <cellStyle name="常规 10 2 2 2 2 11" xfId="635"/>
    <cellStyle name="常规 10 2 2 2 2 2" xfId="629"/>
    <cellStyle name="常规 10 2 2 2 2 2 2" xfId="874"/>
    <cellStyle name="常规 10 2 2 2 2 2 2 2" xfId="875"/>
    <cellStyle name="常规 10 2 2 2 2 2 2 2 2" xfId="880"/>
    <cellStyle name="常规 10 2 2 2 2 2 2 3" xfId="580"/>
    <cellStyle name="常规 10 2 2 2 2 2 2 3 2" xfId="133"/>
    <cellStyle name="常规 10 2 2 2 2 2 2 4" xfId="585"/>
    <cellStyle name="常规 10 2 2 2 2 2 3" xfId="882"/>
    <cellStyle name="常规 10 2 2 2 2 2 3 2" xfId="883"/>
    <cellStyle name="常规 10 2 2 2 2 2 3 2 2" xfId="543"/>
    <cellStyle name="常规 10 2 2 2 2 2 3 3" xfId="590"/>
    <cellStyle name="常规 10 2 2 2 2 2 3 3 2" xfId="885"/>
    <cellStyle name="常规 10 2 2 2 2 2 3 4" xfId="594"/>
    <cellStyle name="常规 10 2 2 2 2 2 4" xfId="452"/>
    <cellStyle name="常规 10 2 2 2 2 2 4 2" xfId="840"/>
    <cellStyle name="常规 10 2 2 2 2 2 5" xfId="454"/>
    <cellStyle name="常规 10 2 2 2 2 2 5 2" xfId="887"/>
    <cellStyle name="常规 10 2 2 2 2 2 6" xfId="877"/>
    <cellStyle name="常规 10 2 2 2 2 2 6 2" xfId="175"/>
    <cellStyle name="常规 10 2 2 2 2 2 7" xfId="399"/>
    <cellStyle name="常规 10 2 2 2 2 2 8" xfId="407"/>
    <cellStyle name="常规 10 2 2 2 2 3" xfId="631"/>
    <cellStyle name="常规 10 2 2 2 2 4" xfId="889"/>
    <cellStyle name="常规 10 2 2 2 2 4 2" xfId="891"/>
    <cellStyle name="常规 10 2 2 2 2 4 2 2" xfId="892"/>
    <cellStyle name="常规 10 2 2 2 2 4 3" xfId="567"/>
    <cellStyle name="常规 10 2 2 2 2 4 3 2" xfId="831"/>
    <cellStyle name="常规 10 2 2 2 2 4 4" xfId="574"/>
    <cellStyle name="常规 10 2 2 2 2 5" xfId="896"/>
    <cellStyle name="常规 10 2 2 2 2 5 2" xfId="898"/>
    <cellStyle name="常规 10 2 2 2 2 5 2 2" xfId="900"/>
    <cellStyle name="常规 10 2 2 2 2 5 3" xfId="901"/>
    <cellStyle name="常规 10 2 2 2 2 5 3 2" xfId="902"/>
    <cellStyle name="常规 10 2 2 2 2 5 4" xfId="903"/>
    <cellStyle name="常规 10 2 2 2 2 6" xfId="904"/>
    <cellStyle name="常规 10 2 2 2 2 6 2" xfId="905"/>
    <cellStyle name="常规 10 2 2 2 2 7" xfId="906"/>
    <cellStyle name="常规 10 2 2 2 2 7 2" xfId="907"/>
    <cellStyle name="常规 10 2 2 2 2 8" xfId="908"/>
    <cellStyle name="常规 10 2 2 2 2 8 2" xfId="911"/>
    <cellStyle name="常规 10 2 2 2 2 9" xfId="913"/>
    <cellStyle name="常规 10 2 2 2 2 9 2" xfId="915"/>
    <cellStyle name="常规 10 2 2 2 3" xfId="917"/>
    <cellStyle name="常规 10 2 2 2 3 2" xfId="918"/>
    <cellStyle name="常规 10 2 2 2 3 2 2" xfId="919"/>
    <cellStyle name="常规 10 2 2 2 3 2 2 2" xfId="920"/>
    <cellStyle name="常规 10 2 2 2 3 2 3" xfId="921"/>
    <cellStyle name="常规 10 2 2 2 3 2 3 2" xfId="922"/>
    <cellStyle name="常规 10 2 2 2 3 2 4" xfId="923"/>
    <cellStyle name="常规 10 2 2 2 3 3" xfId="925"/>
    <cellStyle name="常规 10 2 2 2 3 3 2" xfId="927"/>
    <cellStyle name="常规 10 2 2 2 3 3 2 2" xfId="928"/>
    <cellStyle name="常规 10 2 2 2 3 3 3" xfId="584"/>
    <cellStyle name="常规 10 2 2 2 3 3 3 2" xfId="929"/>
    <cellStyle name="常规 10 2 2 2 3 3 4" xfId="588"/>
    <cellStyle name="常规 10 2 2 2 3 4" xfId="930"/>
    <cellStyle name="常规 10 2 2 2 3 4 2" xfId="933"/>
    <cellStyle name="常规 10 2 2 2 3 5" xfId="935"/>
    <cellStyle name="常规 10 2 2 2 3 5 2" xfId="937"/>
    <cellStyle name="常规 10 2 2 2 3 6" xfId="939"/>
    <cellStyle name="常规 10 2 2 2 3 6 2" xfId="940"/>
    <cellStyle name="常规 10 2 2 2 3 7" xfId="941"/>
    <cellStyle name="常规 10 2 2 2 3 7 2" xfId="942"/>
    <cellStyle name="常规 10 2 2 2 3 8" xfId="943"/>
    <cellStyle name="常规 10 2 2 2 3 9" xfId="944"/>
    <cellStyle name="常规 10 2 2 2 4" xfId="945"/>
    <cellStyle name="常规 10 2 2 2 4 2" xfId="946"/>
    <cellStyle name="常规 10 2 2 2 4 2 2" xfId="947"/>
    <cellStyle name="常规 10 2 2 2 4 2 2 2" xfId="949"/>
    <cellStyle name="常规 10 2 2 2 4 2 3" xfId="952"/>
    <cellStyle name="常规 10 2 2 2 4 2 3 2" xfId="954"/>
    <cellStyle name="常规 10 2 2 2 4 2 4" xfId="955"/>
    <cellStyle name="常规 10 2 2 2 4 3" xfId="956"/>
    <cellStyle name="常规 10 2 2 2 4 3 2" xfId="602"/>
    <cellStyle name="常规 10 2 2 2 4 3 2 2" xfId="957"/>
    <cellStyle name="常规 10 2 2 2 4 3 3" xfId="958"/>
    <cellStyle name="常规 10 2 2 2 4 3 3 2" xfId="959"/>
    <cellStyle name="常规 10 2 2 2 4 3 4" xfId="960"/>
    <cellStyle name="常规 10 2 2 2 4 4" xfId="961"/>
    <cellStyle name="常规 10 2 2 2 4 4 2" xfId="962"/>
    <cellStyle name="常规 10 2 2 2 4 5" xfId="963"/>
    <cellStyle name="常规 10 2 2 2 4 5 2" xfId="964"/>
    <cellStyle name="常规 10 2 2 2 4 6" xfId="966"/>
    <cellStyle name="常规 10 2 2 2 4 6 2" xfId="967"/>
    <cellStyle name="常规 10 2 2 2 4 7" xfId="968"/>
    <cellStyle name="常规 10 2 2 2 4 8" xfId="969"/>
    <cellStyle name="常规 10 2 2 2 5" xfId="970"/>
    <cellStyle name="常规 10 2 2 2 6" xfId="971"/>
    <cellStyle name="常规 10 2 2 2 6 2" xfId="972"/>
    <cellStyle name="常规 10 2 2 2 6 2 2" xfId="973"/>
    <cellStyle name="常规 10 2 2 2 6 3" xfId="975"/>
    <cellStyle name="常规 10 2 2 2 6 3 2" xfId="977"/>
    <cellStyle name="常规 10 2 2 2 6 4" xfId="979"/>
    <cellStyle name="常规 10 2 2 2 7" xfId="980"/>
    <cellStyle name="常规 10 2 2 2 7 2" xfId="984"/>
    <cellStyle name="常规 10 2 2 2 7 2 2" xfId="986"/>
    <cellStyle name="常规 10 2 2 2 7 3" xfId="987"/>
    <cellStyle name="常规 10 2 2 2 7 3 2" xfId="989"/>
    <cellStyle name="常规 10 2 2 2 7 4" xfId="236"/>
    <cellStyle name="常规 10 2 2 2 8" xfId="992"/>
    <cellStyle name="常规 10 2 2 2 8 2" xfId="996"/>
    <cellStyle name="常规 10 2 2 2 9" xfId="1002"/>
    <cellStyle name="常规 10 2 2 2 9 2" xfId="1006"/>
    <cellStyle name="常规 10 2 2 3" xfId="1011"/>
    <cellStyle name="常规 10 2 2 3 2" xfId="1013"/>
    <cellStyle name="常规 10 2 2 3 2 2" xfId="501"/>
    <cellStyle name="常规 10 2 2 3 2 2 2" xfId="1014"/>
    <cellStyle name="常规 10 2 2 3 2 3" xfId="1015"/>
    <cellStyle name="常规 10 2 2 3 2 3 2" xfId="1016"/>
    <cellStyle name="常规 10 2 2 3 2 4" xfId="1019"/>
    <cellStyle name="常规 10 2 2 3 3" xfId="1021"/>
    <cellStyle name="常规 10 2 2 3 3 2" xfId="508"/>
    <cellStyle name="常规 10 2 2 3 3 2 2" xfId="1022"/>
    <cellStyle name="常规 10 2 2 3 3 3" xfId="1023"/>
    <cellStyle name="常规 10 2 2 3 3 3 2" xfId="1024"/>
    <cellStyle name="常规 10 2 2 3 3 4" xfId="491"/>
    <cellStyle name="常规 10 2 2 3 4" xfId="1025"/>
    <cellStyle name="常规 10 2 2 3 4 2" xfId="1026"/>
    <cellStyle name="常规 10 2 2 3 5" xfId="1027"/>
    <cellStyle name="常规 10 2 2 3 5 2" xfId="1028"/>
    <cellStyle name="常规 10 2 2 3 6" xfId="1029"/>
    <cellStyle name="常规 10 2 2 3 6 2" xfId="1030"/>
    <cellStyle name="常规 10 2 2 3 7" xfId="1031"/>
    <cellStyle name="常规 10 2 2 3 8" xfId="1033"/>
    <cellStyle name="常规 10 2 3" xfId="1037"/>
    <cellStyle name="常规 10 2 3 10" xfId="1038"/>
    <cellStyle name="常规 10 2 3 10 2" xfId="1040"/>
    <cellStyle name="常规 10 2 3 11" xfId="1041"/>
    <cellStyle name="常规 10 2 3 11 2" xfId="1042"/>
    <cellStyle name="常规 10 2 3 12" xfId="1043"/>
    <cellStyle name="常规 10 2 3 13" xfId="1044"/>
    <cellStyle name="常规 10 2 3 2" xfId="1046"/>
    <cellStyle name="常规 10 2 3 2 10" xfId="926"/>
    <cellStyle name="常规 10 2 3 2 11" xfId="931"/>
    <cellStyle name="常规 10 2 3 2 2" xfId="1047"/>
    <cellStyle name="常规 10 2 3 2 2 2" xfId="1049"/>
    <cellStyle name="常规 10 2 3 2 2 2 2" xfId="1052"/>
    <cellStyle name="常规 10 2 3 2 2 2 2 2" xfId="1056"/>
    <cellStyle name="常规 10 2 3 2 2 2 3" xfId="1058"/>
    <cellStyle name="常规 10 2 3 2 2 2 3 2" xfId="1060"/>
    <cellStyle name="常规 10 2 3 2 2 2 4" xfId="1063"/>
    <cellStyle name="常规 10 2 3 2 2 3" xfId="1066"/>
    <cellStyle name="常规 10 2 3 2 2 3 2" xfId="1068"/>
    <cellStyle name="常规 10 2 3 2 2 3 2 2" xfId="1072"/>
    <cellStyle name="常规 10 2 3 2 2 3 3" xfId="1074"/>
    <cellStyle name="常规 10 2 3 2 2 3 3 2" xfId="1076"/>
    <cellStyle name="常规 10 2 3 2 2 3 4" xfId="1079"/>
    <cellStyle name="常规 10 2 3 2 2 4" xfId="1082"/>
    <cellStyle name="常规 10 2 3 2 2 4 2" xfId="1084"/>
    <cellStyle name="常规 10 2 3 2 2 5" xfId="1086"/>
    <cellStyle name="常规 10 2 3 2 2 5 2" xfId="1088"/>
    <cellStyle name="常规 10 2 3 2 2 6" xfId="127"/>
    <cellStyle name="常规 10 2 3 2 2 6 2" xfId="1090"/>
    <cellStyle name="常规 10 2 3 2 2 7" xfId="139"/>
    <cellStyle name="常规 10 2 3 2 2 8" xfId="1091"/>
    <cellStyle name="常规 10 2 3 2 3" xfId="1094"/>
    <cellStyle name="常规 10 2 3 2 4" xfId="1096"/>
    <cellStyle name="常规 10 2 3 2 4 2" xfId="1098"/>
    <cellStyle name="常规 10 2 3 2 4 2 2" xfId="1100"/>
    <cellStyle name="常规 10 2 3 2 4 3" xfId="1103"/>
    <cellStyle name="常规 10 2 3 2 4 3 2" xfId="1104"/>
    <cellStyle name="常规 10 2 3 2 4 4" xfId="1106"/>
    <cellStyle name="常规 10 2 3 2 5" xfId="1107"/>
    <cellStyle name="常规 10 2 3 2 5 2" xfId="1109"/>
    <cellStyle name="常规 10 2 3 2 5 2 2" xfId="466"/>
    <cellStyle name="常规 10 2 3 2 5 3" xfId="1112"/>
    <cellStyle name="常规 10 2 3 2 5 3 2" xfId="1114"/>
    <cellStyle name="常规 10 2 3 2 5 4" xfId="1117"/>
    <cellStyle name="常规 10 2 3 2 6" xfId="1119"/>
    <cellStyle name="常规 10 2 3 2 6 2" xfId="1120"/>
    <cellStyle name="常规 10 2 3 2 7" xfId="1122"/>
    <cellStyle name="常规 10 2 3 2 7 2" xfId="1125"/>
    <cellStyle name="常规 10 2 3 2 8" xfId="1128"/>
    <cellStyle name="常规 10 2 3 2 8 2" xfId="1130"/>
    <cellStyle name="常规 10 2 3 2 9" xfId="1132"/>
    <cellStyle name="常规 10 2 3 2 9 2" xfId="1133"/>
    <cellStyle name="常规 10 2 3 3" xfId="1137"/>
    <cellStyle name="常规 10 2 3 3 2" xfId="274"/>
    <cellStyle name="常规 10 2 3 3 2 2" xfId="1139"/>
    <cellStyle name="常规 10 2 3 3 2 2 2" xfId="1142"/>
    <cellStyle name="常规 10 2 3 3 2 3" xfId="1145"/>
    <cellStyle name="常规 10 2 3 3 2 3 2" xfId="1147"/>
    <cellStyle name="常规 10 2 3 3 2 4" xfId="1149"/>
    <cellStyle name="常规 10 2 3 3 3" xfId="1151"/>
    <cellStyle name="常规 10 2 3 3 3 2" xfId="427"/>
    <cellStyle name="常规 10 2 3 3 3 2 2" xfId="1153"/>
    <cellStyle name="常规 10 2 3 3 3 3" xfId="830"/>
    <cellStyle name="常规 10 2 3 3 3 3 2" xfId="1154"/>
    <cellStyle name="常规 10 2 3 3 3 4" xfId="1155"/>
    <cellStyle name="常规 10 2 3 3 4" xfId="1156"/>
    <cellStyle name="常规 10 2 3 3 4 2" xfId="1158"/>
    <cellStyle name="常规 10 2 3 3 5" xfId="1160"/>
    <cellStyle name="常规 10 2 3 3 5 2" xfId="1162"/>
    <cellStyle name="常规 10 2 3 3 6" xfId="73"/>
    <cellStyle name="常规 10 2 3 3 6 2" xfId="1165"/>
    <cellStyle name="常规 10 2 3 3 7" xfId="1167"/>
    <cellStyle name="常规 10 2 3 3 7 2" xfId="1168"/>
    <cellStyle name="常规 10 2 3 3 8" xfId="1171"/>
    <cellStyle name="常规 10 2 3 3 9" xfId="1173"/>
    <cellStyle name="常规 10 2 3 4" xfId="1174"/>
    <cellStyle name="常规 10 2 3 4 2" xfId="1176"/>
    <cellStyle name="常规 10 2 3 4 2 2" xfId="1178"/>
    <cellStyle name="常规 10 2 3 4 2 2 2" xfId="1181"/>
    <cellStyle name="常规 10 2 3 4 2 3" xfId="1184"/>
    <cellStyle name="常规 10 2 3 4 2 3 2" xfId="1186"/>
    <cellStyle name="常规 10 2 3 4 2 4" xfId="1189"/>
    <cellStyle name="常规 10 2 3 4 3" xfId="1192"/>
    <cellStyle name="常规 10 2 3 4 3 2" xfId="35"/>
    <cellStyle name="常规 10 2 3 4 3 2 2" xfId="1193"/>
    <cellStyle name="常规 10 2 3 4 3 3" xfId="1194"/>
    <cellStyle name="常规 10 2 3 4 3 3 2" xfId="784"/>
    <cellStyle name="常规 10 2 3 4 3 4" xfId="1195"/>
    <cellStyle name="常规 10 2 3 4 4" xfId="1198"/>
    <cellStyle name="常规 10 2 3 4 4 2" xfId="1200"/>
    <cellStyle name="常规 10 2 3 4 5" xfId="1201"/>
    <cellStyle name="常规 10 2 3 4 5 2" xfId="53"/>
    <cellStyle name="常规 10 2 3 4 6" xfId="1203"/>
    <cellStyle name="常规 10 2 3 4 6 2" xfId="1204"/>
    <cellStyle name="常规 10 2 3 4 7" xfId="1205"/>
    <cellStyle name="常规 10 2 3 4 8" xfId="1206"/>
    <cellStyle name="常规 10 2 3 5" xfId="1207"/>
    <cellStyle name="常规 10 2 3 6" xfId="1209"/>
    <cellStyle name="常规 10 2 3 6 2" xfId="1210"/>
    <cellStyle name="常规 10 2 3 6 2 2" xfId="393"/>
    <cellStyle name="常规 10 2 3 6 3" xfId="1212"/>
    <cellStyle name="常规 10 2 3 6 3 2" xfId="1214"/>
    <cellStyle name="常规 10 2 3 6 4" xfId="1216"/>
    <cellStyle name="常规 10 2 3 6 4 2" xfId="1220"/>
    <cellStyle name="常规 10 2 3 6 5" xfId="1222"/>
    <cellStyle name="常规 10 2 3 7" xfId="1225"/>
    <cellStyle name="常规 10 2 3 7 2" xfId="1226"/>
    <cellStyle name="常规 10 2 3 7 2 2" xfId="1230"/>
    <cellStyle name="常规 10 2 3 7 3" xfId="1233"/>
    <cellStyle name="常规 10 2 3 7 3 2" xfId="1237"/>
    <cellStyle name="常规 10 2 3 7 4" xfId="1239"/>
    <cellStyle name="常规 10 2 3 8" xfId="1243"/>
    <cellStyle name="常规 10 2 3 8 2" xfId="1245"/>
    <cellStyle name="常规 10 2 3 9" xfId="672"/>
    <cellStyle name="常规 10 2 3 9 2" xfId="1247"/>
    <cellStyle name="常规 10 2 4" xfId="1249"/>
    <cellStyle name="常规 10 2 4 10" xfId="1251"/>
    <cellStyle name="常规 10 2 4 10 2" xfId="1092"/>
    <cellStyle name="常规 10 2 4 11" xfId="1253"/>
    <cellStyle name="常规 10 2 4 11 2" xfId="1255"/>
    <cellStyle name="常规 10 2 4 12" xfId="1256"/>
    <cellStyle name="常规 10 2 4 13" xfId="1258"/>
    <cellStyle name="常规 10 2 4 2" xfId="1259"/>
    <cellStyle name="常规 10 2 4 2 10" xfId="1261"/>
    <cellStyle name="常规 10 2 4 2 11" xfId="1262"/>
    <cellStyle name="常规 10 2 4 2 2" xfId="637"/>
    <cellStyle name="常规 10 2 4 2 2 2" xfId="1265"/>
    <cellStyle name="常规 10 2 4 2 2 2 2" xfId="993"/>
    <cellStyle name="常规 10 2 4 2 2 2 2 2" xfId="997"/>
    <cellStyle name="常规 10 2 4 2 2 2 3" xfId="1003"/>
    <cellStyle name="常规 10 2 4 2 2 2 3 2" xfId="1007"/>
    <cellStyle name="常规 10 2 4 2 2 2 4" xfId="1270"/>
    <cellStyle name="常规 10 2 4 2 2 3" xfId="1272"/>
    <cellStyle name="常规 10 2 4 2 2 3 2" xfId="1034"/>
    <cellStyle name="常规 10 2 4 2 2 3 2 2" xfId="1274"/>
    <cellStyle name="常规 10 2 4 2 2 3 3" xfId="1277"/>
    <cellStyle name="常规 10 2 4 2 2 3 3 2" xfId="1281"/>
    <cellStyle name="常规 10 2 4 2 2 3 4" xfId="1283"/>
    <cellStyle name="常规 10 2 4 2 2 4" xfId="1286"/>
    <cellStyle name="常规 10 2 4 2 2 4 2" xfId="1288"/>
    <cellStyle name="常规 10 2 4 2 2 5" xfId="1290"/>
    <cellStyle name="常规 10 2 4 2 2 5 2" xfId="1292"/>
    <cellStyle name="常规 10 2 4 2 2 6" xfId="1294"/>
    <cellStyle name="常规 10 2 4 2 2 6 2" xfId="1296"/>
    <cellStyle name="常规 10 2 4 2 2 7" xfId="1298"/>
    <cellStyle name="常规 10 2 4 2 2 8" xfId="1300"/>
    <cellStyle name="常规 10 2 4 2 3" xfId="1303"/>
    <cellStyle name="常规 10 2 4 2 4" xfId="1307"/>
    <cellStyle name="常规 10 2 4 2 4 2" xfId="1311"/>
    <cellStyle name="常规 10 2 4 2 4 2 2" xfId="1313"/>
    <cellStyle name="常规 10 2 4 2 4 3" xfId="1316"/>
    <cellStyle name="常规 10 2 4 2 4 3 2" xfId="1318"/>
    <cellStyle name="常规 10 2 4 2 4 4" xfId="66"/>
    <cellStyle name="常规 10 2 4 2 5" xfId="1321"/>
    <cellStyle name="常规 10 2 4 2 5 2" xfId="1322"/>
    <cellStyle name="常规 10 2 4 2 5 2 2" xfId="1324"/>
    <cellStyle name="常规 10 2 4 2 5 3" xfId="1326"/>
    <cellStyle name="常规 10 2 4 2 5 3 2" xfId="1328"/>
    <cellStyle name="常规 10 2 4 2 5 4" xfId="1330"/>
    <cellStyle name="常规 10 2 4 2 6" xfId="1332"/>
    <cellStyle name="常规 10 2 4 2 6 2" xfId="685"/>
    <cellStyle name="常规 10 2 4 2 7" xfId="1334"/>
    <cellStyle name="常规 10 2 4 2 7 2" xfId="1336"/>
    <cellStyle name="常规 10 2 4 2 8" xfId="1314"/>
    <cellStyle name="常规 10 2 4 2 8 2" xfId="1340"/>
    <cellStyle name="常规 10 2 4 2 9" xfId="598"/>
    <cellStyle name="常规 10 2 4 2 9 2" xfId="1343"/>
    <cellStyle name="常规 10 2 4 3" xfId="1348"/>
    <cellStyle name="常规 10 2 4 3 2" xfId="1350"/>
    <cellStyle name="常规 10 2 4 3 2 2" xfId="1354"/>
    <cellStyle name="常规 10 2 4 3 2 2 2" xfId="1358"/>
    <cellStyle name="常规 10 2 4 3 2 3" xfId="1360"/>
    <cellStyle name="常规 10 2 4 3 2 3 2" xfId="1362"/>
    <cellStyle name="常规 10 2 4 3 2 4" xfId="1365"/>
    <cellStyle name="常规 10 2 4 3 3" xfId="1367"/>
    <cellStyle name="常规 10 2 4 3 3 2" xfId="1371"/>
    <cellStyle name="常规 10 2 4 3 3 2 2" xfId="859"/>
    <cellStyle name="常规 10 2 4 3 3 3" xfId="1374"/>
    <cellStyle name="常规 10 2 4 3 3 3 2" xfId="1376"/>
    <cellStyle name="常规 10 2 4 3 3 4" xfId="1378"/>
    <cellStyle name="常规 10 2 4 3 4" xfId="1380"/>
    <cellStyle name="常规 10 2 4 3 4 2" xfId="1384"/>
    <cellStyle name="常规 10 2 4 3 5" xfId="1386"/>
    <cellStyle name="常规 10 2 4 3 5 2" xfId="1388"/>
    <cellStyle name="常规 10 2 4 3 6" xfId="1391"/>
    <cellStyle name="常规 10 2 4 3 6 2" xfId="1392"/>
    <cellStyle name="常规 10 2 4 3 7" xfId="1393"/>
    <cellStyle name="常规 10 2 4 3 7 2" xfId="1395"/>
    <cellStyle name="常规 10 2 4 3 8" xfId="1319"/>
    <cellStyle name="常规 10 2 4 3 9" xfId="1397"/>
    <cellStyle name="常规 10 2 4 4" xfId="1399"/>
    <cellStyle name="常规 10 2 4 4 2" xfId="1401"/>
    <cellStyle name="常规 10 2 4 4 2 2" xfId="1403"/>
    <cellStyle name="常规 10 2 4 4 2 2 2" xfId="1405"/>
    <cellStyle name="常规 10 2 4 4 2 3" xfId="1408"/>
    <cellStyle name="常规 10 2 4 4 2 3 2" xfId="1410"/>
    <cellStyle name="常规 10 2 4 4 2 4" xfId="1413"/>
    <cellStyle name="常规 10 2 4 4 3" xfId="1415"/>
    <cellStyle name="常规 10 2 4 4 3 2" xfId="1416"/>
    <cellStyle name="常规 10 2 4 4 3 2 2" xfId="1420"/>
    <cellStyle name="常规 10 2 4 4 3 3" xfId="1422"/>
    <cellStyle name="常规 10 2 4 4 3 3 2" xfId="1425"/>
    <cellStyle name="常规 10 2 4 4 3 4" xfId="1427"/>
    <cellStyle name="常规 10 2 4 4 4" xfId="1429"/>
    <cellStyle name="常规 10 2 4 4 4 2" xfId="1431"/>
    <cellStyle name="常规 10 2 4 4 5" xfId="1432"/>
    <cellStyle name="常规 10 2 4 4 5 2" xfId="1433"/>
    <cellStyle name="常规 10 2 4 4 6" xfId="1434"/>
    <cellStyle name="常规 10 2 4 4 6 2" xfId="1435"/>
    <cellStyle name="常规 10 2 4 4 7" xfId="1436"/>
    <cellStyle name="常规 10 2 4 4 8" xfId="1437"/>
    <cellStyle name="常规 10 2 4 5" xfId="1439"/>
    <cellStyle name="常规 10 2 4 6" xfId="1441"/>
    <cellStyle name="常规 10 2 4 6 2" xfId="1443"/>
    <cellStyle name="常规 10 2 4 6 2 2" xfId="1447"/>
    <cellStyle name="常规 10 2 4 6 3" xfId="1450"/>
    <cellStyle name="常规 10 2 4 6 3 2" xfId="1453"/>
    <cellStyle name="常规 10 2 4 6 4" xfId="1456"/>
    <cellStyle name="常规 10 2 4 6 4 2" xfId="1459"/>
    <cellStyle name="常规 10 2 4 6 5" xfId="1461"/>
    <cellStyle name="常规 10 2 4 7" xfId="1464"/>
    <cellStyle name="常规 10 2 4 7 2" xfId="1466"/>
    <cellStyle name="常规 10 2 4 7 2 2" xfId="1468"/>
    <cellStyle name="常规 10 2 4 7 3" xfId="1469"/>
    <cellStyle name="常规 10 2 4 7 3 2" xfId="1470"/>
    <cellStyle name="常规 10 2 4 7 4" xfId="1471"/>
    <cellStyle name="常规 10 2 4 8" xfId="1473"/>
    <cellStyle name="常规 10 2 4 8 2" xfId="1475"/>
    <cellStyle name="常规 10 2 4 9" xfId="1476"/>
    <cellStyle name="常规 10 2 4 9 2" xfId="1478"/>
    <cellStyle name="常规 10 2 5" xfId="1480"/>
    <cellStyle name="常规 10 2 5 10" xfId="1481"/>
    <cellStyle name="常规 10 2 5 11" xfId="1482"/>
    <cellStyle name="常规 10 2 5 2" xfId="1483"/>
    <cellStyle name="常规 10 2 5 2 2" xfId="1485"/>
    <cellStyle name="常规 10 2 5 2 2 2" xfId="1487"/>
    <cellStyle name="常规 10 2 5 2 2 2 2" xfId="1490"/>
    <cellStyle name="常规 10 2 5 2 2 3" xfId="1492"/>
    <cellStyle name="常规 10 2 5 2 2 3 2" xfId="1493"/>
    <cellStyle name="常规 10 2 5 2 2 4" xfId="1495"/>
    <cellStyle name="常规 10 2 5 2 3" xfId="1496"/>
    <cellStyle name="常规 10 2 5 2 3 2" xfId="1497"/>
    <cellStyle name="常规 10 2 5 2 3 2 2" xfId="242"/>
    <cellStyle name="常规 10 2 5 2 3 3" xfId="1499"/>
    <cellStyle name="常规 10 2 5 2 3 3 2" xfId="256"/>
    <cellStyle name="常规 10 2 5 2 3 4" xfId="1500"/>
    <cellStyle name="常规 10 2 5 2 4" xfId="1501"/>
    <cellStyle name="常规 10 2 5 2 4 2" xfId="1502"/>
    <cellStyle name="常规 10 2 5 2 5" xfId="1503"/>
    <cellStyle name="常规 10 2 5 2 5 2" xfId="1504"/>
    <cellStyle name="常规 10 2 5 2 6" xfId="1505"/>
    <cellStyle name="常规 10 2 5 2 6 2" xfId="1506"/>
    <cellStyle name="常规 10 2 5 2 7" xfId="1507"/>
    <cellStyle name="常规 10 2 5 2 8" xfId="1325"/>
    <cellStyle name="常规 10 2 5 3" xfId="1509"/>
    <cellStyle name="常规 10 2 5 4" xfId="1512"/>
    <cellStyle name="常规 10 2 5 4 2" xfId="1515"/>
    <cellStyle name="常规 10 2 5 4 2 2" xfId="1518"/>
    <cellStyle name="常规 10 2 5 4 3" xfId="1520"/>
    <cellStyle name="常规 10 2 5 4 3 2" xfId="1523"/>
    <cellStyle name="常规 10 2 5 4 4" xfId="1524"/>
    <cellStyle name="常规 10 2 5 4 4 2" xfId="1525"/>
    <cellStyle name="常规 10 2 5 4 5" xfId="1526"/>
    <cellStyle name="常规 10 2 5 5" xfId="1527"/>
    <cellStyle name="常规 10 2 5 5 2" xfId="1530"/>
    <cellStyle name="常规 10 2 5 5 2 2" xfId="1533"/>
    <cellStyle name="常规 10 2 5 5 3" xfId="29"/>
    <cellStyle name="常规 10 2 5 5 3 2" xfId="1535"/>
    <cellStyle name="常规 10 2 5 5 4" xfId="1537"/>
    <cellStyle name="常规 10 2 5 6" xfId="1539"/>
    <cellStyle name="常规 10 2 5 6 2" xfId="1541"/>
    <cellStyle name="常规 10 2 5 7" xfId="1545"/>
    <cellStyle name="常规 10 2 5 7 2" xfId="1547"/>
    <cellStyle name="常规 10 2 5 8" xfId="1552"/>
    <cellStyle name="常规 10 2 5 8 2" xfId="1553"/>
    <cellStyle name="常规 10 2 5 9" xfId="1554"/>
    <cellStyle name="常规 10 2 5 9 2" xfId="1556"/>
    <cellStyle name="常规 10 2 6" xfId="1558"/>
    <cellStyle name="常规 10 2 6 2" xfId="1559"/>
    <cellStyle name="常规 10 2 6 3" xfId="1561"/>
    <cellStyle name="常规 10 2 6 3 2" xfId="1564"/>
    <cellStyle name="常规 10 2 6 3 2 2" xfId="1567"/>
    <cellStyle name="常规 10 2 6 3 3" xfId="48"/>
    <cellStyle name="常规 10 2 6 3 3 2" xfId="1568"/>
    <cellStyle name="常规 10 2 6 3 4" xfId="1569"/>
    <cellStyle name="常规 10 2 6 4" xfId="1570"/>
    <cellStyle name="常规 10 2 6 4 2" xfId="1573"/>
    <cellStyle name="常规 10 2 6 4 2 2" xfId="1577"/>
    <cellStyle name="常规 10 2 6 4 3" xfId="1581"/>
    <cellStyle name="常规 10 2 6 4 3 2" xfId="1583"/>
    <cellStyle name="常规 10 2 6 4 4" xfId="1585"/>
    <cellStyle name="常规 10 2 6 5" xfId="1587"/>
    <cellStyle name="常规 10 2 6 5 2" xfId="1591"/>
    <cellStyle name="常规 10 2 6 6" xfId="1593"/>
    <cellStyle name="常规 10 2 6 6 2" xfId="1595"/>
    <cellStyle name="常规 10 2 6 7" xfId="1598"/>
    <cellStyle name="常规 10 2 6 7 2" xfId="1599"/>
    <cellStyle name="常规 10 2 6 8" xfId="1602"/>
    <cellStyle name="常规 10 2 6 8 2" xfId="1603"/>
    <cellStyle name="常规 10 2 6 9" xfId="1604"/>
    <cellStyle name="常规 10 2 7" xfId="1605"/>
    <cellStyle name="常规 10 2 7 2" xfId="1606"/>
    <cellStyle name="常规 10 2 7 2 2" xfId="1607"/>
    <cellStyle name="常规 10 2 7 2 2 2" xfId="1608"/>
    <cellStyle name="常规 10 2 7 2 3" xfId="1609"/>
    <cellStyle name="常规 10 2 7 2 3 2" xfId="1612"/>
    <cellStyle name="常规 10 2 7 2 4" xfId="1614"/>
    <cellStyle name="常规 10 2 7 3" xfId="1615"/>
    <cellStyle name="常规 10 2 7 3 2" xfId="1617"/>
    <cellStyle name="常规 10 2 7 3 2 2" xfId="1618"/>
    <cellStyle name="常规 10 2 7 3 3" xfId="1619"/>
    <cellStyle name="常规 10 2 7 3 3 2" xfId="1620"/>
    <cellStyle name="常规 10 2 7 3 4" xfId="1621"/>
    <cellStyle name="常规 10 2 7 4" xfId="1622"/>
    <cellStyle name="常规 10 2 7 4 2" xfId="1623"/>
    <cellStyle name="常规 10 2 7 5" xfId="1624"/>
    <cellStyle name="常规 10 2 7 5 2" xfId="1626"/>
    <cellStyle name="常规 10 2 7 6" xfId="1628"/>
    <cellStyle name="常规 10 2 7 6 2" xfId="1629"/>
    <cellStyle name="常规 10 2 7 7" xfId="1632"/>
    <cellStyle name="常规 10 2 7 8" xfId="1633"/>
    <cellStyle name="常规 10 2 8" xfId="1634"/>
    <cellStyle name="常规 10 2 9" xfId="1635"/>
    <cellStyle name="常规 10 2 9 2" xfId="1636"/>
    <cellStyle name="常规 10 2 9 2 2" xfId="1638"/>
    <cellStyle name="常规 10 2 9 3" xfId="1574"/>
    <cellStyle name="常规 10 2 9 3 2" xfId="1578"/>
    <cellStyle name="常规 10 2 9 4" xfId="1582"/>
    <cellStyle name="常规 10 2 9 4 2" xfId="1584"/>
    <cellStyle name="常规 10 2 9 5" xfId="1586"/>
    <cellStyle name="常规 10 2 9 5 2" xfId="1641"/>
    <cellStyle name="常规 10 2 9 6" xfId="1644"/>
    <cellStyle name="常规 10 20" xfId="772"/>
    <cellStyle name="常规 10 3" xfId="1645"/>
    <cellStyle name="常规 10 4" xfId="1647"/>
    <cellStyle name="常规 10 4 10" xfId="1648"/>
    <cellStyle name="常规 10 4 10 2" xfId="1650"/>
    <cellStyle name="常规 10 4 11" xfId="1651"/>
    <cellStyle name="常规 10 4 11 2" xfId="1652"/>
    <cellStyle name="常规 10 4 12" xfId="570"/>
    <cellStyle name="常规 10 4 13" xfId="1653"/>
    <cellStyle name="常规 10 4 2" xfId="1654"/>
    <cellStyle name="常规 10 4 2 10" xfId="1218"/>
    <cellStyle name="常规 10 4 2 11" xfId="1223"/>
    <cellStyle name="常规 10 4 2 2" xfId="1656"/>
    <cellStyle name="常规 10 4 2 2 2" xfId="1658"/>
    <cellStyle name="常规 10 4 2 2 2 2" xfId="1660"/>
    <cellStyle name="常规 10 4 2 2 2 2 2" xfId="1663"/>
    <cellStyle name="常规 10 4 2 2 2 3" xfId="1667"/>
    <cellStyle name="常规 10 4 2 2 2 3 2" xfId="1669"/>
    <cellStyle name="常规 10 4 2 2 2 4" xfId="1670"/>
    <cellStyle name="常规 10 4 2 2 3" xfId="1673"/>
    <cellStyle name="常规 10 4 2 2 3 2" xfId="1675"/>
    <cellStyle name="常规 10 4 2 2 3 2 2" xfId="767"/>
    <cellStyle name="常规 10 4 2 2 3 3" xfId="1678"/>
    <cellStyle name="常规 10 4 2 2 3 3 2" xfId="781"/>
    <cellStyle name="常规 10 4 2 2 3 4" xfId="1680"/>
    <cellStyle name="常规 10 4 2 2 4" xfId="1683"/>
    <cellStyle name="常规 10 4 2 2 4 2" xfId="1685"/>
    <cellStyle name="常规 10 4 2 2 5" xfId="1179"/>
    <cellStyle name="常规 10 4 2 2 5 2" xfId="1182"/>
    <cellStyle name="常规 10 4 2 2 6" xfId="1185"/>
    <cellStyle name="常规 10 4 2 2 6 2" xfId="1187"/>
    <cellStyle name="常规 10 4 2 2 7" xfId="1190"/>
    <cellStyle name="常规 10 4 2 2 8" xfId="1406"/>
    <cellStyle name="常规 10 4 2 3" xfId="1687"/>
    <cellStyle name="常规 10 4 2 4" xfId="1688"/>
    <cellStyle name="常规 10 4 2 4 2" xfId="1689"/>
    <cellStyle name="常规 10 4 2 4 2 2" xfId="1691"/>
    <cellStyle name="常规 10 4 2 4 3" xfId="1695"/>
    <cellStyle name="常规 10 4 2 4 3 2" xfId="1697"/>
    <cellStyle name="常规 10 4 2 4 4" xfId="1699"/>
    <cellStyle name="常规 10 4 2 5" xfId="1701"/>
    <cellStyle name="常规 10 4 2 5 2" xfId="50"/>
    <cellStyle name="常规 10 4 2 5 2 2" xfId="605"/>
    <cellStyle name="常规 10 4 2 5 3" xfId="41"/>
    <cellStyle name="常规 10 4 2 5 3 2" xfId="608"/>
    <cellStyle name="常规 10 4 2 5 4" xfId="23"/>
    <cellStyle name="常规 10 4 2 6" xfId="1702"/>
    <cellStyle name="常规 10 4 2 6 2" xfId="1704"/>
    <cellStyle name="常规 10 4 2 7" xfId="1706"/>
    <cellStyle name="常规 10 4 2 7 2" xfId="160"/>
    <cellStyle name="常规 10 4 2 8" xfId="1708"/>
    <cellStyle name="常规 10 4 2 8 2" xfId="1710"/>
    <cellStyle name="常规 10 4 2 9" xfId="1712"/>
    <cellStyle name="常规 10 4 2 9 2" xfId="1715"/>
    <cellStyle name="常规 10 4 3" xfId="1717"/>
    <cellStyle name="常规 10 4 3 2" xfId="1719"/>
    <cellStyle name="常规 10 4 3 2 2" xfId="1720"/>
    <cellStyle name="常规 10 4 3 2 2 2" xfId="1722"/>
    <cellStyle name="常规 10 4 3 2 3" xfId="1725"/>
    <cellStyle name="常规 10 4 3 2 3 2" xfId="1727"/>
    <cellStyle name="常规 10 4 3 2 4" xfId="1728"/>
    <cellStyle name="常规 10 4 3 3" xfId="1730"/>
    <cellStyle name="常规 10 4 3 3 2" xfId="1731"/>
    <cellStyle name="常规 10 4 3 3 2 2" xfId="1733"/>
    <cellStyle name="常规 10 4 3 3 3" xfId="1736"/>
    <cellStyle name="常规 10 4 3 3 3 2" xfId="1737"/>
    <cellStyle name="常规 10 4 3 3 4" xfId="1738"/>
    <cellStyle name="常规 10 4 3 4" xfId="1739"/>
    <cellStyle name="常规 10 4 3 4 2" xfId="1740"/>
    <cellStyle name="常规 10 4 3 5" xfId="1742"/>
    <cellStyle name="常规 10 4 3 5 2" xfId="1743"/>
    <cellStyle name="常规 10 4 3 6" xfId="1744"/>
    <cellStyle name="常规 10 4 3 6 2" xfId="1745"/>
    <cellStyle name="常规 10 4 3 7" xfId="1746"/>
    <cellStyle name="常规 10 4 3 7 2" xfId="1747"/>
    <cellStyle name="常规 10 4 3 8" xfId="1749"/>
    <cellStyle name="常规 10 4 3 9" xfId="881"/>
    <cellStyle name="常规 10 4 4" xfId="1750"/>
    <cellStyle name="常规 10 4 4 2" xfId="1751"/>
    <cellStyle name="常规 10 4 4 2 2" xfId="328"/>
    <cellStyle name="常规 10 4 4 2 2 2" xfId="333"/>
    <cellStyle name="常规 10 4 4 2 3" xfId="18"/>
    <cellStyle name="常规 10 4 4 2 3 2" xfId="354"/>
    <cellStyle name="常规 10 4 4 2 4" xfId="376"/>
    <cellStyle name="常规 10 4 4 3" xfId="1752"/>
    <cellStyle name="常规 10 4 4 3 2" xfId="1753"/>
    <cellStyle name="常规 10 4 4 3 2 2" xfId="1755"/>
    <cellStyle name="常规 10 4 4 3 3" xfId="1758"/>
    <cellStyle name="常规 10 4 4 3 3 2" xfId="1759"/>
    <cellStyle name="常规 10 4 4 3 4" xfId="1760"/>
    <cellStyle name="常规 10 4 4 4" xfId="1761"/>
    <cellStyle name="常规 10 4 4 4 2" xfId="1762"/>
    <cellStyle name="常规 10 4 4 5" xfId="1764"/>
    <cellStyle name="常规 10 4 4 5 2" xfId="1766"/>
    <cellStyle name="常规 10 4 4 6" xfId="1767"/>
    <cellStyle name="常规 10 4 4 6 2" xfId="1768"/>
    <cellStyle name="常规 10 4 4 7" xfId="1770"/>
    <cellStyle name="常规 10 4 4 8" xfId="1771"/>
    <cellStyle name="常规 10 4 5" xfId="1772"/>
    <cellStyle name="常规 10 4 6" xfId="1773"/>
    <cellStyle name="常规 10 4 6 2" xfId="1774"/>
    <cellStyle name="常规 10 4 6 2 2" xfId="1775"/>
    <cellStyle name="常规 10 4 6 3" xfId="1776"/>
    <cellStyle name="常规 10 4 6 3 2" xfId="1778"/>
    <cellStyle name="常规 10 4 6 4" xfId="1779"/>
    <cellStyle name="常规 10 4 6 4 2" xfId="1781"/>
    <cellStyle name="常规 10 4 6 5" xfId="1782"/>
    <cellStyle name="常规 10 4 7" xfId="1783"/>
    <cellStyle name="常规 10 4 7 2" xfId="1784"/>
    <cellStyle name="常规 10 4 7 2 2" xfId="1785"/>
    <cellStyle name="常规 10 4 7 3" xfId="1787"/>
    <cellStyle name="常规 10 4 7 3 2" xfId="1788"/>
    <cellStyle name="常规 10 4 7 4" xfId="1790"/>
    <cellStyle name="常规 10 4 8" xfId="1791"/>
    <cellStyle name="常规 10 4 8 2" xfId="1792"/>
    <cellStyle name="常规 10 4 9" xfId="1793"/>
    <cellStyle name="常规 10 4 9 2" xfId="1794"/>
    <cellStyle name="常规 10 5" xfId="1795"/>
    <cellStyle name="常规 10 5 10" xfId="1796"/>
    <cellStyle name="常规 10 5 10 2" xfId="1798"/>
    <cellStyle name="常规 10 5 11" xfId="1799"/>
    <cellStyle name="常规 10 5 11 2" xfId="1800"/>
    <cellStyle name="常规 10 5 12" xfId="1801"/>
    <cellStyle name="常规 10 5 13" xfId="1723"/>
    <cellStyle name="常规 10 5 2" xfId="1802"/>
    <cellStyle name="常规 10 5 2 10" xfId="1804"/>
    <cellStyle name="常规 10 5 2 11" xfId="1754"/>
    <cellStyle name="常规 10 5 2 2" xfId="1806"/>
    <cellStyle name="常规 10 5 2 2 2" xfId="1807"/>
    <cellStyle name="常规 10 5 2 2 2 2" xfId="1808"/>
    <cellStyle name="常规 10 5 2 2 2 2 2" xfId="321"/>
    <cellStyle name="常规 10 5 2 2 2 3" xfId="1809"/>
    <cellStyle name="常规 10 5 2 2 2 3 2" xfId="1810"/>
    <cellStyle name="常规 10 5 2 2 2 4" xfId="1811"/>
    <cellStyle name="常规 10 5 2 2 3" xfId="1813"/>
    <cellStyle name="常规 10 5 2 2 3 2" xfId="1814"/>
    <cellStyle name="常规 10 5 2 2 3 2 2" xfId="1815"/>
    <cellStyle name="常规 10 5 2 2 3 3" xfId="1816"/>
    <cellStyle name="常规 10 5 2 2 3 3 2" xfId="1818"/>
    <cellStyle name="常规 10 5 2 2 3 4" xfId="1819"/>
    <cellStyle name="常规 10 5 2 2 4" xfId="1821"/>
    <cellStyle name="常规 10 5 2 2 4 2" xfId="1822"/>
    <cellStyle name="常规 10 5 2 2 5" xfId="1404"/>
    <cellStyle name="常规 10 5 2 2 5 2" xfId="1407"/>
    <cellStyle name="常规 10 5 2 2 6" xfId="1409"/>
    <cellStyle name="常规 10 5 2 2 6 2" xfId="1411"/>
    <cellStyle name="常规 10 5 2 2 7" xfId="1414"/>
    <cellStyle name="常规 10 5 2 2 8" xfId="1823"/>
    <cellStyle name="常规 10 5 2 3" xfId="1825"/>
    <cellStyle name="常规 10 5 2 4" xfId="1826"/>
    <cellStyle name="常规 10 5 2 4 2" xfId="1827"/>
    <cellStyle name="常规 10 5 2 4 2 2" xfId="1828"/>
    <cellStyle name="常规 10 5 2 4 3" xfId="1830"/>
    <cellStyle name="常规 10 5 2 4 3 2" xfId="1831"/>
    <cellStyle name="常规 10 5 2 4 4" xfId="1832"/>
    <cellStyle name="常规 10 5 2 5" xfId="1833"/>
    <cellStyle name="常规 10 5 2 5 2" xfId="1835"/>
    <cellStyle name="常规 10 5 2 5 2 2" xfId="1837"/>
    <cellStyle name="常规 10 5 2 5 3" xfId="1838"/>
    <cellStyle name="常规 10 5 2 5 3 2" xfId="1839"/>
    <cellStyle name="常规 10 5 2 5 4" xfId="1840"/>
    <cellStyle name="常规 10 5 2 6" xfId="1841"/>
    <cellStyle name="常规 10 5 2 6 2" xfId="1844"/>
    <cellStyle name="常规 10 5 2 7" xfId="1847"/>
    <cellStyle name="常规 10 5 2 7 2" xfId="1849"/>
    <cellStyle name="常规 10 5 2 8" xfId="679"/>
    <cellStyle name="常规 10 5 2 8 2" xfId="1850"/>
    <cellStyle name="常规 10 5 2 9" xfId="1855"/>
    <cellStyle name="常规 10 5 2 9 2" xfId="1857"/>
    <cellStyle name="常规 10 5 3" xfId="1861"/>
    <cellStyle name="常规 10 5 3 2" xfId="1862"/>
    <cellStyle name="常规 10 5 3 2 2" xfId="1863"/>
    <cellStyle name="常规 10 5 3 2 2 2" xfId="1864"/>
    <cellStyle name="常规 10 5 3 2 3" xfId="1865"/>
    <cellStyle name="常规 10 5 3 2 3 2" xfId="1866"/>
    <cellStyle name="常规 10 5 3 2 4" xfId="1867"/>
    <cellStyle name="常规 10 5 3 3" xfId="1868"/>
    <cellStyle name="常规 10 5 3 3 2" xfId="1869"/>
    <cellStyle name="常规 10 5 3 3 2 2" xfId="1012"/>
    <cellStyle name="常规 10 5 3 3 3" xfId="1870"/>
    <cellStyle name="常规 10 5 3 3 3 2" xfId="1138"/>
    <cellStyle name="常规 10 5 3 3 4" xfId="1871"/>
    <cellStyle name="常规 10 5 3 4" xfId="1872"/>
    <cellStyle name="常规 10 5 3 4 2" xfId="1873"/>
    <cellStyle name="常规 10 5 3 5" xfId="1875"/>
    <cellStyle name="常规 10 5 3 5 2" xfId="1876"/>
    <cellStyle name="常规 10 5 3 6" xfId="1877"/>
    <cellStyle name="常规 10 5 3 6 2" xfId="1878"/>
    <cellStyle name="常规 10 5 3 7" xfId="1879"/>
    <cellStyle name="常规 10 5 3 7 2" xfId="1880"/>
    <cellStyle name="常规 10 5 3 8" xfId="518"/>
    <cellStyle name="常规 10 5 3 9" xfId="544"/>
    <cellStyle name="常规 10 5 4" xfId="1881"/>
    <cellStyle name="常规 10 5 4 2" xfId="1882"/>
    <cellStyle name="常规 10 5 4 2 2" xfId="1883"/>
    <cellStyle name="常规 10 5 4 2 2 2" xfId="1884"/>
    <cellStyle name="常规 10 5 4 2 3" xfId="1885"/>
    <cellStyle name="常规 10 5 4 2 3 2" xfId="1886"/>
    <cellStyle name="常规 10 5 4 2 4" xfId="1887"/>
    <cellStyle name="常规 10 5 4 3" xfId="1888"/>
    <cellStyle name="常规 10 5 4 3 2" xfId="1889"/>
    <cellStyle name="常规 10 5 4 3 2 2" xfId="1890"/>
    <cellStyle name="常规 10 5 4 3 3" xfId="1892"/>
    <cellStyle name="常规 10 5 4 3 3 2" xfId="1893"/>
    <cellStyle name="常规 10 5 4 3 4" xfId="1896"/>
    <cellStyle name="常规 10 5 4 4" xfId="1897"/>
    <cellStyle name="常规 10 5 4 4 2" xfId="1898"/>
    <cellStyle name="常规 10 5 4 5" xfId="1901"/>
    <cellStyle name="常规 10 5 4 5 2" xfId="1902"/>
    <cellStyle name="常规 10 5 4 6" xfId="1903"/>
    <cellStyle name="常规 10 5 4 6 2" xfId="1904"/>
    <cellStyle name="常规 10 5 4 7" xfId="1905"/>
    <cellStyle name="常规 10 5 4 8" xfId="853"/>
    <cellStyle name="常规 10 5 5" xfId="1906"/>
    <cellStyle name="常规 10 5 6" xfId="1907"/>
    <cellStyle name="常规 10 5 6 2" xfId="1909"/>
    <cellStyle name="常规 10 5 6 2 2" xfId="1911"/>
    <cellStyle name="常规 10 5 6 3" xfId="1912"/>
    <cellStyle name="常规 10 5 6 3 2" xfId="1915"/>
    <cellStyle name="常规 10 5 6 4" xfId="1916"/>
    <cellStyle name="常规 10 5 6 4 2" xfId="1918"/>
    <cellStyle name="常规 10 5 6 5" xfId="1919"/>
    <cellStyle name="常规 10 5 7" xfId="1921"/>
    <cellStyle name="常规 10 5 7 2" xfId="1923"/>
    <cellStyle name="常规 10 5 7 2 2" xfId="1925"/>
    <cellStyle name="常规 10 5 7 3" xfId="1639"/>
    <cellStyle name="常规 10 5 7 3 2" xfId="1927"/>
    <cellStyle name="常规 10 5 7 4" xfId="701"/>
    <cellStyle name="常规 10 5 8" xfId="88"/>
    <cellStyle name="常规 10 5 8 2" xfId="1929"/>
    <cellStyle name="常规 10 5 9" xfId="71"/>
    <cellStyle name="常规 10 5 9 2" xfId="1932"/>
    <cellStyle name="常规 10 6" xfId="205"/>
    <cellStyle name="常规 10 6 10" xfId="189"/>
    <cellStyle name="常规 10 6 10 2" xfId="1934"/>
    <cellStyle name="常规 10 6 11" xfId="193"/>
    <cellStyle name="常规 10 6 12" xfId="611"/>
    <cellStyle name="常规 10 6 2" xfId="1937"/>
    <cellStyle name="常规 10 6 2 2" xfId="1938"/>
    <cellStyle name="常规 10 6 2 2 2" xfId="1940"/>
    <cellStyle name="常规 10 6 2 2 2 2" xfId="1942"/>
    <cellStyle name="常规 10 6 2 2 2 2 2" xfId="1943"/>
    <cellStyle name="常规 10 6 2 2 2 3" xfId="1944"/>
    <cellStyle name="常规 10 6 2 2 2 3 2" xfId="1945"/>
    <cellStyle name="常规 10 6 2 2 2 4" xfId="1946"/>
    <cellStyle name="常规 10 6 2 2 3" xfId="1947"/>
    <cellStyle name="常规 10 6 2 2 3 2" xfId="1950"/>
    <cellStyle name="常规 10 6 2 2 3 2 2" xfId="1951"/>
    <cellStyle name="常规 10 6 2 2 3 3" xfId="1952"/>
    <cellStyle name="常规 10 6 2 2 3 3 2" xfId="1953"/>
    <cellStyle name="常规 10 6 2 2 3 4" xfId="837"/>
    <cellStyle name="常规 10 6 2 2 4" xfId="1954"/>
    <cellStyle name="常规 10 6 2 2 4 2" xfId="1955"/>
    <cellStyle name="常规 10 6 2 2 5" xfId="1519"/>
    <cellStyle name="常规 10 6 2 2 5 2" xfId="1956"/>
    <cellStyle name="常规 10 6 2 2 6" xfId="1958"/>
    <cellStyle name="常规 10 6 2 2 6 2" xfId="1959"/>
    <cellStyle name="常规 10 6 2 2 7" xfId="1960"/>
    <cellStyle name="常规 10 6 2 2 8" xfId="1961"/>
    <cellStyle name="常规 10 6 2 3" xfId="1963"/>
    <cellStyle name="常规 10 6 2 4" xfId="1965"/>
    <cellStyle name="常规 10 6 3" xfId="1969"/>
    <cellStyle name="常规 10 6 3 2" xfId="1971"/>
    <cellStyle name="常规 10 6 3 2 2" xfId="1973"/>
    <cellStyle name="常规 10 6 3 2 2 2" xfId="1975"/>
    <cellStyle name="常规 10 6 3 2 3" xfId="1976"/>
    <cellStyle name="常规 10 6 3 2 3 2" xfId="1979"/>
    <cellStyle name="常规 10 6 3 2 4" xfId="1980"/>
    <cellStyle name="常规 10 6 3 3" xfId="1981"/>
    <cellStyle name="常规 10 6 3 3 2" xfId="1983"/>
    <cellStyle name="常规 10 6 3 3 2 2" xfId="1985"/>
    <cellStyle name="常规 10 6 3 3 3" xfId="1987"/>
    <cellStyle name="常规 10 6 3 3 3 2" xfId="1989"/>
    <cellStyle name="常规 10 6 3 3 4" xfId="1990"/>
    <cellStyle name="常规 10 6 3 4" xfId="515"/>
    <cellStyle name="常规 10 6 3 4 2" xfId="1991"/>
    <cellStyle name="常规 10 6 3 5" xfId="1992"/>
    <cellStyle name="常规 10 6 3 5 2" xfId="1994"/>
    <cellStyle name="常规 10 6 3 6" xfId="1995"/>
    <cellStyle name="常规 10 6 3 6 2" xfId="1996"/>
    <cellStyle name="常规 10 6 3 7" xfId="1997"/>
    <cellStyle name="常规 10 6 3 7 2" xfId="1998"/>
    <cellStyle name="常规 10 6 3 8" xfId="1999"/>
    <cellStyle name="常规 10 6 3 9" xfId="2000"/>
    <cellStyle name="常规 10 6 4" xfId="2001"/>
    <cellStyle name="常规 10 6 4 2" xfId="2002"/>
    <cellStyle name="常规 10 6 4 2 2" xfId="2004"/>
    <cellStyle name="常规 10 6 4 2 2 2" xfId="2006"/>
    <cellStyle name="常规 10 6 4 2 3" xfId="2008"/>
    <cellStyle name="常规 10 6 4 2 3 2" xfId="2009"/>
    <cellStyle name="常规 10 6 4 2 4" xfId="2010"/>
    <cellStyle name="常规 10 6 4 3" xfId="2011"/>
    <cellStyle name="常规 10 6 4 3 2" xfId="2013"/>
    <cellStyle name="常规 10 6 4 3 2 2" xfId="2014"/>
    <cellStyle name="常规 10 6 4 3 3" xfId="2015"/>
    <cellStyle name="常规 10 6 4 3 3 2" xfId="2016"/>
    <cellStyle name="常规 10 6 4 3 4" xfId="2017"/>
    <cellStyle name="常规 10 6 4 4" xfId="2018"/>
    <cellStyle name="常规 10 6 4 4 2" xfId="2020"/>
    <cellStyle name="常规 10 6 4 5" xfId="2021"/>
    <cellStyle name="常规 10 6 4 5 2" xfId="2022"/>
    <cellStyle name="常规 10 6 4 6" xfId="2023"/>
    <cellStyle name="常规 10 6 4 6 2" xfId="2025"/>
    <cellStyle name="常规 10 6 4 7" xfId="2026"/>
    <cellStyle name="常规 10 6 4 8" xfId="2027"/>
    <cellStyle name="常规 10 6 5" xfId="2028"/>
    <cellStyle name="常规 10 6 6" xfId="2029"/>
    <cellStyle name="常规 10 6 6 2" xfId="2031"/>
    <cellStyle name="常规 10 6 6 2 2" xfId="2033"/>
    <cellStyle name="常规 10 6 6 3" xfId="2035"/>
    <cellStyle name="常规 10 6 6 3 2" xfId="2036"/>
    <cellStyle name="常规 10 6 6 4" xfId="2037"/>
    <cellStyle name="常规 10 6 6 4 2" xfId="2038"/>
    <cellStyle name="常规 10 6 6 5" xfId="2039"/>
    <cellStyle name="常规 10 6 7" xfId="2040"/>
    <cellStyle name="常规 10 6 7 2" xfId="2042"/>
    <cellStyle name="常规 10 6 7 2 2" xfId="847"/>
    <cellStyle name="常规 10 6 7 3" xfId="2043"/>
    <cellStyle name="常规 10 6 7 3 2" xfId="2045"/>
    <cellStyle name="常规 10 6 7 4" xfId="2047"/>
    <cellStyle name="常规 10 6 8" xfId="2049"/>
    <cellStyle name="常规 10 6 8 2" xfId="2050"/>
    <cellStyle name="常规 10 6 9" xfId="2052"/>
    <cellStyle name="常规 10 6 9 2" xfId="2053"/>
    <cellStyle name="常规 10 7" xfId="623"/>
    <cellStyle name="常规 10 7 10" xfId="2056"/>
    <cellStyle name="常规 10 7 10 2" xfId="167"/>
    <cellStyle name="常规 10 7 11" xfId="549"/>
    <cellStyle name="常规 10 7 11 2" xfId="2057"/>
    <cellStyle name="常规 10 7 12" xfId="552"/>
    <cellStyle name="常规 10 7 13" xfId="2058"/>
    <cellStyle name="常规 10 7 2" xfId="2060"/>
    <cellStyle name="常规 10 7 2 10" xfId="2061"/>
    <cellStyle name="常规 10 7 2 2" xfId="2063"/>
    <cellStyle name="常规 10 7 2 2 2" xfId="2064"/>
    <cellStyle name="常规 10 7 2 2 2 2" xfId="2065"/>
    <cellStyle name="常规 10 7 2 2 2 2 2" xfId="2066"/>
    <cellStyle name="常规 10 7 2 2 2 3" xfId="2068"/>
    <cellStyle name="常规 10 7 2 2 2 3 2" xfId="2070"/>
    <cellStyle name="常规 10 7 2 2 2 4" xfId="1479"/>
    <cellStyle name="常规 10 7 2 2 3" xfId="2073"/>
    <cellStyle name="常规 10 7 2 2 3 2" xfId="2075"/>
    <cellStyle name="常规 10 7 2 2 3 2 2" xfId="2077"/>
    <cellStyle name="常规 10 7 2 2 3 3" xfId="2078"/>
    <cellStyle name="常规 10 7 2 2 3 3 2" xfId="2079"/>
    <cellStyle name="常规 10 7 2 2 3 4" xfId="2080"/>
    <cellStyle name="常规 10 7 2 2 4" xfId="1930"/>
    <cellStyle name="常规 10 7 2 2 4 2" xfId="2081"/>
    <cellStyle name="常规 10 7 2 2 5" xfId="1579"/>
    <cellStyle name="常规 10 7 2 2 5 2" xfId="2083"/>
    <cellStyle name="常规 10 7 2 2 6" xfId="2084"/>
    <cellStyle name="常规 10 7 2 2 6 2" xfId="2085"/>
    <cellStyle name="常规 10 7 2 2 7" xfId="2086"/>
    <cellStyle name="常规 10 7 2 2 8" xfId="2087"/>
    <cellStyle name="常规 10 7 2 3" xfId="2088"/>
    <cellStyle name="常规 10 7 2 3 2" xfId="2089"/>
    <cellStyle name="常规 10 7 2 3 2 2" xfId="2090"/>
    <cellStyle name="常规 10 7 2 3 3" xfId="32"/>
    <cellStyle name="常规 10 7 2 3 3 2" xfId="668"/>
    <cellStyle name="常规 10 7 2 3 4" xfId="1933"/>
    <cellStyle name="常规 10 7 2 4" xfId="2091"/>
    <cellStyle name="常规 10 7 2 4 2" xfId="2093"/>
    <cellStyle name="常规 10 7 2 4 2 2" xfId="2094"/>
    <cellStyle name="常规 10 7 2 4 3" xfId="2095"/>
    <cellStyle name="常规 10 7 2 4 3 2" xfId="2097"/>
    <cellStyle name="常规 10 7 2 4 4" xfId="2098"/>
    <cellStyle name="常规 10 7 2 5" xfId="1110"/>
    <cellStyle name="常规 10 7 2 5 2" xfId="467"/>
    <cellStyle name="常规 10 7 2 6" xfId="1113"/>
    <cellStyle name="常规 10 7 2 6 2" xfId="1115"/>
    <cellStyle name="常规 10 7 2 7" xfId="1118"/>
    <cellStyle name="常规 10 7 2 7 2" xfId="2100"/>
    <cellStyle name="常规 10 7 2 8" xfId="2101"/>
    <cellStyle name="常规 10 7 2 8 2" xfId="2102"/>
    <cellStyle name="常规 10 7 2 9" xfId="2103"/>
    <cellStyle name="常规 10 7 3" xfId="2105"/>
    <cellStyle name="常规 10 7 3 2" xfId="2108"/>
    <cellStyle name="常规 10 7 3 2 2" xfId="2109"/>
    <cellStyle name="常规 10 7 3 2 2 2" xfId="2110"/>
    <cellStyle name="常规 10 7 3 2 3" xfId="2111"/>
    <cellStyle name="常规 10 7 3 2 3 2" xfId="2112"/>
    <cellStyle name="常规 10 7 3 2 4" xfId="2051"/>
    <cellStyle name="常规 10 7 3 3" xfId="2113"/>
    <cellStyle name="常规 10 7 3 3 2" xfId="2114"/>
    <cellStyle name="常规 10 7 3 3 2 2" xfId="2116"/>
    <cellStyle name="常规 10 7 3 3 3" xfId="2117"/>
    <cellStyle name="常规 10 7 3 3 3 2" xfId="2118"/>
    <cellStyle name="常规 10 7 3 3 4" xfId="2054"/>
    <cellStyle name="常规 10 7 3 4" xfId="2119"/>
    <cellStyle name="常规 10 7 3 4 2" xfId="108"/>
    <cellStyle name="常规 10 7 3 5" xfId="1121"/>
    <cellStyle name="常规 10 7 3 5 2" xfId="2120"/>
    <cellStyle name="常规 10 7 3 6" xfId="2124"/>
    <cellStyle name="常规 10 7 3 6 2" xfId="2125"/>
    <cellStyle name="常规 10 7 3 7" xfId="2127"/>
    <cellStyle name="常规 10 7 3 7 2" xfId="2128"/>
    <cellStyle name="常规 10 7 3 8" xfId="2129"/>
    <cellStyle name="常规 10 7 3 9" xfId="2130"/>
    <cellStyle name="常规 10 7 4" xfId="2132"/>
    <cellStyle name="常规 10 7 4 2" xfId="2133"/>
    <cellStyle name="常规 10 7 4 2 2" xfId="2134"/>
    <cellStyle name="常规 10 7 4 2 2 2" xfId="2135"/>
    <cellStyle name="常规 10 7 4 2 3" xfId="2136"/>
    <cellStyle name="常规 10 7 4 2 3 2" xfId="2137"/>
    <cellStyle name="常规 10 7 4 2 4" xfId="345"/>
    <cellStyle name="常规 10 7 4 3" xfId="2138"/>
    <cellStyle name="常规 10 7 4 3 2" xfId="2140"/>
    <cellStyle name="常规 10 7 4 3 2 2" xfId="2142"/>
    <cellStyle name="常规 10 7 4 3 3" xfId="2144"/>
    <cellStyle name="常规 10 7 4 3 3 2" xfId="633"/>
    <cellStyle name="常规 10 7 4 3 4" xfId="2147"/>
    <cellStyle name="常规 10 7 4 4" xfId="2149"/>
    <cellStyle name="常规 10 7 4 4 2" xfId="2151"/>
    <cellStyle name="常规 10 7 4 5" xfId="1126"/>
    <cellStyle name="常规 10 7 4 5 2" xfId="2152"/>
    <cellStyle name="常规 10 7 4 6" xfId="2154"/>
    <cellStyle name="常规 10 7 4 6 2" xfId="2156"/>
    <cellStyle name="常规 10 7 4 7" xfId="2158"/>
    <cellStyle name="常规 10 7 4 8" xfId="2160"/>
    <cellStyle name="常规 10 7 5" xfId="2162"/>
    <cellStyle name="常规 10 7 6" xfId="2163"/>
    <cellStyle name="常规 10 7 6 2" xfId="2165"/>
    <cellStyle name="常规 10 7 6 2 2" xfId="2166"/>
    <cellStyle name="常规 10 7 6 3" xfId="1061"/>
    <cellStyle name="常规 10 7 6 3 2" xfId="2167"/>
    <cellStyle name="常规 10 7 6 4" xfId="2170"/>
    <cellStyle name="常规 10 7 6 4 2" xfId="2173"/>
    <cellStyle name="常规 10 7 6 5" xfId="1135"/>
    <cellStyle name="常规 10 7 7" xfId="332"/>
    <cellStyle name="常规 10 7 7 2" xfId="335"/>
    <cellStyle name="常规 10 7 7 2 2" xfId="2175"/>
    <cellStyle name="常规 10 7 7 3" xfId="340"/>
    <cellStyle name="常规 10 7 7 3 2" xfId="2176"/>
    <cellStyle name="常规 10 7 7 4" xfId="2178"/>
    <cellStyle name="常规 10 7 8" xfId="342"/>
    <cellStyle name="常规 10 7 8 2" xfId="344"/>
    <cellStyle name="常规 10 7 9" xfId="2181"/>
    <cellStyle name="常规 10 7 9 2" xfId="2146"/>
    <cellStyle name="常规 10 8" xfId="625"/>
    <cellStyle name="常规 10 8 10" xfId="2182"/>
    <cellStyle name="常规 10 8 10 2" xfId="2183"/>
    <cellStyle name="常规 10 8 11" xfId="2184"/>
    <cellStyle name="常规 10 8 11 2" xfId="77"/>
    <cellStyle name="常规 10 8 12" xfId="2185"/>
    <cellStyle name="常规 10 8 13" xfId="2186"/>
    <cellStyle name="常规 10 8 2" xfId="2187"/>
    <cellStyle name="常规 10 8 2 10" xfId="2188"/>
    <cellStyle name="常规 10 8 2 2" xfId="2189"/>
    <cellStyle name="常规 10 8 2 2 2" xfId="2190"/>
    <cellStyle name="常规 10 8 2 2 2 2" xfId="2191"/>
    <cellStyle name="常规 10 8 2 2 2 2 2" xfId="2193"/>
    <cellStyle name="常规 10 8 2 2 2 3" xfId="614"/>
    <cellStyle name="常规 10 8 2 2 2 3 2" xfId="156"/>
    <cellStyle name="常规 10 8 2 2 2 4" xfId="2195"/>
    <cellStyle name="常规 10 8 2 2 3" xfId="2197"/>
    <cellStyle name="常规 10 8 2 2 3 2" xfId="2199"/>
    <cellStyle name="常规 10 8 2 2 3 2 2" xfId="2200"/>
    <cellStyle name="常规 10 8 2 2 3 3" xfId="617"/>
    <cellStyle name="常规 10 8 2 2 3 3 2" xfId="2201"/>
    <cellStyle name="常规 10 8 2 2 3 4" xfId="2203"/>
    <cellStyle name="常规 10 8 2 2 4" xfId="2204"/>
    <cellStyle name="常规 10 8 2 2 4 2" xfId="2207"/>
    <cellStyle name="常规 10 8 2 2 5" xfId="2208"/>
    <cellStyle name="常规 10 8 2 2 5 2" xfId="2209"/>
    <cellStyle name="常规 10 8 2 2 6" xfId="2210"/>
    <cellStyle name="常规 10 8 2 2 6 2" xfId="2211"/>
    <cellStyle name="常规 10 8 2 2 7" xfId="2212"/>
    <cellStyle name="常规 10 8 2 2 8" xfId="2213"/>
    <cellStyle name="常规 10 8 2 3" xfId="2215"/>
    <cellStyle name="常规 10 8 2 3 2" xfId="2216"/>
    <cellStyle name="常规 10 8 2 3 2 2" xfId="1970"/>
    <cellStyle name="常规 10 8 2 3 3" xfId="2218"/>
    <cellStyle name="常规 10 8 2 3 3 2" xfId="2107"/>
    <cellStyle name="常规 10 8 2 3 4" xfId="2220"/>
    <cellStyle name="常规 10 8 2 4" xfId="2223"/>
    <cellStyle name="常规 10 8 2 4 2" xfId="2225"/>
    <cellStyle name="常规 10 8 2 4 2 2" xfId="2227"/>
    <cellStyle name="常规 10 8 2 4 3" xfId="2231"/>
    <cellStyle name="常规 10 8 2 4 3 2" xfId="2234"/>
    <cellStyle name="常规 10 8 2 4 4" xfId="2238"/>
    <cellStyle name="常规 10 8 2 5" xfId="1163"/>
    <cellStyle name="常规 10 8 2 5 2" xfId="2239"/>
    <cellStyle name="常规 10 8 2 6" xfId="2240"/>
    <cellStyle name="常规 10 8 2 6 2" xfId="2241"/>
    <cellStyle name="常规 10 8 2 7" xfId="2242"/>
    <cellStyle name="常规 10 8 2 7 2" xfId="2243"/>
    <cellStyle name="常规 10 8 2 8" xfId="2244"/>
    <cellStyle name="常规 10 8 2 8 2" xfId="2245"/>
    <cellStyle name="常规 10 8 2 9" xfId="2246"/>
    <cellStyle name="常规 10 8 3" xfId="2248"/>
    <cellStyle name="常规 10 8 3 2" xfId="2249"/>
    <cellStyle name="常规 10 8 3 2 2" xfId="2250"/>
    <cellStyle name="常规 10 8 3 2 2 2" xfId="2251"/>
    <cellStyle name="常规 10 8 3 2 3" xfId="2252"/>
    <cellStyle name="常规 10 8 3 2 3 2" xfId="2254"/>
    <cellStyle name="常规 10 8 3 2 4" xfId="239"/>
    <cellStyle name="常规 10 8 3 3" xfId="2256"/>
    <cellStyle name="常规 10 8 3 3 2" xfId="2257"/>
    <cellStyle name="常规 10 8 3 3 2 2" xfId="1039"/>
    <cellStyle name="常规 10 8 3 3 3" xfId="2259"/>
    <cellStyle name="常规 10 8 3 3 3 2" xfId="2261"/>
    <cellStyle name="常规 10 8 3 3 4" xfId="2263"/>
    <cellStyle name="常规 10 8 3 4" xfId="2264"/>
    <cellStyle name="常规 10 8 3 4 2" xfId="2265"/>
    <cellStyle name="常规 10 8 3 5" xfId="1166"/>
    <cellStyle name="常规 10 8 3 5 2" xfId="1797"/>
    <cellStyle name="常规 10 8 3 6" xfId="2266"/>
    <cellStyle name="常规 10 8 3 6 2" xfId="2267"/>
    <cellStyle name="常规 10 8 3 7" xfId="2268"/>
    <cellStyle name="常规 10 8 3 7 2" xfId="2269"/>
    <cellStyle name="常规 10 8 3 8" xfId="2270"/>
    <cellStyle name="常规 10 8 3 9" xfId="116"/>
    <cellStyle name="常规 10 8 4" xfId="2271"/>
    <cellStyle name="常规 10 8 4 2" xfId="2272"/>
    <cellStyle name="常规 10 8 4 2 2" xfId="2273"/>
    <cellStyle name="常规 10 8 4 2 2 2" xfId="2104"/>
    <cellStyle name="常规 10 8 4 2 3" xfId="888"/>
    <cellStyle name="常规 10 8 4 2 3 2" xfId="2131"/>
    <cellStyle name="常规 10 8 4 2 4" xfId="2274"/>
    <cellStyle name="常规 10 8 4 3" xfId="2275"/>
    <cellStyle name="常规 10 8 4 3 2" xfId="2277"/>
    <cellStyle name="常规 10 8 4 3 2 2" xfId="2247"/>
    <cellStyle name="常规 10 8 4 3 3" xfId="172"/>
    <cellStyle name="常规 10 8 4 3 3 2" xfId="114"/>
    <cellStyle name="常规 10 8 4 3 4" xfId="91"/>
    <cellStyle name="常规 10 8 4 4" xfId="2279"/>
    <cellStyle name="常规 10 8 4 4 2" xfId="2281"/>
    <cellStyle name="常规 10 8 4 5" xfId="1169"/>
    <cellStyle name="常规 10 8 4 5 2" xfId="2283"/>
    <cellStyle name="常规 10 8 4 6" xfId="2284"/>
    <cellStyle name="常规 10 8 4 6 2" xfId="2285"/>
    <cellStyle name="常规 10 8 4 7" xfId="2286"/>
    <cellStyle name="常规 10 8 4 8" xfId="2287"/>
    <cellStyle name="常规 10 8 5" xfId="2288"/>
    <cellStyle name="常规 10 8 6" xfId="2289"/>
    <cellStyle name="常规 10 8 6 2" xfId="2291"/>
    <cellStyle name="常规 10 8 6 2 2" xfId="2292"/>
    <cellStyle name="常规 10 8 6 3" xfId="1077"/>
    <cellStyle name="常规 10 8 6 3 2" xfId="656"/>
    <cellStyle name="常规 10 8 6 4" xfId="2294"/>
    <cellStyle name="常规 10 8 7" xfId="353"/>
    <cellStyle name="常规 10 8 7 2" xfId="358"/>
    <cellStyle name="常规 10 8 7 2 2" xfId="2296"/>
    <cellStyle name="常规 10 8 7 3" xfId="364"/>
    <cellStyle name="常规 10 8 7 3 2" xfId="2297"/>
    <cellStyle name="常规 10 8 7 4" xfId="2299"/>
    <cellStyle name="常规 10 8 8" xfId="367"/>
    <cellStyle name="常规 10 8 8 2" xfId="369"/>
    <cellStyle name="常规 10 8 9" xfId="2302"/>
    <cellStyle name="常规 10 8 9 2" xfId="2303"/>
    <cellStyle name="常规 10 9" xfId="627"/>
    <cellStyle name="常规 10_AAWC91042(内件)工艺书物料单11.25" xfId="36"/>
    <cellStyle name="常规 100" xfId="2307"/>
    <cellStyle name="常规 100 2" xfId="2310"/>
    <cellStyle name="常规 100 3" xfId="2313"/>
    <cellStyle name="常规 101" xfId="2317"/>
    <cellStyle name="常规 101 2" xfId="2320"/>
    <cellStyle name="常规 102" xfId="2323"/>
    <cellStyle name="常规 102 2" xfId="2326"/>
    <cellStyle name="常规 105" xfId="1853"/>
    <cellStyle name="常规 105 2" xfId="2328"/>
    <cellStyle name="常规 106" xfId="2331"/>
    <cellStyle name="常规 106 2" xfId="2335"/>
    <cellStyle name="常规 109" xfId="2338"/>
    <cellStyle name="常规 109 2" xfId="2342"/>
    <cellStyle name="常规 11" xfId="2347"/>
    <cellStyle name="常规 11 10" xfId="2348"/>
    <cellStyle name="常规 11 10 2" xfId="2349"/>
    <cellStyle name="常规 11 11" xfId="1417"/>
    <cellStyle name="常规 11 11 2" xfId="1418"/>
    <cellStyle name="常规 11 12" xfId="1423"/>
    <cellStyle name="常规 11 12 2" xfId="1426"/>
    <cellStyle name="常规 11 13" xfId="1428"/>
    <cellStyle name="常规 11 13 2" xfId="2351"/>
    <cellStyle name="常规 11 14" xfId="2352"/>
    <cellStyle name="常规 11 14 2" xfId="298"/>
    <cellStyle name="常规 11 15" xfId="2354"/>
    <cellStyle name="常规 11 16" xfId="2356"/>
    <cellStyle name="常规 11 17" xfId="5517"/>
    <cellStyle name="常规 11 2" xfId="2358"/>
    <cellStyle name="常规 11 2 2" xfId="2360"/>
    <cellStyle name="常规 11 2 2 10" xfId="2361"/>
    <cellStyle name="常规 11 2 2 10 2" xfId="2362"/>
    <cellStyle name="常规 11 2 2 11" xfId="2365"/>
    <cellStyle name="常规 11 2 2 11 2" xfId="2366"/>
    <cellStyle name="常规 11 2 2 12" xfId="2368"/>
    <cellStyle name="常规 11 2 2 13" xfId="2370"/>
    <cellStyle name="常规 11 2 2 2" xfId="2374"/>
    <cellStyle name="常规 11 2 2 2 10" xfId="2375"/>
    <cellStyle name="常规 11 2 2 2 11" xfId="2376"/>
    <cellStyle name="常规 11 2 2 2 2" xfId="2169"/>
    <cellStyle name="常规 11 2 2 2 2 2" xfId="2172"/>
    <cellStyle name="常规 11 2 2 2 2 2 2" xfId="2378"/>
    <cellStyle name="常规 11 2 2 2 2 2 2 2" xfId="2380"/>
    <cellStyle name="常规 11 2 2 2 2 2 3" xfId="2381"/>
    <cellStyle name="常规 11 2 2 2 2 2 3 2" xfId="2382"/>
    <cellStyle name="常规 11 2 2 2 2 2 4" xfId="2385"/>
    <cellStyle name="常规 11 2 2 2 2 3" xfId="2386"/>
    <cellStyle name="常规 11 2 2 2 2 3 2" xfId="2389"/>
    <cellStyle name="常规 11 2 2 2 2 3 2 2" xfId="2391"/>
    <cellStyle name="常规 11 2 2 2 2 3 3" xfId="1829"/>
    <cellStyle name="常规 11 2 2 2 2 3 3 2" xfId="2392"/>
    <cellStyle name="常规 11 2 2 2 2 3 4" xfId="826"/>
    <cellStyle name="常规 11 2 2 2 2 4" xfId="2393"/>
    <cellStyle name="常规 11 2 2 2 2 4 2" xfId="2395"/>
    <cellStyle name="常规 11 2 2 2 2 5" xfId="2396"/>
    <cellStyle name="常规 11 2 2 2 2 5 2" xfId="2397"/>
    <cellStyle name="常规 11 2 2 2 2 6" xfId="2399"/>
    <cellStyle name="常规 11 2 2 2 2 6 2" xfId="442"/>
    <cellStyle name="常规 11 2 2 2 2 7" xfId="2400"/>
    <cellStyle name="常规 11 2 2 2 2 8" xfId="2401"/>
    <cellStyle name="常规 11 2 2 2 3" xfId="1134"/>
    <cellStyle name="常规 11 2 2 2 4" xfId="2402"/>
    <cellStyle name="常规 11 2 2 2 4 2" xfId="2404"/>
    <cellStyle name="常规 11 2 2 2 4 2 2" xfId="2406"/>
    <cellStyle name="常规 11 2 2 2 4 3" xfId="2407"/>
    <cellStyle name="常规 11 2 2 2 4 3 2" xfId="2408"/>
    <cellStyle name="常规 11 2 2 2 4 4" xfId="2409"/>
    <cellStyle name="常规 11 2 2 2 5" xfId="2410"/>
    <cellStyle name="常规 11 2 2 2 5 2" xfId="2412"/>
    <cellStyle name="常规 11 2 2 2 5 2 2" xfId="2414"/>
    <cellStyle name="常规 11 2 2 2 5 3" xfId="2416"/>
    <cellStyle name="常规 11 2 2 2 5 3 2" xfId="2417"/>
    <cellStyle name="常规 11 2 2 2 5 4" xfId="2192"/>
    <cellStyle name="常规 11 2 2 2 6" xfId="2419"/>
    <cellStyle name="常规 11 2 2 2 6 2" xfId="2421"/>
    <cellStyle name="常规 11 2 2 2 7" xfId="2422"/>
    <cellStyle name="常规 11 2 2 2 7 2" xfId="2425"/>
    <cellStyle name="常规 11 2 2 2 8" xfId="1491"/>
    <cellStyle name="常规 11 2 2 2 8 2" xfId="2427"/>
    <cellStyle name="常规 11 2 2 2 9" xfId="2415"/>
    <cellStyle name="常规 11 2 2 2 9 2" xfId="2428"/>
    <cellStyle name="常规 11 2 2 3" xfId="1891"/>
    <cellStyle name="常规 11 2 2 3 2" xfId="2179"/>
    <cellStyle name="常规 11 2 2 3 2 2" xfId="2429"/>
    <cellStyle name="常规 11 2 2 3 2 2 2" xfId="2431"/>
    <cellStyle name="常规 11 2 2 3 2 3" xfId="2433"/>
    <cellStyle name="常规 11 2 2 3 2 3 2" xfId="2434"/>
    <cellStyle name="常规 11 2 2 3 2 4" xfId="2436"/>
    <cellStyle name="常规 11 2 2 3 3" xfId="2437"/>
    <cellStyle name="常规 11 2 2 3 3 2" xfId="2439"/>
    <cellStyle name="常规 11 2 2 3 3 2 2" xfId="2440"/>
    <cellStyle name="常规 11 2 2 3 3 3" xfId="1655"/>
    <cellStyle name="常规 11 2 2 3 3 3 2" xfId="1657"/>
    <cellStyle name="常规 11 2 2 3 3 4" xfId="1718"/>
    <cellStyle name="常规 11 2 2 3 4" xfId="2441"/>
    <cellStyle name="常规 11 2 2 3 4 2" xfId="2442"/>
    <cellStyle name="常规 11 2 2 3 5" xfId="2443"/>
    <cellStyle name="常规 11 2 2 3 5 2" xfId="2444"/>
    <cellStyle name="常规 11 2 2 3 6" xfId="2445"/>
    <cellStyle name="常规 11 2 2 3 6 2" xfId="2446"/>
    <cellStyle name="常规 11 2 2 3 7" xfId="2447"/>
    <cellStyle name="常规 11 2 2 3 7 2" xfId="2449"/>
    <cellStyle name="常规 11 2 2 3 8" xfId="1494"/>
    <cellStyle name="常规 11 2 2 3 9" xfId="2418"/>
    <cellStyle name="常规 11 2 2 4" xfId="224"/>
    <cellStyle name="常规 11 2 2 4 2" xfId="2450"/>
    <cellStyle name="常规 11 2 2 4 2 2" xfId="981"/>
    <cellStyle name="常规 11 2 2 4 2 2 2" xfId="985"/>
    <cellStyle name="常规 11 2 2 4 2 3" xfId="994"/>
    <cellStyle name="常规 11 2 2 4 2 3 2" xfId="998"/>
    <cellStyle name="常规 11 2 2 4 2 4" xfId="1004"/>
    <cellStyle name="常规 11 2 2 4 3" xfId="2453"/>
    <cellStyle name="常规 11 2 2 4 3 2" xfId="1032"/>
    <cellStyle name="常规 11 2 2 4 3 2 2" xfId="2456"/>
    <cellStyle name="常规 11 2 2 4 3 3" xfId="1035"/>
    <cellStyle name="常规 11 2 2 4 3 3 2" xfId="1275"/>
    <cellStyle name="常规 11 2 2 4 3 4" xfId="1278"/>
    <cellStyle name="常规 11 2 2 4 4" xfId="2457"/>
    <cellStyle name="常规 11 2 2 4 4 2" xfId="2458"/>
    <cellStyle name="常规 11 2 2 4 5" xfId="2459"/>
    <cellStyle name="常规 11 2 2 4 5 2" xfId="2460"/>
    <cellStyle name="常规 11 2 2 4 6" xfId="356"/>
    <cellStyle name="常规 11 2 2 4 6 2" xfId="360"/>
    <cellStyle name="常规 11 2 2 4 7" xfId="2461"/>
    <cellStyle name="常规 11 2 2 4 8" xfId="2462"/>
    <cellStyle name="常规 11 2 2 5" xfId="227"/>
    <cellStyle name="常规 11 2 2 6" xfId="2463"/>
    <cellStyle name="常规 11 2 2 6 2" xfId="2466"/>
    <cellStyle name="常规 11 2 2 6 2 2" xfId="1335"/>
    <cellStyle name="常规 11 2 2 6 3" xfId="2467"/>
    <cellStyle name="常规 11 2 2 6 3 2" xfId="1394"/>
    <cellStyle name="常规 11 2 2 6 4" xfId="1786"/>
    <cellStyle name="常规 11 2 2 7" xfId="2468"/>
    <cellStyle name="常规 11 2 2 7 2" xfId="2469"/>
    <cellStyle name="常规 11 2 2 7 2 2" xfId="1508"/>
    <cellStyle name="常规 11 2 2 7 3" xfId="2470"/>
    <cellStyle name="常规 11 2 2 7 3 2" xfId="2472"/>
    <cellStyle name="常规 11 2 2 7 4" xfId="1789"/>
    <cellStyle name="常规 11 2 2 8" xfId="2474"/>
    <cellStyle name="常规 11 2 2 8 2" xfId="2476"/>
    <cellStyle name="常规 11 2 2 9" xfId="2477"/>
    <cellStyle name="常规 11 2 2 9 2" xfId="2478"/>
    <cellStyle name="常规 11 2 3" xfId="2479"/>
    <cellStyle name="常规 11 2 3 2" xfId="2480"/>
    <cellStyle name="常规 11 2 3 2 2" xfId="2295"/>
    <cellStyle name="常规 11 2 3 2 2 2" xfId="890"/>
    <cellStyle name="常规 11 2 3 2 3" xfId="2481"/>
    <cellStyle name="常规 11 2 3 2 3 2" xfId="932"/>
    <cellStyle name="常规 11 2 3 2 4" xfId="2482"/>
    <cellStyle name="常规 11 2 3 3" xfId="1895"/>
    <cellStyle name="常规 11 2 3 3 2" xfId="2300"/>
    <cellStyle name="常规 11 2 3 3 2 2" xfId="1018"/>
    <cellStyle name="常规 11 2 3 3 3" xfId="2483"/>
    <cellStyle name="常规 11 2 3 3 3 2" xfId="492"/>
    <cellStyle name="常规 11 2 3 3 4" xfId="2485"/>
    <cellStyle name="常规 11 2 3 4" xfId="2486"/>
    <cellStyle name="常规 11 2 3 4 2" xfId="2487"/>
    <cellStyle name="常规 11 2 3 5" xfId="2489"/>
    <cellStyle name="常规 11 2 3 5 2" xfId="2490"/>
    <cellStyle name="常规 11 2 3 6" xfId="2491"/>
    <cellStyle name="常规 11 2 3 6 2" xfId="2494"/>
    <cellStyle name="常规 11 2 3 7" xfId="2495"/>
    <cellStyle name="常规 11 2 3 8" xfId="2497"/>
    <cellStyle name="常规 11 3" xfId="1266"/>
    <cellStyle name="常规 11 3 10" xfId="2499"/>
    <cellStyle name="常规 11 3 10 2" xfId="976"/>
    <cellStyle name="常规 11 3 11" xfId="2500"/>
    <cellStyle name="常规 11 3 11 2" xfId="988"/>
    <cellStyle name="常规 11 3 12" xfId="1900"/>
    <cellStyle name="常规 11 3 13" xfId="2501"/>
    <cellStyle name="常规 11 3 2" xfId="995"/>
    <cellStyle name="常规 11 3 2 10" xfId="2503"/>
    <cellStyle name="常规 11 3 2 11" xfId="1549"/>
    <cellStyle name="常规 11 3 2 2" xfId="999"/>
    <cellStyle name="常规 11 3 2 2 2" xfId="2506"/>
    <cellStyle name="常规 11 3 2 2 2 2" xfId="2510"/>
    <cellStyle name="常规 11 3 2 2 2 2 2" xfId="2513"/>
    <cellStyle name="常规 11 3 2 2 2 3" xfId="2515"/>
    <cellStyle name="常规 11 3 2 2 2 3 2" xfId="2518"/>
    <cellStyle name="常规 11 3 2 2 2 4" xfId="2520"/>
    <cellStyle name="常规 11 3 2 2 3" xfId="1344"/>
    <cellStyle name="常规 11 3 2 2 3 2" xfId="2522"/>
    <cellStyle name="常规 11 3 2 2 3 2 2" xfId="2524"/>
    <cellStyle name="常规 11 3 2 2 3 3" xfId="2525"/>
    <cellStyle name="常规 11 3 2 2 3 3 2" xfId="2528"/>
    <cellStyle name="常规 11 3 2 2 3 4" xfId="2529"/>
    <cellStyle name="常规 11 3 2 2 4" xfId="2530"/>
    <cellStyle name="常规 11 3 2 2 4 2" xfId="2532"/>
    <cellStyle name="常规 11 3 2 2 5" xfId="2533"/>
    <cellStyle name="常规 11 3 2 2 5 2" xfId="2536"/>
    <cellStyle name="常规 11 3 2 2 6" xfId="1227"/>
    <cellStyle name="常规 11 3 2 2 6 2" xfId="1231"/>
    <cellStyle name="常规 11 3 2 2 7" xfId="1234"/>
    <cellStyle name="常规 11 3 2 2 8" xfId="1240"/>
    <cellStyle name="常规 11 3 2 3" xfId="2538"/>
    <cellStyle name="常规 11 3 2 4" xfId="248"/>
    <cellStyle name="常规 11 3 2 4 2" xfId="2541"/>
    <cellStyle name="常规 11 3 2 4 2 2" xfId="2423"/>
    <cellStyle name="常规 11 3 2 4 3" xfId="2544"/>
    <cellStyle name="常规 11 3 2 4 3 2" xfId="2448"/>
    <cellStyle name="常规 11 3 2 4 4" xfId="2545"/>
    <cellStyle name="常规 11 3 2 5" xfId="62"/>
    <cellStyle name="常规 11 3 2 5 2" xfId="16"/>
    <cellStyle name="常规 11 3 2 5 2 2" xfId="229"/>
    <cellStyle name="常规 11 3 2 5 3" xfId="118"/>
    <cellStyle name="常规 11 3 2 5 3 2" xfId="67"/>
    <cellStyle name="常规 11 3 2 5 4" xfId="123"/>
    <cellStyle name="常规 11 3 2 6" xfId="2547"/>
    <cellStyle name="常规 11 3 2 6 2" xfId="2550"/>
    <cellStyle name="常规 11 3 2 7" xfId="2553"/>
    <cellStyle name="常规 11 3 2 7 2" xfId="2557"/>
    <cellStyle name="常规 11 3 2 8" xfId="2559"/>
    <cellStyle name="常规 11 3 2 8 2" xfId="2562"/>
    <cellStyle name="常规 11 3 2 9" xfId="2564"/>
    <cellStyle name="常规 11 3 2 9 2" xfId="2567"/>
    <cellStyle name="常规 11 3 3" xfId="1005"/>
    <cellStyle name="常规 11 3 3 2" xfId="1008"/>
    <cellStyle name="常规 11 3 3 2 2" xfId="2570"/>
    <cellStyle name="常规 11 3 3 2 2 2" xfId="2573"/>
    <cellStyle name="常规 11 3 3 2 3" xfId="2574"/>
    <cellStyle name="常规 11 3 3 2 3 2" xfId="2576"/>
    <cellStyle name="常规 11 3 3 2 4" xfId="2577"/>
    <cellStyle name="常规 11 3 3 3" xfId="2578"/>
    <cellStyle name="常规 11 3 3 3 2" xfId="822"/>
    <cellStyle name="常规 11 3 3 3 2 2" xfId="2581"/>
    <cellStyle name="常规 11 3 3 3 3" xfId="824"/>
    <cellStyle name="常规 11 3 3 3 3 2" xfId="2583"/>
    <cellStyle name="常规 11 3 3 3 4" xfId="2584"/>
    <cellStyle name="常规 11 3 3 4" xfId="2585"/>
    <cellStyle name="常规 11 3 3 4 2" xfId="2587"/>
    <cellStyle name="常规 11 3 3 5" xfId="2589"/>
    <cellStyle name="常规 11 3 3 5 2" xfId="2591"/>
    <cellStyle name="常规 11 3 3 6" xfId="2593"/>
    <cellStyle name="常规 11 3 3 6 2" xfId="2595"/>
    <cellStyle name="常规 11 3 3 7" xfId="2597"/>
    <cellStyle name="常规 11 3 3 7 2" xfId="2599"/>
    <cellStyle name="常规 11 3 3 8" xfId="2601"/>
    <cellStyle name="常规 11 3 3 9" xfId="57"/>
    <cellStyle name="常规 11 3 4" xfId="1271"/>
    <cellStyle name="常规 11 3 4 2" xfId="2603"/>
    <cellStyle name="常规 11 3 4 2 2" xfId="2605"/>
    <cellStyle name="常规 11 3 4 2 2 2" xfId="2608"/>
    <cellStyle name="常规 11 3 4 2 3" xfId="2611"/>
    <cellStyle name="常规 11 3 4 2 3 2" xfId="324"/>
    <cellStyle name="常规 11 3 4 2 4" xfId="2616"/>
    <cellStyle name="常规 11 3 4 3" xfId="2618"/>
    <cellStyle name="常规 11 3 4 3 2" xfId="2619"/>
    <cellStyle name="常规 11 3 4 3 2 2" xfId="2620"/>
    <cellStyle name="常规 11 3 4 3 3" xfId="2622"/>
    <cellStyle name="常规 11 3 4 3 3 2" xfId="2624"/>
    <cellStyle name="常规 11 3 4 3 4" xfId="2626"/>
    <cellStyle name="常规 11 3 4 4" xfId="2627"/>
    <cellStyle name="常规 11 3 4 4 2" xfId="2628"/>
    <cellStyle name="常规 11 3 4 5" xfId="2629"/>
    <cellStyle name="常规 11 3 4 5 2" xfId="2630"/>
    <cellStyle name="常规 11 3 4 6" xfId="2631"/>
    <cellStyle name="常规 11 3 4 6 2" xfId="909"/>
    <cellStyle name="常规 11 3 4 7" xfId="2633"/>
    <cellStyle name="常规 11 3 4 8" xfId="2634"/>
    <cellStyle name="常规 11 3 5" xfId="2635"/>
    <cellStyle name="常规 11 3 6" xfId="2636"/>
    <cellStyle name="常规 11 3 6 2" xfId="2637"/>
    <cellStyle name="常规 11 3 6 2 2" xfId="2639"/>
    <cellStyle name="常规 11 3 6 3" xfId="2641"/>
    <cellStyle name="常规 11 3 6 3 2" xfId="2643"/>
    <cellStyle name="常规 11 3 6 4" xfId="948"/>
    <cellStyle name="常规 11 3 6 4 2" xfId="950"/>
    <cellStyle name="常规 11 3 6 5" xfId="953"/>
    <cellStyle name="常规 11 3 7" xfId="2646"/>
    <cellStyle name="常规 11 3 7 2" xfId="293"/>
    <cellStyle name="常规 11 3 7 2 2" xfId="2648"/>
    <cellStyle name="常规 11 3 7 3" xfId="82"/>
    <cellStyle name="常规 11 3 7 3 2" xfId="2650"/>
    <cellStyle name="常规 11 3 7 4" xfId="603"/>
    <cellStyle name="常规 11 3 8" xfId="2651"/>
    <cellStyle name="常规 11 3 8 2" xfId="2652"/>
    <cellStyle name="常规 11 3 9" xfId="2653"/>
    <cellStyle name="常规 11 3 9 2" xfId="2654"/>
    <cellStyle name="常规 11 4" xfId="1273"/>
    <cellStyle name="常规 11 4 10" xfId="2657"/>
    <cellStyle name="常规 11 4 10 2" xfId="2658"/>
    <cellStyle name="常规 11 4 11" xfId="2660"/>
    <cellStyle name="常规 11 4 11 2" xfId="2663"/>
    <cellStyle name="常规 11 4 12" xfId="2665"/>
    <cellStyle name="常规 11 4 13" xfId="2667"/>
    <cellStyle name="常规 11 4 2" xfId="1036"/>
    <cellStyle name="常规 11 4 2 10" xfId="2668"/>
    <cellStyle name="常规 11 4 2 11" xfId="1676"/>
    <cellStyle name="常规 11 4 2 2" xfId="1276"/>
    <cellStyle name="常规 11 4 2 2 2" xfId="2670"/>
    <cellStyle name="常规 11 4 2 2 2 2" xfId="2671"/>
    <cellStyle name="常规 11 4 2 2 2 2 2" xfId="2672"/>
    <cellStyle name="常规 11 4 2 2 2 3" xfId="697"/>
    <cellStyle name="常规 11 4 2 2 2 3 2" xfId="2673"/>
    <cellStyle name="常规 11 4 2 2 2 4" xfId="934"/>
    <cellStyle name="常规 11 4 2 2 3" xfId="2674"/>
    <cellStyle name="常规 11 4 2 2 3 2" xfId="2675"/>
    <cellStyle name="常规 11 4 2 2 3 2 2" xfId="2676"/>
    <cellStyle name="常规 11 4 2 2 3 3" xfId="699"/>
    <cellStyle name="常规 11 4 2 2 3 3 2" xfId="2677"/>
    <cellStyle name="常规 11 4 2 2 3 4" xfId="938"/>
    <cellStyle name="常规 11 4 2 2 4" xfId="20"/>
    <cellStyle name="常规 11 4 2 2 4 2" xfId="2678"/>
    <cellStyle name="常规 11 4 2 2 5" xfId="2679"/>
    <cellStyle name="常规 11 4 2 2 5 2" xfId="2680"/>
    <cellStyle name="常规 11 4 2 2 6" xfId="2681"/>
    <cellStyle name="常规 11 4 2 2 6 2" xfId="2682"/>
    <cellStyle name="常规 11 4 2 2 7" xfId="2683"/>
    <cellStyle name="常规 11 4 2 2 8" xfId="1957"/>
    <cellStyle name="常规 11 4 2 3" xfId="2684"/>
    <cellStyle name="常规 11 4 2 4" xfId="94"/>
    <cellStyle name="常规 11 4 2 4 2" xfId="2685"/>
    <cellStyle name="常规 11 4 2 4 2 2" xfId="2687"/>
    <cellStyle name="常规 11 4 2 4 3" xfId="2689"/>
    <cellStyle name="常规 11 4 2 4 3 2" xfId="2691"/>
    <cellStyle name="常规 11 4 2 4 4" xfId="2693"/>
    <cellStyle name="常规 11 4 2 5" xfId="101"/>
    <cellStyle name="常规 11 4 2 5 2" xfId="2694"/>
    <cellStyle name="常规 11 4 2 5 2 2" xfId="2205"/>
    <cellStyle name="常规 11 4 2 5 3" xfId="2697"/>
    <cellStyle name="常规 11 4 2 5 3 2" xfId="2221"/>
    <cellStyle name="常规 11 4 2 5 4" xfId="2700"/>
    <cellStyle name="常规 11 4 2 6" xfId="2702"/>
    <cellStyle name="常规 11 4 2 6 2" xfId="234"/>
    <cellStyle name="常规 11 4 2 7" xfId="2703"/>
    <cellStyle name="常规 11 4 2 7 2" xfId="2705"/>
    <cellStyle name="常规 11 4 2 8" xfId="2707"/>
    <cellStyle name="常规 11 4 2 8 2" xfId="2708"/>
    <cellStyle name="常规 11 4 2 9" xfId="2709"/>
    <cellStyle name="常规 11 4 2 9 2" xfId="2710"/>
    <cellStyle name="常规 11 4 3" xfId="1279"/>
    <cellStyle name="常规 11 4 3 2" xfId="1282"/>
    <cellStyle name="常规 11 4 3 2 2" xfId="2711"/>
    <cellStyle name="常规 11 4 3 2 2 2" xfId="1671"/>
    <cellStyle name="常规 11 4 3 2 3" xfId="2712"/>
    <cellStyle name="常规 11 4 3 2 3 2" xfId="1681"/>
    <cellStyle name="常规 11 4 3 2 4" xfId="2714"/>
    <cellStyle name="常规 11 4 3 3" xfId="2717"/>
    <cellStyle name="常规 11 4 3 3 2" xfId="2718"/>
    <cellStyle name="常规 11 4 3 3 2 2" xfId="2471"/>
    <cellStyle name="常规 11 4 3 3 3" xfId="2719"/>
    <cellStyle name="常规 11 4 3 3 3 2" xfId="2721"/>
    <cellStyle name="常规 11 4 3 3 4" xfId="2722"/>
    <cellStyle name="常规 11 4 3 4" xfId="2723"/>
    <cellStyle name="常规 11 4 3 4 2" xfId="2724"/>
    <cellStyle name="常规 11 4 3 5" xfId="2725"/>
    <cellStyle name="常规 11 4 3 5 2" xfId="2726"/>
    <cellStyle name="常规 11 4 3 6" xfId="2727"/>
    <cellStyle name="常规 11 4 3 6 2" xfId="2728"/>
    <cellStyle name="常规 11 4 3 7" xfId="2729"/>
    <cellStyle name="常规 11 4 3 7 2" xfId="2730"/>
    <cellStyle name="常规 11 4 3 8" xfId="2731"/>
    <cellStyle name="常规 11 4 3 9" xfId="2732"/>
    <cellStyle name="常规 11 4 4" xfId="1284"/>
    <cellStyle name="常规 11 4 4 2" xfId="2733"/>
    <cellStyle name="常规 11 4 4 2 2" xfId="2735"/>
    <cellStyle name="常规 11 4 4 2 2 2" xfId="2737"/>
    <cellStyle name="常规 11 4 4 2 3" xfId="2740"/>
    <cellStyle name="常规 11 4 4 2 3 2" xfId="2742"/>
    <cellStyle name="常规 11 4 4 2 4" xfId="2743"/>
    <cellStyle name="常规 11 4 4 3" xfId="2744"/>
    <cellStyle name="常规 11 4 4 3 2" xfId="2745"/>
    <cellStyle name="常规 11 4 4 3 2 2" xfId="2747"/>
    <cellStyle name="常规 11 4 4 3 3" xfId="2749"/>
    <cellStyle name="常规 11 4 4 3 3 2" xfId="2751"/>
    <cellStyle name="常规 11 4 4 3 4" xfId="2752"/>
    <cellStyle name="常规 11 4 4 4" xfId="2753"/>
    <cellStyle name="常规 11 4 4 4 2" xfId="2754"/>
    <cellStyle name="常规 11 4 4 5" xfId="2755"/>
    <cellStyle name="常规 11 4 4 5 2" xfId="2756"/>
    <cellStyle name="常规 11 4 4 6" xfId="1252"/>
    <cellStyle name="常规 11 4 4 6 2" xfId="1093"/>
    <cellStyle name="常规 11 4 4 7" xfId="1254"/>
    <cellStyle name="常规 11 4 4 8" xfId="1257"/>
    <cellStyle name="常规 11 4 5" xfId="2758"/>
    <cellStyle name="常规 11 4 6" xfId="2759"/>
    <cellStyle name="常规 11 4 6 2" xfId="2760"/>
    <cellStyle name="常规 11 4 6 2 2" xfId="2761"/>
    <cellStyle name="常规 11 4 6 3" xfId="2762"/>
    <cellStyle name="常规 11 4 6 3 2" xfId="2763"/>
    <cellStyle name="常规 11 4 6 4" xfId="2764"/>
    <cellStyle name="常规 11 4 6 4 2" xfId="2765"/>
    <cellStyle name="常规 11 4 6 5" xfId="2766"/>
    <cellStyle name="常规 11 4 7" xfId="2767"/>
    <cellStyle name="常规 11 4 7 2" xfId="2769"/>
    <cellStyle name="常规 11 4 7 2 2" xfId="2770"/>
    <cellStyle name="常规 11 4 7 3" xfId="2771"/>
    <cellStyle name="常规 11 4 7 3 2" xfId="2772"/>
    <cellStyle name="常规 11 4 7 4" xfId="2773"/>
    <cellStyle name="常规 11 4 8" xfId="2686"/>
    <cellStyle name="常规 11 4 8 2" xfId="2688"/>
    <cellStyle name="常规 11 4 9" xfId="2690"/>
    <cellStyle name="常规 11 4 9 2" xfId="2692"/>
    <cellStyle name="常规 11 5" xfId="1287"/>
    <cellStyle name="常规 11 5 10" xfId="2774"/>
    <cellStyle name="常规 11 5 10 2" xfId="2775"/>
    <cellStyle name="常规 11 5 11" xfId="1363"/>
    <cellStyle name="常规 11 5 12" xfId="2776"/>
    <cellStyle name="常规 11 5 2" xfId="1289"/>
    <cellStyle name="常规 11 5 2 2" xfId="2778"/>
    <cellStyle name="常规 11 5 2 2 2" xfId="2780"/>
    <cellStyle name="常规 11 5 2 2 2 2" xfId="2782"/>
    <cellStyle name="常规 11 5 2 2 2 2 2" xfId="2783"/>
    <cellStyle name="常规 11 5 2 2 2 3" xfId="2644"/>
    <cellStyle name="常规 11 5 2 2 2 3 2" xfId="2784"/>
    <cellStyle name="常规 11 5 2 2 2 4" xfId="2786"/>
    <cellStyle name="常规 11 5 2 2 3" xfId="2788"/>
    <cellStyle name="常规 11 5 2 2 3 2" xfId="2789"/>
    <cellStyle name="常规 11 5 2 2 3 2 2" xfId="2790"/>
    <cellStyle name="常规 11 5 2 2 3 3" xfId="951"/>
    <cellStyle name="常规 11 5 2 2 3 3 2" xfId="2791"/>
    <cellStyle name="常规 11 5 2 2 3 4" xfId="2792"/>
    <cellStyle name="常规 11 5 2 2 4" xfId="2793"/>
    <cellStyle name="常规 11 5 2 2 4 2" xfId="2794"/>
    <cellStyle name="常规 11 5 2 2 5" xfId="2795"/>
    <cellStyle name="常规 11 5 2 2 5 2" xfId="2796"/>
    <cellStyle name="常规 11 5 2 2 6" xfId="1748"/>
    <cellStyle name="常规 11 5 2 2 6 2" xfId="2798"/>
    <cellStyle name="常规 11 5 2 2 7" xfId="2800"/>
    <cellStyle name="常规 11 5 2 2 8" xfId="2801"/>
    <cellStyle name="常规 11 5 2 3" xfId="2803"/>
    <cellStyle name="常规 11 5 2 4" xfId="276"/>
    <cellStyle name="常规 11 5 3" xfId="2805"/>
    <cellStyle name="常规 11 5 3 2" xfId="2806"/>
    <cellStyle name="常规 11 5 3 2 2" xfId="2808"/>
    <cellStyle name="常规 11 5 3 2 2 2" xfId="1812"/>
    <cellStyle name="常规 11 5 3 2 3" xfId="2810"/>
    <cellStyle name="常规 11 5 3 2 3 2" xfId="1820"/>
    <cellStyle name="常规 11 5 3 2 4" xfId="2811"/>
    <cellStyle name="常规 11 5 3 3" xfId="2813"/>
    <cellStyle name="常规 11 5 3 3 2" xfId="2815"/>
    <cellStyle name="常规 11 5 3 3 2 2" xfId="2817"/>
    <cellStyle name="常规 11 5 3 3 3" xfId="2818"/>
    <cellStyle name="常规 11 5 3 3 3 2" xfId="2819"/>
    <cellStyle name="常规 11 5 3 3 4" xfId="2820"/>
    <cellStyle name="常规 11 5 3 4" xfId="2821"/>
    <cellStyle name="常规 11 5 3 4 2" xfId="2823"/>
    <cellStyle name="常规 11 5 3 5" xfId="2824"/>
    <cellStyle name="常规 11 5 3 5 2" xfId="2826"/>
    <cellStyle name="常规 11 5 3 6" xfId="2827"/>
    <cellStyle name="常规 11 5 3 6 2" xfId="2828"/>
    <cellStyle name="常规 11 5 3 7" xfId="2829"/>
    <cellStyle name="常规 11 5 3 7 2" xfId="2830"/>
    <cellStyle name="常规 11 5 3 8" xfId="2831"/>
    <cellStyle name="常规 11 5 3 9" xfId="2832"/>
    <cellStyle name="常规 11 5 4" xfId="2833"/>
    <cellStyle name="常规 11 5 4 2" xfId="2834"/>
    <cellStyle name="常规 11 5 4 2 2" xfId="2836"/>
    <cellStyle name="常规 11 5 4 2 2 2" xfId="2838"/>
    <cellStyle name="常规 11 5 4 2 3" xfId="2839"/>
    <cellStyle name="常规 11 5 4 2 3 2" xfId="2840"/>
    <cellStyle name="常规 11 5 4 2 4" xfId="2841"/>
    <cellStyle name="常规 11 5 4 3" xfId="2842"/>
    <cellStyle name="常规 11 5 4 3 2" xfId="2844"/>
    <cellStyle name="常规 11 5 4 3 2 2" xfId="2845"/>
    <cellStyle name="常规 11 5 4 3 3" xfId="2846"/>
    <cellStyle name="常规 11 5 4 3 3 2" xfId="1208"/>
    <cellStyle name="常规 11 5 4 3 4" xfId="2847"/>
    <cellStyle name="常规 11 5 4 4" xfId="2848"/>
    <cellStyle name="常规 11 5 4 4 2" xfId="2850"/>
    <cellStyle name="常规 11 5 4 5" xfId="2851"/>
    <cellStyle name="常规 11 5 4 5 2" xfId="628"/>
    <cellStyle name="常规 11 5 4 6" xfId="2852"/>
    <cellStyle name="常规 11 5 4 6 2" xfId="1301"/>
    <cellStyle name="常规 11 5 4 7" xfId="2853"/>
    <cellStyle name="常规 11 5 4 8" xfId="2854"/>
    <cellStyle name="常规 11 5 5" xfId="2855"/>
    <cellStyle name="常规 11 5 6" xfId="2856"/>
    <cellStyle name="常规 11 5 6 2" xfId="2858"/>
    <cellStyle name="常规 11 5 6 2 2" xfId="779"/>
    <cellStyle name="常规 11 5 6 3" xfId="2861"/>
    <cellStyle name="常规 11 5 6 3 2" xfId="2862"/>
    <cellStyle name="常规 11 5 6 4" xfId="974"/>
    <cellStyle name="常规 11 5 6 4 2" xfId="2863"/>
    <cellStyle name="常规 11 5 6 5" xfId="2864"/>
    <cellStyle name="常规 11 5 7" xfId="2865"/>
    <cellStyle name="常规 11 5 7 2" xfId="2868"/>
    <cellStyle name="常规 11 5 7 2 2" xfId="2869"/>
    <cellStyle name="常规 11 5 7 3" xfId="2870"/>
    <cellStyle name="常规 11 5 7 3 2" xfId="2871"/>
    <cellStyle name="常规 11 5 7 4" xfId="978"/>
    <cellStyle name="常规 11 5 8" xfId="2695"/>
    <cellStyle name="常规 11 5 8 2" xfId="2206"/>
    <cellStyle name="常规 11 5 9" xfId="2698"/>
    <cellStyle name="常规 11 5 9 2" xfId="2222"/>
    <cellStyle name="常规 11 6" xfId="1291"/>
    <cellStyle name="常规 11 6 2" xfId="1293"/>
    <cellStyle name="常规 11 6 3" xfId="2228"/>
    <cellStyle name="常规 11 6 3 2" xfId="2872"/>
    <cellStyle name="常规 11 6 3 2 2" xfId="2873"/>
    <cellStyle name="常规 11 6 3 3" xfId="2874"/>
    <cellStyle name="常规 11 6 3 3 2" xfId="2875"/>
    <cellStyle name="常规 11 6 3 4" xfId="2877"/>
    <cellStyle name="常规 11 6 3 4 2" xfId="769"/>
    <cellStyle name="常规 11 6 3 5" xfId="2878"/>
    <cellStyle name="常规 11 6 4" xfId="2879"/>
    <cellStyle name="常规 11 6 4 2" xfId="2881"/>
    <cellStyle name="常规 11 6 4 2 2" xfId="2882"/>
    <cellStyle name="常规 11 6 4 3" xfId="2883"/>
    <cellStyle name="常规 11 6 4 3 2" xfId="2884"/>
    <cellStyle name="常规 11 6 4 4" xfId="2885"/>
    <cellStyle name="常规 11 6 5" xfId="561"/>
    <cellStyle name="常规 11 6 5 2" xfId="43"/>
    <cellStyle name="常规 11 6 6" xfId="564"/>
    <cellStyle name="常规 11 6 6 2" xfId="571"/>
    <cellStyle name="常规 11 6 7" xfId="844"/>
    <cellStyle name="常规 11 6 7 2" xfId="163"/>
    <cellStyle name="常规 11 6 8" xfId="233"/>
    <cellStyle name="常规 11 7" xfId="1295"/>
    <cellStyle name="常规 11 7 2" xfId="1297"/>
    <cellStyle name="常规 11 7 2 2" xfId="76"/>
    <cellStyle name="常规 11 7 2 2 2" xfId="2887"/>
    <cellStyle name="常规 11 7 2 3" xfId="2888"/>
    <cellStyle name="常规 11 7 2 3 2" xfId="2889"/>
    <cellStyle name="常规 11 7 2 4" xfId="2890"/>
    <cellStyle name="常规 11 7 3" xfId="2235"/>
    <cellStyle name="常规 11 7 3 2" xfId="675"/>
    <cellStyle name="常规 11 7 3 2 2" xfId="1477"/>
    <cellStyle name="常规 11 7 3 3" xfId="677"/>
    <cellStyle name="常规 11 7 3 3 2" xfId="1555"/>
    <cellStyle name="常规 11 7 3 4" xfId="681"/>
    <cellStyle name="常规 11 7 4" xfId="2893"/>
    <cellStyle name="常规 11 7 4 2" xfId="2895"/>
    <cellStyle name="常规 11 7 5" xfId="2896"/>
    <cellStyle name="常规 11 7 5 2" xfId="581"/>
    <cellStyle name="常规 11 7 6" xfId="2897"/>
    <cellStyle name="常规 11 7 6 2" xfId="591"/>
    <cellStyle name="常规 11 7 7" xfId="1756"/>
    <cellStyle name="常规 11 7 8" xfId="2706"/>
    <cellStyle name="常规 11 8" xfId="1299"/>
    <cellStyle name="常规 11 8 2" xfId="2899"/>
    <cellStyle name="常规 11 8 2 2" xfId="2900"/>
    <cellStyle name="常规 11 8 3" xfId="2901"/>
    <cellStyle name="常规 11 8 3 2" xfId="2902"/>
    <cellStyle name="常规 11 8 4" xfId="2903"/>
    <cellStyle name="常规 11 8 4 2" xfId="2905"/>
    <cellStyle name="常规 11 8 5" xfId="851"/>
    <cellStyle name="常规 11 8 5 2" xfId="2906"/>
    <cellStyle name="常规 11 8 6" xfId="2907"/>
    <cellStyle name="常规 11 9" xfId="1302"/>
    <cellStyle name="常规 11 9 2" xfId="1834"/>
    <cellStyle name="常规 11 9 2 2" xfId="1836"/>
    <cellStyle name="常规 11 9 3" xfId="1842"/>
    <cellStyle name="常规 11 9 3 2" xfId="1845"/>
    <cellStyle name="常规 11 9 4" xfId="1846"/>
    <cellStyle name="常规 110" xfId="1854"/>
    <cellStyle name="常规 111" xfId="2332"/>
    <cellStyle name="常规 113" xfId="2909"/>
    <cellStyle name="常规 114" xfId="2339"/>
    <cellStyle name="常规 114 2" xfId="2343"/>
    <cellStyle name="常规 115" xfId="2912"/>
    <cellStyle name="常规 115 2" xfId="2916"/>
    <cellStyle name="常规 116" xfId="1543"/>
    <cellStyle name="常规 116 2" xfId="2918"/>
    <cellStyle name="常规 117" xfId="2920"/>
    <cellStyle name="常规 117 2" xfId="2923"/>
    <cellStyle name="常规 118" xfId="2926"/>
    <cellStyle name="常规 118 2" xfId="2928"/>
    <cellStyle name="常规 118 2 2" xfId="2930"/>
    <cellStyle name="常规 12" xfId="558"/>
    <cellStyle name="常规 12 2" xfId="2932"/>
    <cellStyle name="常规 12 2 2" xfId="2933"/>
    <cellStyle name="常规 12 2 2 2" xfId="2935"/>
    <cellStyle name="常规 12 2 3" xfId="2936"/>
    <cellStyle name="常规 12 3" xfId="2938"/>
    <cellStyle name="常规 12 3 2" xfId="1129"/>
    <cellStyle name="常规 12 4" xfId="2940"/>
    <cellStyle name="常规 12 4 2" xfId="1172"/>
    <cellStyle name="常规 122" xfId="2921"/>
    <cellStyle name="常规 122 2" xfId="2924"/>
    <cellStyle name="常规 13" xfId="2941"/>
    <cellStyle name="常规 13 10" xfId="910"/>
    <cellStyle name="常规 13 10 2" xfId="912"/>
    <cellStyle name="常规 13 11" xfId="914"/>
    <cellStyle name="常规 13 11 2" xfId="916"/>
    <cellStyle name="常规 13 12" xfId="176"/>
    <cellStyle name="常规 13 12 2" xfId="2943"/>
    <cellStyle name="常规 13 13" xfId="152"/>
    <cellStyle name="常规 13 14" xfId="157"/>
    <cellStyle name="常规 13 2" xfId="2944"/>
    <cellStyle name="常规 13 2 10" xfId="2946"/>
    <cellStyle name="常规 13 2 2" xfId="2947"/>
    <cellStyle name="常规 13 2 2 2" xfId="2949"/>
    <cellStyle name="常规 13 2 2 2 2" xfId="2951"/>
    <cellStyle name="常规 13 2 2 2 2 2" xfId="2953"/>
    <cellStyle name="常规 13 2 2 2 2 2 2" xfId="122"/>
    <cellStyle name="常规 13 2 2 2 2 3" xfId="1924"/>
    <cellStyle name="常规 13 2 2 2 2 3 2" xfId="1926"/>
    <cellStyle name="常规 13 2 2 2 2 4" xfId="1640"/>
    <cellStyle name="常规 13 2 2 2 3" xfId="2955"/>
    <cellStyle name="常规 13 2 2 2 3 2" xfId="2074"/>
    <cellStyle name="常规 13 2 2 2 3 2 2" xfId="2076"/>
    <cellStyle name="常规 13 2 2 2 3 3" xfId="1931"/>
    <cellStyle name="常规 13 2 2 2 3 3 2" xfId="2082"/>
    <cellStyle name="常规 13 2 2 2 3 4" xfId="1580"/>
    <cellStyle name="常规 13 2 2 2 4" xfId="2958"/>
    <cellStyle name="常规 13 2 2 2 4 2" xfId="31"/>
    <cellStyle name="常规 13 2 2 2 5" xfId="2961"/>
    <cellStyle name="常规 13 2 2 2 5 2" xfId="2096"/>
    <cellStyle name="常规 13 2 2 2 6" xfId="2519"/>
    <cellStyle name="常规 13 2 2 2 6 2" xfId="472"/>
    <cellStyle name="常规 13 2 2 2 7" xfId="2962"/>
    <cellStyle name="常规 13 2 2 2 8" xfId="2963"/>
    <cellStyle name="常规 13 2 2 3" xfId="2964"/>
    <cellStyle name="常规 13 2 2 4" xfId="431"/>
    <cellStyle name="常规 13 2 3" xfId="2383"/>
    <cellStyle name="常规 13 2 3 2" xfId="2965"/>
    <cellStyle name="常规 13 2 3 2 2" xfId="2969"/>
    <cellStyle name="常规 13 2 3 2 2 2" xfId="2972"/>
    <cellStyle name="常规 13 2 3 2 3" xfId="2975"/>
    <cellStyle name="常规 13 2 3 2 3 2" xfId="2198"/>
    <cellStyle name="常规 13 2 3 2 4" xfId="2978"/>
    <cellStyle name="常规 13 2 3 3" xfId="2981"/>
    <cellStyle name="常规 13 2 3 3 2" xfId="2983"/>
    <cellStyle name="常规 13 2 3 3 2 2" xfId="2985"/>
    <cellStyle name="常规 13 2 3 3 3" xfId="38"/>
    <cellStyle name="常规 13 2 3 3 3 2" xfId="2253"/>
    <cellStyle name="常规 13 2 3 3 4" xfId="761"/>
    <cellStyle name="常规 13 2 3 4" xfId="2986"/>
    <cellStyle name="常规 13 2 3 4 2" xfId="450"/>
    <cellStyle name="常规 13 2 3 5" xfId="815"/>
    <cellStyle name="常规 13 2 3 5 2" xfId="24"/>
    <cellStyle name="常规 13 2 3 6" xfId="2582"/>
    <cellStyle name="常规 13 2 3 6 2" xfId="576"/>
    <cellStyle name="常规 13 2 3 7" xfId="2987"/>
    <cellStyle name="常规 13 2 3 8" xfId="2988"/>
    <cellStyle name="常规 13 2 4" xfId="2989"/>
    <cellStyle name="常规 13 2 4 2" xfId="2991"/>
    <cellStyle name="常规 13 2 4 2 2" xfId="2995"/>
    <cellStyle name="常规 13 2 4 3" xfId="2997"/>
    <cellStyle name="常规 13 2 4 3 2" xfId="2998"/>
    <cellStyle name="常规 13 2 4 4" xfId="2999"/>
    <cellStyle name="常规 13 2 4 4 2" xfId="924"/>
    <cellStyle name="常规 13 2 4 5" xfId="3000"/>
    <cellStyle name="常规 13 2 5" xfId="3001"/>
    <cellStyle name="常规 13 2 5 2" xfId="3003"/>
    <cellStyle name="常规 13 2 5 2 2" xfId="2632"/>
    <cellStyle name="常规 13 2 5 3" xfId="3006"/>
    <cellStyle name="常规 13 2 5 3 2" xfId="3007"/>
    <cellStyle name="常规 13 2 5 4" xfId="3008"/>
    <cellStyle name="常规 13 2 6" xfId="3009"/>
    <cellStyle name="常规 13 2 6 2" xfId="3010"/>
    <cellStyle name="常规 13 2 7" xfId="3011"/>
    <cellStyle name="常规 13 2 7 2" xfId="3012"/>
    <cellStyle name="常规 13 2 8" xfId="2736"/>
    <cellStyle name="常规 13 2 8 2" xfId="2738"/>
    <cellStyle name="常规 13 2 9" xfId="2739"/>
    <cellStyle name="常规 13 3" xfId="1312"/>
    <cellStyle name="常规 13 3 2" xfId="1315"/>
    <cellStyle name="常规 13 3 2 2" xfId="1341"/>
    <cellStyle name="常规 13 3 3" xfId="599"/>
    <cellStyle name="常规 13 3 4" xfId="3013"/>
    <cellStyle name="常规 13 3 5" xfId="3014"/>
    <cellStyle name="常规 13 3 6" xfId="3015"/>
    <cellStyle name="常规 13 3 7" xfId="3016"/>
    <cellStyle name="常规 13 3 8" xfId="2746"/>
    <cellStyle name="常规 13 3 9" xfId="5481"/>
    <cellStyle name="常规 13 4" xfId="1317"/>
    <cellStyle name="常规 13 4 2" xfId="1320"/>
    <cellStyle name="常规 13 4 2 2" xfId="3017"/>
    <cellStyle name="常规 13 4 2 2 2" xfId="3019"/>
    <cellStyle name="常规 13 4 2 2 2 2" xfId="302"/>
    <cellStyle name="常规 13 4 2 2 3" xfId="3020"/>
    <cellStyle name="常规 13 4 2 2 3 2" xfId="3022"/>
    <cellStyle name="常规 13 4 2 2 4" xfId="2435"/>
    <cellStyle name="常规 13 4 2 3" xfId="3023"/>
    <cellStyle name="常规 13 4 2 3 2" xfId="3024"/>
    <cellStyle name="常规 13 4 2 3 2 2" xfId="3025"/>
    <cellStyle name="常规 13 4 2 3 3" xfId="3026"/>
    <cellStyle name="常规 13 4 2 3 3 2" xfId="3028"/>
    <cellStyle name="常规 13 4 2 3 4" xfId="111"/>
    <cellStyle name="常规 13 4 2 4" xfId="3029"/>
    <cellStyle name="常规 13 4 2 4 2" xfId="3031"/>
    <cellStyle name="常规 13 4 2 5" xfId="1444"/>
    <cellStyle name="常规 13 4 2 5 2" xfId="1448"/>
    <cellStyle name="常规 13 4 2 6" xfId="1451"/>
    <cellStyle name="常规 13 4 2 6 2" xfId="1454"/>
    <cellStyle name="常规 13 4 2 7" xfId="1457"/>
    <cellStyle name="常规 13 4 2 8" xfId="1462"/>
    <cellStyle name="常规 13 4 3" xfId="1398"/>
    <cellStyle name="常规 13 4 4" xfId="3033"/>
    <cellStyle name="常规 13 4 5" xfId="3034"/>
    <cellStyle name="常规 13 5" xfId="65"/>
    <cellStyle name="常规 13 5 2" xfId="1438"/>
    <cellStyle name="常规 13 5 2 2" xfId="2910"/>
    <cellStyle name="常规 13 5 2 2 2" xfId="3035"/>
    <cellStyle name="常规 13 5 2 3" xfId="2340"/>
    <cellStyle name="常规 13 5 2 3 2" xfId="2344"/>
    <cellStyle name="常规 13 5 2 4" xfId="2913"/>
    <cellStyle name="常规 13 5 3" xfId="3038"/>
    <cellStyle name="常规 13 5 3 2" xfId="2612"/>
    <cellStyle name="常规 13 5 3 2 2" xfId="323"/>
    <cellStyle name="常规 13 5 3 3" xfId="2617"/>
    <cellStyle name="常规 13 5 3 3 2" xfId="3039"/>
    <cellStyle name="常规 13 5 3 4" xfId="2504"/>
    <cellStyle name="常规 13 5 4" xfId="3040"/>
    <cellStyle name="常规 13 5 4 2" xfId="2623"/>
    <cellStyle name="常规 13 5 5" xfId="3041"/>
    <cellStyle name="常规 13 5 5 2" xfId="3042"/>
    <cellStyle name="常规 13 5 6" xfId="718"/>
    <cellStyle name="常规 13 5 6 2" xfId="3043"/>
    <cellStyle name="常规 13 5 7" xfId="722"/>
    <cellStyle name="常规 13 5 8" xfId="2757"/>
    <cellStyle name="常规 13 6" xfId="1048"/>
    <cellStyle name="常规 13 6 2" xfId="1050"/>
    <cellStyle name="常规 13 6 2 2" xfId="1053"/>
    <cellStyle name="常规 13 6 3" xfId="1067"/>
    <cellStyle name="常规 13 6 3 2" xfId="1069"/>
    <cellStyle name="常规 13 6 4" xfId="1083"/>
    <cellStyle name="常规 13 6 4 2" xfId="1085"/>
    <cellStyle name="常规 13 6 5" xfId="1087"/>
    <cellStyle name="常规 13 6 5 2" xfId="1089"/>
    <cellStyle name="常规 13 6 6" xfId="126"/>
    <cellStyle name="常规 13 7" xfId="1095"/>
    <cellStyle name="常规 13 7 2" xfId="3044"/>
    <cellStyle name="常规 13 7 2 2" xfId="3045"/>
    <cellStyle name="常规 13 7 3" xfId="3048"/>
    <cellStyle name="常规 13 7 3 2" xfId="3049"/>
    <cellStyle name="常规 13 7 4" xfId="3052"/>
    <cellStyle name="常规 13 8" xfId="1097"/>
    <cellStyle name="常规 13 8 2" xfId="1099"/>
    <cellStyle name="常规 13 9" xfId="1108"/>
    <cellStyle name="常规 13 9 2" xfId="1111"/>
    <cellStyle name="常规 135" xfId="3053"/>
    <cellStyle name="常规 136" xfId="3054"/>
    <cellStyle name="常规 137" xfId="3056"/>
    <cellStyle name="常规 138" xfId="3059"/>
    <cellStyle name="常规 139" xfId="3063"/>
    <cellStyle name="常规 14" xfId="3065"/>
    <cellStyle name="常规 14 10" xfId="3067"/>
    <cellStyle name="常规 14 10 2" xfId="3068"/>
    <cellStyle name="常规 14 11" xfId="3069"/>
    <cellStyle name="常规 14 11 2" xfId="3070"/>
    <cellStyle name="常规 14 12" xfId="3071"/>
    <cellStyle name="常规 14 13" xfId="3072"/>
    <cellStyle name="常规 14 2" xfId="2891"/>
    <cellStyle name="常规 14 2 2" xfId="3073"/>
    <cellStyle name="常规 14 3" xfId="1323"/>
    <cellStyle name="常规 14 4" xfId="1327"/>
    <cellStyle name="常规 14 4 2" xfId="1329"/>
    <cellStyle name="常规 14 4 2 2" xfId="3074"/>
    <cellStyle name="常规 14 4 2 2 2" xfId="3075"/>
    <cellStyle name="常规 14 4 2 3" xfId="3076"/>
    <cellStyle name="常规 14 4 2 3 2" xfId="3078"/>
    <cellStyle name="常规 14 4 2 4" xfId="3079"/>
    <cellStyle name="常规 14 4 3" xfId="3080"/>
    <cellStyle name="常规 14 4 3 2" xfId="2713"/>
    <cellStyle name="常规 14 4 3 2 2" xfId="1682"/>
    <cellStyle name="常规 14 4 3 3" xfId="2715"/>
    <cellStyle name="常规 14 4 3 3 2" xfId="3081"/>
    <cellStyle name="常规 14 4 3 4" xfId="3082"/>
    <cellStyle name="常规 14 4 4" xfId="3084"/>
    <cellStyle name="常规 14 4 4 2" xfId="2720"/>
    <cellStyle name="常规 14 4 5" xfId="3085"/>
    <cellStyle name="常规 14 4 5 2" xfId="3086"/>
    <cellStyle name="常规 14 4 6" xfId="2062"/>
    <cellStyle name="常规 14 4 6 2" xfId="3087"/>
    <cellStyle name="常规 14 4 7" xfId="3088"/>
    <cellStyle name="常规 14 4 8" xfId="3090"/>
    <cellStyle name="常规 14 5" xfId="1331"/>
    <cellStyle name="常规 14 5 2" xfId="3092"/>
    <cellStyle name="常规 14 5 2 2" xfId="3093"/>
    <cellStyle name="常规 14 5 3" xfId="3094"/>
    <cellStyle name="常规 14 5 3 2" xfId="2741"/>
    <cellStyle name="常规 14 5 4" xfId="3095"/>
    <cellStyle name="常规 14 5 4 2" xfId="2750"/>
    <cellStyle name="常规 14 5 5" xfId="3096"/>
    <cellStyle name="常规 14 6" xfId="272"/>
    <cellStyle name="常规 14 6 2" xfId="1140"/>
    <cellStyle name="常规 14 6 2 2" xfId="1143"/>
    <cellStyle name="常规 14 6 3" xfId="1146"/>
    <cellStyle name="常规 14 6 3 2" xfId="1148"/>
    <cellStyle name="常规 14 6 4" xfId="1150"/>
    <cellStyle name="常规 14 7" xfId="1152"/>
    <cellStyle name="常规 14 7 2" xfId="426"/>
    <cellStyle name="常规 14 8" xfId="1157"/>
    <cellStyle name="常规 14 8 2" xfId="1159"/>
    <cellStyle name="常规 14 9" xfId="1161"/>
    <cellStyle name="常规 14 9 2" xfId="1164"/>
    <cellStyle name="常规 141" xfId="3055"/>
    <cellStyle name="常规 141 2" xfId="3097"/>
    <cellStyle name="常规 142" xfId="3057"/>
    <cellStyle name="常规 142 2" xfId="3099"/>
    <cellStyle name="常规 145" xfId="3105"/>
    <cellStyle name="常规 145 2" xfId="3109"/>
    <cellStyle name="常规 146" xfId="3114"/>
    <cellStyle name="常规 146 2" xfId="3118"/>
    <cellStyle name="常规 148" xfId="3120"/>
    <cellStyle name="常规 149" xfId="834"/>
    <cellStyle name="常规 149 2" xfId="3125"/>
    <cellStyle name="常规 15" xfId="3126"/>
    <cellStyle name="常规 15 2" xfId="683"/>
    <cellStyle name="常规 15 3" xfId="687"/>
    <cellStyle name="常规 15 4" xfId="690"/>
    <cellStyle name="常规 15 5" xfId="3129"/>
    <cellStyle name="常规 150" xfId="3106"/>
    <cellStyle name="常规 150 2" xfId="3110"/>
    <cellStyle name="常规 151" xfId="3115"/>
    <cellStyle name="常规 152" xfId="3131"/>
    <cellStyle name="常规 153" xfId="3121"/>
    <cellStyle name="常规 153 2" xfId="3134"/>
    <cellStyle name="常规 155" xfId="1860"/>
    <cellStyle name="常规 155 2" xfId="3137"/>
    <cellStyle name="常规 156" xfId="3140"/>
    <cellStyle name="常规 156 2" xfId="3142"/>
    <cellStyle name="常规 157" xfId="2607"/>
    <cellStyle name="常规 157 2" xfId="2610"/>
    <cellStyle name="常规 158" xfId="2614"/>
    <cellStyle name="常规 16" xfId="3036"/>
    <cellStyle name="常规 16 2" xfId="3143"/>
    <cellStyle name="常规 16 3" xfId="1337"/>
    <cellStyle name="常规 16 4" xfId="3146"/>
    <cellStyle name="常规 163" xfId="2615"/>
    <cellStyle name="常规 17" xfId="3148"/>
    <cellStyle name="常规 17 2" xfId="3150"/>
    <cellStyle name="常规 17 3" xfId="1342"/>
    <cellStyle name="常规 18" xfId="1000"/>
    <cellStyle name="常规 18 2" xfId="2507"/>
    <cellStyle name="常规 18 3" xfId="1345"/>
    <cellStyle name="常规 18 3 2" xfId="2523"/>
    <cellStyle name="常规 19" xfId="2539"/>
    <cellStyle name="常规 2" xfId="3151"/>
    <cellStyle name="常规 2 10" xfId="1642"/>
    <cellStyle name="常规 2 11" xfId="3152"/>
    <cellStyle name="常规 2 12" xfId="3154"/>
    <cellStyle name="常规 2 13" xfId="3156"/>
    <cellStyle name="常规 2 13 2" xfId="3157"/>
    <cellStyle name="常规 2 14" xfId="1017"/>
    <cellStyle name="常规 2 15" xfId="5479"/>
    <cellStyle name="常规 2 19" xfId="3158"/>
    <cellStyle name="常规 2 19 2" xfId="2371"/>
    <cellStyle name="常规 2 19 3" xfId="2432"/>
    <cellStyle name="常规 2 19 4" xfId="3160"/>
    <cellStyle name="常规 2 19 5" xfId="2426"/>
    <cellStyle name="常规 2 19 6" xfId="3161"/>
    <cellStyle name="常规 2 19 6 2" xfId="3162"/>
    <cellStyle name="常规 2 2" xfId="3089"/>
    <cellStyle name="常规 2 2 2" xfId="3163"/>
    <cellStyle name="常规 2 2 2 2" xfId="1908"/>
    <cellStyle name="常规 2 2 2 2 2" xfId="1910"/>
    <cellStyle name="常规 2 2 2 2 3" xfId="1913"/>
    <cellStyle name="常规 2 2 2 2 4" xfId="1917"/>
    <cellStyle name="常规 2 2 2 2 5" xfId="1920"/>
    <cellStyle name="常规 2 2 2 2 6" xfId="3164"/>
    <cellStyle name="常规 2 2 2 3" xfId="1922"/>
    <cellStyle name="常规 2 2 2 4" xfId="87"/>
    <cellStyle name="常规 2 2 2 5" xfId="70"/>
    <cellStyle name="常规 2 2 2 6" xfId="104"/>
    <cellStyle name="常规 2 2 2 7" xfId="107"/>
    <cellStyle name="常规 2 2 3" xfId="3165"/>
    <cellStyle name="常规 2 2 3 2" xfId="2030"/>
    <cellStyle name="常规 2 2 3 3" xfId="2041"/>
    <cellStyle name="常规 2 2 3 4" xfId="5516"/>
    <cellStyle name="常规 2 2 4" xfId="3166"/>
    <cellStyle name="常规 2 2 4 2" xfId="2164"/>
    <cellStyle name="常规 2 2 4 3" xfId="331"/>
    <cellStyle name="常规 2 2 5" xfId="3167"/>
    <cellStyle name="常规 2 2 5 2" xfId="2290"/>
    <cellStyle name="常规 2 2 5 3" xfId="352"/>
    <cellStyle name="常规 2 2 6" xfId="3168"/>
    <cellStyle name="常规 2 2 6 2" xfId="1713"/>
    <cellStyle name="常规 2 2 6 3" xfId="379"/>
    <cellStyle name="常规 2 2 7" xfId="876"/>
    <cellStyle name="常规 2 2 8" xfId="582"/>
    <cellStyle name="常规 2 2 9" xfId="586"/>
    <cellStyle name="常规 2 2_102款戈尔大货" xfId="3170"/>
    <cellStyle name="常规 2 3" xfId="3091"/>
    <cellStyle name="常规 2 3 2" xfId="3171"/>
    <cellStyle name="常规 2 3 2 2" xfId="2857"/>
    <cellStyle name="常规 2 3 2 2 2" xfId="2860"/>
    <cellStyle name="常规 2 3 2 3" xfId="2866"/>
    <cellStyle name="常规 2 3 2 4" xfId="2696"/>
    <cellStyle name="常规 2 3 2 5" xfId="2699"/>
    <cellStyle name="常规 2 3 2 6" xfId="2701"/>
    <cellStyle name="常规 2 3 3" xfId="3172"/>
    <cellStyle name="常规 2 3 3 2" xfId="565"/>
    <cellStyle name="常规 2 3 3 3" xfId="845"/>
    <cellStyle name="常规 2 3 3 4" xfId="232"/>
    <cellStyle name="常规 2 3 3 5" xfId="244"/>
    <cellStyle name="常规 2 3 3 6" xfId="848"/>
    <cellStyle name="常规 2 3 3 7" xfId="3173"/>
    <cellStyle name="常规 2 3 4" xfId="3174"/>
    <cellStyle name="常规 2 3 4 2" xfId="2898"/>
    <cellStyle name="常规 2 3 4 3" xfId="1757"/>
    <cellStyle name="常规 2 3 5" xfId="3175"/>
    <cellStyle name="常规 2 3 6" xfId="3176"/>
    <cellStyle name="常规 2 3 6 2" xfId="1856"/>
    <cellStyle name="常规 2 3 6 3" xfId="3177"/>
    <cellStyle name="常规 2 3 7" xfId="884"/>
    <cellStyle name="常规 2 3 8" xfId="592"/>
    <cellStyle name="常规 2 3 8 2" xfId="886"/>
    <cellStyle name="常规 2 3_103款戈尔男套绒大货" xfId="2115"/>
    <cellStyle name="常规 2 4" xfId="470"/>
    <cellStyle name="常规 2 4 2" xfId="706"/>
    <cellStyle name="常规 2 4 3" xfId="710"/>
    <cellStyle name="常规 2 4 4" xfId="3178"/>
    <cellStyle name="常规 2 4 5" xfId="3179"/>
    <cellStyle name="常规 2 4 6" xfId="3180"/>
    <cellStyle name="常规 2 4 6 2" xfId="3181"/>
    <cellStyle name="常规 2 4 7" xfId="842"/>
    <cellStyle name="常规 2 5" xfId="475"/>
    <cellStyle name="常规 2 5 2" xfId="716"/>
    <cellStyle name="常规 2 5 2 2" xfId="720"/>
    <cellStyle name="常规 2 5 2 3" xfId="723"/>
    <cellStyle name="常规 2 5 3" xfId="726"/>
    <cellStyle name="常规 2 5 3 2" xfId="125"/>
    <cellStyle name="常规 2 5 3 3" xfId="138"/>
    <cellStyle name="常规 2 5 4" xfId="3182"/>
    <cellStyle name="常规 2 5 4 2" xfId="3183"/>
    <cellStyle name="常规 2 5_152" xfId="388"/>
    <cellStyle name="常规 2 6" xfId="481"/>
    <cellStyle name="常规 2 6 2" xfId="307"/>
    <cellStyle name="常规 2 6 3" xfId="314"/>
    <cellStyle name="常规 2 6 4" xfId="3184"/>
    <cellStyle name="常规 2 7" xfId="529"/>
    <cellStyle name="常规 2 8" xfId="537"/>
    <cellStyle name="常规 2 8 2" xfId="746"/>
    <cellStyle name="常规 2 8 3" xfId="748"/>
    <cellStyle name="常规 2 9" xfId="752"/>
    <cellStyle name="常规 2 9 2" xfId="461"/>
    <cellStyle name="常规 2_11SS物料--新元渐变外套2" xfId="1522"/>
    <cellStyle name="常规 20" xfId="3127"/>
    <cellStyle name="常规 21" xfId="3037"/>
    <cellStyle name="常规 21 2" xfId="3144"/>
    <cellStyle name="常规 22" xfId="3149"/>
    <cellStyle name="常规 23" xfId="1001"/>
    <cellStyle name="常规 23 2" xfId="2508"/>
    <cellStyle name="常规 23 2 2" xfId="2511"/>
    <cellStyle name="常规 23 2 2 2" xfId="2514"/>
    <cellStyle name="常规 23 2 2 3" xfId="3185"/>
    <cellStyle name="常规 23 2 2 4" xfId="3186"/>
    <cellStyle name="常规 23 2 2 5" xfId="1116"/>
    <cellStyle name="常规 23 2 3" xfId="2516"/>
    <cellStyle name="常规 23 2 4" xfId="2521"/>
    <cellStyle name="常规 23 2 5" xfId="3188"/>
    <cellStyle name="常规 23 2 6" xfId="3189"/>
    <cellStyle name="常规 23 2 7" xfId="3190"/>
    <cellStyle name="常规 23 3" xfId="1346"/>
    <cellStyle name="常规 23 4" xfId="2531"/>
    <cellStyle name="常规 23 5" xfId="2534"/>
    <cellStyle name="常规 23 6" xfId="1228"/>
    <cellStyle name="常规 23 7" xfId="1235"/>
    <cellStyle name="常规 23 8" xfId="1241"/>
    <cellStyle name="常规 23 9" xfId="5482"/>
    <cellStyle name="常规 24" xfId="2540"/>
    <cellStyle name="常规 24 2" xfId="3191"/>
    <cellStyle name="常规 25" xfId="247"/>
    <cellStyle name="常规 25 2" xfId="2542"/>
    <cellStyle name="常规 26" xfId="61"/>
    <cellStyle name="常规 27" xfId="2548"/>
    <cellStyle name="常规 27 2" xfId="2551"/>
    <cellStyle name="常规 28" xfId="2554"/>
    <cellStyle name="常规 28 10" xfId="3193"/>
    <cellStyle name="常规 28 11" xfId="3194"/>
    <cellStyle name="常规 28 11 2" xfId="3195"/>
    <cellStyle name="常规 28 11 2 2" xfId="3198"/>
    <cellStyle name="常规 28 11 3" xfId="3200"/>
    <cellStyle name="常规 28 11 3 2" xfId="3202"/>
    <cellStyle name="常规 28 11 4" xfId="1101"/>
    <cellStyle name="常规 28 11 4 2" xfId="3203"/>
    <cellStyle name="常规 28 11 5" xfId="3204"/>
    <cellStyle name="常规 28 11 5 2" xfId="3205"/>
    <cellStyle name="常规 28 11 6" xfId="3206"/>
    <cellStyle name="常规 28 11 7" xfId="3208"/>
    <cellStyle name="常规 28 12" xfId="3210"/>
    <cellStyle name="常规 28 12 2" xfId="3213"/>
    <cellStyle name="常规 28 12 2 2" xfId="3214"/>
    <cellStyle name="常规 28 12 3" xfId="2649"/>
    <cellStyle name="常规 28 12 3 2" xfId="3215"/>
    <cellStyle name="常规 28 12 4" xfId="1105"/>
    <cellStyle name="常规 28 12 4 2" xfId="3216"/>
    <cellStyle name="常规 28 12 5" xfId="3217"/>
    <cellStyle name="常规 28 13" xfId="3218"/>
    <cellStyle name="常规 28 13 2" xfId="3220"/>
    <cellStyle name="常规 28 14" xfId="3221"/>
    <cellStyle name="常规 28 14 2" xfId="3222"/>
    <cellStyle name="常规 28 15" xfId="3223"/>
    <cellStyle name="常规 28 15 2" xfId="3225"/>
    <cellStyle name="常规 28 16" xfId="3226"/>
    <cellStyle name="常规 28 16 2" xfId="866"/>
    <cellStyle name="常规 28 17" xfId="3227"/>
    <cellStyle name="常规 28 17 2" xfId="3228"/>
    <cellStyle name="常规 28 18" xfId="3230"/>
    <cellStyle name="常规 28 18 2" xfId="3231"/>
    <cellStyle name="常规 28 19" xfId="3232"/>
    <cellStyle name="常规 28 2" xfId="2558"/>
    <cellStyle name="常规 28 2 10" xfId="1703"/>
    <cellStyle name="常规 28 2 10 2" xfId="1705"/>
    <cellStyle name="常规 28 2 11" xfId="1707"/>
    <cellStyle name="常规 28 2 11 2" xfId="159"/>
    <cellStyle name="常规 28 2 12" xfId="1709"/>
    <cellStyle name="常规 28 2 12 2" xfId="1711"/>
    <cellStyle name="常规 28 2 13" xfId="1714"/>
    <cellStyle name="常规 28 2 13 2" xfId="1716"/>
    <cellStyle name="常规 28 2 14" xfId="378"/>
    <cellStyle name="常规 28 2 14 2" xfId="383"/>
    <cellStyle name="常规 28 2 15" xfId="386"/>
    <cellStyle name="常规 28 2 16" xfId="3233"/>
    <cellStyle name="常规 28 2 2" xfId="3234"/>
    <cellStyle name="常规 28 2 2 2" xfId="3235"/>
    <cellStyle name="常规 28 2 2 2 10" xfId="1196"/>
    <cellStyle name="常规 28 2 2 2 10 2" xfId="3238"/>
    <cellStyle name="常规 28 2 2 2 11" xfId="1412"/>
    <cellStyle name="常规 28 2 2 2 11 2" xfId="3239"/>
    <cellStyle name="常规 28 2 2 2 12" xfId="3240"/>
    <cellStyle name="常规 28 2 2 2 13" xfId="3241"/>
    <cellStyle name="常规 28 2 2 2 2" xfId="3244"/>
    <cellStyle name="常规 28 2 2 2 2 10" xfId="2194"/>
    <cellStyle name="常规 28 2 2 2 2 11" xfId="3246"/>
    <cellStyle name="常规 28 2 2 2 2 2" xfId="3248"/>
    <cellStyle name="常规 28 2 2 2 2 2 2" xfId="129"/>
    <cellStyle name="常规 28 2 2 2 2 2 2 2" xfId="621"/>
    <cellStyle name="常规 28 2 2 2 2 2 2 2 2" xfId="3249"/>
    <cellStyle name="常规 28 2 2 2 2 2 2 3" xfId="3250"/>
    <cellStyle name="常规 28 2 2 2 2 2 2 3 2" xfId="318"/>
    <cellStyle name="常规 28 2 2 2 2 2 2 4" xfId="3251"/>
    <cellStyle name="常规 28 2 2 2 2 2 3" xfId="141"/>
    <cellStyle name="常规 28 2 2 2 2 2 3 2" xfId="419"/>
    <cellStyle name="常规 28 2 2 2 2 2 3 2 2" xfId="3252"/>
    <cellStyle name="常规 28 2 2 2 2 2 3 3" xfId="3254"/>
    <cellStyle name="常规 28 2 2 2 2 2 3 3 2" xfId="3255"/>
    <cellStyle name="常规 28 2 2 2 2 2 3 4" xfId="3257"/>
    <cellStyle name="常规 28 2 2 2 2 2 4" xfId="3258"/>
    <cellStyle name="常规 28 2 2 2 2 2 4 2" xfId="3260"/>
    <cellStyle name="常规 28 2 2 2 2 2 5" xfId="3261"/>
    <cellStyle name="常规 28 2 2 2 2 2 5 2" xfId="3262"/>
    <cellStyle name="常规 28 2 2 2 2 2 6" xfId="3263"/>
    <cellStyle name="常规 28 2 2 2 2 2 6 2" xfId="3265"/>
    <cellStyle name="常规 28 2 2 2 2 2 7" xfId="3266"/>
    <cellStyle name="常规 28 2 2 2 2 2 8" xfId="3111"/>
    <cellStyle name="常规 28 2 2 2 2 3" xfId="3267"/>
    <cellStyle name="常规 28 2 2 2 2 4" xfId="3268"/>
    <cellStyle name="常规 28 2 2 2 2 4 2" xfId="3269"/>
    <cellStyle name="常规 28 2 2 2 2 4 2 2" xfId="2904"/>
    <cellStyle name="常规 28 2 2 2 2 4 3" xfId="3271"/>
    <cellStyle name="常规 28 2 2 2 2 4 3 2" xfId="1848"/>
    <cellStyle name="常规 28 2 2 2 2 4 4" xfId="3272"/>
    <cellStyle name="常规 28 2 2 2 2 5" xfId="3273"/>
    <cellStyle name="常规 28 2 2 2 2 5 2" xfId="3274"/>
    <cellStyle name="常规 28 2 2 2 2 5 2 2" xfId="3276"/>
    <cellStyle name="常规 28 2 2 2 2 5 3" xfId="3277"/>
    <cellStyle name="常规 28 2 2 2 2 5 3 2" xfId="3278"/>
    <cellStyle name="常规 28 2 2 2 2 5 4" xfId="3279"/>
    <cellStyle name="常规 28 2 2 2 2 6" xfId="3280"/>
    <cellStyle name="常规 28 2 2 2 2 6 2" xfId="3281"/>
    <cellStyle name="常规 28 2 2 2 2 7" xfId="3282"/>
    <cellStyle name="常规 28 2 2 2 2 7 2" xfId="3283"/>
    <cellStyle name="常规 28 2 2 2 2 8" xfId="3284"/>
    <cellStyle name="常规 28 2 2 2 2 8 2" xfId="3285"/>
    <cellStyle name="常规 28 2 2 2 2 9" xfId="3286"/>
    <cellStyle name="常规 28 2 2 2 2 9 2" xfId="3287"/>
    <cellStyle name="常规 28 2 2 2 3" xfId="3288"/>
    <cellStyle name="常规 28 2 2 2 3 2" xfId="3290"/>
    <cellStyle name="常规 28 2 2 2 3 2 2" xfId="3291"/>
    <cellStyle name="常规 28 2 2 2 3 2 2 2" xfId="3292"/>
    <cellStyle name="常规 28 2 2 2 3 2 3" xfId="3293"/>
    <cellStyle name="常规 28 2 2 2 3 2 3 2" xfId="2555"/>
    <cellStyle name="常规 28 2 2 2 3 2 4" xfId="297"/>
    <cellStyle name="常规 28 2 2 2 3 3" xfId="3294"/>
    <cellStyle name="常规 28 2 2 2 3 3 2" xfId="3295"/>
    <cellStyle name="常规 28 2 2 2 3 3 2 2" xfId="3296"/>
    <cellStyle name="常规 28 2 2 2 3 3 3" xfId="3297"/>
    <cellStyle name="常规 28 2 2 2 3 3 3 2" xfId="2704"/>
    <cellStyle name="常规 28 2 2 2 3 3 4" xfId="3298"/>
    <cellStyle name="常规 28 2 2 2 3 4" xfId="3300"/>
    <cellStyle name="常规 28 2 2 2 3 4 2" xfId="3301"/>
    <cellStyle name="常规 28 2 2 2 3 5" xfId="3302"/>
    <cellStyle name="常规 28 2 2 2 3 5 2" xfId="3303"/>
    <cellStyle name="常规 28 2 2 2 3 6" xfId="3305"/>
    <cellStyle name="常规 28 2 2 2 3 6 2" xfId="3306"/>
    <cellStyle name="常规 28 2 2 2 3 7" xfId="2931"/>
    <cellStyle name="常规 28 2 2 2 3 7 2" xfId="3307"/>
    <cellStyle name="常规 28 2 2 2 3 8" xfId="3308"/>
    <cellStyle name="常规 28 2 2 2 3 9" xfId="3309"/>
    <cellStyle name="常规 28 2 2 2 4" xfId="3310"/>
    <cellStyle name="常规 28 2 2 2 4 2" xfId="3311"/>
    <cellStyle name="常规 28 2 2 2 4 2 2" xfId="3312"/>
    <cellStyle name="常规 28 2 2 2 4 2 2 2" xfId="3314"/>
    <cellStyle name="常规 28 2 2 2 4 2 3" xfId="3317"/>
    <cellStyle name="常规 28 2 2 2 4 2 3 2" xfId="3319"/>
    <cellStyle name="常规 28 2 2 2 4 2 4" xfId="1488"/>
    <cellStyle name="常规 28 2 2 2 4 3" xfId="147"/>
    <cellStyle name="常规 28 2 2 2 4 3 2" xfId="3323"/>
    <cellStyle name="常规 28 2 2 2 4 3 2 2" xfId="201"/>
    <cellStyle name="常规 28 2 2 2 4 3 3" xfId="3325"/>
    <cellStyle name="常规 28 2 2 2 4 3 3 2" xfId="220"/>
    <cellStyle name="常规 28 2 2 2 4 3 4" xfId="1498"/>
    <cellStyle name="常规 28 2 2 2 4 4" xfId="3327"/>
    <cellStyle name="常规 28 2 2 2 4 4 2" xfId="3328"/>
    <cellStyle name="常规 28 2 2 2 4 5" xfId="3330"/>
    <cellStyle name="常规 28 2 2 2 4 5 2" xfId="787"/>
    <cellStyle name="常规 28 2 2 2 4 6" xfId="3197"/>
    <cellStyle name="常规 28 2 2 2 4 6 2" xfId="3199"/>
    <cellStyle name="常规 28 2 2 2 4 7" xfId="3201"/>
    <cellStyle name="常规 28 2 2 2 4 8" xfId="1102"/>
    <cellStyle name="常规 28 2 2 2 5" xfId="2350"/>
    <cellStyle name="常规 28 2 2 2 6" xfId="3331"/>
    <cellStyle name="常规 28 2 2 2 6 2" xfId="3332"/>
    <cellStyle name="常规 28 2 2 2 6 2 2" xfId="1948"/>
    <cellStyle name="常规 28 2 2 2 6 3" xfId="3334"/>
    <cellStyle name="常规 28 2 2 2 6 3 2" xfId="3337"/>
    <cellStyle name="常规 28 2 2 2 6 4" xfId="3338"/>
    <cellStyle name="常规 28 2 2 2 7" xfId="3339"/>
    <cellStyle name="常规 28 2 2 2 7 2" xfId="3340"/>
    <cellStyle name="常规 28 2 2 2 7 2 2" xfId="1977"/>
    <cellStyle name="常规 28 2 2 2 7 3" xfId="3342"/>
    <cellStyle name="常规 28 2 2 2 7 3 2" xfId="1988"/>
    <cellStyle name="常规 28 2 2 2 7 4" xfId="3344"/>
    <cellStyle name="常规 28 2 2 2 8" xfId="3345"/>
    <cellStyle name="常规 28 2 2 2 8 2" xfId="3346"/>
    <cellStyle name="常规 28 2 2 2 9" xfId="3347"/>
    <cellStyle name="常规 28 2 2 2 9 2" xfId="750"/>
    <cellStyle name="常规 28 2 2 3" xfId="3348"/>
    <cellStyle name="常规 28 2 2 3 2" xfId="3350"/>
    <cellStyle name="常规 28 2 2 3 2 2" xfId="3351"/>
    <cellStyle name="常规 28 2 2 3 2 2 2" xfId="3352"/>
    <cellStyle name="常规 28 2 2 3 2 3" xfId="3353"/>
    <cellStyle name="常规 28 2 2 3 2 3 2" xfId="3354"/>
    <cellStyle name="常规 28 2 2 3 2 4" xfId="3355"/>
    <cellStyle name="常规 28 2 2 3 3" xfId="3356"/>
    <cellStyle name="常规 28 2 2 3 3 2" xfId="3358"/>
    <cellStyle name="常规 28 2 2 3 3 2 2" xfId="3359"/>
    <cellStyle name="常规 28 2 2 3 3 3" xfId="3361"/>
    <cellStyle name="常规 28 2 2 3 3 3 2" xfId="3362"/>
    <cellStyle name="常规 28 2 2 3 3 4" xfId="3364"/>
    <cellStyle name="常规 28 2 2 3 4" xfId="3366"/>
    <cellStyle name="常规 28 2 2 3 4 2" xfId="3368"/>
    <cellStyle name="常规 28 2 2 3 5" xfId="1421"/>
    <cellStyle name="常规 28 2 2 3 5 2" xfId="3370"/>
    <cellStyle name="常规 28 2 2 3 6" xfId="268"/>
    <cellStyle name="常规 28 2 2 3 6 2" xfId="2956"/>
    <cellStyle name="常规 28 2 2 3 7" xfId="3371"/>
    <cellStyle name="常规 28 2 2 3 8" xfId="3372"/>
    <cellStyle name="常规 28 2 3" xfId="3373"/>
    <cellStyle name="常规 28 2 3 10" xfId="3242"/>
    <cellStyle name="常规 28 2 3 10 2" xfId="3374"/>
    <cellStyle name="常规 28 2 3 11" xfId="2363"/>
    <cellStyle name="常规 28 2 3 11 2" xfId="81"/>
    <cellStyle name="常规 28 2 3 12" xfId="3375"/>
    <cellStyle name="常规 28 2 3 13" xfId="1664"/>
    <cellStyle name="常规 28 2 3 2" xfId="3377"/>
    <cellStyle name="常规 28 2 3 2 10" xfId="3378"/>
    <cellStyle name="常规 28 2 3 2 11" xfId="3379"/>
    <cellStyle name="常规 28 2 3 2 2" xfId="3380"/>
    <cellStyle name="常规 28 2 3 2 2 2" xfId="3381"/>
    <cellStyle name="常规 28 2 3 2 2 2 2" xfId="3382"/>
    <cellStyle name="常规 28 2 3 2 2 2 2 2" xfId="3383"/>
    <cellStyle name="常规 28 2 3 2 2 2 3" xfId="3384"/>
    <cellStyle name="常规 28 2 3 2 2 2 3 2" xfId="3386"/>
    <cellStyle name="常规 28 2 3 2 2 2 4" xfId="3387"/>
    <cellStyle name="常规 28 2 3 2 2 3" xfId="3388"/>
    <cellStyle name="常规 28 2 3 2 2 3 2" xfId="3389"/>
    <cellStyle name="常规 28 2 3 2 2 3 2 2" xfId="3390"/>
    <cellStyle name="常规 28 2 3 2 2 3 3" xfId="3391"/>
    <cellStyle name="常规 28 2 3 2 2 3 3 2" xfId="3393"/>
    <cellStyle name="常规 28 2 3 2 2 3 4" xfId="3394"/>
    <cellStyle name="常规 28 2 3 2 2 4" xfId="3395"/>
    <cellStyle name="常规 28 2 3 2 2 4 2" xfId="3396"/>
    <cellStyle name="常规 28 2 3 2 2 5" xfId="3398"/>
    <cellStyle name="常规 28 2 3 2 2 5 2" xfId="3399"/>
    <cellStyle name="常规 28 2 3 2 2 6" xfId="3401"/>
    <cellStyle name="常规 28 2 3 2 2 6 2" xfId="3402"/>
    <cellStyle name="常规 28 2 3 2 2 7" xfId="3404"/>
    <cellStyle name="常规 28 2 3 2 2 8" xfId="3405"/>
    <cellStyle name="常规 28 2 3 2 3" xfId="3406"/>
    <cellStyle name="常规 28 2 3 2 4" xfId="2398"/>
    <cellStyle name="常规 28 2 3 2 4 2" xfId="97"/>
    <cellStyle name="常规 28 2 3 2 4 2 2" xfId="286"/>
    <cellStyle name="常规 28 2 3 2 4 3" xfId="6"/>
    <cellStyle name="常规 28 2 3 2 4 3 2" xfId="291"/>
    <cellStyle name="常规 28 2 3 2 4 4" xfId="113"/>
    <cellStyle name="常规 28 2 3 2 5" xfId="3407"/>
    <cellStyle name="常规 28 2 3 2 5 2" xfId="3408"/>
    <cellStyle name="常规 28 2 3 2 5 2 2" xfId="3410"/>
    <cellStyle name="常规 28 2 3 2 5 3" xfId="3413"/>
    <cellStyle name="常规 28 2 3 2 5 3 2" xfId="2321"/>
    <cellStyle name="常规 28 2 3 2 5 4" xfId="3416"/>
    <cellStyle name="常规 28 2 3 2 6" xfId="3417"/>
    <cellStyle name="常规 28 2 3 2 6 2" xfId="3418"/>
    <cellStyle name="常规 28 2 3 2 7" xfId="3419"/>
    <cellStyle name="常规 28 2 3 2 7 2" xfId="3420"/>
    <cellStyle name="常规 28 2 3 2 8" xfId="3421"/>
    <cellStyle name="常规 28 2 3 2 8 2" xfId="3289"/>
    <cellStyle name="常规 28 2 3 2 9" xfId="3422"/>
    <cellStyle name="常规 28 2 3 2 9 2" xfId="3357"/>
    <cellStyle name="常规 28 2 3 3" xfId="1211"/>
    <cellStyle name="常规 28 2 3 3 2" xfId="392"/>
    <cellStyle name="常规 28 2 3 3 2 2" xfId="395"/>
    <cellStyle name="常规 28 2 3 3 2 2 2" xfId="400"/>
    <cellStyle name="常规 28 2 3 3 2 3" xfId="404"/>
    <cellStyle name="常规 28 2 3 3 2 3 2" xfId="408"/>
    <cellStyle name="常规 28 2 3 3 2 4" xfId="3423"/>
    <cellStyle name="常规 28 2 3 3 3" xfId="416"/>
    <cellStyle name="常规 28 2 3 3 3 2" xfId="142"/>
    <cellStyle name="常规 28 2 3 3 3 2 2" xfId="417"/>
    <cellStyle name="常规 28 2 3 3 3 3" xfId="429"/>
    <cellStyle name="常规 28 2 3 3 3 3 2" xfId="436"/>
    <cellStyle name="常规 28 2 3 3 3 4" xfId="3424"/>
    <cellStyle name="常规 28 2 3 3 4" xfId="441"/>
    <cellStyle name="常规 28 2 3 3 4 2" xfId="444"/>
    <cellStyle name="常规 28 2 3 3 5" xfId="3425"/>
    <cellStyle name="常规 28 2 3 3 5 2" xfId="3426"/>
    <cellStyle name="常规 28 2 3 3 6" xfId="3427"/>
    <cellStyle name="常规 28 2 3 3 6 2" xfId="3428"/>
    <cellStyle name="常规 28 2 3 3 7" xfId="3429"/>
    <cellStyle name="常规 28 2 3 3 7 2" xfId="3430"/>
    <cellStyle name="常规 28 2 3 3 8" xfId="649"/>
    <cellStyle name="常规 28 2 3 3 9" xfId="3432"/>
    <cellStyle name="常规 28 2 3 4" xfId="1213"/>
    <cellStyle name="常规 28 2 3 4 2" xfId="1215"/>
    <cellStyle name="常规 28 2 3 4 2 2" xfId="3434"/>
    <cellStyle name="常规 28 2 3 4 2 2 2" xfId="3435"/>
    <cellStyle name="常规 28 2 3 4 2 3" xfId="3436"/>
    <cellStyle name="常规 28 2 3 4 2 3 2" xfId="3437"/>
    <cellStyle name="常规 28 2 3 4 2 4" xfId="3438"/>
    <cellStyle name="常规 28 2 3 4 3" xfId="3439"/>
    <cellStyle name="常规 28 2 3 4 3 2" xfId="3440"/>
    <cellStyle name="常规 28 2 3 4 3 2 2" xfId="3441"/>
    <cellStyle name="常规 28 2 3 4 3 3" xfId="3442"/>
    <cellStyle name="常规 28 2 3 4 3 3 2" xfId="3443"/>
    <cellStyle name="常规 28 2 3 4 3 4" xfId="3444"/>
    <cellStyle name="常规 28 2 3 4 4" xfId="3445"/>
    <cellStyle name="常规 28 2 3 4 4 2" xfId="3446"/>
    <cellStyle name="常规 28 2 3 4 5" xfId="3447"/>
    <cellStyle name="常规 28 2 3 4 5 2" xfId="2517"/>
    <cellStyle name="常规 28 2 3 4 6" xfId="3448"/>
    <cellStyle name="常规 28 2 3 4 6 2" xfId="2526"/>
    <cellStyle name="常规 28 2 3 4 7" xfId="3449"/>
    <cellStyle name="常规 28 2 3 4 8" xfId="3451"/>
    <cellStyle name="常规 28 2 3 5" xfId="1217"/>
    <cellStyle name="常规 28 2 3 6" xfId="1224"/>
    <cellStyle name="常规 28 2 3 6 2" xfId="3452"/>
    <cellStyle name="常规 28 2 3 6 2 2" xfId="3453"/>
    <cellStyle name="常规 28 2 3 6 3" xfId="3313"/>
    <cellStyle name="常规 28 2 3 6 3 2" xfId="3315"/>
    <cellStyle name="常规 28 2 3 6 4" xfId="3318"/>
    <cellStyle name="常规 28 2 3 6 4 2" xfId="3320"/>
    <cellStyle name="常规 28 2 3 6 5" xfId="1489"/>
    <cellStyle name="常规 28 2 3 7" xfId="3454"/>
    <cellStyle name="常规 28 2 3 7 2" xfId="3456"/>
    <cellStyle name="常规 28 2 3 7 2 2" xfId="86"/>
    <cellStyle name="常规 28 2 3 7 3" xfId="3322"/>
    <cellStyle name="常规 28 2 3 7 3 2" xfId="204"/>
    <cellStyle name="常规 28 2 3 7 4" xfId="3326"/>
    <cellStyle name="常规 28 2 3 8" xfId="3458"/>
    <cellStyle name="常规 28 2 3 8 2" xfId="3460"/>
    <cellStyle name="常规 28 2 3 9" xfId="3462"/>
    <cellStyle name="常规 28 2 3 9 2" xfId="3463"/>
    <cellStyle name="常规 28 2 4" xfId="3464"/>
    <cellStyle name="常规 28 2 4 10" xfId="3465"/>
    <cellStyle name="常规 28 2 4 10 2" xfId="3466"/>
    <cellStyle name="常规 28 2 4 11" xfId="3467"/>
    <cellStyle name="常规 28 2 4 11 2" xfId="3468"/>
    <cellStyle name="常规 28 2 4 12" xfId="3135"/>
    <cellStyle name="常规 28 2 4 13" xfId="504"/>
    <cellStyle name="常规 28 2 4 2" xfId="2535"/>
    <cellStyle name="常规 28 2 4 2 10" xfId="3469"/>
    <cellStyle name="常规 28 2 4 2 11" xfId="497"/>
    <cellStyle name="常规 28 2 4 2 2" xfId="2537"/>
    <cellStyle name="常规 28 2 4 2 2 2" xfId="3470"/>
    <cellStyle name="常规 28 2 4 2 2 2 2" xfId="3473"/>
    <cellStyle name="常规 28 2 4 2 2 2 2 2" xfId="3476"/>
    <cellStyle name="常规 28 2 4 2 2 2 3" xfId="3477"/>
    <cellStyle name="常规 28 2 4 2 2 2 3 2" xfId="3478"/>
    <cellStyle name="常规 28 2 4 2 2 2 4" xfId="3479"/>
    <cellStyle name="常规 28 2 4 2 2 3" xfId="3480"/>
    <cellStyle name="常规 28 2 4 2 2 3 2" xfId="3483"/>
    <cellStyle name="常规 28 2 4 2 2 3 2 2" xfId="1679"/>
    <cellStyle name="常规 28 2 4 2 2 3 3" xfId="3486"/>
    <cellStyle name="常规 28 2 4 2 2 3 3 2" xfId="3487"/>
    <cellStyle name="常规 28 2 4 2 2 3 4" xfId="3488"/>
    <cellStyle name="常规 28 2 4 2 2 4" xfId="3489"/>
    <cellStyle name="常规 28 2 4 2 2 4 2" xfId="2473"/>
    <cellStyle name="常规 28 2 4 2 2 5" xfId="3493"/>
    <cellStyle name="常规 28 2 4 2 2 5 2" xfId="2496"/>
    <cellStyle name="常规 28 2 4 2 2 6" xfId="3496"/>
    <cellStyle name="常规 28 2 4 2 2 6 2" xfId="664"/>
    <cellStyle name="常规 28 2 4 2 2 7" xfId="3497"/>
    <cellStyle name="常规 28 2 4 2 2 8" xfId="1698"/>
    <cellStyle name="常规 28 2 4 2 3" xfId="3498"/>
    <cellStyle name="常规 28 2 4 2 4" xfId="3499"/>
    <cellStyle name="常规 28 2 4 2 4 2" xfId="3500"/>
    <cellStyle name="常规 28 2 4 2 4 2 2" xfId="3501"/>
    <cellStyle name="常规 28 2 4 2 4 3" xfId="3502"/>
    <cellStyle name="常规 28 2 4 2 4 3 2" xfId="3503"/>
    <cellStyle name="常规 28 2 4 2 4 4" xfId="3504"/>
    <cellStyle name="常规 28 2 4 2 5" xfId="3505"/>
    <cellStyle name="常规 28 2 4 2 5 2" xfId="3506"/>
    <cellStyle name="常规 28 2 4 2 5 2 2" xfId="3507"/>
    <cellStyle name="常规 28 2 4 2 5 3" xfId="3508"/>
    <cellStyle name="常规 28 2 4 2 5 3 2" xfId="3509"/>
    <cellStyle name="常规 28 2 4 2 5 4" xfId="3510"/>
    <cellStyle name="常规 28 2 4 2 6" xfId="3511"/>
    <cellStyle name="常规 28 2 4 2 6 2" xfId="3512"/>
    <cellStyle name="常规 28 2 4 2 7" xfId="3513"/>
    <cellStyle name="常规 28 2 4 2 7 2" xfId="3514"/>
    <cellStyle name="常规 28 2 4 2 8" xfId="3515"/>
    <cellStyle name="常规 28 2 4 2 8 2" xfId="3516"/>
    <cellStyle name="常规 28 2 4 2 9" xfId="181"/>
    <cellStyle name="常规 28 2 4 2 9 2" xfId="3518"/>
    <cellStyle name="常规 28 2 4 3" xfId="1229"/>
    <cellStyle name="常规 28 2 4 3 2" xfId="1232"/>
    <cellStyle name="常规 28 2 4 3 2 2" xfId="3520"/>
    <cellStyle name="常规 28 2 4 3 2 2 2" xfId="3521"/>
    <cellStyle name="常规 28 2 4 3 2 3" xfId="3522"/>
    <cellStyle name="常规 28 2 4 3 2 3 2" xfId="3523"/>
    <cellStyle name="常规 28 2 4 3 2 4" xfId="3524"/>
    <cellStyle name="常规 28 2 4 3 3" xfId="3526"/>
    <cellStyle name="常规 28 2 4 3 3 2" xfId="3527"/>
    <cellStyle name="常规 28 2 4 3 3 2 2" xfId="3528"/>
    <cellStyle name="常规 28 2 4 3 3 3" xfId="3529"/>
    <cellStyle name="常规 28 2 4 3 3 3 2" xfId="3530"/>
    <cellStyle name="常规 28 2 4 3 3 4" xfId="3531"/>
    <cellStyle name="常规 28 2 4 3 4" xfId="3532"/>
    <cellStyle name="常规 28 2 4 3 4 2" xfId="3533"/>
    <cellStyle name="常规 28 2 4 3 5" xfId="3159"/>
    <cellStyle name="常规 28 2 4 3 5 2" xfId="2372"/>
    <cellStyle name="常规 28 2 4 3 6" xfId="3534"/>
    <cellStyle name="常规 28 2 4 3 6 2" xfId="3021"/>
    <cellStyle name="常规 28 2 4 3 7" xfId="3535"/>
    <cellStyle name="常规 28 2 4 3 7 2" xfId="3027"/>
    <cellStyle name="常规 28 2 4 3 8" xfId="3536"/>
    <cellStyle name="常规 28 2 4 3 9" xfId="188"/>
    <cellStyle name="常规 28 2 4 4" xfId="1236"/>
    <cellStyle name="常规 28 2 4 4 2" xfId="1238"/>
    <cellStyle name="常规 28 2 4 4 2 2" xfId="3537"/>
    <cellStyle name="常规 28 2 4 4 2 2 2" xfId="3538"/>
    <cellStyle name="常规 28 2 4 4 2 3" xfId="3539"/>
    <cellStyle name="常规 28 2 4 4 2 3 2" xfId="3540"/>
    <cellStyle name="常规 28 2 4 4 2 4" xfId="3541"/>
    <cellStyle name="常规 28 2 4 4 3" xfId="3542"/>
    <cellStyle name="常规 28 2 4 4 3 2" xfId="3543"/>
    <cellStyle name="常规 28 2 4 4 3 2 2" xfId="1202"/>
    <cellStyle name="常规 28 2 4 4 3 3" xfId="3544"/>
    <cellStyle name="常规 28 2 4 4 3 3 2" xfId="3545"/>
    <cellStyle name="常规 28 2 4 4 3 4" xfId="3546"/>
    <cellStyle name="常规 28 2 4 4 4" xfId="3547"/>
    <cellStyle name="常规 28 2 4 4 4 2" xfId="21"/>
    <cellStyle name="常规 28 2 4 4 5" xfId="3548"/>
    <cellStyle name="常规 28 2 4 4 5 2" xfId="3549"/>
    <cellStyle name="常规 28 2 4 4 6" xfId="3550"/>
    <cellStyle name="常规 28 2 4 4 6 2" xfId="3551"/>
    <cellStyle name="常规 28 2 4 4 7" xfId="3552"/>
    <cellStyle name="常规 28 2 4 4 8" xfId="3553"/>
    <cellStyle name="常规 28 2 4 5" xfId="1242"/>
    <cellStyle name="常规 28 2 4 6" xfId="3554"/>
    <cellStyle name="常规 28 2 4 6 2" xfId="3555"/>
    <cellStyle name="常规 28 2 4 6 2 2" xfId="1199"/>
    <cellStyle name="常规 28 2 4 6 3" xfId="3556"/>
    <cellStyle name="常规 28 2 4 6 3 2" xfId="3557"/>
    <cellStyle name="常规 28 2 4 6 4" xfId="3558"/>
    <cellStyle name="常规 28 2 4 6 4 2" xfId="1219"/>
    <cellStyle name="常规 28 2 4 6 5" xfId="3559"/>
    <cellStyle name="常规 28 2 4 7" xfId="3560"/>
    <cellStyle name="常规 28 2 4 7 2" xfId="3561"/>
    <cellStyle name="常规 28 2 4 7 2 2" xfId="1430"/>
    <cellStyle name="常规 28 2 4 7 3" xfId="3562"/>
    <cellStyle name="常规 28 2 4 7 3 2" xfId="3563"/>
    <cellStyle name="常规 28 2 4 7 4" xfId="3565"/>
    <cellStyle name="常规 28 2 4 8" xfId="3566"/>
    <cellStyle name="常规 28 2 4 8 2" xfId="3568"/>
    <cellStyle name="常规 28 2 4 9" xfId="3569"/>
    <cellStyle name="常规 28 2 4 9 2" xfId="3570"/>
    <cellStyle name="常规 28 2 5" xfId="3571"/>
    <cellStyle name="常规 28 2 5 10" xfId="310"/>
    <cellStyle name="常规 28 2 5 11" xfId="317"/>
    <cellStyle name="常规 28 2 5 2" xfId="3572"/>
    <cellStyle name="常规 28 2 5 2 2" xfId="3573"/>
    <cellStyle name="常规 28 2 5 2 2 2" xfId="3574"/>
    <cellStyle name="常规 28 2 5 2 2 2 2" xfId="3575"/>
    <cellStyle name="常规 28 2 5 2 2 3" xfId="1"/>
    <cellStyle name="常规 28 2 5 2 2 3 2" xfId="52"/>
    <cellStyle name="常规 28 2 5 2 2 4" xfId="3576"/>
    <cellStyle name="常规 28 2 5 2 3" xfId="3578"/>
    <cellStyle name="常规 28 2 5 2 3 2" xfId="3579"/>
    <cellStyle name="常规 28 2 5 2 3 2 2" xfId="3580"/>
    <cellStyle name="常规 28 2 5 2 3 3" xfId="3581"/>
    <cellStyle name="常规 28 2 5 2 3 3 2" xfId="1780"/>
    <cellStyle name="常规 28 2 5 2 3 4" xfId="3582"/>
    <cellStyle name="常规 28 2 5 2 4" xfId="3583"/>
    <cellStyle name="常规 28 2 5 2 4 2" xfId="3584"/>
    <cellStyle name="常规 28 2 5 2 5" xfId="3585"/>
    <cellStyle name="常规 28 2 5 2 5 2" xfId="3586"/>
    <cellStyle name="常规 28 2 5 2 6" xfId="3587"/>
    <cellStyle name="常规 28 2 5 2 6 2" xfId="3588"/>
    <cellStyle name="常规 28 2 5 2 7" xfId="3589"/>
    <cellStyle name="常规 28 2 5 2 8" xfId="3590"/>
    <cellStyle name="常规 28 2 5 3" xfId="1246"/>
    <cellStyle name="常规 28 2 5 4" xfId="3591"/>
    <cellStyle name="常规 28 2 5 4 2" xfId="3592"/>
    <cellStyle name="常规 28 2 5 4 2 2" xfId="3593"/>
    <cellStyle name="常规 28 2 5 4 3" xfId="3594"/>
    <cellStyle name="常规 28 2 5 4 3 2" xfId="3595"/>
    <cellStyle name="常规 28 2 5 4 4" xfId="3596"/>
    <cellStyle name="常规 28 2 5 4 4 2" xfId="3597"/>
    <cellStyle name="常规 28 2 5 4 5" xfId="3598"/>
    <cellStyle name="常规 28 2 5 5" xfId="3599"/>
    <cellStyle name="常规 28 2 5 5 2" xfId="3600"/>
    <cellStyle name="常规 28 2 5 5 2 2" xfId="3601"/>
    <cellStyle name="常规 28 2 5 5 3" xfId="3603"/>
    <cellStyle name="常规 28 2 5 5 3 2" xfId="3605"/>
    <cellStyle name="常规 28 2 5 5 4" xfId="3607"/>
    <cellStyle name="常规 28 2 5 6" xfId="1939"/>
    <cellStyle name="常规 28 2 5 6 2" xfId="1941"/>
    <cellStyle name="常规 28 2 5 7" xfId="1964"/>
    <cellStyle name="常规 28 2 5 7 2" xfId="3608"/>
    <cellStyle name="常规 28 2 5 8" xfId="1966"/>
    <cellStyle name="常规 28 2 5 8 2" xfId="3609"/>
    <cellStyle name="常规 28 2 5 9" xfId="3610"/>
    <cellStyle name="常规 28 2 5 9 2" xfId="3611"/>
    <cellStyle name="常规 28 2 6" xfId="3602"/>
    <cellStyle name="常规 28 2 6 2" xfId="3612"/>
    <cellStyle name="常规 28 2 6 2 2" xfId="3613"/>
    <cellStyle name="常规 28 2 6 2 2 2" xfId="3567"/>
    <cellStyle name="常规 28 2 6 2 3" xfId="3614"/>
    <cellStyle name="常规 28 2 6 2 3 2" xfId="1967"/>
    <cellStyle name="常规 28 2 6 2 4" xfId="154"/>
    <cellStyle name="常规 28 2 6 3" xfId="1248"/>
    <cellStyle name="常规 28 2 6 3 2" xfId="3615"/>
    <cellStyle name="常规 28 2 6 3 2 2" xfId="3616"/>
    <cellStyle name="常规 28 2 6 3 3" xfId="3617"/>
    <cellStyle name="常规 28 2 6 3 3 2" xfId="2092"/>
    <cellStyle name="常规 28 2 6 3 4" xfId="3618"/>
    <cellStyle name="常规 28 2 6 4" xfId="2067"/>
    <cellStyle name="常规 28 2 6 4 2" xfId="3619"/>
    <cellStyle name="常规 28 2 6 5" xfId="3620"/>
    <cellStyle name="常规 28 2 6 5 2" xfId="3621"/>
    <cellStyle name="常规 28 2 6 6" xfId="1972"/>
    <cellStyle name="常规 28 2 6 6 2" xfId="1974"/>
    <cellStyle name="常规 28 2 6 7" xfId="1982"/>
    <cellStyle name="常规 28 2 6 7 2" xfId="1984"/>
    <cellStyle name="常规 28 2 6 8" xfId="516"/>
    <cellStyle name="常规 28 2 6 9" xfId="1993"/>
    <cellStyle name="常规 28 2 7" xfId="3622"/>
    <cellStyle name="常规 28 2 7 2" xfId="137"/>
    <cellStyle name="常规 28 2 7 2 2" xfId="455"/>
    <cellStyle name="常规 28 2 7 2 2 2" xfId="3623"/>
    <cellStyle name="常规 28 2 7 2 3" xfId="3624"/>
    <cellStyle name="常规 28 2 7 2 3 2" xfId="3625"/>
    <cellStyle name="常规 28 2 7 2 4" xfId="2202"/>
    <cellStyle name="常规 28 2 7 3" xfId="3626"/>
    <cellStyle name="常规 28 2 7 3 2" xfId="2942"/>
    <cellStyle name="常规 28 2 7 3 2 2" xfId="2945"/>
    <cellStyle name="常规 28 2 7 3 3" xfId="3066"/>
    <cellStyle name="常规 28 2 7 3 3 2" xfId="2892"/>
    <cellStyle name="常规 28 2 7 3 4" xfId="3128"/>
    <cellStyle name="常规 28 2 7 4" xfId="2071"/>
    <cellStyle name="常规 28 2 7 4 2" xfId="3627"/>
    <cellStyle name="常规 28 2 7 5" xfId="3630"/>
    <cellStyle name="常规 28 2 7 5 2" xfId="3631"/>
    <cellStyle name="常规 28 2 7 6" xfId="2003"/>
    <cellStyle name="常规 28 2 7 6 2" xfId="2005"/>
    <cellStyle name="常规 28 2 7 7" xfId="2012"/>
    <cellStyle name="常规 28 2 7 8" xfId="2019"/>
    <cellStyle name="常规 28 2 8" xfId="3632"/>
    <cellStyle name="常规 28 2 8 2" xfId="3633"/>
    <cellStyle name="常规 28 2 8 2 2" xfId="3634"/>
    <cellStyle name="常规 28 2 8 3" xfId="3635"/>
    <cellStyle name="常规 28 2 8 3 2" xfId="3636"/>
    <cellStyle name="常规 28 2 8 4" xfId="3637"/>
    <cellStyle name="常规 28 2 8 4 2" xfId="3638"/>
    <cellStyle name="常规 28 2 8 5" xfId="3639"/>
    <cellStyle name="常规 28 2 8 5 2" xfId="3640"/>
    <cellStyle name="常规 28 2 8 6" xfId="3642"/>
    <cellStyle name="常规 28 2 8 7" xfId="3643"/>
    <cellStyle name="常规 28 2 9" xfId="3646"/>
    <cellStyle name="常规 28 2 9 2" xfId="3649"/>
    <cellStyle name="常规 28 2 9 2 2" xfId="812"/>
    <cellStyle name="常规 28 2 9 3" xfId="3651"/>
    <cellStyle name="常规 28 2 9 3 2" xfId="3653"/>
    <cellStyle name="常规 28 2 9 4" xfId="3655"/>
    <cellStyle name="常规 28 20" xfId="3224"/>
    <cellStyle name="常规 28 3" xfId="2748"/>
    <cellStyle name="常规 28 3 2" xfId="3657"/>
    <cellStyle name="常规 28 3 2 10" xfId="2"/>
    <cellStyle name="常规 28 3 2 10 2" xfId="51"/>
    <cellStyle name="常规 28 3 2 11" xfId="3577"/>
    <cellStyle name="常规 28 3 2 11 2" xfId="1610"/>
    <cellStyle name="常规 28 3 2 12" xfId="3658"/>
    <cellStyle name="常规 28 3 2 13" xfId="3659"/>
    <cellStyle name="常规 28 3 2 2" xfId="3660"/>
    <cellStyle name="常规 28 3 2 2 10" xfId="3661"/>
    <cellStyle name="常规 28 3 2 2 11" xfId="3641"/>
    <cellStyle name="常规 28 3 2 2 2" xfId="3662"/>
    <cellStyle name="常规 28 3 2 2 2 2" xfId="3663"/>
    <cellStyle name="常规 28 3 2 2 2 2 2" xfId="3665"/>
    <cellStyle name="常规 28 3 2 2 2 2 2 2" xfId="3667"/>
    <cellStyle name="常规 28 3 2 2 2 2 3" xfId="3668"/>
    <cellStyle name="常规 28 3 2 2 2 2 3 2" xfId="3669"/>
    <cellStyle name="常规 28 3 2 2 2 2 4" xfId="3670"/>
    <cellStyle name="常规 28 3 2 2 2 3" xfId="3671"/>
    <cellStyle name="常规 28 3 2 2 2 3 2" xfId="3673"/>
    <cellStyle name="常规 28 3 2 2 2 3 2 2" xfId="3675"/>
    <cellStyle name="常规 28 3 2 2 2 3 3" xfId="3676"/>
    <cellStyle name="常规 28 3 2 2 2 3 3 2" xfId="3677"/>
    <cellStyle name="常规 28 3 2 2 2 3 4" xfId="3678"/>
    <cellStyle name="常规 28 3 2 2 2 4" xfId="3679"/>
    <cellStyle name="常规 28 3 2 2 2 4 2" xfId="265"/>
    <cellStyle name="常规 28 3 2 2 2 5" xfId="3681"/>
    <cellStyle name="常规 28 3 2 2 2 5 2" xfId="279"/>
    <cellStyle name="常规 28 3 2 2 2 6" xfId="3683"/>
    <cellStyle name="常规 28 3 2 2 2 6 2" xfId="2825"/>
    <cellStyle name="常规 28 3 2 2 2 7" xfId="3685"/>
    <cellStyle name="常规 28 3 2 2 2 8" xfId="3686"/>
    <cellStyle name="常规 28 3 2 2 3" xfId="3517"/>
    <cellStyle name="常规 28 3 2 2 4" xfId="1260"/>
    <cellStyle name="常规 28 3 2 2 4 2" xfId="638"/>
    <cellStyle name="常规 28 3 2 2 4 2 2" xfId="1267"/>
    <cellStyle name="常规 28 3 2 2 4 3" xfId="1304"/>
    <cellStyle name="常规 28 3 2 2 4 3 2" xfId="2939"/>
    <cellStyle name="常规 28 3 2 2 4 4" xfId="1308"/>
    <cellStyle name="常规 28 3 2 2 5" xfId="1349"/>
    <cellStyle name="常规 28 3 2 2 5 2" xfId="1351"/>
    <cellStyle name="常规 28 3 2 2 5 2 2" xfId="1355"/>
    <cellStyle name="常规 28 3 2 2 5 3" xfId="1368"/>
    <cellStyle name="常规 28 3 2 2 5 3 2" xfId="1372"/>
    <cellStyle name="常规 28 3 2 2 5 4" xfId="1381"/>
    <cellStyle name="常规 28 3 2 2 6" xfId="1400"/>
    <cellStyle name="常规 28 3 2 2 6 2" xfId="1402"/>
    <cellStyle name="常规 28 3 2 2 7" xfId="1440"/>
    <cellStyle name="常规 28 3 2 2 7 2" xfId="3687"/>
    <cellStyle name="常规 28 3 2 2 8" xfId="1442"/>
    <cellStyle name="常规 28 3 2 2 8 2" xfId="1445"/>
    <cellStyle name="常规 28 3 2 2 9" xfId="1465"/>
    <cellStyle name="常规 28 3 2 2 9 2" xfId="1467"/>
    <cellStyle name="常规 28 3 2 3" xfId="3688"/>
    <cellStyle name="常规 28 3 2 3 2" xfId="3689"/>
    <cellStyle name="常规 28 3 2 3 2 2" xfId="1824"/>
    <cellStyle name="常规 28 3 2 3 2 2 2" xfId="3259"/>
    <cellStyle name="常规 28 3 2 3 2 3" xfId="3690"/>
    <cellStyle name="常规 28 3 2 3 2 3 2" xfId="3691"/>
    <cellStyle name="常规 28 3 2 3 2 4" xfId="3692"/>
    <cellStyle name="常规 28 3 2 3 3" xfId="3519"/>
    <cellStyle name="常规 28 3 2 3 3 2" xfId="2353"/>
    <cellStyle name="常规 28 3 2 3 3 2 2" xfId="296"/>
    <cellStyle name="常规 28 3 2 3 3 3" xfId="2355"/>
    <cellStyle name="常规 28 3 2 3 3 3 2" xfId="3299"/>
    <cellStyle name="常规 28 3 2 3 3 4" xfId="2357"/>
    <cellStyle name="常规 28 3 2 3 4" xfId="1484"/>
    <cellStyle name="常规 28 3 2 3 4 2" xfId="1486"/>
    <cellStyle name="常规 28 3 2 3 5" xfId="1510"/>
    <cellStyle name="常规 28 3 2 3 5 2" xfId="3693"/>
    <cellStyle name="常规 28 3 2 3 6" xfId="1513"/>
    <cellStyle name="常规 28 3 2 3 6 2" xfId="1516"/>
    <cellStyle name="常规 28 3 2 3 7" xfId="1528"/>
    <cellStyle name="常规 28 3 2 3 7 2" xfId="1531"/>
    <cellStyle name="常规 28 3 2 3 8" xfId="1540"/>
    <cellStyle name="常规 28 3 2 3 9" xfId="1546"/>
    <cellStyle name="常规 28 3 2 4" xfId="3695"/>
    <cellStyle name="常规 28 3 2 4 2" xfId="3696"/>
    <cellStyle name="常规 28 3 2 4 2 2" xfId="1511"/>
    <cellStyle name="常规 28 3 2 4 2 2 2" xfId="3694"/>
    <cellStyle name="常规 28 3 2 4 2 3" xfId="1514"/>
    <cellStyle name="常规 28 3 2 4 2 3 2" xfId="1517"/>
    <cellStyle name="常规 28 3 2 4 2 4" xfId="1529"/>
    <cellStyle name="常规 28 3 2 4 3" xfId="3697"/>
    <cellStyle name="常规 28 3 2 4 3 2" xfId="1562"/>
    <cellStyle name="常规 28 3 2 4 3 2 2" xfId="1565"/>
    <cellStyle name="常规 28 3 2 4 3 3" xfId="1571"/>
    <cellStyle name="常规 28 3 2 4 3 3 2" xfId="1575"/>
    <cellStyle name="常规 28 3 2 4 3 4" xfId="1589"/>
    <cellStyle name="常规 28 3 2 4 4" xfId="1560"/>
    <cellStyle name="常规 28 3 2 4 4 2" xfId="1616"/>
    <cellStyle name="常规 28 3 2 4 5" xfId="1563"/>
    <cellStyle name="常规 28 3 2 4 5 2" xfId="1566"/>
    <cellStyle name="常规 28 3 2 4 6" xfId="1572"/>
    <cellStyle name="常规 28 3 2 4 6 2" xfId="1576"/>
    <cellStyle name="常规 28 3 2 4 7" xfId="1590"/>
    <cellStyle name="常规 28 3 2 4 8" xfId="1594"/>
    <cellStyle name="常规 28 3 2 5" xfId="3564"/>
    <cellStyle name="常规 28 3 2 6" xfId="3698"/>
    <cellStyle name="常规 28 3 2 6 2" xfId="3699"/>
    <cellStyle name="常规 28 3 2 6 2 2" xfId="3700"/>
    <cellStyle name="常规 28 3 2 6 3" xfId="3360"/>
    <cellStyle name="常规 28 3 2 6 3 2" xfId="1777"/>
    <cellStyle name="常规 28 3 2 6 4" xfId="3701"/>
    <cellStyle name="常规 28 3 2 7" xfId="3702"/>
    <cellStyle name="常规 28 3 2 7 2" xfId="3703"/>
    <cellStyle name="常规 28 3 2 7 2 2" xfId="3704"/>
    <cellStyle name="常规 28 3 2 7 3" xfId="3363"/>
    <cellStyle name="常规 28 3 2 7 3 2" xfId="1914"/>
    <cellStyle name="常规 28 3 2 7 4" xfId="1637"/>
    <cellStyle name="常规 28 3 2 8" xfId="3705"/>
    <cellStyle name="常规 28 3 2 8 2" xfId="3706"/>
    <cellStyle name="常规 28 3 2 9" xfId="1051"/>
    <cellStyle name="常规 28 3 2 9 2" xfId="1054"/>
    <cellStyle name="常规 28 3 3" xfId="3707"/>
    <cellStyle name="常规 28 3 3 2" xfId="3030"/>
    <cellStyle name="常规 28 3 3 2 2" xfId="3032"/>
    <cellStyle name="常规 28 3 3 2 2 2" xfId="3708"/>
    <cellStyle name="常规 28 3 3 2 3" xfId="3709"/>
    <cellStyle name="常规 28 3 3 2 3 2" xfId="3710"/>
    <cellStyle name="常规 28 3 3 2 4" xfId="3711"/>
    <cellStyle name="常规 28 3 3 3" xfId="1446"/>
    <cellStyle name="常规 28 3 3 3 2" xfId="1449"/>
    <cellStyle name="常规 28 3 3 3 2 2" xfId="1962"/>
    <cellStyle name="常规 28 3 3 3 3" xfId="1935"/>
    <cellStyle name="常规 28 3 3 3 3 2" xfId="3712"/>
    <cellStyle name="常规 28 3 3 3 4" xfId="3713"/>
    <cellStyle name="常规 28 3 3 4" xfId="1452"/>
    <cellStyle name="常规 28 3 3 4 2" xfId="1455"/>
    <cellStyle name="常规 28 3 3 5" xfId="1458"/>
    <cellStyle name="常规 28 3 3 5 2" xfId="1460"/>
    <cellStyle name="常规 28 3 3 6" xfId="1463"/>
    <cellStyle name="常规 28 3 3 6 2" xfId="3714"/>
    <cellStyle name="常规 28 3 3 7" xfId="3715"/>
    <cellStyle name="常规 28 3 3 8" xfId="3716"/>
    <cellStyle name="常规 28 3 4" xfId="3717"/>
    <cellStyle name="常规 28 3 5" xfId="3718"/>
    <cellStyle name="常规 28 3 5 2" xfId="3719"/>
    <cellStyle name="常规 28 3 6" xfId="3606"/>
    <cellStyle name="常规 28 3 6 2" xfId="2069"/>
    <cellStyle name="常规 28 4" xfId="1928"/>
    <cellStyle name="常规 28 4 10" xfId="1763"/>
    <cellStyle name="常规 28 4 10 2" xfId="3720"/>
    <cellStyle name="常规 28 4 11" xfId="3721"/>
    <cellStyle name="常规 28 4 11 2" xfId="3722"/>
    <cellStyle name="常规 28 4 12" xfId="1986"/>
    <cellStyle name="常规 28 4 13" xfId="1221"/>
    <cellStyle name="常规 28 4 2" xfId="3723"/>
    <cellStyle name="常规 28 4 2 10" xfId="3724"/>
    <cellStyle name="常规 28 4 2 11" xfId="3725"/>
    <cellStyle name="常规 28 4 2 2" xfId="3726"/>
    <cellStyle name="常规 28 4 2 2 2" xfId="3727"/>
    <cellStyle name="常规 28 4 2 2 2 2" xfId="3728"/>
    <cellStyle name="常规 28 4 2 2 2 2 2" xfId="2880"/>
    <cellStyle name="常规 28 4 2 2 2 3" xfId="3729"/>
    <cellStyle name="常规 28 4 2 2 2 3 2" xfId="2894"/>
    <cellStyle name="常规 28 4 2 2 2 4" xfId="3270"/>
    <cellStyle name="常规 28 4 2 2 3" xfId="3730"/>
    <cellStyle name="常规 28 4 2 2 3 2" xfId="3731"/>
    <cellStyle name="常规 28 4 2 2 3 2 2" xfId="3732"/>
    <cellStyle name="常规 28 4 2 2 3 3" xfId="3733"/>
    <cellStyle name="常规 28 4 2 2 3 3 2" xfId="3734"/>
    <cellStyle name="常规 28 4 2 2 3 4" xfId="3275"/>
    <cellStyle name="常规 28 4 2 2 4" xfId="3735"/>
    <cellStyle name="常规 28 4 2 2 4 2" xfId="3736"/>
    <cellStyle name="常规 28 4 2 2 5" xfId="3737"/>
    <cellStyle name="常规 28 4 2 2 5 2" xfId="3738"/>
    <cellStyle name="常规 28 4 2 2 6" xfId="3739"/>
    <cellStyle name="常规 28 4 2 2 6 2" xfId="3740"/>
    <cellStyle name="常规 28 4 2 2 7" xfId="3741"/>
    <cellStyle name="常规 28 4 2 2 8" xfId="2996"/>
    <cellStyle name="常规 28 4 2 3" xfId="1532"/>
    <cellStyle name="常规 28 4 2 4" xfId="30"/>
    <cellStyle name="常规 28 4 2 4 2" xfId="1536"/>
    <cellStyle name="常规 28 4 2 4 2 2" xfId="3742"/>
    <cellStyle name="常规 28 4 2 4 3" xfId="3744"/>
    <cellStyle name="常规 28 4 2 4 3 2" xfId="3745"/>
    <cellStyle name="常规 28 4 2 4 4" xfId="3746"/>
    <cellStyle name="常规 28 4 2 5" xfId="1538"/>
    <cellStyle name="常规 28 4 2 5 2" xfId="3747"/>
    <cellStyle name="常规 28 4 2 5 2 2" xfId="3748"/>
    <cellStyle name="常规 28 4 2 5 3" xfId="3749"/>
    <cellStyle name="常规 28 4 2 5 3 2" xfId="3750"/>
    <cellStyle name="常规 28 4 2 5 4" xfId="3751"/>
    <cellStyle name="常规 28 4 2 6" xfId="3752"/>
    <cellStyle name="常规 28 4 2 6 2" xfId="3753"/>
    <cellStyle name="常规 28 4 2 7" xfId="3754"/>
    <cellStyle name="常规 28 4 2 7 2" xfId="3755"/>
    <cellStyle name="常规 28 4 2 8" xfId="3756"/>
    <cellStyle name="常规 28 4 2 8 2" xfId="3757"/>
    <cellStyle name="常规 28 4 2 9" xfId="1141"/>
    <cellStyle name="常规 28 4 2 9 2" xfId="1144"/>
    <cellStyle name="常规 28 4 3" xfId="3758"/>
    <cellStyle name="常规 28 4 3 2" xfId="2914"/>
    <cellStyle name="常规 28 4 3 2 2" xfId="2917"/>
    <cellStyle name="常规 28 4 3 2 2 2" xfId="3759"/>
    <cellStyle name="常规 28 4 3 2 3" xfId="3761"/>
    <cellStyle name="常规 28 4 3 2 3 2" xfId="3763"/>
    <cellStyle name="常规 28 4 3 2 4" xfId="2604"/>
    <cellStyle name="常规 28 4 3 3" xfId="1544"/>
    <cellStyle name="常规 28 4 3 3 2" xfId="2919"/>
    <cellStyle name="常规 28 4 3 3 2 2" xfId="3765"/>
    <cellStyle name="常规 28 4 3 3 3" xfId="3766"/>
    <cellStyle name="常规 28 4 3 3 3 2" xfId="3768"/>
    <cellStyle name="常规 28 4 3 3 4" xfId="3770"/>
    <cellStyle name="常规 28 4 3 4" xfId="2922"/>
    <cellStyle name="常规 28 4 3 4 2" xfId="2925"/>
    <cellStyle name="常规 28 4 3 5" xfId="2927"/>
    <cellStyle name="常规 28 4 3 5 2" xfId="2929"/>
    <cellStyle name="常规 28 4 3 6" xfId="3772"/>
    <cellStyle name="常规 28 4 3 6 2" xfId="3773"/>
    <cellStyle name="常规 28 4 3 7" xfId="828"/>
    <cellStyle name="常规 28 4 3 7 2" xfId="14"/>
    <cellStyle name="常规 28 4 3 8" xfId="421"/>
    <cellStyle name="常规 28 4 3 9" xfId="425"/>
    <cellStyle name="常规 28 4 4" xfId="3774"/>
    <cellStyle name="常规 28 4 4 2" xfId="2505"/>
    <cellStyle name="常规 28 4 4 2 2" xfId="3775"/>
    <cellStyle name="常规 28 4 4 2 2 2" xfId="3776"/>
    <cellStyle name="常规 28 4 4 2 3" xfId="3777"/>
    <cellStyle name="常规 28 4 4 2 3 2" xfId="3778"/>
    <cellStyle name="常规 28 4 4 2 4" xfId="2734"/>
    <cellStyle name="常规 28 4 4 3" xfId="1550"/>
    <cellStyle name="常规 28 4 4 3 2" xfId="3779"/>
    <cellStyle name="常规 28 4 4 3 2 2" xfId="3780"/>
    <cellStyle name="常规 28 4 4 3 3" xfId="3781"/>
    <cellStyle name="常规 28 4 4 3 3 2" xfId="3782"/>
    <cellStyle name="常规 28 4 4 3 4" xfId="3783"/>
    <cellStyle name="常规 28 4 4 4" xfId="3784"/>
    <cellStyle name="常规 28 4 4 4 2" xfId="3785"/>
    <cellStyle name="常规 28 4 4 5" xfId="3786"/>
    <cellStyle name="常规 28 4 4 5 2" xfId="3787"/>
    <cellStyle name="常规 28 4 4 6" xfId="3788"/>
    <cellStyle name="常规 28 4 4 6 2" xfId="3790"/>
    <cellStyle name="常规 28 4 4 7" xfId="3791"/>
    <cellStyle name="常规 28 4 4 8" xfId="3792"/>
    <cellStyle name="常规 28 4 5" xfId="3793"/>
    <cellStyle name="常规 28 4 6" xfId="3794"/>
    <cellStyle name="常规 28 4 6 2" xfId="3795"/>
    <cellStyle name="常规 28 4 6 2 2" xfId="3385"/>
    <cellStyle name="常规 28 4 6 3" xfId="1557"/>
    <cellStyle name="常规 28 4 6 3 2" xfId="3392"/>
    <cellStyle name="常规 28 4 6 4" xfId="3796"/>
    <cellStyle name="常规 28 4 6 4 2" xfId="1649"/>
    <cellStyle name="常规 28 4 6 5" xfId="3797"/>
    <cellStyle name="常规 28 4 7" xfId="3798"/>
    <cellStyle name="常规 28 4 7 2" xfId="694"/>
    <cellStyle name="常规 28 4 7 2 2" xfId="506"/>
    <cellStyle name="常规 28 4 7 3" xfId="3799"/>
    <cellStyle name="常规 28 4 7 3 2" xfId="3169"/>
    <cellStyle name="常规 28 4 7 4" xfId="3800"/>
    <cellStyle name="常规 28 4 8" xfId="3801"/>
    <cellStyle name="常规 28 4 8 2" xfId="151"/>
    <cellStyle name="常规 28 4 9" xfId="3802"/>
    <cellStyle name="常规 28 4 9 2" xfId="3803"/>
    <cellStyle name="常规 28 5" xfId="3650"/>
    <cellStyle name="常规 28 5 10" xfId="3804"/>
    <cellStyle name="常规 28 5 10 2" xfId="3450"/>
    <cellStyle name="常规 28 5 11" xfId="3805"/>
    <cellStyle name="常规 28 5 11 2" xfId="312"/>
    <cellStyle name="常规 28 5 12" xfId="3806"/>
    <cellStyle name="常规 28 5 13" xfId="3807"/>
    <cellStyle name="常规 28 5 2" xfId="813"/>
    <cellStyle name="常规 28 5 2 10" xfId="3808"/>
    <cellStyle name="常规 28 5 2 11" xfId="3809"/>
    <cellStyle name="常规 28 5 2 2" xfId="3810"/>
    <cellStyle name="常规 28 5 2 2 2" xfId="2044"/>
    <cellStyle name="常规 28 5 2 2 2 2" xfId="2046"/>
    <cellStyle name="常规 28 5 2 2 2 2 2" xfId="3811"/>
    <cellStyle name="常规 28 5 2 2 2 3" xfId="3812"/>
    <cellStyle name="常规 28 5 2 2 2 3 2" xfId="412"/>
    <cellStyle name="常规 28 5 2 2 2 4" xfId="3397"/>
    <cellStyle name="常规 28 5 2 2 3" xfId="2048"/>
    <cellStyle name="常规 28 5 2 2 3 2" xfId="3813"/>
    <cellStyle name="常规 28 5 2 2 3 2 2" xfId="3814"/>
    <cellStyle name="常规 28 5 2 2 3 3" xfId="3815"/>
    <cellStyle name="常规 28 5 2 2 3 3 2" xfId="3816"/>
    <cellStyle name="常规 28 5 2 2 3 4" xfId="3400"/>
    <cellStyle name="常规 28 5 2 2 4" xfId="3817"/>
    <cellStyle name="常规 28 5 2 2 4 2" xfId="3818"/>
    <cellStyle name="常规 28 5 2 2 5" xfId="3819"/>
    <cellStyle name="常规 28 5 2 2 5 2" xfId="646"/>
    <cellStyle name="常规 28 5 2 2 6" xfId="3820"/>
    <cellStyle name="常规 28 5 2 2 6 2" xfId="3821"/>
    <cellStyle name="常规 28 5 2 2 7" xfId="3822"/>
    <cellStyle name="常规 28 5 2 2 8" xfId="3823"/>
    <cellStyle name="常规 28 5 2 3" xfId="1592"/>
    <cellStyle name="常规 28 5 2 4" xfId="3824"/>
    <cellStyle name="常规 28 5 2 4 2" xfId="3825"/>
    <cellStyle name="常规 28 5 2 4 2 2" xfId="3826"/>
    <cellStyle name="常规 28 5 2 4 3" xfId="3828"/>
    <cellStyle name="常规 28 5 2 4 3 2" xfId="11"/>
    <cellStyle name="常规 28 5 2 4 4" xfId="3829"/>
    <cellStyle name="常规 28 5 2 5" xfId="3830"/>
    <cellStyle name="常规 28 5 2 5 2" xfId="485"/>
    <cellStyle name="常规 28 5 2 5 2 2" xfId="3101"/>
    <cellStyle name="常规 28 5 2 5 3" xfId="488"/>
    <cellStyle name="常规 28 5 2 5 3 2" xfId="47"/>
    <cellStyle name="常规 28 5 2 5 4" xfId="3831"/>
    <cellStyle name="常规 28 5 2 6" xfId="1659"/>
    <cellStyle name="常规 28 5 2 6 2" xfId="1661"/>
    <cellStyle name="常规 28 5 2 7" xfId="1674"/>
    <cellStyle name="常规 28 5 2 7 2" xfId="1677"/>
    <cellStyle name="常规 28 5 2 8" xfId="1684"/>
    <cellStyle name="常规 28 5 2 8 2" xfId="1686"/>
    <cellStyle name="常规 28 5 2 9" xfId="1180"/>
    <cellStyle name="常规 28 5 2 9 2" xfId="1183"/>
    <cellStyle name="常规 28 5 3" xfId="3832"/>
    <cellStyle name="常规 28 5 3 2" xfId="1064"/>
    <cellStyle name="常规 28 5 3 2 2" xfId="339"/>
    <cellStyle name="常规 28 5 3 2 2 2" xfId="2177"/>
    <cellStyle name="常规 28 5 3 2 3" xfId="2180"/>
    <cellStyle name="常规 28 5 3 2 3 2" xfId="2430"/>
    <cellStyle name="常规 28 5 3 2 4" xfId="2438"/>
    <cellStyle name="常规 28 5 3 3" xfId="1596"/>
    <cellStyle name="常规 28 5 3 3 2" xfId="349"/>
    <cellStyle name="常规 28 5 3 3 2 2" xfId="3833"/>
    <cellStyle name="常规 28 5 3 3 3" xfId="2451"/>
    <cellStyle name="常规 28 5 3 3 3 2" xfId="982"/>
    <cellStyle name="常规 28 5 3 3 4" xfId="2454"/>
    <cellStyle name="常规 28 5 3 4" xfId="3835"/>
    <cellStyle name="常规 28 5 3 4 2" xfId="3837"/>
    <cellStyle name="常规 28 5 3 5" xfId="3840"/>
    <cellStyle name="常规 28 5 3 5 2" xfId="3842"/>
    <cellStyle name="常规 28 5 3 6" xfId="3844"/>
    <cellStyle name="常规 28 5 3 6 2" xfId="3847"/>
    <cellStyle name="常规 28 5 3 7" xfId="3849"/>
    <cellStyle name="常规 28 5 3 7 2" xfId="3851"/>
    <cellStyle name="常规 28 5 3 8" xfId="3852"/>
    <cellStyle name="常规 28 5 3 9" xfId="34"/>
    <cellStyle name="常规 28 5 4" xfId="3253"/>
    <cellStyle name="常规 28 5 4 2" xfId="1080"/>
    <cellStyle name="常规 28 5 4 2 2" xfId="365"/>
    <cellStyle name="常规 28 5 4 2 2 2" xfId="2298"/>
    <cellStyle name="常规 28 5 4 2 3" xfId="2301"/>
    <cellStyle name="常规 28 5 4 2 3 2" xfId="1020"/>
    <cellStyle name="常规 28 5 4 2 4" xfId="2484"/>
    <cellStyle name="常规 28 5 4 3" xfId="1600"/>
    <cellStyle name="常规 28 5 4 3 2" xfId="373"/>
    <cellStyle name="常规 28 5 4 3 2 2" xfId="3853"/>
    <cellStyle name="常规 28 5 4 3 3" xfId="2488"/>
    <cellStyle name="常规 28 5 4 3 3 2" xfId="3854"/>
    <cellStyle name="常规 28 5 4 3 4" xfId="3855"/>
    <cellStyle name="常规 28 5 4 4" xfId="3856"/>
    <cellStyle name="常规 28 5 4 4 2" xfId="3858"/>
    <cellStyle name="常规 28 5 4 5" xfId="3859"/>
    <cellStyle name="常规 28 5 4 5 2" xfId="3861"/>
    <cellStyle name="常规 28 5 4 6" xfId="1690"/>
    <cellStyle name="常规 28 5 4 6 2" xfId="1692"/>
    <cellStyle name="常规 28 5 4 7" xfId="1696"/>
    <cellStyle name="常规 28 5 4 8" xfId="1700"/>
    <cellStyle name="常规 28 5 5" xfId="2621"/>
    <cellStyle name="常规 28 5 6" xfId="3862"/>
    <cellStyle name="常规 28 5 6 2" xfId="3863"/>
    <cellStyle name="常规 28 5 6 2 2" xfId="402"/>
    <cellStyle name="常规 28 5 6 3" xfId="3864"/>
    <cellStyle name="常规 28 5 6 3 2" xfId="410"/>
    <cellStyle name="常规 28 5 6 4" xfId="3865"/>
    <cellStyle name="常规 28 5 6 4 2" xfId="1250"/>
    <cellStyle name="常规 28 5 6 5" xfId="3866"/>
    <cellStyle name="常规 28 5 7" xfId="3867"/>
    <cellStyle name="常规 28 5 7 2" xfId="9"/>
    <cellStyle name="常规 28 5 7 2 2" xfId="423"/>
    <cellStyle name="常规 28 5 7 3" xfId="165"/>
    <cellStyle name="常规 28 5 7 3 2" xfId="438"/>
    <cellStyle name="常规 28 5 7 4" xfId="149"/>
    <cellStyle name="常规 28 5 8" xfId="3868"/>
    <cellStyle name="常规 28 5 8 2" xfId="3869"/>
    <cellStyle name="常规 28 5 9" xfId="262"/>
    <cellStyle name="常规 28 5 9 2" xfId="3870"/>
    <cellStyle name="常规 28 6" xfId="3652"/>
    <cellStyle name="常规 28 6 10" xfId="1280"/>
    <cellStyle name="常规 28 6 11" xfId="1285"/>
    <cellStyle name="常规 28 6 2" xfId="3654"/>
    <cellStyle name="常规 28 6 2 2" xfId="3871"/>
    <cellStyle name="常规 28 6 2 2 2" xfId="3873"/>
    <cellStyle name="常规 28 6 2 2 2 2" xfId="2465"/>
    <cellStyle name="常规 28 6 2 2 3" xfId="991"/>
    <cellStyle name="常规 28 6 2 2 3 2" xfId="2493"/>
    <cellStyle name="常规 28 6 2 2 4" xfId="2993"/>
    <cellStyle name="常规 28 6 2 3" xfId="1627"/>
    <cellStyle name="常规 28 6 2 3 2" xfId="3874"/>
    <cellStyle name="常规 28 6 2 3 2 2" xfId="2546"/>
    <cellStyle name="常规 28 6 2 3 3" xfId="3875"/>
    <cellStyle name="常规 28 6 2 3 3 2" xfId="2592"/>
    <cellStyle name="常规 28 6 2 3 4" xfId="3004"/>
    <cellStyle name="常规 28 6 2 4" xfId="3876"/>
    <cellStyle name="常规 28 6 2 4 2" xfId="3878"/>
    <cellStyle name="常规 28 6 2 5" xfId="3879"/>
    <cellStyle name="常规 28 6 2 5 2" xfId="3881"/>
    <cellStyle name="常规 28 6 2 6" xfId="1721"/>
    <cellStyle name="常规 28 6 2 6 2" xfId="1724"/>
    <cellStyle name="常规 28 6 2 7" xfId="1726"/>
    <cellStyle name="常规 28 6 2 8" xfId="1729"/>
    <cellStyle name="常规 28 6 3" xfId="3882"/>
    <cellStyle name="常规 28 6 4" xfId="3256"/>
    <cellStyle name="常规 28 6 4 2" xfId="3883"/>
    <cellStyle name="常规 28 6 4 2 2" xfId="819"/>
    <cellStyle name="常规 28 6 4 3" xfId="3886"/>
    <cellStyle name="常规 28 6 4 3 2" xfId="3888"/>
    <cellStyle name="常规 28 6 4 4" xfId="3890"/>
    <cellStyle name="常规 28 6 4 4 2" xfId="3893"/>
    <cellStyle name="常规 28 6 4 5" xfId="3895"/>
    <cellStyle name="常规 28 6 5" xfId="2625"/>
    <cellStyle name="常规 28 6 5 2" xfId="3897"/>
    <cellStyle name="常规 28 6 5 2 2" xfId="3899"/>
    <cellStyle name="常规 28 6 5 3" xfId="3900"/>
    <cellStyle name="常规 28 6 5 3 2" xfId="3901"/>
    <cellStyle name="常规 28 6 5 4" xfId="3902"/>
    <cellStyle name="常规 28 6 6" xfId="3903"/>
    <cellStyle name="常规 28 6 6 2" xfId="3904"/>
    <cellStyle name="常规 28 6 7" xfId="2779"/>
    <cellStyle name="常规 28 6 7 2" xfId="2781"/>
    <cellStyle name="常规 28 6 8" xfId="2804"/>
    <cellStyle name="常规 28 6 8 2" xfId="3219"/>
    <cellStyle name="常规 28 6 9" xfId="275"/>
    <cellStyle name="常规 28 6 9 2" xfId="3905"/>
    <cellStyle name="常规 28 7" xfId="3656"/>
    <cellStyle name="常规 28 7 10" xfId="1843"/>
    <cellStyle name="常规 28 7 2" xfId="3906"/>
    <cellStyle name="常规 28 7 3" xfId="3907"/>
    <cellStyle name="常规 28 7 3 2" xfId="3207"/>
    <cellStyle name="常规 28 7 3 2 2" xfId="2647"/>
    <cellStyle name="常规 28 7 3 3" xfId="3209"/>
    <cellStyle name="常规 28 7 3 3 2" xfId="2768"/>
    <cellStyle name="常规 28 7 3 4" xfId="3909"/>
    <cellStyle name="常规 28 7 3 4 2" xfId="2867"/>
    <cellStyle name="常规 28 7 3 5" xfId="1805"/>
    <cellStyle name="常规 28 7 4" xfId="3910"/>
    <cellStyle name="常规 28 7 4 2" xfId="3911"/>
    <cellStyle name="常规 28 7 4 2 2" xfId="3912"/>
    <cellStyle name="常规 28 7 4 3" xfId="3913"/>
    <cellStyle name="常规 28 7 4 3 2" xfId="3914"/>
    <cellStyle name="常规 28 7 4 4" xfId="3915"/>
    <cellStyle name="常规 28 7 5" xfId="3916"/>
    <cellStyle name="常规 28 7 5 2" xfId="3917"/>
    <cellStyle name="常规 28 7 6" xfId="3918"/>
    <cellStyle name="常规 28 7 6 2" xfId="3919"/>
    <cellStyle name="常规 28 7 7" xfId="2807"/>
    <cellStyle name="常规 28 7 7 2" xfId="2809"/>
    <cellStyle name="常规 28 7 8" xfId="2814"/>
    <cellStyle name="常规 28 7 8 2" xfId="2816"/>
    <cellStyle name="常规 28 7 9" xfId="2822"/>
    <cellStyle name="常规 28 8" xfId="3920"/>
    <cellStyle name="常规 28 8 2" xfId="103"/>
    <cellStyle name="常规 28 8 2 2" xfId="2099"/>
    <cellStyle name="常规 28 8 2 3" xfId="1643"/>
    <cellStyle name="常规 28 8 2 3 2" xfId="3921"/>
    <cellStyle name="常规 28 8 2 4" xfId="3153"/>
    <cellStyle name="常规 28 8 2 4 2" xfId="3922"/>
    <cellStyle name="常规 28 8 2 5" xfId="3155"/>
    <cellStyle name="常规 28 8 3" xfId="106"/>
    <cellStyle name="常规 28 8 3 2" xfId="477"/>
    <cellStyle name="常规 28 8 3 2 2" xfId="3212"/>
    <cellStyle name="常规 28 8 3 3" xfId="483"/>
    <cellStyle name="常规 28 8 3 3 2" xfId="3923"/>
    <cellStyle name="常规 28 8 3 4" xfId="3924"/>
    <cellStyle name="常规 28 8 4" xfId="120"/>
    <cellStyle name="常规 28 8 4 2" xfId="3926"/>
    <cellStyle name="常规 28 8 5" xfId="134"/>
    <cellStyle name="常规 28 8 5 2" xfId="3927"/>
    <cellStyle name="常规 28 8 6" xfId="3928"/>
    <cellStyle name="常规 28 8 6 2" xfId="3929"/>
    <cellStyle name="常规 28 8 7" xfId="2835"/>
    <cellStyle name="常规 28 8 7 2" xfId="2837"/>
    <cellStyle name="常规 28 8 8" xfId="2843"/>
    <cellStyle name="常规 28 8 9" xfId="2849"/>
    <cellStyle name="常规 28 9" xfId="2032"/>
    <cellStyle name="常规 28 9 2" xfId="2034"/>
    <cellStyle name="常规 28 9 2 2" xfId="135"/>
    <cellStyle name="常规 28 9 2 2 2" xfId="2305"/>
    <cellStyle name="常规 28 9 2 3" xfId="486"/>
    <cellStyle name="常规 28 9 2 3 2" xfId="3102"/>
    <cellStyle name="常规 28 9 2 4" xfId="489"/>
    <cellStyle name="常规 28 9 3" xfId="3930"/>
    <cellStyle name="常规 28 9 3 2" xfId="3931"/>
    <cellStyle name="常规 28 9 3 2 2" xfId="3933"/>
    <cellStyle name="常规 28 9 3 3" xfId="1662"/>
    <cellStyle name="常规 28 9 3 3 2" xfId="1665"/>
    <cellStyle name="常规 28 9 3 4" xfId="1668"/>
    <cellStyle name="常规 28 9 4" xfId="3935"/>
    <cellStyle name="常规 28 9 4 2" xfId="2669"/>
    <cellStyle name="常规 28 9 5" xfId="3936"/>
    <cellStyle name="常规 28 9 5 2" xfId="3937"/>
    <cellStyle name="常规 28 9 6" xfId="3938"/>
    <cellStyle name="常规 28 9 6 2" xfId="3939"/>
    <cellStyle name="常规 28 9 7" xfId="3940"/>
    <cellStyle name="常规 28 9 8" xfId="3941"/>
    <cellStyle name="常规 28 9 9" xfId="3942"/>
    <cellStyle name="常规 28_115款" xfId="398"/>
    <cellStyle name="常规 29" xfId="2560"/>
    <cellStyle name="常规 29 2" xfId="2563"/>
    <cellStyle name="常规 3" xfId="3943"/>
    <cellStyle name="常规 3 2" xfId="731"/>
    <cellStyle name="常规 3 2 2" xfId="3944"/>
    <cellStyle name="常规 3 2 3" xfId="3945"/>
    <cellStyle name="常规 3 2 3 2" xfId="1045"/>
    <cellStyle name="常规 3 2 3 3" xfId="3946"/>
    <cellStyle name="常规 3 2 4" xfId="3947"/>
    <cellStyle name="常规 3 2 5" xfId="290"/>
    <cellStyle name="常规 3 2 5 2" xfId="3948"/>
    <cellStyle name="常规 3 2 5 3" xfId="3949"/>
    <cellStyle name="常规 3 2 6" xfId="79"/>
    <cellStyle name="常规 3 2 7" xfId="3950"/>
    <cellStyle name="常规 3 2_152" xfId="1817"/>
    <cellStyle name="常规 3 3" xfId="3951"/>
    <cellStyle name="常规 3 3 2" xfId="3952"/>
    <cellStyle name="常规 3 3 3" xfId="3827"/>
    <cellStyle name="常规 3 3 3 2" xfId="754"/>
    <cellStyle name="常规 3 3 4" xfId="653"/>
    <cellStyle name="常规 3 3 5" xfId="183"/>
    <cellStyle name="常规 3 3 6" xfId="3953"/>
    <cellStyle name="常规 3 3 7" xfId="3954"/>
    <cellStyle name="常规 3 3 8" xfId="3955"/>
    <cellStyle name="常规 3 3_117款" xfId="899"/>
    <cellStyle name="常规 3 4" xfId="3956"/>
    <cellStyle name="常规 3 4 2" xfId="3957"/>
    <cellStyle name="常规 3 4 3" xfId="12"/>
    <cellStyle name="常规 3 5" xfId="3958"/>
    <cellStyle name="常规 3 6" xfId="3959"/>
    <cellStyle name="常规 3 7" xfId="3411"/>
    <cellStyle name="常规 3 8" xfId="3960"/>
    <cellStyle name="常规 3 8 2" xfId="3961"/>
    <cellStyle name="常规 3 9" xfId="3962"/>
    <cellStyle name="常规 3_107款物料表" xfId="3963"/>
    <cellStyle name="常规 30" xfId="246"/>
    <cellStyle name="常规 30 2" xfId="2543"/>
    <cellStyle name="常规 31" xfId="60"/>
    <cellStyle name="常规 31 2" xfId="15"/>
    <cellStyle name="常规 32" xfId="2549"/>
    <cellStyle name="常规 32 2" xfId="2552"/>
    <cellStyle name="常规 33" xfId="2556"/>
    <cellStyle name="常规 34" xfId="2561"/>
    <cellStyle name="常规 35" xfId="2565"/>
    <cellStyle name="常规 36" xfId="3965"/>
    <cellStyle name="常规 37" xfId="3967"/>
    <cellStyle name="常规 38" xfId="3970"/>
    <cellStyle name="常规 38 2" xfId="3972"/>
    <cellStyle name="常规 38 2 2" xfId="3974"/>
    <cellStyle name="常规 38 2 2 2" xfId="3977"/>
    <cellStyle name="常规 38 2 2 3" xfId="2122"/>
    <cellStyle name="常规 38 2 3" xfId="2655"/>
    <cellStyle name="常规 38 2 4" xfId="1613"/>
    <cellStyle name="常规 38 2 5" xfId="965"/>
    <cellStyle name="常规 38 2 6" xfId="3979"/>
    <cellStyle name="常规 38 2 9" xfId="2377"/>
    <cellStyle name="常规 38 3" xfId="3980"/>
    <cellStyle name="常规 38 3 2" xfId="3982"/>
    <cellStyle name="常规 38 4" xfId="3984"/>
    <cellStyle name="常规 38 4 2" xfId="3986"/>
    <cellStyle name="常规 38 4 2 2" xfId="3969"/>
    <cellStyle name="常规 38 4 3" xfId="3988"/>
    <cellStyle name="常规 38 4 3 2" xfId="3490"/>
    <cellStyle name="常规 38 4 4" xfId="3990"/>
    <cellStyle name="常规 38 4 4 2" xfId="3991"/>
    <cellStyle name="常规 38 4 5" xfId="3992"/>
    <cellStyle name="常规 38 5" xfId="3993"/>
    <cellStyle name="常规 38 5 2" xfId="3994"/>
    <cellStyle name="常规 38 5 2 2" xfId="3995"/>
    <cellStyle name="常规 38 5 3" xfId="3996"/>
    <cellStyle name="常规 38 5 3 2" xfId="3525"/>
    <cellStyle name="常规 38 5 4" xfId="3997"/>
    <cellStyle name="常规 38 6" xfId="3976"/>
    <cellStyle name="常规 38 6 2" xfId="3998"/>
    <cellStyle name="常规 38 7" xfId="2121"/>
    <cellStyle name="常规 38 7 2" xfId="3999"/>
    <cellStyle name="常规 38 8" xfId="4000"/>
    <cellStyle name="常规 38 8 2" xfId="4001"/>
    <cellStyle name="常规 38 9" xfId="3932"/>
    <cellStyle name="常规 39" xfId="3"/>
    <cellStyle name="常规 4" xfId="4002"/>
    <cellStyle name="常规 4 10" xfId="4003"/>
    <cellStyle name="常规 4 11" xfId="4005"/>
    <cellStyle name="常规 4 12" xfId="2934"/>
    <cellStyle name="常规 4 13" xfId="2937"/>
    <cellStyle name="常规 4 14" xfId="5483"/>
    <cellStyle name="常规 4 15" xfId="5484"/>
    <cellStyle name="常规 4 2" xfId="735"/>
    <cellStyle name="常规 4 2 2" xfId="4008"/>
    <cellStyle name="常规 4 3" xfId="4011"/>
    <cellStyle name="常规 4 3 2" xfId="3061"/>
    <cellStyle name="常规 4 3 3" xfId="3103"/>
    <cellStyle name="常规 4 4" xfId="4010"/>
    <cellStyle name="常规 4 5" xfId="2308"/>
    <cellStyle name="常规 4 5 2" xfId="2311"/>
    <cellStyle name="常规 4 5 3" xfId="2314"/>
    <cellStyle name="常规 4 6" xfId="2318"/>
    <cellStyle name="常规 4 7" xfId="2324"/>
    <cellStyle name="常规 4 8" xfId="4013"/>
    <cellStyle name="常规 4 9" xfId="895"/>
    <cellStyle name="常规 40" xfId="2566"/>
    <cellStyle name="常规 40 2" xfId="2568"/>
    <cellStyle name="常规 40 3" xfId="4014"/>
    <cellStyle name="常规 40 4" xfId="4015"/>
    <cellStyle name="常规 40 4 2" xfId="3077"/>
    <cellStyle name="常规 40 5" xfId="4016"/>
    <cellStyle name="常规 40 5 2" xfId="2716"/>
    <cellStyle name="常规 40 5 2 2" xfId="5485"/>
    <cellStyle name="常规 40 5 2 3" xfId="5486"/>
    <cellStyle name="常规 40 5 2 4" xfId="5487"/>
    <cellStyle name="常规 40 5 3" xfId="3083"/>
    <cellStyle name="常规 40 5 4" xfId="4017"/>
    <cellStyle name="常规 40 5 5" xfId="5488"/>
    <cellStyle name="常规 40 6" xfId="4018"/>
    <cellStyle name="常规 41" xfId="3966"/>
    <cellStyle name="常规 41 2" xfId="4019"/>
    <cellStyle name="常规 42" xfId="3968"/>
    <cellStyle name="常规 43" xfId="3971"/>
    <cellStyle name="常规 43 2" xfId="3973"/>
    <cellStyle name="常规 43 2 2" xfId="3975"/>
    <cellStyle name="常规 43 2 2 2" xfId="3978"/>
    <cellStyle name="常规 43 2 2 3" xfId="2123"/>
    <cellStyle name="常规 43 2 3" xfId="2656"/>
    <cellStyle name="常规 43 2 3 2" xfId="4020"/>
    <cellStyle name="常规 43 2 3 3" xfId="2126"/>
    <cellStyle name="常规 43 3" xfId="3981"/>
    <cellStyle name="常规 43 3 2" xfId="3983"/>
    <cellStyle name="常规 43 3 3" xfId="4021"/>
    <cellStyle name="常规 43 4" xfId="3985"/>
    <cellStyle name="常规 43 4 2" xfId="3987"/>
    <cellStyle name="常规 43 4 3" xfId="3989"/>
    <cellStyle name="常规 43_102款戈尔大货" xfId="3647"/>
    <cellStyle name="常规 44" xfId="4"/>
    <cellStyle name="常规 44 2" xfId="4022"/>
    <cellStyle name="常规 45" xfId="4023"/>
    <cellStyle name="常规 45 2" xfId="2979"/>
    <cellStyle name="常规 46" xfId="4026"/>
    <cellStyle name="常规 46 2" xfId="762"/>
    <cellStyle name="常规 47" xfId="1693"/>
    <cellStyle name="常规 47 2" xfId="878"/>
    <cellStyle name="常规 48" xfId="4028"/>
    <cellStyle name="常规 48 2" xfId="131"/>
    <cellStyle name="常规 49" xfId="4030"/>
    <cellStyle name="常规 49 2" xfId="1263"/>
    <cellStyle name="常规 5" xfId="1769"/>
    <cellStyle name="常规 5 10" xfId="3455"/>
    <cellStyle name="常规 5 11" xfId="3459"/>
    <cellStyle name="常规 5 2" xfId="3058"/>
    <cellStyle name="常规 5 2 2" xfId="3100"/>
    <cellStyle name="常规 5 2 2 2" xfId="1333"/>
    <cellStyle name="常规 5 2 3" xfId="3934"/>
    <cellStyle name="常规 5 2 4" xfId="4032"/>
    <cellStyle name="常规 5 3" xfId="3060"/>
    <cellStyle name="常规 5 3 2" xfId="3376"/>
    <cellStyle name="常规 5 3 3" xfId="1666"/>
    <cellStyle name="常规 5 4" xfId="3064"/>
    <cellStyle name="常规 5 5" xfId="3107"/>
    <cellStyle name="常规 5 5 2" xfId="3112"/>
    <cellStyle name="常规 5 5 3" xfId="4033"/>
    <cellStyle name="常规 5 6" xfId="3116"/>
    <cellStyle name="常规 5 7" xfId="3132"/>
    <cellStyle name="常规 5 7 2" xfId="4035"/>
    <cellStyle name="常规 5 7 3" xfId="495"/>
    <cellStyle name="常规 5 8" xfId="3122"/>
    <cellStyle name="常规 5 9" xfId="835"/>
    <cellStyle name="常规 5_TOREAD - 14FW - 电商113款 - 核价表 - 20131011" xfId="1611"/>
    <cellStyle name="常规 50" xfId="4024"/>
    <cellStyle name="常规 50 2" xfId="2980"/>
    <cellStyle name="常规 51" xfId="4027"/>
    <cellStyle name="常规 51 2" xfId="763"/>
    <cellStyle name="常规 52" xfId="1694"/>
    <cellStyle name="常规 52 2" xfId="879"/>
    <cellStyle name="常规 53" xfId="4029"/>
    <cellStyle name="常规 53 2" xfId="130"/>
    <cellStyle name="常规 54" xfId="4031"/>
    <cellStyle name="常规 54 2" xfId="1264"/>
    <cellStyle name="常规 55" xfId="4036"/>
    <cellStyle name="常规 55 2" xfId="4038"/>
    <cellStyle name="常规 56" xfId="4040"/>
    <cellStyle name="常规 56 2" xfId="4042"/>
    <cellStyle name="常规 57" xfId="4044"/>
    <cellStyle name="常规 57 2" xfId="4046"/>
    <cellStyle name="常规 58" xfId="3628"/>
    <cellStyle name="常规 58 2" xfId="4049"/>
    <cellStyle name="常规 59" xfId="4051"/>
    <cellStyle name="常规 59 2" xfId="4053"/>
    <cellStyle name="常规 6" xfId="4054"/>
    <cellStyle name="常规 6 10" xfId="3644"/>
    <cellStyle name="常规 6 11" xfId="4055"/>
    <cellStyle name="常规 6 2" xfId="4056"/>
    <cellStyle name="常规 6 2 2" xfId="4057"/>
    <cellStyle name="常规 6 2 2 2" xfId="2059"/>
    <cellStyle name="常规 6 2 3" xfId="4058"/>
    <cellStyle name="常规 6 2 3 2" xfId="4059"/>
    <cellStyle name="常规 6 2 3 3" xfId="4060"/>
    <cellStyle name="常规 6 2 4" xfId="2876"/>
    <cellStyle name="常规 6 2 5" xfId="4061"/>
    <cellStyle name="常规 6 2 5 2" xfId="4062"/>
    <cellStyle name="常规 6 2 5 3" xfId="2359"/>
    <cellStyle name="常规 6 2 6" xfId="4063"/>
    <cellStyle name="常规 6 2 7" xfId="4064"/>
    <cellStyle name="常规 6 2 8" xfId="4065"/>
    <cellStyle name="常规 6 3" xfId="4066"/>
    <cellStyle name="常规 6 3 2" xfId="765"/>
    <cellStyle name="常规 6 4" xfId="4067"/>
    <cellStyle name="常规 6 4 2" xfId="777"/>
    <cellStyle name="常规 6 4 3" xfId="782"/>
    <cellStyle name="常规 6 5" xfId="46"/>
    <cellStyle name="常规 6 6" xfId="4068"/>
    <cellStyle name="常规 6 6 2" xfId="4069"/>
    <cellStyle name="常规 6 6 3" xfId="4070"/>
    <cellStyle name="常规 6 7" xfId="4071"/>
    <cellStyle name="常规 6 8" xfId="4072"/>
    <cellStyle name="常规 6 9" xfId="4073"/>
    <cellStyle name="常规 6_104女戈尔套冲更新" xfId="1338"/>
    <cellStyle name="常规 60" xfId="4037"/>
    <cellStyle name="常规 60 2" xfId="4039"/>
    <cellStyle name="常规 61" xfId="4041"/>
    <cellStyle name="常规 61 2" xfId="4043"/>
    <cellStyle name="常规 62" xfId="4045"/>
    <cellStyle name="常规 62 2" xfId="4047"/>
    <cellStyle name="常规 63" xfId="3629"/>
    <cellStyle name="常规 63 2" xfId="4048"/>
    <cellStyle name="常规 64" xfId="4050"/>
    <cellStyle name="常规 64 10" xfId="639"/>
    <cellStyle name="常规 64 10 2" xfId="1268"/>
    <cellStyle name="常规 64 11" xfId="1305"/>
    <cellStyle name="常规 64 12" xfId="1309"/>
    <cellStyle name="常规 64 2" xfId="4052"/>
    <cellStyle name="常规 64 2 10" xfId="3925"/>
    <cellStyle name="常规 64 2 2" xfId="397"/>
    <cellStyle name="常规 64 2 3" xfId="406"/>
    <cellStyle name="常规 64 2 4" xfId="4075"/>
    <cellStyle name="常规 64 2 5" xfId="4076"/>
    <cellStyle name="常规 64 2 6" xfId="4077"/>
    <cellStyle name="常规 64 2 7" xfId="4078"/>
    <cellStyle name="常规 64 2 8" xfId="4079"/>
    <cellStyle name="常规 64 2 9" xfId="1188"/>
    <cellStyle name="常规 64 3" xfId="1389"/>
    <cellStyle name="常规 64 4" xfId="4081"/>
    <cellStyle name="常规 64 5" xfId="4083"/>
    <cellStyle name="常规 64 6" xfId="1352"/>
    <cellStyle name="常规 64 6 2" xfId="1356"/>
    <cellStyle name="常规 64 6 2 2" xfId="1359"/>
    <cellStyle name="常规 64 6 2 2 2" xfId="4084"/>
    <cellStyle name="常规 64 6 2 3" xfId="4085"/>
    <cellStyle name="常规 64 6 2 4" xfId="2797"/>
    <cellStyle name="常规 64 6 3" xfId="1361"/>
    <cellStyle name="常规 64 6 3 2" xfId="1364"/>
    <cellStyle name="常规 64 6 3 2 2" xfId="4086"/>
    <cellStyle name="常规 64 6 3 3" xfId="2777"/>
    <cellStyle name="常规 64 6 3 3 2" xfId="4087"/>
    <cellStyle name="常规 64 6 3 4" xfId="2799"/>
    <cellStyle name="常规 64 6 4" xfId="1366"/>
    <cellStyle name="常规 64 6 4 2" xfId="4088"/>
    <cellStyle name="常规 64 6 5" xfId="3664"/>
    <cellStyle name="常规 64 6 5 2" xfId="3666"/>
    <cellStyle name="常规 64 6 6" xfId="3672"/>
    <cellStyle name="常规 64 6 6 2" xfId="3674"/>
    <cellStyle name="常规 64 6 7" xfId="3680"/>
    <cellStyle name="常规 64 6 8" xfId="3682"/>
    <cellStyle name="常规 64 6 9" xfId="3684"/>
    <cellStyle name="常规 64 7" xfId="1369"/>
    <cellStyle name="常规 64 7 2" xfId="1373"/>
    <cellStyle name="常规 64 7 2 2" xfId="860"/>
    <cellStyle name="常规 64 7 2 2 2" xfId="862"/>
    <cellStyle name="常规 64 7 2 3" xfId="864"/>
    <cellStyle name="常规 64 7 2 4" xfId="867"/>
    <cellStyle name="常规 64 7 3" xfId="1375"/>
    <cellStyle name="常规 64 7 3 2" xfId="1377"/>
    <cellStyle name="常规 64 7 3 2 2" xfId="4089"/>
    <cellStyle name="常规 64 7 3 3" xfId="4090"/>
    <cellStyle name="常规 64 7 3 3 2" xfId="4091"/>
    <cellStyle name="常规 64 7 3 4" xfId="3229"/>
    <cellStyle name="常规 64 7 4" xfId="1379"/>
    <cellStyle name="常规 64 7 4 2" xfId="642"/>
    <cellStyle name="常规 64 7 5" xfId="4092"/>
    <cellStyle name="常规 64 7 5 2" xfId="4093"/>
    <cellStyle name="常规 64 7 6" xfId="4094"/>
    <cellStyle name="常规 64 7 6 2" xfId="4095"/>
    <cellStyle name="常规 64 7 7" xfId="4096"/>
    <cellStyle name="常规 64 7 8" xfId="4097"/>
    <cellStyle name="常规 64 7 9" xfId="4099"/>
    <cellStyle name="常规 64 8" xfId="1382"/>
    <cellStyle name="常规 64 8 2" xfId="1385"/>
    <cellStyle name="常规 64 8 2 2" xfId="4100"/>
    <cellStyle name="常规 64 8 2 2 2" xfId="4102"/>
    <cellStyle name="常规 64 8 2 3" xfId="4103"/>
    <cellStyle name="常规 64 8 2 3 2" xfId="4025"/>
    <cellStyle name="常规 64 8 2 4" xfId="4104"/>
    <cellStyle name="常规 64 8 3" xfId="4105"/>
    <cellStyle name="常规 64 8 3 2" xfId="4106"/>
    <cellStyle name="常规 64 8 3 2 2" xfId="2387"/>
    <cellStyle name="常规 64 8 3 3" xfId="4107"/>
    <cellStyle name="常规 64 8 3 3 2" xfId="4108"/>
    <cellStyle name="常规 64 8 3 4" xfId="4109"/>
    <cellStyle name="常规 64 8 4" xfId="873"/>
    <cellStyle name="常规 64 8 4 2" xfId="1646"/>
    <cellStyle name="常规 64 8 5" xfId="640"/>
    <cellStyle name="常规 64 8 5 2" xfId="1269"/>
    <cellStyle name="常规 64 8 6" xfId="1306"/>
    <cellStyle name="常规 64 8 7" xfId="1310"/>
    <cellStyle name="常规 64 9" xfId="1387"/>
    <cellStyle name="常规 64 9 2" xfId="1390"/>
    <cellStyle name="常规 64 9 2 2" xfId="144"/>
    <cellStyle name="常规 64 9 2 2 2" xfId="4110"/>
    <cellStyle name="常规 64 9 2 3" xfId="434"/>
    <cellStyle name="常规 64 9 2 3 2" xfId="4111"/>
    <cellStyle name="常规 64 9 2 4" xfId="801"/>
    <cellStyle name="常规 64 9 3" xfId="4080"/>
    <cellStyle name="常规 64 9 3 2" xfId="4112"/>
    <cellStyle name="常规 64 9 3 2 2" xfId="897"/>
    <cellStyle name="常规 64 9 3 3" xfId="4113"/>
    <cellStyle name="常规 64 9 3 3 2" xfId="936"/>
    <cellStyle name="常规 64 9 3 4" xfId="4114"/>
    <cellStyle name="常规 64 9 4" xfId="4082"/>
    <cellStyle name="常规 64 9 4 2" xfId="4115"/>
    <cellStyle name="常规 64 9 5" xfId="1353"/>
    <cellStyle name="常规 64 9 5 2" xfId="1357"/>
    <cellStyle name="常规 64 9 6" xfId="1370"/>
    <cellStyle name="常规 64 9 7" xfId="1383"/>
    <cellStyle name="常规 64_TOREAD - 14FW - 电商113款 - 核价表 - 20131011" xfId="4116"/>
    <cellStyle name="常规 65" xfId="4118"/>
    <cellStyle name="常规 65 2" xfId="4119"/>
    <cellStyle name="常规 66" xfId="2345"/>
    <cellStyle name="常规 66 2" xfId="4121"/>
    <cellStyle name="常规 67" xfId="4123"/>
    <cellStyle name="常规 67 2" xfId="4125"/>
    <cellStyle name="常规 67 2 2" xfId="2367"/>
    <cellStyle name="常规 67 2 2 2" xfId="5489"/>
    <cellStyle name="常规 67 2 3" xfId="2373"/>
    <cellStyle name="常规 67 2 4" xfId="5490"/>
    <cellStyle name="常规 68" xfId="1009"/>
    <cellStyle name="常规 68 2" xfId="2571"/>
    <cellStyle name="常规 68 2 2" xfId="5491"/>
    <cellStyle name="常规 68 3" xfId="2575"/>
    <cellStyle name="常规 69" xfId="2579"/>
    <cellStyle name="常规 69 2" xfId="5492"/>
    <cellStyle name="常规 7" xfId="4126"/>
    <cellStyle name="常规 7 2" xfId="4127"/>
    <cellStyle name="常规 7 2 2" xfId="3433"/>
    <cellStyle name="常规 7 2 2 2" xfId="414"/>
    <cellStyle name="常规 7 2 3" xfId="4128"/>
    <cellStyle name="常规 7 3" xfId="4129"/>
    <cellStyle name="常规 7 3 2" xfId="4130"/>
    <cellStyle name="常规 7 3 2 2" xfId="5493"/>
    <cellStyle name="常规 7 3 3" xfId="4131"/>
    <cellStyle name="常规 7 3 4" xfId="4132"/>
    <cellStyle name="常规 7 3 5" xfId="4133"/>
    <cellStyle name="常规 7 3 6" xfId="4135"/>
    <cellStyle name="常规 7 4" xfId="2312"/>
    <cellStyle name="常规 7 5" xfId="2315"/>
    <cellStyle name="常规 7 6" xfId="337"/>
    <cellStyle name="常规 7 6 2" xfId="4136"/>
    <cellStyle name="常规 7 6 3" xfId="4137"/>
    <cellStyle name="常规 7 7" xfId="4138"/>
    <cellStyle name="常规 7 8" xfId="2293"/>
    <cellStyle name="常规 7 8 2" xfId="4139"/>
    <cellStyle name="常规 7 8 3" xfId="540"/>
    <cellStyle name="常规 7 8 3 2" xfId="3908"/>
    <cellStyle name="常规 7 8 4" xfId="542"/>
    <cellStyle name="常规 7 9" xfId="4140"/>
    <cellStyle name="常规 70" xfId="4117"/>
    <cellStyle name="常规 71" xfId="2346"/>
    <cellStyle name="常规 71 2" xfId="5518"/>
    <cellStyle name="常规 72" xfId="4122"/>
    <cellStyle name="常规 73" xfId="1010"/>
    <cellStyle name="常规 74" xfId="2580"/>
    <cellStyle name="常规 75" xfId="5494"/>
    <cellStyle name="常规 76" xfId="2590"/>
    <cellStyle name="常规 77" xfId="5497"/>
    <cellStyle name="常规 78" xfId="5519"/>
    <cellStyle name="常规 79" xfId="5520"/>
    <cellStyle name="常规 8" xfId="3457"/>
    <cellStyle name="常规 8 2" xfId="84"/>
    <cellStyle name="常规 8 2 2" xfId="186"/>
    <cellStyle name="常规 8 2 3" xfId="191"/>
    <cellStyle name="常规 8 3" xfId="4141"/>
    <cellStyle name="常规 8 3 2" xfId="4142"/>
    <cellStyle name="常规 80" xfId="2586"/>
    <cellStyle name="常规 80 2" xfId="2588"/>
    <cellStyle name="常规 82" xfId="2594"/>
    <cellStyle name="常规 82 2" xfId="2596"/>
    <cellStyle name="常规 83" xfId="2598"/>
    <cellStyle name="常规 83 2" xfId="2600"/>
    <cellStyle name="常规 84" xfId="2602"/>
    <cellStyle name="常规 84 2" xfId="4143"/>
    <cellStyle name="常规 85" xfId="56"/>
    <cellStyle name="常规 85 2" xfId="4144"/>
    <cellStyle name="常规 86" xfId="3472"/>
    <cellStyle name="常规 86 2" xfId="3475"/>
    <cellStyle name="常规 87" xfId="3482"/>
    <cellStyle name="常规 87 2" xfId="3485"/>
    <cellStyle name="常规 88" xfId="3492"/>
    <cellStyle name="常规 88 2" xfId="2475"/>
    <cellStyle name="常规 89" xfId="3494"/>
    <cellStyle name="常规 89 2" xfId="2498"/>
    <cellStyle name="常规 9" xfId="3324"/>
    <cellStyle name="常规 9 10" xfId="4098"/>
    <cellStyle name="常规 9 11" xfId="4145"/>
    <cellStyle name="常规 9 11 2" xfId="4146"/>
    <cellStyle name="常规 9 11 2 2" xfId="170"/>
    <cellStyle name="常规 9 11 2 2 2" xfId="3604"/>
    <cellStyle name="常规 9 11 2 3" xfId="3333"/>
    <cellStyle name="常规 9 11 2 3 2" xfId="1949"/>
    <cellStyle name="常规 9 11 2 4" xfId="3335"/>
    <cellStyle name="常规 9 11 3" xfId="4147"/>
    <cellStyle name="常规 9 11 3 2" xfId="4148"/>
    <cellStyle name="常规 9 11 3 2 2" xfId="4149"/>
    <cellStyle name="常规 9 11 3 3" xfId="3341"/>
    <cellStyle name="常规 9 11 3 3 2" xfId="1978"/>
    <cellStyle name="常规 9 11 3 4" xfId="3343"/>
    <cellStyle name="常规 9 11 4" xfId="4150"/>
    <cellStyle name="常规 9 11 4 2" xfId="4151"/>
    <cellStyle name="常规 9 11 5" xfId="4152"/>
    <cellStyle name="常规 9 11 5 2" xfId="534"/>
    <cellStyle name="常规 9 11 6" xfId="4153"/>
    <cellStyle name="常规 9 11 7" xfId="4154"/>
    <cellStyle name="常规 9 12" xfId="2948"/>
    <cellStyle name="常规 9 13" xfId="2384"/>
    <cellStyle name="常规 9 13 2" xfId="2966"/>
    <cellStyle name="常规 9 14" xfId="2990"/>
    <cellStyle name="常规 9 14 2" xfId="2994"/>
    <cellStyle name="常规 9 15" xfId="3002"/>
    <cellStyle name="常规 9 15 2" xfId="3005"/>
    <cellStyle name="常规 9 2" xfId="200"/>
    <cellStyle name="常规 9 2 10" xfId="2812"/>
    <cellStyle name="常规 9 2 10 2" xfId="742"/>
    <cellStyle name="常规 9 2 10 2 2" xfId="4155"/>
    <cellStyle name="常规 9 2 10 3" xfId="4156"/>
    <cellStyle name="常规 9 2 10 3 2" xfId="4004"/>
    <cellStyle name="常规 9 2 10 4" xfId="3098"/>
    <cellStyle name="常规 9 2 11" xfId="4157"/>
    <cellStyle name="常规 9 2 11 2" xfId="692"/>
    <cellStyle name="常规 9 2 12" xfId="4158"/>
    <cellStyle name="常规 9 2 12 2" xfId="3243"/>
    <cellStyle name="常规 9 2 13" xfId="4159"/>
    <cellStyle name="常规 9 2 13 2" xfId="4160"/>
    <cellStyle name="常规 9 2 14" xfId="3743"/>
    <cellStyle name="常规 9 2 14 2" xfId="3264"/>
    <cellStyle name="常规 9 2 15" xfId="3461"/>
    <cellStyle name="常规 9 2 16" xfId="3329"/>
    <cellStyle name="常规 9 2 2" xfId="208"/>
    <cellStyle name="常规 9 2 2 2" xfId="3767"/>
    <cellStyle name="常规 9 2 2 2 10" xfId="59"/>
    <cellStyle name="常规 9 2 2 2 10 2" xfId="4161"/>
    <cellStyle name="常规 9 2 2 2 11" xfId="4162"/>
    <cellStyle name="常规 9 2 2 2 11 2" xfId="4163"/>
    <cellStyle name="常规 9 2 2 2 12" xfId="4164"/>
    <cellStyle name="常规 9 2 2 2 13" xfId="3431"/>
    <cellStyle name="常规 9 2 2 2 2" xfId="3769"/>
    <cellStyle name="常规 9 2 2 2 2 10" xfId="4165"/>
    <cellStyle name="常规 9 2 2 2 2 11" xfId="4166"/>
    <cellStyle name="常规 9 2 2 2 2 2" xfId="2139"/>
    <cellStyle name="常规 9 2 2 2 2 2 2" xfId="2141"/>
    <cellStyle name="常规 9 2 2 2 2 2 2 2" xfId="2143"/>
    <cellStyle name="常规 9 2 2 2 2 2 2 2 2" xfId="4167"/>
    <cellStyle name="常规 9 2 2 2 2 2 2 3" xfId="4168"/>
    <cellStyle name="常规 9 2 2 2 2 2 2 3 2" xfId="3964"/>
    <cellStyle name="常规 9 2 2 2 2 2 2 4" xfId="4169"/>
    <cellStyle name="常规 9 2 2 2 2 2 3" xfId="2145"/>
    <cellStyle name="常规 9 2 2 2 2 2 3 2" xfId="634"/>
    <cellStyle name="常规 9 2 2 2 2 2 3 2 2" xfId="1765"/>
    <cellStyle name="常规 9 2 2 2 2 2 3 3" xfId="4170"/>
    <cellStyle name="常规 9 2 2 2 2 2 3 3 2" xfId="4171"/>
    <cellStyle name="常规 9 2 2 2 2 2 3 4" xfId="446"/>
    <cellStyle name="常规 9 2 2 2 2 2 4" xfId="2148"/>
    <cellStyle name="常规 9 2 2 2 2 2 4 2" xfId="4172"/>
    <cellStyle name="常规 9 2 2 2 2 2 5" xfId="3838"/>
    <cellStyle name="常规 9 2 2 2 2 2 5 2" xfId="4006"/>
    <cellStyle name="常规 9 2 2 2 2 2 6" xfId="4174"/>
    <cellStyle name="常规 9 2 2 2 2 2 6 2" xfId="1123"/>
    <cellStyle name="常规 9 2 2 2 2 2 7" xfId="4176"/>
    <cellStyle name="常规 9 2 2 2 2 2 8" xfId="4177"/>
    <cellStyle name="常规 9 2 2 2 2 3" xfId="2150"/>
    <cellStyle name="常规 9 2 2 2 2 4" xfId="1127"/>
    <cellStyle name="常规 9 2 2 2 2 4 2" xfId="2153"/>
    <cellStyle name="常规 9 2 2 2 2 4 2 2" xfId="4178"/>
    <cellStyle name="常规 9 2 2 2 2 4 3" xfId="4179"/>
    <cellStyle name="常规 9 2 2 2 2 4 3 2" xfId="4181"/>
    <cellStyle name="常规 9 2 2 2 2 4 4" xfId="4183"/>
    <cellStyle name="常规 9 2 2 2 2 5" xfId="2155"/>
    <cellStyle name="常规 9 2 2 2 2 5 2" xfId="2157"/>
    <cellStyle name="常规 9 2 2 2 2 5 2 2" xfId="1244"/>
    <cellStyle name="常规 9 2 2 2 2 5 3" xfId="4185"/>
    <cellStyle name="常规 9 2 2 2 2 5 3 2" xfId="1474"/>
    <cellStyle name="常规 9 2 2 2 2 5 4" xfId="4187"/>
    <cellStyle name="常规 9 2 2 2 2 6" xfId="2159"/>
    <cellStyle name="常规 9 2 2 2 2 6 2" xfId="4189"/>
    <cellStyle name="常规 9 2 2 2 2 7" xfId="2161"/>
    <cellStyle name="常规 9 2 2 2 2 7 2" xfId="74"/>
    <cellStyle name="常规 9 2 2 2 2 8" xfId="4190"/>
    <cellStyle name="常规 9 2 2 2 2 8 2" xfId="773"/>
    <cellStyle name="常规 9 2 2 2 2 9" xfId="3316"/>
    <cellStyle name="常规 9 2 2 2 2 9 2" xfId="4191"/>
    <cellStyle name="常规 9 2 2 2 3" xfId="1055"/>
    <cellStyle name="常规 9 2 2 2 3 2" xfId="1057"/>
    <cellStyle name="常规 9 2 2 2 3 2 2" xfId="4192"/>
    <cellStyle name="常规 9 2 2 2 3 2 2 2" xfId="4134"/>
    <cellStyle name="常规 9 2 2 2 3 2 3" xfId="4193"/>
    <cellStyle name="常规 9 2 2 2 3 2 3 2" xfId="3336"/>
    <cellStyle name="常规 9 2 2 2 3 2 4" xfId="2304"/>
    <cellStyle name="常规 9 2 2 2 3 3" xfId="4194"/>
    <cellStyle name="常规 9 2 2 2 3 3 2" xfId="4195"/>
    <cellStyle name="常规 9 2 2 2 3 3 2 2" xfId="4196"/>
    <cellStyle name="常规 9 2 2 2 3 3 3" xfId="4101"/>
    <cellStyle name="常规 9 2 2 2 3 3 3 2" xfId="2959"/>
    <cellStyle name="常规 9 2 2 2 3 3 4" xfId="4197"/>
    <cellStyle name="常规 9 2 2 2 3 4" xfId="1131"/>
    <cellStyle name="常规 9 2 2 2 3 4 2" xfId="5"/>
    <cellStyle name="常规 9 2 2 2 3 5" xfId="4198"/>
    <cellStyle name="常规 9 2 2 2 3 5 2" xfId="3495"/>
    <cellStyle name="常规 9 2 2 2 3 6" xfId="4199"/>
    <cellStyle name="常规 9 2 2 2 3 6 2" xfId="4200"/>
    <cellStyle name="常规 9 2 2 2 3 7" xfId="4201"/>
    <cellStyle name="常规 9 2 2 2 3 7 2" xfId="4202"/>
    <cellStyle name="常规 9 2 2 2 3 8" xfId="4203"/>
    <cellStyle name="常规 9 2 2 2 3 9" xfId="3321"/>
    <cellStyle name="常规 9 2 2 2 4" xfId="1059"/>
    <cellStyle name="常规 9 2 2 2 4 2" xfId="1062"/>
    <cellStyle name="常规 9 2 2 2 4 2 2" xfId="2168"/>
    <cellStyle name="常规 9 2 2 2 4 2 2 2" xfId="3414"/>
    <cellStyle name="常规 9 2 2 2 4 2 3" xfId="4204"/>
    <cellStyle name="常规 9 2 2 2 4 2 3 2" xfId="651"/>
    <cellStyle name="常规 9 2 2 2 4 2 4" xfId="4205"/>
    <cellStyle name="常规 9 2 2 2 4 3" xfId="2171"/>
    <cellStyle name="常规 9 2 2 2 4 3 2" xfId="2174"/>
    <cellStyle name="常规 9 2 2 2 4 3 2 2" xfId="2379"/>
    <cellStyle name="常规 9 2 2 2 4 3 3" xfId="2388"/>
    <cellStyle name="常规 9 2 2 2 4 3 3 2" xfId="2390"/>
    <cellStyle name="常规 9 2 2 2 4 3 4" xfId="2394"/>
    <cellStyle name="常规 9 2 2 2 4 4" xfId="1136"/>
    <cellStyle name="常规 9 2 2 2 4 4 2" xfId="4206"/>
    <cellStyle name="常规 9 2 2 2 4 5" xfId="2403"/>
    <cellStyle name="常规 9 2 2 2 4 5 2" xfId="2405"/>
    <cellStyle name="常规 9 2 2 2 4 6" xfId="2411"/>
    <cellStyle name="常规 9 2 2 2 4 6 2" xfId="2413"/>
    <cellStyle name="常规 9 2 2 2 4 7" xfId="2420"/>
    <cellStyle name="常规 9 2 2 2 4 8" xfId="2424"/>
    <cellStyle name="常规 9 2 2 2 5" xfId="1065"/>
    <cellStyle name="常规 9 2 2 2 6" xfId="1597"/>
    <cellStyle name="常规 9 2 2 2 6 2" xfId="348"/>
    <cellStyle name="常规 9 2 2 2 6 2 2" xfId="3834"/>
    <cellStyle name="常规 9 2 2 2 6 3" xfId="2452"/>
    <cellStyle name="常规 9 2 2 2 6 3 2" xfId="983"/>
    <cellStyle name="常规 9 2 2 2 6 4" xfId="2455"/>
    <cellStyle name="常规 9 2 2 2 7" xfId="3836"/>
    <cellStyle name="常规 9 2 2 2 7 2" xfId="3839"/>
    <cellStyle name="常规 9 2 2 2 7 2 2" xfId="4007"/>
    <cellStyle name="常规 9 2 2 2 7 3" xfId="4173"/>
    <cellStyle name="常规 9 2 2 2 7 3 2" xfId="1124"/>
    <cellStyle name="常规 9 2 2 2 7 4" xfId="4175"/>
    <cellStyle name="常规 9 2 2 2 8" xfId="3841"/>
    <cellStyle name="常规 9 2 2 2 8 2" xfId="3843"/>
    <cellStyle name="常规 9 2 2 2 9" xfId="3845"/>
    <cellStyle name="常规 9 2 2 2 9 2" xfId="3848"/>
    <cellStyle name="常规 9 2 2 3" xfId="3771"/>
    <cellStyle name="常规 9 2 2 3 2" xfId="4207"/>
    <cellStyle name="常规 9 2 2 3 2 2" xfId="2276"/>
    <cellStyle name="常规 9 2 2 3 2 2 2" xfId="2278"/>
    <cellStyle name="常规 9 2 2 3 2 3" xfId="2280"/>
    <cellStyle name="常规 9 2 2 3 2 3 2" xfId="2282"/>
    <cellStyle name="常规 9 2 2 3 2 4" xfId="1170"/>
    <cellStyle name="常规 9 2 2 3 3" xfId="1071"/>
    <cellStyle name="常规 9 2 2 3 3 2" xfId="1073"/>
    <cellStyle name="常规 9 2 2 3 3 2 2" xfId="4209"/>
    <cellStyle name="常规 9 2 2 3 3 3" xfId="4210"/>
    <cellStyle name="常规 9 2 2 3 3 3 2" xfId="4211"/>
    <cellStyle name="常规 9 2 2 3 3 4" xfId="4212"/>
    <cellStyle name="常规 9 2 2 3 4" xfId="1075"/>
    <cellStyle name="常规 9 2 2 3 4 2" xfId="1078"/>
    <cellStyle name="常规 9 2 2 3 5" xfId="1081"/>
    <cellStyle name="常规 9 2 2 3 5 2" xfId="363"/>
    <cellStyle name="常规 9 2 2 3 6" xfId="1601"/>
    <cellStyle name="常规 9 2 2 3 6 2" xfId="372"/>
    <cellStyle name="常规 9 2 2 3 7" xfId="3857"/>
    <cellStyle name="常规 9 2 2 3 8" xfId="3860"/>
    <cellStyle name="常规 9 2 3" xfId="210"/>
    <cellStyle name="常规 9 2 3 10" xfId="1874"/>
    <cellStyle name="常规 9 2 3 10 2" xfId="4213"/>
    <cellStyle name="常规 9 2 3 11" xfId="4214"/>
    <cellStyle name="常规 9 2 3 11 2" xfId="4215"/>
    <cellStyle name="常规 9 2 3 12" xfId="2007"/>
    <cellStyle name="常规 9 2 3 13" xfId="4216"/>
    <cellStyle name="常规 9 2 3 2" xfId="4217"/>
    <cellStyle name="常规 9 2 3 2 10" xfId="4218"/>
    <cellStyle name="常规 9 2 3 2 11" xfId="4219"/>
    <cellStyle name="常规 9 2 3 2 2" xfId="4220"/>
    <cellStyle name="常规 9 2 3 2 2 2" xfId="4221"/>
    <cellStyle name="常规 9 2 3 2 2 2 2" xfId="89"/>
    <cellStyle name="常规 9 2 3 2 2 2 2 2" xfId="281"/>
    <cellStyle name="常规 9 2 3 2 2 2 3" xfId="96"/>
    <cellStyle name="常规 9 2 3 2 2 2 3 2" xfId="285"/>
    <cellStyle name="常规 9 2 3 2 2 2 4" xfId="7"/>
    <cellStyle name="常规 9 2 3 2 2 3" xfId="3145"/>
    <cellStyle name="常规 9 2 3 2 2 3 2" xfId="4222"/>
    <cellStyle name="常规 9 2 3 2 2 3 2 2" xfId="530"/>
    <cellStyle name="常规 9 2 3 2 2 3 3" xfId="3409"/>
    <cellStyle name="常规 9 2 3 2 2 3 3 2" xfId="3412"/>
    <cellStyle name="常规 9 2 3 2 2 3 4" xfId="3415"/>
    <cellStyle name="常规 9 2 3 2 2 4" xfId="1339"/>
    <cellStyle name="常规 9 2 3 2 2 4 2" xfId="4223"/>
    <cellStyle name="常规 9 2 3 2 2 5" xfId="3147"/>
    <cellStyle name="常规 9 2 3 2 2 5 2" xfId="4224"/>
    <cellStyle name="常规 9 2 3 2 2 6" xfId="3237"/>
    <cellStyle name="常规 9 2 3 2 2 6 2" xfId="3245"/>
    <cellStyle name="常规 9 2 3 2 2 7" xfId="3349"/>
    <cellStyle name="常规 9 2 3 2 2 8" xfId="4225"/>
    <cellStyle name="常规 9 2 3 2 3" xfId="3047"/>
    <cellStyle name="常规 9 2 3 2 4" xfId="4226"/>
    <cellStyle name="常规 9 2 3 2 4 2" xfId="596"/>
    <cellStyle name="常规 9 2 3 2 4 2 2" xfId="4229"/>
    <cellStyle name="常规 9 2 3 2 4 3" xfId="2509"/>
    <cellStyle name="常规 9 2 3 2 4 3 2" xfId="2512"/>
    <cellStyle name="常规 9 2 3 2 4 4" xfId="1347"/>
    <cellStyle name="常规 9 2 3 2 5" xfId="4230"/>
    <cellStyle name="常规 9 2 3 2 5 2" xfId="4232"/>
    <cellStyle name="常规 9 2 3 2 5 2 2" xfId="4233"/>
    <cellStyle name="常规 9 2 3 2 5 3" xfId="3192"/>
    <cellStyle name="常规 9 2 3 2 5 3 2" xfId="4234"/>
    <cellStyle name="常规 9 2 3 2 5 4" xfId="4235"/>
    <cellStyle name="常规 9 2 3 2 6" xfId="1630"/>
    <cellStyle name="常规 9 2 3 2 6 2" xfId="4236"/>
    <cellStyle name="常规 9 2 3 2 7" xfId="4237"/>
    <cellStyle name="常规 9 2 3 2 7 2" xfId="99"/>
    <cellStyle name="常规 9 2 3 2 8" xfId="499"/>
    <cellStyle name="常规 9 2 3 2 8 2" xfId="4238"/>
    <cellStyle name="常规 9 2 3 2 9" xfId="1732"/>
    <cellStyle name="常规 9 2 3 2 9 2" xfId="1734"/>
    <cellStyle name="常规 9 2 3 3" xfId="2638"/>
    <cellStyle name="常规 9 2 3 3 2" xfId="2640"/>
    <cellStyle name="常规 9 2 3 3 2 2" xfId="4239"/>
    <cellStyle name="常规 9 2 3 3 2 2 2" xfId="4240"/>
    <cellStyle name="常规 9 2 3 3 2 3" xfId="4120"/>
    <cellStyle name="常规 9 2 3 3 2 3 2" xfId="4241"/>
    <cellStyle name="常规 9 2 3 3 2 4" xfId="1396"/>
    <cellStyle name="常规 9 2 3 3 3" xfId="3051"/>
    <cellStyle name="常规 9 2 3 3 3 2" xfId="4242"/>
    <cellStyle name="常规 9 2 3 3 3 2 2" xfId="4244"/>
    <cellStyle name="常规 9 2 3 3 3 3" xfId="4124"/>
    <cellStyle name="常规 9 2 3 3 3 3 2" xfId="2369"/>
    <cellStyle name="常规 9 2 3 3 3 4" xfId="3018"/>
    <cellStyle name="常规 9 2 3 3 4" xfId="4245"/>
    <cellStyle name="常规 9 2 3 3 4 2" xfId="4247"/>
    <cellStyle name="常规 9 2 3 3 5" xfId="3885"/>
    <cellStyle name="常规 9 2 3 3 5 2" xfId="820"/>
    <cellStyle name="常规 9 2 3 3 6" xfId="3887"/>
    <cellStyle name="常规 9 2 3 3 6 2" xfId="3889"/>
    <cellStyle name="常规 9 2 3 3 7" xfId="3891"/>
    <cellStyle name="常规 9 2 3 3 7 2" xfId="3894"/>
    <cellStyle name="常规 9 2 3 3 8" xfId="3896"/>
    <cellStyle name="常规 9 2 3 3 9" xfId="1741"/>
    <cellStyle name="常规 9 2 3 4" xfId="2642"/>
    <cellStyle name="常规 9 2 3 4 2" xfId="2645"/>
    <cellStyle name="常规 9 2 3 4 2 2" xfId="2785"/>
    <cellStyle name="常规 9 2 3 4 2 2 2" xfId="3247"/>
    <cellStyle name="常规 9 2 3 4 2 3" xfId="3760"/>
    <cellStyle name="常规 9 2 3 4 2 3 2" xfId="4249"/>
    <cellStyle name="常规 9 2 3 4 2 4" xfId="4250"/>
    <cellStyle name="常规 9 2 3 4 3" xfId="2787"/>
    <cellStyle name="常规 9 2 3 4 3 2" xfId="2333"/>
    <cellStyle name="常规 9 2 3 4 3 2 2" xfId="2336"/>
    <cellStyle name="常规 9 2 3 4 3 3" xfId="3764"/>
    <cellStyle name="常规 9 2 3 4 3 3 2" xfId="4251"/>
    <cellStyle name="常规 9 2 3 4 3 4" xfId="4252"/>
    <cellStyle name="常规 9 2 3 4 4" xfId="4253"/>
    <cellStyle name="常规 9 2 3 4 4 2" xfId="4254"/>
    <cellStyle name="常规 9 2 3 4 5" xfId="4255"/>
    <cellStyle name="常规 9 2 3 4 5 2" xfId="4256"/>
    <cellStyle name="常规 9 2 3 4 6" xfId="4257"/>
    <cellStyle name="常规 9 2 3 4 6 2" xfId="4258"/>
    <cellStyle name="常规 9 2 3 4 7" xfId="4259"/>
    <cellStyle name="常规 9 2 3 4 8" xfId="4260"/>
    <cellStyle name="常规 9 2 3 5" xfId="4261"/>
    <cellStyle name="常规 9 2 3 6" xfId="4262"/>
    <cellStyle name="常规 9 2 3 6 2" xfId="4263"/>
    <cellStyle name="常规 9 2 3 6 2 2" xfId="4264"/>
    <cellStyle name="常规 9 2 3 6 3" xfId="4265"/>
    <cellStyle name="常规 9 2 3 6 3 2" xfId="4266"/>
    <cellStyle name="常规 9 2 3 6 4" xfId="4267"/>
    <cellStyle name="常规 9 2 3 6 4 2" xfId="4268"/>
    <cellStyle name="常规 9 2 3 6 5" xfId="4269"/>
    <cellStyle name="常规 9 2 3 7" xfId="4270"/>
    <cellStyle name="常规 9 2 3 7 2" xfId="4271"/>
    <cellStyle name="常规 9 2 3 7 2 2" xfId="3304"/>
    <cellStyle name="常规 9 2 3 7 3" xfId="4272"/>
    <cellStyle name="常规 9 2 3 7 3 2" xfId="3196"/>
    <cellStyle name="常规 9 2 3 7 4" xfId="3211"/>
    <cellStyle name="常规 9 2 3 8" xfId="4273"/>
    <cellStyle name="常规 9 2 3 8 2" xfId="4274"/>
    <cellStyle name="常规 9 2 3 9" xfId="4275"/>
    <cellStyle name="常规 9 2 3 9 2" xfId="4276"/>
    <cellStyle name="常规 9 2 4" xfId="4277"/>
    <cellStyle name="常规 9 2 4 10" xfId="4278"/>
    <cellStyle name="常规 9 2 4 10 2" xfId="2214"/>
    <cellStyle name="常规 9 2 4 11" xfId="4279"/>
    <cellStyle name="常规 9 2 4 11 2" xfId="2255"/>
    <cellStyle name="常规 9 2 4 12" xfId="4208"/>
    <cellStyle name="常规 9 2 4 13" xfId="1070"/>
    <cellStyle name="常规 9 2 4 2" xfId="4280"/>
    <cellStyle name="常规 9 2 4 2 10" xfId="4281"/>
    <cellStyle name="常规 9 2 4 2 11" xfId="4282"/>
    <cellStyle name="常规 9 2 4 2 2" xfId="4283"/>
    <cellStyle name="常规 9 2 4 2 2 2" xfId="4284"/>
    <cellStyle name="常规 9 2 4 2 2 2 2" xfId="4285"/>
    <cellStyle name="常规 9 2 4 2 2 2 2 2" xfId="4286"/>
    <cellStyle name="常规 9 2 4 2 2 2 3" xfId="4287"/>
    <cellStyle name="常规 9 2 4 2 2 2 3 2" xfId="4288"/>
    <cellStyle name="常规 9 2 4 2 2 2 4" xfId="2055"/>
    <cellStyle name="常规 9 2 4 2 2 3" xfId="4289"/>
    <cellStyle name="常规 9 2 4 2 2 3 2" xfId="4290"/>
    <cellStyle name="常规 9 2 4 2 2 3 2 2" xfId="4291"/>
    <cellStyle name="常规 9 2 4 2 2 3 3" xfId="4292"/>
    <cellStyle name="常规 9 2 4 2 2 3 3 2" xfId="4293"/>
    <cellStyle name="常规 9 2 4 2 2 3 4" xfId="4294"/>
    <cellStyle name="常规 9 2 4 2 2 4" xfId="4295"/>
    <cellStyle name="常规 9 2 4 2 2 4 2" xfId="4296"/>
    <cellStyle name="常规 9 2 4 2 2 5" xfId="4297"/>
    <cellStyle name="常规 9 2 4 2 2 5 2" xfId="4298"/>
    <cellStyle name="常规 9 2 4 2 2 6" xfId="4299"/>
    <cellStyle name="常规 9 2 4 2 2 6 2" xfId="4300"/>
    <cellStyle name="常规 9 2 4 2 2 7" xfId="4301"/>
    <cellStyle name="常规 9 2 4 2 2 8" xfId="4302"/>
    <cellStyle name="常规 9 2 4 2 3" xfId="4303"/>
    <cellStyle name="常规 9 2 4 2 4" xfId="4304"/>
    <cellStyle name="常规 9 2 4 2 4 2" xfId="4306"/>
    <cellStyle name="常规 9 2 4 2 4 2 2" xfId="4307"/>
    <cellStyle name="常规 9 2 4 2 4 3" xfId="4308"/>
    <cellStyle name="常规 9 2 4 2 4 3 2" xfId="4309"/>
    <cellStyle name="常规 9 2 4 2 4 4" xfId="4310"/>
    <cellStyle name="常规 9 2 4 2 5" xfId="4311"/>
    <cellStyle name="常规 9 2 4 2 5 2" xfId="4312"/>
    <cellStyle name="常规 9 2 4 2 5 2 2" xfId="4313"/>
    <cellStyle name="常规 9 2 4 2 5 3" xfId="4314"/>
    <cellStyle name="常规 9 2 4 2 5 3 2" xfId="4315"/>
    <cellStyle name="常规 9 2 4 2 5 4" xfId="4316"/>
    <cellStyle name="常规 9 2 4 2 6" xfId="4317"/>
    <cellStyle name="常规 9 2 4 2 6 2" xfId="4318"/>
    <cellStyle name="常规 9 2 4 2 7" xfId="4319"/>
    <cellStyle name="常规 9 2 4 2 7 2" xfId="4320"/>
    <cellStyle name="常规 9 2 4 2 8" xfId="4321"/>
    <cellStyle name="常规 9 2 4 2 8 2" xfId="4322"/>
    <cellStyle name="常规 9 2 4 2 9" xfId="4323"/>
    <cellStyle name="常规 9 2 4 2 9 2" xfId="4324"/>
    <cellStyle name="常规 9 2 4 3" xfId="4325"/>
    <cellStyle name="常规 9 2 4 3 2" xfId="4326"/>
    <cellStyle name="常规 9 2 4 3 2 2" xfId="4327"/>
    <cellStyle name="常规 9 2 4 3 2 2 2" xfId="4328"/>
    <cellStyle name="常规 9 2 4 3 2 3" xfId="4329"/>
    <cellStyle name="常规 9 2 4 3 2 3 2" xfId="1803"/>
    <cellStyle name="常规 9 2 4 3 2 4" xfId="4330"/>
    <cellStyle name="常规 9 2 4 3 3" xfId="4331"/>
    <cellStyle name="常规 9 2 4 3 3 2" xfId="4332"/>
    <cellStyle name="常规 9 2 4 3 3 2 2" xfId="4333"/>
    <cellStyle name="常规 9 2 4 3 3 3" xfId="4334"/>
    <cellStyle name="常规 9 2 4 3 3 3 2" xfId="4335"/>
    <cellStyle name="常规 9 2 4 3 3 4" xfId="4336"/>
    <cellStyle name="常规 9 2 4 3 4" xfId="4337"/>
    <cellStyle name="常规 9 2 4 3 4 2" xfId="4338"/>
    <cellStyle name="常规 9 2 4 3 5" xfId="4339"/>
    <cellStyle name="常规 9 2 4 3 5 2" xfId="4340"/>
    <cellStyle name="常规 9 2 4 3 6" xfId="4341"/>
    <cellStyle name="常规 9 2 4 3 6 2" xfId="4342"/>
    <cellStyle name="常规 9 2 4 3 7" xfId="4343"/>
    <cellStyle name="常规 9 2 4 3 7 2" xfId="4344"/>
    <cellStyle name="常规 9 2 4 3 8" xfId="4345"/>
    <cellStyle name="常规 9 2 4 3 9" xfId="4346"/>
    <cellStyle name="常规 9 2 4 4" xfId="4347"/>
    <cellStyle name="常规 9 2 4 4 2" xfId="4348"/>
    <cellStyle name="常规 9 2 4 4 2 2" xfId="4349"/>
    <cellStyle name="常规 9 2 4 4 2 2 2" xfId="4350"/>
    <cellStyle name="常规 9 2 4 4 2 3" xfId="4351"/>
    <cellStyle name="常规 9 2 4 4 2 3 2" xfId="4352"/>
    <cellStyle name="常规 9 2 4 4 2 4" xfId="4353"/>
    <cellStyle name="常规 9 2 4 4 3" xfId="4354"/>
    <cellStyle name="常规 9 2 4 4 3 2" xfId="4356"/>
    <cellStyle name="常规 9 2 4 4 3 2 2" xfId="4357"/>
    <cellStyle name="常规 9 2 4 4 3 3" xfId="4358"/>
    <cellStyle name="常规 9 2 4 4 3 3 2" xfId="4359"/>
    <cellStyle name="常规 9 2 4 4 3 4" xfId="4360"/>
    <cellStyle name="常规 9 2 4 4 4" xfId="4361"/>
    <cellStyle name="常规 9 2 4 4 4 2" xfId="4362"/>
    <cellStyle name="常规 9 2 4 4 5" xfId="4363"/>
    <cellStyle name="常规 9 2 4 4 5 2" xfId="4364"/>
    <cellStyle name="常规 9 2 4 4 6" xfId="4365"/>
    <cellStyle name="常规 9 2 4 4 6 2" xfId="4366"/>
    <cellStyle name="常规 9 2 4 4 7" xfId="4367"/>
    <cellStyle name="常规 9 2 4 4 8" xfId="4368"/>
    <cellStyle name="常规 9 2 4 5" xfId="4369"/>
    <cellStyle name="常规 9 2 4 6" xfId="4370"/>
    <cellStyle name="常规 9 2 4 6 2" xfId="4371"/>
    <cellStyle name="常规 9 2 4 6 2 2" xfId="4372"/>
    <cellStyle name="常规 9 2 4 6 3" xfId="4373"/>
    <cellStyle name="常规 9 2 4 6 3 2" xfId="4374"/>
    <cellStyle name="常规 9 2 4 6 4" xfId="4375"/>
    <cellStyle name="常规 9 2 4 6 4 2" xfId="4376"/>
    <cellStyle name="常规 9 2 4 6 5" xfId="4377"/>
    <cellStyle name="常规 9 2 4 7" xfId="4378"/>
    <cellStyle name="常规 9 2 4 7 2" xfId="4379"/>
    <cellStyle name="常规 9 2 4 7 2 2" xfId="4380"/>
    <cellStyle name="常规 9 2 4 7 3" xfId="4381"/>
    <cellStyle name="常规 9 2 4 7 3 2" xfId="4382"/>
    <cellStyle name="常规 9 2 4 7 4" xfId="4383"/>
    <cellStyle name="常规 9 2 4 8" xfId="4384"/>
    <cellStyle name="常规 9 2 4 8 2" xfId="4385"/>
    <cellStyle name="常规 9 2 4 9" xfId="4386"/>
    <cellStyle name="常规 9 2 4 9 2" xfId="4387"/>
    <cellStyle name="常规 9 2 5" xfId="4388"/>
    <cellStyle name="常规 9 2 5 10" xfId="4389"/>
    <cellStyle name="常规 9 2 5 11" xfId="4390"/>
    <cellStyle name="常规 9 2 5 2" xfId="4391"/>
    <cellStyle name="常规 9 2 5 2 2" xfId="4392"/>
    <cellStyle name="常规 9 2 5 2 2 2" xfId="4393"/>
    <cellStyle name="常规 9 2 5 2 2 2 2" xfId="4394"/>
    <cellStyle name="常规 9 2 5 2 2 3" xfId="4395"/>
    <cellStyle name="常规 9 2 5 2 2 3 2" xfId="4396"/>
    <cellStyle name="常规 9 2 5 2 2 4" xfId="4397"/>
    <cellStyle name="常规 9 2 5 2 3" xfId="4398"/>
    <cellStyle name="常规 9 2 5 2 3 2" xfId="4399"/>
    <cellStyle name="常规 9 2 5 2 3 2 2" xfId="4400"/>
    <cellStyle name="常规 9 2 5 2 3 3" xfId="4401"/>
    <cellStyle name="常规 9 2 5 2 3 3 2" xfId="4402"/>
    <cellStyle name="常规 9 2 5 2 3 4" xfId="4403"/>
    <cellStyle name="常规 9 2 5 2 4" xfId="4404"/>
    <cellStyle name="常规 9 2 5 2 4 2" xfId="4405"/>
    <cellStyle name="常规 9 2 5 2 5" xfId="4406"/>
    <cellStyle name="常规 9 2 5 2 5 2" xfId="4408"/>
    <cellStyle name="常规 9 2 5 2 6" xfId="4410"/>
    <cellStyle name="常规 9 2 5 2 6 2" xfId="4411"/>
    <cellStyle name="常规 9 2 5 2 7" xfId="4412"/>
    <cellStyle name="常规 9 2 5 2 8" xfId="4413"/>
    <cellStyle name="常规 9 2 5 3" xfId="4414"/>
    <cellStyle name="常规 9 2 5 4" xfId="4415"/>
    <cellStyle name="常规 9 2 5 4 2" xfId="4416"/>
    <cellStyle name="常规 9 2 5 4 2 2" xfId="4417"/>
    <cellStyle name="常规 9 2 5 4 3" xfId="4418"/>
    <cellStyle name="常规 9 2 5 4 3 2" xfId="4419"/>
    <cellStyle name="常规 9 2 5 4 4" xfId="4420"/>
    <cellStyle name="常规 9 2 5 4 4 2" xfId="4421"/>
    <cellStyle name="常规 9 2 5 4 5" xfId="4422"/>
    <cellStyle name="常规 9 2 5 5" xfId="4424"/>
    <cellStyle name="常规 9 2 5 5 2" xfId="4425"/>
    <cellStyle name="常规 9 2 5 5 2 2" xfId="4426"/>
    <cellStyle name="常规 9 2 5 5 3" xfId="4427"/>
    <cellStyle name="常规 9 2 5 5 3 2" xfId="4428"/>
    <cellStyle name="常规 9 2 5 5 4" xfId="4429"/>
    <cellStyle name="常规 9 2 5 6" xfId="4430"/>
    <cellStyle name="常规 9 2 5 6 2" xfId="4431"/>
    <cellStyle name="常规 9 2 5 7" xfId="4432"/>
    <cellStyle name="常规 9 2 5 7 2" xfId="4433"/>
    <cellStyle name="常规 9 2 5 8" xfId="4434"/>
    <cellStyle name="常规 9 2 5 8 2" xfId="4435"/>
    <cellStyle name="常规 9 2 5 9" xfId="4436"/>
    <cellStyle name="常规 9 2 5 9 2" xfId="207"/>
    <cellStyle name="常规 9 2 6" xfId="4437"/>
    <cellStyle name="常规 9 2 6 2" xfId="4438"/>
    <cellStyle name="常规 9 2 6 2 2" xfId="4439"/>
    <cellStyle name="常规 9 2 6 2 2 2" xfId="4440"/>
    <cellStyle name="常规 9 2 6 2 3" xfId="4441"/>
    <cellStyle name="常规 9 2 6 2 3 2" xfId="4442"/>
    <cellStyle name="常规 9 2 6 2 4" xfId="4443"/>
    <cellStyle name="常规 9 2 6 3" xfId="4444"/>
    <cellStyle name="常规 9 2 6 3 2" xfId="4445"/>
    <cellStyle name="常规 9 2 6 3 2 2" xfId="4446"/>
    <cellStyle name="常规 9 2 6 3 3" xfId="4447"/>
    <cellStyle name="常规 9 2 6 3 3 2" xfId="4448"/>
    <cellStyle name="常规 9 2 6 3 4" xfId="4449"/>
    <cellStyle name="常规 9 2 6 4" xfId="4450"/>
    <cellStyle name="常规 9 2 6 4 2" xfId="4451"/>
    <cellStyle name="常规 9 2 6 5" xfId="4452"/>
    <cellStyle name="常规 9 2 6 5 2" xfId="4453"/>
    <cellStyle name="常规 9 2 6 6" xfId="4454"/>
    <cellStyle name="常规 9 2 6 6 2" xfId="4455"/>
    <cellStyle name="常规 9 2 6 7" xfId="4456"/>
    <cellStyle name="常规 9 2 6 7 2" xfId="4457"/>
    <cellStyle name="常规 9 2 6 8" xfId="4458"/>
    <cellStyle name="常规 9 2 6 9" xfId="4459"/>
    <cellStyle name="常规 9 2 7" xfId="4460"/>
    <cellStyle name="常规 9 2 7 2" xfId="4461"/>
    <cellStyle name="常规 9 2 7 2 2" xfId="4462"/>
    <cellStyle name="常规 9 2 7 2 2 2" xfId="4463"/>
    <cellStyle name="常规 9 2 7 2 3" xfId="4464"/>
    <cellStyle name="常规 9 2 7 2 3 2" xfId="4465"/>
    <cellStyle name="常规 9 2 7 2 4" xfId="4466"/>
    <cellStyle name="常规 9 2 7 3" xfId="4467"/>
    <cellStyle name="常规 9 2 7 3 2" xfId="4468"/>
    <cellStyle name="常规 9 2 7 3 2 2" xfId="4469"/>
    <cellStyle name="常规 9 2 7 3 3" xfId="4470"/>
    <cellStyle name="常规 9 2 7 3 3 2" xfId="4471"/>
    <cellStyle name="常规 9 2 7 3 4" xfId="4472"/>
    <cellStyle name="常规 9 2 7 4" xfId="4473"/>
    <cellStyle name="常规 9 2 7 4 2" xfId="4474"/>
    <cellStyle name="常规 9 2 7 5" xfId="4475"/>
    <cellStyle name="常规 9 2 7 5 2" xfId="4476"/>
    <cellStyle name="常规 9 2 7 6" xfId="4477"/>
    <cellStyle name="常规 9 2 7 6 2" xfId="4478"/>
    <cellStyle name="常规 9 2 7 7" xfId="4479"/>
    <cellStyle name="常规 9 2 7 8" xfId="4480"/>
    <cellStyle name="常规 9 2 8" xfId="4481"/>
    <cellStyle name="常规 9 2 8 2" xfId="4482"/>
    <cellStyle name="常规 9 2 8 2 2" xfId="4483"/>
    <cellStyle name="常规 9 2 8 3" xfId="4484"/>
    <cellStyle name="常规 9 2 8 3 2" xfId="4485"/>
    <cellStyle name="常规 9 2 8 4" xfId="4486"/>
    <cellStyle name="常规 9 2 8 4 2" xfId="4487"/>
    <cellStyle name="常规 9 2 8 5" xfId="4488"/>
    <cellStyle name="常规 9 2 8 5 2" xfId="4489"/>
    <cellStyle name="常规 9 2 8 6" xfId="4490"/>
    <cellStyle name="常规 9 2 9" xfId="4491"/>
    <cellStyle name="常规 9 2 9 2" xfId="4492"/>
    <cellStyle name="常规 9 2 9 3" xfId="4493"/>
    <cellStyle name="常规 9 2 9 3 2" xfId="4494"/>
    <cellStyle name="常规 9 3" xfId="4495"/>
    <cellStyle name="常规 9 4" xfId="4496"/>
    <cellStyle name="常规 9 4 10" xfId="362"/>
    <cellStyle name="常规 9 4 10 2" xfId="4498"/>
    <cellStyle name="常规 9 4 11" xfId="4499"/>
    <cellStyle name="常规 9 4 11 2" xfId="4500"/>
    <cellStyle name="常规 9 4 12" xfId="4501"/>
    <cellStyle name="常规 9 4 13" xfId="4502"/>
    <cellStyle name="常规 9 4 2" xfId="4503"/>
    <cellStyle name="常规 9 4 2 10" xfId="4505"/>
    <cellStyle name="常规 9 4 2 11" xfId="4506"/>
    <cellStyle name="常规 9 4 2 2" xfId="4507"/>
    <cellStyle name="常规 9 4 2 2 2" xfId="4509"/>
    <cellStyle name="常规 9 4 2 2 2 2" xfId="4510"/>
    <cellStyle name="常规 9 4 2 2 2 2 2" xfId="4511"/>
    <cellStyle name="常规 9 4 2 2 2 3" xfId="4512"/>
    <cellStyle name="常规 9 4 2 2 2 3 2" xfId="4513"/>
    <cellStyle name="常规 9 4 2 2 2 4" xfId="4514"/>
    <cellStyle name="常规 9 4 2 2 3" xfId="4515"/>
    <cellStyle name="常规 9 4 2 2 3 2" xfId="4516"/>
    <cellStyle name="常规 9 4 2 2 3 2 2" xfId="4517"/>
    <cellStyle name="常规 9 4 2 2 3 3" xfId="4518"/>
    <cellStyle name="常规 9 4 2 2 3 3 2" xfId="4519"/>
    <cellStyle name="常规 9 4 2 2 3 4" xfId="4520"/>
    <cellStyle name="常规 9 4 2 2 4" xfId="4521"/>
    <cellStyle name="常规 9 4 2 2 4 2" xfId="4522"/>
    <cellStyle name="常规 9 4 2 2 5" xfId="4523"/>
    <cellStyle name="常规 9 4 2 2 5 2" xfId="4524"/>
    <cellStyle name="常规 9 4 2 2 6" xfId="4525"/>
    <cellStyle name="常规 9 4 2 2 6 2" xfId="4526"/>
    <cellStyle name="常规 9 4 2 2 7" xfId="4527"/>
    <cellStyle name="常规 9 4 2 2 8" xfId="4528"/>
    <cellStyle name="常规 9 4 2 3" xfId="4529"/>
    <cellStyle name="常规 9 4 2 4" xfId="4530"/>
    <cellStyle name="常规 9 4 2 4 2" xfId="4531"/>
    <cellStyle name="常规 9 4 2 4 2 2" xfId="4532"/>
    <cellStyle name="常规 9 4 2 4 3" xfId="4533"/>
    <cellStyle name="常规 9 4 2 4 3 2" xfId="4534"/>
    <cellStyle name="常规 9 4 2 4 4" xfId="4535"/>
    <cellStyle name="常规 9 4 2 5" xfId="4536"/>
    <cellStyle name="常规 9 4 2 5 2" xfId="4537"/>
    <cellStyle name="常规 9 4 2 5 2 2" xfId="4538"/>
    <cellStyle name="常规 9 4 2 5 3" xfId="4540"/>
    <cellStyle name="常规 9 4 2 5 3 2" xfId="4541"/>
    <cellStyle name="常规 9 4 2 5 4" xfId="4542"/>
    <cellStyle name="常规 9 4 2 6" xfId="4543"/>
    <cellStyle name="常规 9 4 2 6 2" xfId="4544"/>
    <cellStyle name="常规 9 4 2 7" xfId="4545"/>
    <cellStyle name="常规 9 4 2 7 2" xfId="4546"/>
    <cellStyle name="常规 9 4 2 8" xfId="789"/>
    <cellStyle name="常规 9 4 2 8 2" xfId="4547"/>
    <cellStyle name="常规 9 4 2 9" xfId="792"/>
    <cellStyle name="常规 9 4 2 9 2" xfId="4548"/>
    <cellStyle name="常规 9 4 3" xfId="4549"/>
    <cellStyle name="常规 9 4 3 2" xfId="4551"/>
    <cellStyle name="常规 9 4 3 2 2" xfId="4553"/>
    <cellStyle name="常规 9 4 3 2 2 2" xfId="4554"/>
    <cellStyle name="常规 9 4 3 2 3" xfId="4555"/>
    <cellStyle name="常规 9 4 3 2 3 2" xfId="4556"/>
    <cellStyle name="常规 9 4 3 2 4" xfId="4557"/>
    <cellStyle name="常规 9 4 3 3" xfId="2859"/>
    <cellStyle name="常规 9 4 3 3 2" xfId="4558"/>
    <cellStyle name="常规 9 4 3 3 2 2" xfId="4559"/>
    <cellStyle name="常规 9 4 3 3 3" xfId="4560"/>
    <cellStyle name="常规 9 4 3 3 3 2" xfId="4561"/>
    <cellStyle name="常规 9 4 3 3 4" xfId="4562"/>
    <cellStyle name="常规 9 4 3 4" xfId="4563"/>
    <cellStyle name="常规 9 4 3 4 2" xfId="4564"/>
    <cellStyle name="常规 9 4 3 5" xfId="4565"/>
    <cellStyle name="常规 9 4 3 5 2" xfId="4566"/>
    <cellStyle name="常规 9 4 3 6" xfId="4567"/>
    <cellStyle name="常规 9 4 3 6 2" xfId="4568"/>
    <cellStyle name="常规 9 4 3 7" xfId="4569"/>
    <cellStyle name="常规 9 4 3 7 2" xfId="4570"/>
    <cellStyle name="常规 9 4 3 8" xfId="4571"/>
    <cellStyle name="常规 9 4 3 9" xfId="4572"/>
    <cellStyle name="常规 9 4 4" xfId="2968"/>
    <cellStyle name="常规 9 4 4 2" xfId="2971"/>
    <cellStyle name="常规 9 4 4 2 2" xfId="4574"/>
    <cellStyle name="常规 9 4 4 2 2 2" xfId="4575"/>
    <cellStyle name="常规 9 4 4 2 3" xfId="4576"/>
    <cellStyle name="常规 9 4 4 2 3 2" xfId="2364"/>
    <cellStyle name="常规 9 4 4 2 4" xfId="4577"/>
    <cellStyle name="常规 9 4 4 3" xfId="4578"/>
    <cellStyle name="常规 9 4 4 3 2" xfId="4579"/>
    <cellStyle name="常规 9 4 4 3 2 2" xfId="791"/>
    <cellStyle name="常规 9 4 4 3 3" xfId="4580"/>
    <cellStyle name="常规 9 4 4 3 3 2" xfId="4573"/>
    <cellStyle name="常规 9 4 4 3 4" xfId="4581"/>
    <cellStyle name="常规 9 4 4 4" xfId="4582"/>
    <cellStyle name="常规 9 4 4 4 2" xfId="4583"/>
    <cellStyle name="常规 9 4 4 5" xfId="4584"/>
    <cellStyle name="常规 9 4 4 5 2" xfId="4585"/>
    <cellStyle name="常规 9 4 4 6" xfId="4586"/>
    <cellStyle name="常规 9 4 4 6 2" xfId="4587"/>
    <cellStyle name="常规 9 4 4 7" xfId="4588"/>
    <cellStyle name="常规 9 4 4 8" xfId="4589"/>
    <cellStyle name="常规 9 4 5" xfId="2974"/>
    <cellStyle name="常规 9 4 6" xfId="2977"/>
    <cellStyle name="常规 9 4 6 2" xfId="2217"/>
    <cellStyle name="常规 9 4 6 2 2" xfId="2106"/>
    <cellStyle name="常规 9 4 6 3" xfId="2219"/>
    <cellStyle name="常规 9 4 6 3 2" xfId="4590"/>
    <cellStyle name="常规 9 4 6 4" xfId="4591"/>
    <cellStyle name="常规 9 4 6 4 2" xfId="4592"/>
    <cellStyle name="常规 9 4 6 5" xfId="4593"/>
    <cellStyle name="常规 9 4 7" xfId="4594"/>
    <cellStyle name="常规 9 4 7 2" xfId="2230"/>
    <cellStyle name="常规 9 4 7 2 2" xfId="2233"/>
    <cellStyle name="常规 9 4 7 3" xfId="2237"/>
    <cellStyle name="常规 9 4 7 3 2" xfId="4596"/>
    <cellStyle name="常规 9 4 7 4" xfId="4598"/>
    <cellStyle name="常规 9 4 8" xfId="2527"/>
    <cellStyle name="常规 9 4 8 2" xfId="4600"/>
    <cellStyle name="常规 9 4 9" xfId="4601"/>
    <cellStyle name="常规 9 4 9 2" xfId="4602"/>
    <cellStyle name="常规 9 5" xfId="4603"/>
    <cellStyle name="常规 9 5 10" xfId="4605"/>
    <cellStyle name="常规 9 5 10 2" xfId="4606"/>
    <cellStyle name="常规 9 5 11" xfId="4607"/>
    <cellStyle name="常规 9 5 11 2" xfId="4608"/>
    <cellStyle name="常规 9 5 12" xfId="4609"/>
    <cellStyle name="常规 9 5 13" xfId="4610"/>
    <cellStyle name="常规 9 5 2" xfId="4611"/>
    <cellStyle name="常规 9 5 2 10" xfId="1936"/>
    <cellStyle name="常规 9 5 2 11" xfId="1968"/>
    <cellStyle name="常规 9 5 2 2" xfId="4613"/>
    <cellStyle name="常规 9 5 2 2 2" xfId="4614"/>
    <cellStyle name="常规 9 5 2 2 2 2" xfId="4615"/>
    <cellStyle name="常规 9 5 2 2 2 2 2" xfId="4616"/>
    <cellStyle name="常规 9 5 2 2 2 3" xfId="4617"/>
    <cellStyle name="常规 9 5 2 2 2 3 2" xfId="4618"/>
    <cellStyle name="常规 9 5 2 2 2 4" xfId="4619"/>
    <cellStyle name="常规 9 5 2 2 3" xfId="4620"/>
    <cellStyle name="常规 9 5 2 2 3 2" xfId="4621"/>
    <cellStyle name="常规 9 5 2 2 3 2 2" xfId="4622"/>
    <cellStyle name="常规 9 5 2 2 3 3" xfId="4623"/>
    <cellStyle name="常规 9 5 2 2 3 3 2" xfId="4624"/>
    <cellStyle name="常规 9 5 2 2 3 4" xfId="4625"/>
    <cellStyle name="常规 9 5 2 2 4" xfId="4626"/>
    <cellStyle name="常规 9 5 2 2 4 2" xfId="4627"/>
    <cellStyle name="常规 9 5 2 2 5" xfId="4628"/>
    <cellStyle name="常规 9 5 2 2 5 2" xfId="4629"/>
    <cellStyle name="常规 9 5 2 2 6" xfId="4630"/>
    <cellStyle name="常规 9 5 2 2 6 2" xfId="4631"/>
    <cellStyle name="常规 9 5 2 2 7" xfId="4632"/>
    <cellStyle name="常规 9 5 2 2 8" xfId="4633"/>
    <cellStyle name="常规 9 5 2 3" xfId="4634"/>
    <cellStyle name="常规 9 5 2 4" xfId="4635"/>
    <cellStyle name="常规 9 5 2 4 2" xfId="610"/>
    <cellStyle name="常规 9 5 2 4 2 2" xfId="4636"/>
    <cellStyle name="常规 9 5 2 4 3" xfId="4637"/>
    <cellStyle name="常规 9 5 2 4 3 2" xfId="4638"/>
    <cellStyle name="常规 9 5 2 4 4" xfId="4639"/>
    <cellStyle name="常规 9 5 2 5" xfId="4640"/>
    <cellStyle name="常规 9 5 2 5 2" xfId="4641"/>
    <cellStyle name="常规 9 5 2 5 2 2" xfId="4642"/>
    <cellStyle name="常规 9 5 2 5 3" xfId="4643"/>
    <cellStyle name="常规 9 5 2 5 3 2" xfId="4644"/>
    <cellStyle name="常规 9 5 2 5 4" xfId="4645"/>
    <cellStyle name="常规 9 5 2 6" xfId="4646"/>
    <cellStyle name="常规 9 5 2 6 2" xfId="4647"/>
    <cellStyle name="常规 9 5 2 7" xfId="4648"/>
    <cellStyle name="常规 9 5 2 7 2" xfId="4649"/>
    <cellStyle name="常规 9 5 2 8" xfId="433"/>
    <cellStyle name="常规 9 5 2 8 2" xfId="4650"/>
    <cellStyle name="常规 9 5 2 9" xfId="802"/>
    <cellStyle name="常规 9 5 2 9 2" xfId="551"/>
    <cellStyle name="常规 9 5 3" xfId="4651"/>
    <cellStyle name="常规 9 5 3 2" xfId="4652"/>
    <cellStyle name="常规 9 5 3 2 2" xfId="4653"/>
    <cellStyle name="常规 9 5 3 2 2 2" xfId="4654"/>
    <cellStyle name="常规 9 5 3 2 3" xfId="4655"/>
    <cellStyle name="常规 9 5 3 2 3 2" xfId="4656"/>
    <cellStyle name="常规 9 5 3 2 4" xfId="4657"/>
    <cellStyle name="常规 9 5 3 3" xfId="4658"/>
    <cellStyle name="常规 9 5 3 3 2" xfId="4659"/>
    <cellStyle name="常规 9 5 3 3 2 2" xfId="4660"/>
    <cellStyle name="常规 9 5 3 3 3" xfId="4661"/>
    <cellStyle name="常规 9 5 3 3 3 2" xfId="4662"/>
    <cellStyle name="常规 9 5 3 3 4" xfId="4663"/>
    <cellStyle name="常规 9 5 3 4" xfId="4664"/>
    <cellStyle name="常规 9 5 3 4 2" xfId="4665"/>
    <cellStyle name="常规 9 5 3 5" xfId="4666"/>
    <cellStyle name="常规 9 5 3 5 2" xfId="4667"/>
    <cellStyle name="常规 9 5 3 6" xfId="4668"/>
    <cellStyle name="常规 9 5 3 6 2" xfId="4669"/>
    <cellStyle name="常规 9 5 3 7" xfId="4670"/>
    <cellStyle name="常规 9 5 3 7 2" xfId="4671"/>
    <cellStyle name="常规 9 5 3 8" xfId="4672"/>
    <cellStyle name="常规 9 5 3 9" xfId="4673"/>
    <cellStyle name="常规 9 5 4" xfId="2982"/>
    <cellStyle name="常规 9 5 4 2" xfId="2984"/>
    <cellStyle name="常规 9 5 4 2 2" xfId="4674"/>
    <cellStyle name="常规 9 5 4 2 2 2" xfId="4675"/>
    <cellStyle name="常规 9 5 4 2 3" xfId="4676"/>
    <cellStyle name="常规 9 5 4 2 3 2" xfId="4677"/>
    <cellStyle name="常规 9 5 4 2 4" xfId="4678"/>
    <cellStyle name="常规 9 5 4 3" xfId="4679"/>
    <cellStyle name="常规 9 5 4 3 2" xfId="4680"/>
    <cellStyle name="常规 9 5 4 3 2 2" xfId="4681"/>
    <cellStyle name="常规 9 5 4 3 3" xfId="4682"/>
    <cellStyle name="常规 9 5 4 3 3 2" xfId="4683"/>
    <cellStyle name="常规 9 5 4 3 4" xfId="4684"/>
    <cellStyle name="常规 9 5 4 4" xfId="3872"/>
    <cellStyle name="常规 9 5 4 4 2" xfId="2464"/>
    <cellStyle name="常规 9 5 4 5" xfId="990"/>
    <cellStyle name="常规 9 5 4 5 2" xfId="2492"/>
    <cellStyle name="常规 9 5 4 6" xfId="2992"/>
    <cellStyle name="常规 9 5 4 6 2" xfId="4685"/>
    <cellStyle name="常规 9 5 4 7" xfId="4686"/>
    <cellStyle name="常规 9 5 4 8" xfId="4687"/>
    <cellStyle name="常规 9 5 5" xfId="40"/>
    <cellStyle name="常规 9 5 6" xfId="759"/>
    <cellStyle name="常规 9 5 6 2" xfId="2258"/>
    <cellStyle name="常规 9 5 6 2 2" xfId="2260"/>
    <cellStyle name="常规 9 5 6 3" xfId="2262"/>
    <cellStyle name="常规 9 5 6 3 2" xfId="4688"/>
    <cellStyle name="常规 9 5 6 4" xfId="3877"/>
    <cellStyle name="常规 9 5 6 4 2" xfId="4689"/>
    <cellStyle name="常规 9 5 6 5" xfId="4690"/>
    <cellStyle name="常规 9 5 7" xfId="382"/>
    <cellStyle name="常规 9 5 7 2" xfId="4691"/>
    <cellStyle name="常规 9 5 7 2 2" xfId="4692"/>
    <cellStyle name="常规 9 5 7 3" xfId="4693"/>
    <cellStyle name="常规 9 5 7 3 2" xfId="4694"/>
    <cellStyle name="常规 9 5 7 4" xfId="3880"/>
    <cellStyle name="常规 9 5 8" xfId="390"/>
    <cellStyle name="常规 9 5 8 2" xfId="4695"/>
    <cellStyle name="常规 9 5 9" xfId="180"/>
    <cellStyle name="常规 9 5 9 2" xfId="4696"/>
    <cellStyle name="常规 9 6" xfId="4697"/>
    <cellStyle name="常规 9 6 10" xfId="4699"/>
    <cellStyle name="常规 9 6 10 2" xfId="4700"/>
    <cellStyle name="常规 9 6 11" xfId="4701"/>
    <cellStyle name="常规 9 6 12" xfId="4702"/>
    <cellStyle name="常规 9 6 2" xfId="4703"/>
    <cellStyle name="常规 9 6 2 2" xfId="4705"/>
    <cellStyle name="常规 9 6 2 2 2" xfId="4706"/>
    <cellStyle name="常规 9 6 2 2 2 2" xfId="4707"/>
    <cellStyle name="常规 9 6 2 2 2 2 2" xfId="4708"/>
    <cellStyle name="常规 9 6 2 2 2 3" xfId="4709"/>
    <cellStyle name="常规 9 6 2 2 2 3 2" xfId="4710"/>
    <cellStyle name="常规 9 6 2 2 2 4" xfId="4711"/>
    <cellStyle name="常规 9 6 2 2 3" xfId="4712"/>
    <cellStyle name="常规 9 6 2 2 3 2" xfId="4713"/>
    <cellStyle name="常规 9 6 2 2 3 2 2" xfId="4714"/>
    <cellStyle name="常规 9 6 2 2 3 3" xfId="4715"/>
    <cellStyle name="常规 9 6 2 2 3 3 2" xfId="4716"/>
    <cellStyle name="常规 9 6 2 2 3 4" xfId="4717"/>
    <cellStyle name="常规 9 6 2 2 4" xfId="4718"/>
    <cellStyle name="常规 9 6 2 2 4 2" xfId="4719"/>
    <cellStyle name="常规 9 6 2 2 5" xfId="4720"/>
    <cellStyle name="常规 9 6 2 2 5 2" xfId="4721"/>
    <cellStyle name="常规 9 6 2 2 6" xfId="4722"/>
    <cellStyle name="常规 9 6 2 2 6 2" xfId="4723"/>
    <cellStyle name="常规 9 6 2 2 7" xfId="4724"/>
    <cellStyle name="常规 9 6 2 2 8" xfId="4725"/>
    <cellStyle name="常规 9 6 2 3" xfId="4726"/>
    <cellStyle name="常规 9 6 2 4" xfId="4727"/>
    <cellStyle name="常规 9 6 3" xfId="4728"/>
    <cellStyle name="常规 9 6 3 2" xfId="4729"/>
    <cellStyle name="常规 9 6 3 2 2" xfId="4730"/>
    <cellStyle name="常规 9 6 3 2 2 2" xfId="4731"/>
    <cellStyle name="常规 9 6 3 2 3" xfId="4732"/>
    <cellStyle name="常规 9 6 3 2 3 2" xfId="4733"/>
    <cellStyle name="常规 9 6 3 2 4" xfId="4734"/>
    <cellStyle name="常规 9 6 3 3" xfId="4735"/>
    <cellStyle name="常规 9 6 3 3 2" xfId="4736"/>
    <cellStyle name="常规 9 6 3 3 2 2" xfId="4737"/>
    <cellStyle name="常规 9 6 3 3 3" xfId="4738"/>
    <cellStyle name="常规 9 6 3 3 3 2" xfId="4739"/>
    <cellStyle name="常规 9 6 3 3 4" xfId="4740"/>
    <cellStyle name="常规 9 6 3 4" xfId="4741"/>
    <cellStyle name="常规 9 6 3 4 2" xfId="4742"/>
    <cellStyle name="常规 9 6 3 5" xfId="4743"/>
    <cellStyle name="常规 9 6 3 5 2" xfId="4744"/>
    <cellStyle name="常规 9 6 3 6" xfId="4745"/>
    <cellStyle name="常规 9 6 3 6 2" xfId="4746"/>
    <cellStyle name="常规 9 6 3 7" xfId="4747"/>
    <cellStyle name="常规 9 6 3 7 2" xfId="4748"/>
    <cellStyle name="常规 9 6 3 8" xfId="4749"/>
    <cellStyle name="常规 9 6 3 9" xfId="4750"/>
    <cellStyle name="常规 9 6 4" xfId="451"/>
    <cellStyle name="常规 9 6 4 2" xfId="4751"/>
    <cellStyle name="常规 9 6 4 2 2" xfId="4752"/>
    <cellStyle name="常规 9 6 4 2 2 2" xfId="4753"/>
    <cellStyle name="常规 9 6 4 2 3" xfId="4754"/>
    <cellStyle name="常规 9 6 4 2 3 2" xfId="4755"/>
    <cellStyle name="常规 9 6 4 2 4" xfId="4756"/>
    <cellStyle name="常规 9 6 4 3" xfId="4757"/>
    <cellStyle name="常规 9 6 4 3 2" xfId="4758"/>
    <cellStyle name="常规 9 6 4 3 2 2" xfId="4759"/>
    <cellStyle name="常规 9 6 4 3 3" xfId="4760"/>
    <cellStyle name="常规 9 6 4 3 3 2" xfId="4761"/>
    <cellStyle name="常规 9 6 4 3 4" xfId="4762"/>
    <cellStyle name="常规 9 6 4 4" xfId="4763"/>
    <cellStyle name="常规 9 6 4 4 2" xfId="4764"/>
    <cellStyle name="常规 9 6 4 5" xfId="4765"/>
    <cellStyle name="常规 9 6 4 5 2" xfId="4767"/>
    <cellStyle name="常规 9 6 4 6" xfId="4769"/>
    <cellStyle name="常规 9 6 4 6 2" xfId="4771"/>
    <cellStyle name="常规 9 6 4 7" xfId="4772"/>
    <cellStyle name="常规 9 6 4 8" xfId="4773"/>
    <cellStyle name="常规 9 6 5" xfId="4774"/>
    <cellStyle name="常规 9 6 6" xfId="4775"/>
    <cellStyle name="常规 9 6 6 2" xfId="173"/>
    <cellStyle name="常规 9 6 6 2 2" xfId="115"/>
    <cellStyle name="常规 9 6 6 3" xfId="92"/>
    <cellStyle name="常规 9 6 6 3 2" xfId="4776"/>
    <cellStyle name="常规 9 6 6 4" xfId="4777"/>
    <cellStyle name="常规 9 6 6 4 2" xfId="4778"/>
    <cellStyle name="常规 9 6 6 5" xfId="4779"/>
    <cellStyle name="常规 9 6 7" xfId="4781"/>
    <cellStyle name="常规 9 6 7 2" xfId="4782"/>
    <cellStyle name="常规 9 6 7 2 2" xfId="4783"/>
    <cellStyle name="常规 9 6 7 3" xfId="4784"/>
    <cellStyle name="常规 9 6 7 3 2" xfId="4785"/>
    <cellStyle name="常规 9 6 7 4" xfId="4786"/>
    <cellStyle name="常规 9 6 8" xfId="4787"/>
    <cellStyle name="常规 9 6 8 2" xfId="4788"/>
    <cellStyle name="常规 9 6 9" xfId="4789"/>
    <cellStyle name="常规 9 6 9 2" xfId="4790"/>
    <cellStyle name="常规 9 7" xfId="4791"/>
    <cellStyle name="常规 9 7 10" xfId="4793"/>
    <cellStyle name="常规 9 7 10 2" xfId="4795"/>
    <cellStyle name="常规 9 7 11" xfId="4797"/>
    <cellStyle name="常规 9 7 11 2" xfId="4798"/>
    <cellStyle name="常规 9 7 12" xfId="4799"/>
    <cellStyle name="常规 9 7 13" xfId="4800"/>
    <cellStyle name="常规 9 7 2" xfId="4801"/>
    <cellStyle name="常规 9 7 2 10" xfId="4803"/>
    <cellStyle name="常规 9 7 2 2" xfId="4804"/>
    <cellStyle name="常规 9 7 2 2 2" xfId="4805"/>
    <cellStyle name="常规 9 7 2 2 2 2" xfId="4806"/>
    <cellStyle name="常规 9 7 2 2 2 2 2" xfId="4807"/>
    <cellStyle name="常规 9 7 2 2 2 3" xfId="715"/>
    <cellStyle name="常规 9 7 2 2 2 3 2" xfId="719"/>
    <cellStyle name="常规 9 7 2 2 2 4" xfId="725"/>
    <cellStyle name="常规 9 7 2 2 3" xfId="4808"/>
    <cellStyle name="常规 9 7 2 2 3 2" xfId="4809"/>
    <cellStyle name="常规 9 7 2 2 3 2 2" xfId="4810"/>
    <cellStyle name="常规 9 7 2 2 3 3" xfId="308"/>
    <cellStyle name="常规 9 7 2 2 3 3 2" xfId="4811"/>
    <cellStyle name="常规 9 7 2 2 3 4" xfId="315"/>
    <cellStyle name="常规 9 7 2 2 4" xfId="4812"/>
    <cellStyle name="常规 9 7 2 2 4 2" xfId="4813"/>
    <cellStyle name="常规 9 7 2 2 5" xfId="4814"/>
    <cellStyle name="常规 9 7 2 2 5 2" xfId="4815"/>
    <cellStyle name="常规 9 7 2 2 6" xfId="4816"/>
    <cellStyle name="常规 9 7 2 2 6 2" xfId="4817"/>
    <cellStyle name="常规 9 7 2 2 7" xfId="4818"/>
    <cellStyle name="常规 9 7 2 2 8" xfId="4819"/>
    <cellStyle name="常规 9 7 2 3" xfId="4820"/>
    <cellStyle name="常规 9 7 2 3 2" xfId="4821"/>
    <cellStyle name="常规 9 7 2 3 2 2" xfId="4822"/>
    <cellStyle name="常规 9 7 2 3 3" xfId="4824"/>
    <cellStyle name="常规 9 7 2 3 3 2" xfId="4825"/>
    <cellStyle name="常规 9 7 2 3 4" xfId="4826"/>
    <cellStyle name="常规 9 7 2 4" xfId="4827"/>
    <cellStyle name="常规 9 7 2 4 2" xfId="4828"/>
    <cellStyle name="常规 9 7 2 4 2 2" xfId="4829"/>
    <cellStyle name="常规 9 7 2 4 3" xfId="4830"/>
    <cellStyle name="常规 9 7 2 4 3 2" xfId="4831"/>
    <cellStyle name="常规 9 7 2 4 4" xfId="4832"/>
    <cellStyle name="常规 9 7 2 5" xfId="4833"/>
    <cellStyle name="常规 9 7 2 5 2" xfId="4834"/>
    <cellStyle name="常规 9 7 2 6" xfId="4835"/>
    <cellStyle name="常规 9 7 2 6 2" xfId="4836"/>
    <cellStyle name="常规 9 7 2 7" xfId="4837"/>
    <cellStyle name="常规 9 7 2 7 2" xfId="4838"/>
    <cellStyle name="常规 9 7 2 8" xfId="4839"/>
    <cellStyle name="常规 9 7 2 8 2" xfId="4840"/>
    <cellStyle name="常规 9 7 2 9" xfId="4841"/>
    <cellStyle name="常规 9 7 3" xfId="4842"/>
    <cellStyle name="常规 9 7 3 2" xfId="4843"/>
    <cellStyle name="常规 9 7 3 2 2" xfId="4844"/>
    <cellStyle name="常规 9 7 3 2 2 2" xfId="4845"/>
    <cellStyle name="常规 9 7 3 2 3" xfId="4846"/>
    <cellStyle name="常规 9 7 3 2 3 2" xfId="4847"/>
    <cellStyle name="常规 9 7 3 2 4" xfId="4848"/>
    <cellStyle name="常规 9 7 3 3" xfId="4849"/>
    <cellStyle name="常规 9 7 3 3 2" xfId="4850"/>
    <cellStyle name="常规 9 7 3 3 2 2" xfId="4851"/>
    <cellStyle name="常规 9 7 3 3 3" xfId="4852"/>
    <cellStyle name="常规 9 7 3 3 3 2" xfId="4853"/>
    <cellStyle name="常规 9 7 3 3 4" xfId="4854"/>
    <cellStyle name="常规 9 7 3 4" xfId="4855"/>
    <cellStyle name="常规 9 7 3 4 2" xfId="4856"/>
    <cellStyle name="常规 9 7 3 5" xfId="4857"/>
    <cellStyle name="常规 9 7 3 5 2" xfId="4858"/>
    <cellStyle name="常规 9 7 3 6" xfId="4859"/>
    <cellStyle name="常规 9 7 3 6 2" xfId="4860"/>
    <cellStyle name="常规 9 7 3 7" xfId="4861"/>
    <cellStyle name="常规 9 7 3 7 2" xfId="4862"/>
    <cellStyle name="常规 9 7 3 8" xfId="4863"/>
    <cellStyle name="常规 9 7 3 9" xfId="4864"/>
    <cellStyle name="常规 9 7 4" xfId="25"/>
    <cellStyle name="常规 9 7 4 2" xfId="4865"/>
    <cellStyle name="常规 9 7 4 2 2" xfId="4866"/>
    <cellStyle name="常规 9 7 4 2 2 2" xfId="4867"/>
    <cellStyle name="常规 9 7 4 2 3" xfId="4868"/>
    <cellStyle name="常规 9 7 4 2 3 2" xfId="4869"/>
    <cellStyle name="常规 9 7 4 2 4" xfId="4870"/>
    <cellStyle name="常规 9 7 4 3" xfId="4871"/>
    <cellStyle name="常规 9 7 4 3 2" xfId="4872"/>
    <cellStyle name="常规 9 7 4 3 2 2" xfId="4873"/>
    <cellStyle name="常规 9 7 4 3 3" xfId="4874"/>
    <cellStyle name="常规 9 7 4 3 3 2" xfId="4875"/>
    <cellStyle name="常规 9 7 4 3 4" xfId="4876"/>
    <cellStyle name="常规 9 7 4 4" xfId="818"/>
    <cellStyle name="常规 9 7 4 4 2" xfId="4877"/>
    <cellStyle name="常规 9 7 4 5" xfId="4878"/>
    <cellStyle name="常规 9 7 4 5 2" xfId="4879"/>
    <cellStyle name="常规 9 7 4 6" xfId="4880"/>
    <cellStyle name="常规 9 7 4 6 2" xfId="4881"/>
    <cellStyle name="常规 9 7 4 7" xfId="4882"/>
    <cellStyle name="常规 9 7 4 8" xfId="4883"/>
    <cellStyle name="常规 9 7 5" xfId="4884"/>
    <cellStyle name="常规 9 7 6" xfId="4885"/>
    <cellStyle name="常规 9 7 6 2" xfId="4886"/>
    <cellStyle name="常规 9 7 6 2 2" xfId="4887"/>
    <cellStyle name="常规 9 7 6 3" xfId="4888"/>
    <cellStyle name="常规 9 7 6 3 2" xfId="4889"/>
    <cellStyle name="常规 9 7 6 4" xfId="3892"/>
    <cellStyle name="常规 9 7 6 4 2" xfId="4890"/>
    <cellStyle name="常规 9 7 6 5" xfId="4891"/>
    <cellStyle name="常规 9 7 7" xfId="4892"/>
    <cellStyle name="常规 9 7 7 2" xfId="4893"/>
    <cellStyle name="常规 9 7 7 2 2" xfId="1521"/>
    <cellStyle name="常规 9 7 7 3" xfId="4894"/>
    <cellStyle name="常规 9 7 7 3 2" xfId="4895"/>
    <cellStyle name="常规 9 7 7 4" xfId="4896"/>
    <cellStyle name="常规 9 7 8" xfId="4897"/>
    <cellStyle name="常规 9 7 8 2" xfId="4898"/>
    <cellStyle name="常规 9 7 9" xfId="4899"/>
    <cellStyle name="常规 9 7 9 2" xfId="4900"/>
    <cellStyle name="常规 9 8" xfId="4901"/>
    <cellStyle name="常规 9 8 10" xfId="4903"/>
    <cellStyle name="常规 9 8 10 2" xfId="4904"/>
    <cellStyle name="常规 9 8 11" xfId="4905"/>
    <cellStyle name="常规 9 8 11 2" xfId="4906"/>
    <cellStyle name="常规 9 8 12" xfId="4907"/>
    <cellStyle name="常规 9 8 13" xfId="4908"/>
    <cellStyle name="常规 9 8 2" xfId="4909"/>
    <cellStyle name="常规 9 8 2 10" xfId="4911"/>
    <cellStyle name="常规 9 8 2 2" xfId="894"/>
    <cellStyle name="常规 9 8 2 2 2" xfId="4912"/>
    <cellStyle name="常规 9 8 2 2 2 2" xfId="4914"/>
    <cellStyle name="常规 9 8 2 2 2 2 2" xfId="4915"/>
    <cellStyle name="常规 9 8 2 2 2 3" xfId="4916"/>
    <cellStyle name="常规 9 8 2 2 2 3 2" xfId="4917"/>
    <cellStyle name="常规 9 8 2 2 2 4" xfId="4918"/>
    <cellStyle name="常规 9 8 2 2 3" xfId="4919"/>
    <cellStyle name="常规 9 8 2 2 3 2" xfId="4920"/>
    <cellStyle name="常规 9 8 2 2 3 2 2" xfId="4921"/>
    <cellStyle name="常规 9 8 2 2 3 3" xfId="4922"/>
    <cellStyle name="常规 9 8 2 2 3 3 2" xfId="4923"/>
    <cellStyle name="常规 9 8 2 2 3 4" xfId="4924"/>
    <cellStyle name="常规 9 8 2 2 4" xfId="4925"/>
    <cellStyle name="常规 9 8 2 2 4 2" xfId="4926"/>
    <cellStyle name="常规 9 8 2 2 5" xfId="4927"/>
    <cellStyle name="常规 9 8 2 2 5 2" xfId="4928"/>
    <cellStyle name="常规 9 8 2 2 6" xfId="4929"/>
    <cellStyle name="常规 9 8 2 2 6 2" xfId="4930"/>
    <cellStyle name="常规 9 8 2 2 7" xfId="4931"/>
    <cellStyle name="常规 9 8 2 2 8" xfId="4932"/>
    <cellStyle name="常规 9 8 2 3" xfId="1852"/>
    <cellStyle name="常规 9 8 2 3 2" xfId="2327"/>
    <cellStyle name="常规 9 8 2 3 2 2" xfId="4933"/>
    <cellStyle name="常规 9 8 2 3 3" xfId="4934"/>
    <cellStyle name="常规 9 8 2 3 3 2" xfId="4935"/>
    <cellStyle name="常规 9 8 2 3 4" xfId="4936"/>
    <cellStyle name="常规 9 8 2 4" xfId="2330"/>
    <cellStyle name="常规 9 8 2 4 2" xfId="2334"/>
    <cellStyle name="常规 9 8 2 4 2 2" xfId="4937"/>
    <cellStyle name="常规 9 8 2 4 3" xfId="4938"/>
    <cellStyle name="常规 9 8 2 4 3 2" xfId="4940"/>
    <cellStyle name="常规 9 8 2 4 4" xfId="4942"/>
    <cellStyle name="常规 9 8 2 5" xfId="3762"/>
    <cellStyle name="常规 9 8 2 5 2" xfId="4944"/>
    <cellStyle name="常规 9 8 2 6" xfId="2908"/>
    <cellStyle name="常规 9 8 2 6 2" xfId="4945"/>
    <cellStyle name="常规 9 8 2 7" xfId="2337"/>
    <cellStyle name="常规 9 8 2 7 2" xfId="2341"/>
    <cellStyle name="常规 9 8 2 8" xfId="2911"/>
    <cellStyle name="常规 9 8 2 8 2" xfId="2915"/>
    <cellStyle name="常规 9 8 2 9" xfId="1542"/>
    <cellStyle name="常规 9 8 3" xfId="4946"/>
    <cellStyle name="常规 9 8 3 2" xfId="833"/>
    <cellStyle name="常规 9 8 3 2 2" xfId="3124"/>
    <cellStyle name="常规 9 8 3 2 2 2" xfId="4947"/>
    <cellStyle name="常规 9 8 3 2 3" xfId="4948"/>
    <cellStyle name="常规 9 8 3 2 3 2" xfId="4949"/>
    <cellStyle name="常规 9 8 3 2 4" xfId="4950"/>
    <cellStyle name="常规 9 8 3 3" xfId="1859"/>
    <cellStyle name="常规 9 8 3 3 2" xfId="3136"/>
    <cellStyle name="常规 9 8 3 3 2 2" xfId="4951"/>
    <cellStyle name="常规 9 8 3 3 3" xfId="4952"/>
    <cellStyle name="常规 9 8 3 3 3 2" xfId="4953"/>
    <cellStyle name="常规 9 8 3 3 4" xfId="4954"/>
    <cellStyle name="常规 9 8 3 4" xfId="3139"/>
    <cellStyle name="常规 9 8 3 4 2" xfId="3141"/>
    <cellStyle name="常规 9 8 3 5" xfId="2606"/>
    <cellStyle name="常规 9 8 3 5 2" xfId="2609"/>
    <cellStyle name="常规 9 8 3 6" xfId="2613"/>
    <cellStyle name="常规 9 8 3 6 2" xfId="4955"/>
    <cellStyle name="常规 9 8 3 7" xfId="4956"/>
    <cellStyle name="常规 9 8 3 7 2" xfId="4957"/>
    <cellStyle name="常规 9 8 3 8" xfId="2502"/>
    <cellStyle name="常规 9 8 3 9" xfId="1548"/>
    <cellStyle name="常规 9 8 4" xfId="575"/>
    <cellStyle name="常规 9 8 4 2" xfId="4074"/>
    <cellStyle name="常规 9 8 4 2 2" xfId="4958"/>
    <cellStyle name="常规 9 8 4 2 2 2" xfId="4959"/>
    <cellStyle name="常规 9 8 4 2 3" xfId="4960"/>
    <cellStyle name="常规 9 8 4 2 3 2" xfId="4961"/>
    <cellStyle name="常规 9 8 4 2 4" xfId="4962"/>
    <cellStyle name="常规 9 8 4 3" xfId="4963"/>
    <cellStyle name="常规 9 8 4 3 2" xfId="4964"/>
    <cellStyle name="常规 9 8 4 3 2 2" xfId="4965"/>
    <cellStyle name="常规 9 8 4 3 3" xfId="4966"/>
    <cellStyle name="常规 9 8 4 3 3 2" xfId="4967"/>
    <cellStyle name="常规 9 8 4 3 4" xfId="4968"/>
    <cellStyle name="常规 9 8 4 4" xfId="3898"/>
    <cellStyle name="常规 9 8 4 4 2" xfId="4969"/>
    <cellStyle name="常规 9 8 4 5" xfId="4970"/>
    <cellStyle name="常规 9 8 4 5 2" xfId="4971"/>
    <cellStyle name="常规 9 8 4 6" xfId="4972"/>
    <cellStyle name="常规 9 8 4 6 2" xfId="4973"/>
    <cellStyle name="常规 9 8 4 7" xfId="4974"/>
    <cellStyle name="常规 9 8 4 8" xfId="4975"/>
    <cellStyle name="常规 9 8 5" xfId="4976"/>
    <cellStyle name="常规 9 8 6" xfId="4977"/>
    <cellStyle name="常规 9 8 6 2" xfId="4978"/>
    <cellStyle name="常规 9 8 6 2 2" xfId="4980"/>
    <cellStyle name="常规 9 8 6 3" xfId="4982"/>
    <cellStyle name="常规 9 8 6 3 2" xfId="4984"/>
    <cellStyle name="常规 9 8 6 4" xfId="4985"/>
    <cellStyle name="常规 9 8 7" xfId="4987"/>
    <cellStyle name="常规 9 8 7 2" xfId="4988"/>
    <cellStyle name="常规 9 8 7 2 2" xfId="4991"/>
    <cellStyle name="常规 9 8 7 3" xfId="4993"/>
    <cellStyle name="常规 9 8 7 3 2" xfId="4995"/>
    <cellStyle name="常规 9 8 7 4" xfId="4996"/>
    <cellStyle name="常规 9 8 8" xfId="4998"/>
    <cellStyle name="常规 9 8 8 2" xfId="4999"/>
    <cellStyle name="常规 9 8 9" xfId="5000"/>
    <cellStyle name="常规 9 8 9 2" xfId="5001"/>
    <cellStyle name="常规 9 9" xfId="4989"/>
    <cellStyle name="常规 90" xfId="58"/>
    <cellStyle name="常规 91" xfId="3471"/>
    <cellStyle name="常规 91 2" xfId="3474"/>
    <cellStyle name="常规 92" xfId="3481"/>
    <cellStyle name="常规 92 2" xfId="3484"/>
    <cellStyle name="常规 93" xfId="3491"/>
    <cellStyle name="常规 99" xfId="5002"/>
    <cellStyle name="常规 99 2" xfId="5003"/>
    <cellStyle name="常规_10AW核价-润懋(35款已核，单耗未减)" xfId="5495"/>
    <cellStyle name="常规_工艺单格式(大货)A" xfId="3789"/>
    <cellStyle name="超链接 2" xfId="1534"/>
    <cellStyle name="超链接 2 2" xfId="5004"/>
    <cellStyle name="超链接 3" xfId="5005"/>
    <cellStyle name="出力" xfId="4823"/>
    <cellStyle name="悪い" xfId="1735"/>
    <cellStyle name="輔色1" xfId="5006"/>
    <cellStyle name="輔色1 2" xfId="5007"/>
    <cellStyle name="輔色1 2 2" xfId="5008"/>
    <cellStyle name="輔色1 2 2 2" xfId="5009"/>
    <cellStyle name="輔色1 2 3" xfId="5010"/>
    <cellStyle name="輔色1 2 3 2" xfId="5011"/>
    <cellStyle name="輔色1 2 4" xfId="5012"/>
    <cellStyle name="輔色1 3" xfId="5013"/>
    <cellStyle name="輔色1 3 2" xfId="5014"/>
    <cellStyle name="輔色1 3 2 2" xfId="5015"/>
    <cellStyle name="輔色1 3 3" xfId="5016"/>
    <cellStyle name="輔色1 3 3 2" xfId="5017"/>
    <cellStyle name="輔色1 3 4" xfId="5018"/>
    <cellStyle name="輔色1 4" xfId="5019"/>
    <cellStyle name="輔色1 5" xfId="5020"/>
    <cellStyle name="輔色2" xfId="5021"/>
    <cellStyle name="輔色2 2" xfId="5022"/>
    <cellStyle name="輔色2 2 2" xfId="5023"/>
    <cellStyle name="輔色2 2 2 2" xfId="5024"/>
    <cellStyle name="輔色2 2 3" xfId="5025"/>
    <cellStyle name="輔色2 2 3 2" xfId="5026"/>
    <cellStyle name="輔色2 2 4" xfId="5027"/>
    <cellStyle name="輔色2 3" xfId="5028"/>
    <cellStyle name="輔色2 3 2" xfId="5029"/>
    <cellStyle name="輔色2 3 2 2" xfId="5030"/>
    <cellStyle name="輔色2 3 3" xfId="5031"/>
    <cellStyle name="輔色2 3 3 2" xfId="5032"/>
    <cellStyle name="輔色2 3 4" xfId="5033"/>
    <cellStyle name="輔色2 4" xfId="5034"/>
    <cellStyle name="輔色2 5" xfId="5035"/>
    <cellStyle name="輔色3" xfId="2224"/>
    <cellStyle name="輔色3 2" xfId="2226"/>
    <cellStyle name="輔色3 2 2" xfId="5036"/>
    <cellStyle name="輔色3 2 2 2" xfId="5037"/>
    <cellStyle name="輔色3 2 3" xfId="5038"/>
    <cellStyle name="輔色3 2 3 2" xfId="5039"/>
    <cellStyle name="輔色3 2 4" xfId="5040"/>
    <cellStyle name="輔色3 3" xfId="5041"/>
    <cellStyle name="輔色3 3 2" xfId="5042"/>
    <cellStyle name="輔色3 3 2 2" xfId="5043"/>
    <cellStyle name="輔色3 3 3" xfId="5044"/>
    <cellStyle name="輔色3 3 3 2" xfId="5045"/>
    <cellStyle name="輔色3 3 4" xfId="5046"/>
    <cellStyle name="輔色3 4" xfId="5047"/>
    <cellStyle name="輔色3 5" xfId="5048"/>
    <cellStyle name="輔色4" xfId="2229"/>
    <cellStyle name="輔色4 2" xfId="2232"/>
    <cellStyle name="輔色4 2 2" xfId="5049"/>
    <cellStyle name="輔色4 2 2 2" xfId="5050"/>
    <cellStyle name="輔色4 2 3" xfId="5051"/>
    <cellStyle name="輔色4 2 3 2" xfId="5052"/>
    <cellStyle name="輔色4 2 4" xfId="5053"/>
    <cellStyle name="輔色4 3" xfId="5054"/>
    <cellStyle name="輔色4 3 2" xfId="5055"/>
    <cellStyle name="輔色4 3 2 2" xfId="5056"/>
    <cellStyle name="輔色4 3 3" xfId="5057"/>
    <cellStyle name="輔色4 3 3 2" xfId="5058"/>
    <cellStyle name="輔色4 3 4" xfId="5060"/>
    <cellStyle name="輔色4 4" xfId="5061"/>
    <cellStyle name="輔色4 5" xfId="5062"/>
    <cellStyle name="輔色5" xfId="2236"/>
    <cellStyle name="輔色5 2" xfId="4597"/>
    <cellStyle name="輔色5 2 2" xfId="5063"/>
    <cellStyle name="輔色5 2 2 2" xfId="5064"/>
    <cellStyle name="輔色5 2 3" xfId="5065"/>
    <cellStyle name="輔色5 2 3 2" xfId="5066"/>
    <cellStyle name="輔色5 2 4" xfId="5067"/>
    <cellStyle name="輔色5 3" xfId="5068"/>
    <cellStyle name="輔色5 3 2" xfId="5069"/>
    <cellStyle name="輔色5 3 2 2" xfId="5070"/>
    <cellStyle name="輔色5 3 3" xfId="5071"/>
    <cellStyle name="輔色5 3 3 2" xfId="5072"/>
    <cellStyle name="輔色5 3 4" xfId="5073"/>
    <cellStyle name="輔色5 4" xfId="5074"/>
    <cellStyle name="輔色5 5" xfId="5075"/>
    <cellStyle name="輔色6" xfId="4599"/>
    <cellStyle name="輔色6 2" xfId="5076"/>
    <cellStyle name="輔色6 2 2" xfId="5077"/>
    <cellStyle name="輔色6 2 2 2" xfId="5078"/>
    <cellStyle name="輔色6 2 3" xfId="5079"/>
    <cellStyle name="輔色6 2 3 2" xfId="5080"/>
    <cellStyle name="輔色6 2 4" xfId="5081"/>
    <cellStyle name="輔色6 3" xfId="5082"/>
    <cellStyle name="輔色6 3 2" xfId="5083"/>
    <cellStyle name="輔色6 3 2 2" xfId="5084"/>
    <cellStyle name="輔色6 3 3" xfId="5085"/>
    <cellStyle name="輔色6 3 3 2" xfId="5086"/>
    <cellStyle name="輔色6 3 4" xfId="5087"/>
    <cellStyle name="輔色6 4" xfId="5088"/>
    <cellStyle name="輔色6 5" xfId="5089"/>
    <cellStyle name="好 2" xfId="2886"/>
    <cellStyle name="好 2 2" xfId="5090"/>
    <cellStyle name="好 2 2 2" xfId="5091"/>
    <cellStyle name="好 2 3" xfId="259"/>
    <cellStyle name="好_10AW核价-润懋(35款已核，单耗未减)" xfId="2569"/>
    <cellStyle name="好_10AW核价-润懋(35款已核，单耗未减) 2" xfId="2572"/>
    <cellStyle name="好_10AW核价-润懋(35款已核，单耗未减) 2 2" xfId="5092"/>
    <cellStyle name="好_10AW核价-润懋(35款已核，单耗未减) 2 2 2" xfId="5093"/>
    <cellStyle name="好_10AW核价-润懋(35款已核，单耗未减) 2 3" xfId="5094"/>
    <cellStyle name="好_10AW核价-润懋(35款已核，单耗未减) 3" xfId="5095"/>
    <cellStyle name="好_10AW核价-润懋(35款已核，单耗未减) 3 2" xfId="5096"/>
    <cellStyle name="好_10AW核价-润懋(35款已核，单耗未减) 4" xfId="5097"/>
    <cellStyle name="好_10AW核价-润懋(35款已核，单耗未减) 4 2" xfId="5098"/>
    <cellStyle name="好_10AW核价-润懋(35款已核，单耗未减) 5" xfId="5099"/>
    <cellStyle name="好_10AW核价-润懋(35款已核，单耗未减) 5 2" xfId="5100"/>
    <cellStyle name="好_10AW核价-润懋(35款已核，单耗未减) 6" xfId="5101"/>
    <cellStyle name="好_10AW核价-润懋(35款已核，单耗未减) 7" xfId="5102"/>
    <cellStyle name="好_10AW润懋最终确定单价（16款未定）" xfId="1899"/>
    <cellStyle name="好_10AW润懋最终确定单价（16款未定） 2" xfId="5103"/>
    <cellStyle name="好_10AW润懋最终确定单价（16款未定） 2 2" xfId="4766"/>
    <cellStyle name="好_10AW润懋最终确定单价（16款未定） 2 2 2" xfId="4768"/>
    <cellStyle name="好_10AW润懋最终确定单价（16款未定） 2 3" xfId="4770"/>
    <cellStyle name="好_10AW润懋最终确定单价（16款未定） 3" xfId="5104"/>
    <cellStyle name="好_10AW润懋最终确定单价（16款未定） 3 2" xfId="5105"/>
    <cellStyle name="好_10AW润懋最终确定单价（16款未定） 4" xfId="4539"/>
    <cellStyle name="好_10AW润懋最终确定单价（16款未定） 4 2" xfId="4780"/>
    <cellStyle name="好_10AW润懋最终确定单价（16款未定） 5" xfId="5106"/>
    <cellStyle name="好_10AW润懋最终确定单价（16款未定） 5 2" xfId="5107"/>
    <cellStyle name="好_10AW润懋最终确定单价（16款未定） 6" xfId="5108"/>
    <cellStyle name="好_10AW润懋最终确定单价（16款未定） 7" xfId="5109"/>
    <cellStyle name="好_2011秋冬季生产放量表2-9(韩姐原始单)" xfId="5110"/>
    <cellStyle name="好_226" xfId="5111"/>
    <cellStyle name="好_226 2" xfId="4009"/>
    <cellStyle name="好_226 2 2" xfId="5112"/>
    <cellStyle name="好_226 2 2 2" xfId="5113"/>
    <cellStyle name="好_226 2 3" xfId="5114"/>
    <cellStyle name="好_226 2 3 2" xfId="5115"/>
    <cellStyle name="好_226 2 4" xfId="5116"/>
    <cellStyle name="好_226 2 4 2" xfId="5117"/>
    <cellStyle name="好_226 2 5" xfId="5118"/>
    <cellStyle name="好_226 2 5 2" xfId="5119"/>
    <cellStyle name="好_226 2 6" xfId="5120"/>
    <cellStyle name="好_226 2 7" xfId="5121"/>
    <cellStyle name="好_226 3" xfId="2306"/>
    <cellStyle name="好_226 3 2" xfId="2309"/>
    <cellStyle name="好_226 4" xfId="2316"/>
    <cellStyle name="好_226 4 2" xfId="2319"/>
    <cellStyle name="好_226 5" xfId="2322"/>
    <cellStyle name="好_226 5 2" xfId="2325"/>
    <cellStyle name="好_226 6" xfId="4012"/>
    <cellStyle name="好_226 6 2" xfId="5122"/>
    <cellStyle name="好_226 7" xfId="893"/>
    <cellStyle name="好_226 7 2" xfId="4913"/>
    <cellStyle name="好_226 8" xfId="1851"/>
    <cellStyle name="好_226 9" xfId="2329"/>
    <cellStyle name="好_227" xfId="5123"/>
    <cellStyle name="好_227 2" xfId="3062"/>
    <cellStyle name="好_227 2 2" xfId="5124"/>
    <cellStyle name="好_227 2 2 2" xfId="1631"/>
    <cellStyle name="好_227 2 3" xfId="5125"/>
    <cellStyle name="好_227 2 3 2" xfId="5126"/>
    <cellStyle name="好_227 2 4" xfId="5127"/>
    <cellStyle name="好_227 2 4 2" xfId="5128"/>
    <cellStyle name="好_227 2 5" xfId="5129"/>
    <cellStyle name="好_227 2 5 2" xfId="1672"/>
    <cellStyle name="好_227 2 6" xfId="5130"/>
    <cellStyle name="好_227 2 7" xfId="5131"/>
    <cellStyle name="好_227 3" xfId="3104"/>
    <cellStyle name="好_227 3 2" xfId="3108"/>
    <cellStyle name="好_227 4" xfId="3113"/>
    <cellStyle name="好_227 4 2" xfId="3117"/>
    <cellStyle name="好_227 5" xfId="3130"/>
    <cellStyle name="好_227 5 2" xfId="4034"/>
    <cellStyle name="好_227 6" xfId="3119"/>
    <cellStyle name="好_227 6 2" xfId="3133"/>
    <cellStyle name="好_227 7" xfId="832"/>
    <cellStyle name="好_227 7 2" xfId="3123"/>
    <cellStyle name="好_227 8" xfId="1858"/>
    <cellStyle name="好_227 9" xfId="3138"/>
    <cellStyle name="好_235" xfId="5132"/>
    <cellStyle name="好_235 2" xfId="5133"/>
    <cellStyle name="好_235 2 2" xfId="5134"/>
    <cellStyle name="好_235 2 2 2" xfId="5135"/>
    <cellStyle name="好_235 2 3" xfId="5136"/>
    <cellStyle name="好_235 2 3 2" xfId="5137"/>
    <cellStyle name="好_235 2 4" xfId="2950"/>
    <cellStyle name="好_235 2 4 2" xfId="2952"/>
    <cellStyle name="好_235 2 5" xfId="2954"/>
    <cellStyle name="好_235 2 5 2" xfId="2072"/>
    <cellStyle name="好_235 2 6" xfId="2957"/>
    <cellStyle name="好_235 2 7" xfId="2960"/>
    <cellStyle name="好_235 3" xfId="5138"/>
    <cellStyle name="好_235 3 2" xfId="5139"/>
    <cellStyle name="好_235 4" xfId="5140"/>
    <cellStyle name="好_235 4 2" xfId="5141"/>
    <cellStyle name="好_235 5" xfId="5142"/>
    <cellStyle name="好_235 5 2" xfId="5143"/>
    <cellStyle name="好_235 6" xfId="655"/>
    <cellStyle name="好_235 6 2" xfId="5144"/>
    <cellStyle name="好_235 7" xfId="4979"/>
    <cellStyle name="好_235 7 2" xfId="4981"/>
    <cellStyle name="好_235 8" xfId="4983"/>
    <cellStyle name="好_235 9" xfId="4986"/>
    <cellStyle name="好_236" xfId="5145"/>
    <cellStyle name="好_236 2" xfId="4497"/>
    <cellStyle name="好_236 2 2" xfId="4504"/>
    <cellStyle name="好_236 2 2 2" xfId="4508"/>
    <cellStyle name="好_236 2 3" xfId="4550"/>
    <cellStyle name="好_236 2 3 2" xfId="4552"/>
    <cellStyle name="好_236 2 4" xfId="2967"/>
    <cellStyle name="好_236 2 4 2" xfId="2970"/>
    <cellStyle name="好_236 2 5" xfId="2973"/>
    <cellStyle name="好_236 2 5 2" xfId="2196"/>
    <cellStyle name="好_236 2 6" xfId="2976"/>
    <cellStyle name="好_236 2 7" xfId="4595"/>
    <cellStyle name="好_236 3" xfId="4604"/>
    <cellStyle name="好_236 3 2" xfId="4612"/>
    <cellStyle name="好_236 4" xfId="4698"/>
    <cellStyle name="好_236 4 2" xfId="4704"/>
    <cellStyle name="好_236 5" xfId="4792"/>
    <cellStyle name="好_236 5 2" xfId="4802"/>
    <cellStyle name="好_236 6" xfId="4902"/>
    <cellStyle name="好_236 6 2" xfId="4910"/>
    <cellStyle name="好_236 7" xfId="4990"/>
    <cellStyle name="好_236 7 2" xfId="4992"/>
    <cellStyle name="好_236 8" xfId="4994"/>
    <cellStyle name="好_236 9" xfId="4997"/>
    <cellStyle name="好_TADA2412女款梭织羽绒服" xfId="3187"/>
    <cellStyle name="好_TADA2412女款梭织羽绒服 2" xfId="5146"/>
    <cellStyle name="好_TADA2412女款梭织羽绒服 2 2" xfId="4180"/>
    <cellStyle name="好_TADA2412女款梭织羽绒服 2 2 2" xfId="4182"/>
    <cellStyle name="好_TADA2412女款梭织羽绒服 2 3" xfId="4184"/>
    <cellStyle name="好_TADA2412女款梭织羽绒服 2 3 2" xfId="5147"/>
    <cellStyle name="好_TADA2412女款梭织羽绒服 2 4" xfId="3846"/>
    <cellStyle name="好_TADA2412女款梭织羽绒服 3" xfId="5148"/>
    <cellStyle name="好_TADA2412女款梭织羽绒服 3 2" xfId="4186"/>
    <cellStyle name="好_TADA2412女款梭织羽绒服 3 2 2" xfId="1472"/>
    <cellStyle name="好_TADA2412女款梭织羽绒服 3 3" xfId="4188"/>
    <cellStyle name="好_TADA2412女款梭织羽绒服 3 3 2" xfId="1551"/>
    <cellStyle name="好_TADA2412女款梭织羽绒服 3 4" xfId="3850"/>
    <cellStyle name="好_TADA2412女款梭织羽绒服 4" xfId="5149"/>
    <cellStyle name="好_TADA2412女款梭织羽绒服 5" xfId="5150"/>
    <cellStyle name="好_TADA2415男款梭织羽绒服" xfId="5151"/>
    <cellStyle name="好_TADA2415男款梭织羽绒服 2" xfId="5152"/>
    <cellStyle name="好_TADA2415男款梭织羽绒服 2 2" xfId="3046"/>
    <cellStyle name="好_TADA2415男款梭织羽绒服 2 2 2" xfId="5153"/>
    <cellStyle name="好_TADA2415男款梭织羽绒服 2 3" xfId="4227"/>
    <cellStyle name="好_TADA2415男款梭织羽绒服 2 3 2" xfId="595"/>
    <cellStyle name="好_TADA2415男款梭织羽绒服 2 4" xfId="4231"/>
    <cellStyle name="好_TADA2415男款梭织羽绒服 3" xfId="5154"/>
    <cellStyle name="好_TADA2415男款梭织羽绒服 3 2" xfId="3050"/>
    <cellStyle name="好_TADA2415男款梭织羽绒服 3 2 2" xfId="4243"/>
    <cellStyle name="好_TADA2415男款梭织羽绒服 3 3" xfId="4246"/>
    <cellStyle name="好_TADA2415男款梭织羽绒服 3 3 2" xfId="4248"/>
    <cellStyle name="好_TADA2415男款梭织羽绒服 3 4" xfId="3884"/>
    <cellStyle name="好_TADA2415男款梭织羽绒服 4" xfId="5155"/>
    <cellStyle name="好_TADA2415男款梭织羽绒服 5" xfId="5156"/>
    <cellStyle name="好_TAJA2423男梭织外套" xfId="5157"/>
    <cellStyle name="好_TAJA2423男梭织外套 2" xfId="5158"/>
    <cellStyle name="好_TAJA2423男梭织外套 2 2" xfId="5159"/>
    <cellStyle name="好_TAJA2423男梭织外套 2 2 2" xfId="5160"/>
    <cellStyle name="好_TAJA2423男梭织外套 2 3" xfId="5161"/>
    <cellStyle name="好_TAJA2423男梭织外套 2 3 2" xfId="5162"/>
    <cellStyle name="好_TAJA2423男梭织外套 2 4" xfId="5163"/>
    <cellStyle name="好_TAJA2423男梭织外套 3" xfId="5164"/>
    <cellStyle name="好_TAJA2423男梭织外套 3 2" xfId="5165"/>
    <cellStyle name="好_TAJA2423男梭织外套 3 2 2" xfId="5166"/>
    <cellStyle name="好_TAJA2423男梭织外套 3 3" xfId="5167"/>
    <cellStyle name="好_TAJA2423男梭织外套 3 3 2" xfId="5168"/>
    <cellStyle name="好_TAJA2423男梭织外套 3 4" xfId="5169"/>
    <cellStyle name="好_TAJA2423男梭织外套 4" xfId="5170"/>
    <cellStyle name="好_TAJA2423男梭织外套 5" xfId="5171"/>
    <cellStyle name="好_TAPA2436女长袖T" xfId="5172"/>
    <cellStyle name="好_TAPA2436女长袖T 2" xfId="5173"/>
    <cellStyle name="好_TAPA2436女长袖T 2 2" xfId="5174"/>
    <cellStyle name="好_TAPA2436女长袖T 2 2 2" xfId="5175"/>
    <cellStyle name="好_TAPA2436女长袖T 2 3" xfId="5176"/>
    <cellStyle name="好_TAPA2436女长袖T 2 3 2" xfId="5177"/>
    <cellStyle name="好_TAPA2436女长袖T 2 4" xfId="5178"/>
    <cellStyle name="好_TAPA2436女长袖T 3" xfId="5179"/>
    <cellStyle name="好_TAPA2436女长袖T 3 2" xfId="5180"/>
    <cellStyle name="好_TAPA2436女长袖T 3 2 2" xfId="5181"/>
    <cellStyle name="好_TAPA2436女长袖T 3 3" xfId="5182"/>
    <cellStyle name="好_TAPA2436女长袖T 3 3 2" xfId="5183"/>
    <cellStyle name="好_TAPA2436女长袖T 3 4" xfId="5184"/>
    <cellStyle name="好_TAPA2436女长袖T 4" xfId="5185"/>
    <cellStyle name="好_TAPA2436女长袖T 5" xfId="5186"/>
    <cellStyle name="好_TAPA2437男款长袖T" xfId="5187"/>
    <cellStyle name="好_TAPA2437男款长袖T 2" xfId="5188"/>
    <cellStyle name="好_TAPA2437男款长袖T 2 2" xfId="2659"/>
    <cellStyle name="好_TAPA2437男款长袖T 2 2 2" xfId="2662"/>
    <cellStyle name="好_TAPA2437男款长袖T 2 3" xfId="2664"/>
    <cellStyle name="好_TAPA2437男款长袖T 2 3 2" xfId="5189"/>
    <cellStyle name="好_TAPA2437男款长袖T 2 4" xfId="2666"/>
    <cellStyle name="好_TAPA2437男款长袖T 3" xfId="5190"/>
    <cellStyle name="好_TAPA2437男款长袖T 3 2" xfId="5191"/>
    <cellStyle name="好_TAPA2437男款长袖T 3 2 2" xfId="5192"/>
    <cellStyle name="好_TAPA2437男款长袖T 3 3" xfId="5193"/>
    <cellStyle name="好_TAPA2437男款长袖T 3 3 2" xfId="5194"/>
    <cellStyle name="好_TAPA2437男款长袖T 3 4" xfId="5195"/>
    <cellStyle name="好_TAPA2437男款长袖T 4" xfId="5196"/>
    <cellStyle name="好_TAPA2437男款长袖T 5" xfId="5197"/>
    <cellStyle name="好_TAVA2440女款羽绒背心" xfId="5198"/>
    <cellStyle name="好_TAVA2440女款羽绒背心 2" xfId="5199"/>
    <cellStyle name="好_TAVA2440女款羽绒背心 2 2" xfId="3645"/>
    <cellStyle name="好_TAVA2440女款羽绒背心 2 2 2" xfId="3648"/>
    <cellStyle name="好_TAVA2440女款羽绒背心 2 3" xfId="5200"/>
    <cellStyle name="好_TAVA2440女款羽绒背心 2 3 2" xfId="5201"/>
    <cellStyle name="好_TAVA2440女款羽绒背心 2 4" xfId="5202"/>
    <cellStyle name="好_TAVA2440女款羽绒背心 3" xfId="5203"/>
    <cellStyle name="好_TAVA2440女款羽绒背心 3 2" xfId="5204"/>
    <cellStyle name="好_TAVA2440女款羽绒背心 3 2 2" xfId="5205"/>
    <cellStyle name="好_TAVA2440女款羽绒背心 3 3" xfId="5206"/>
    <cellStyle name="好_TAVA2440女款羽绒背心 3 3 2" xfId="5207"/>
    <cellStyle name="好_TAVA2440女款羽绒背心 3 4" xfId="5208"/>
    <cellStyle name="好_TAVA2440女款羽绒背心 4" xfId="5209"/>
    <cellStyle name="好_TAVA2440女款羽绒背心 5" xfId="261"/>
    <cellStyle name="好_TAVA2441男款羽绒背心" xfId="5210"/>
    <cellStyle name="好_TAVA2441男款羽绒背心 2" xfId="5211"/>
    <cellStyle name="好_TAVA2441男款羽绒背心 2 2" xfId="5212"/>
    <cellStyle name="好_TAVA2441男款羽绒背心 2 2 2" xfId="5213"/>
    <cellStyle name="好_TAVA2441男款羽绒背心 2 3" xfId="5214"/>
    <cellStyle name="好_TAVA2441男款羽绒背心 2 3 2" xfId="5215"/>
    <cellStyle name="好_TAVA2441男款羽绒背心 2 4" xfId="5216"/>
    <cellStyle name="好_TAVA2441男款羽绒背心 3" xfId="5217"/>
    <cellStyle name="好_TAVA2441男款羽绒背心 3 2" xfId="5218"/>
    <cellStyle name="好_TAVA2441男款羽绒背心 3 2 2" xfId="5219"/>
    <cellStyle name="好_TAVA2441男款羽绒背心 3 3" xfId="5220"/>
    <cellStyle name="好_TAVA2441男款羽绒背心 3 3 2" xfId="5221"/>
    <cellStyle name="好_TAVA2441男款羽绒背心 3 4" xfId="5222"/>
    <cellStyle name="好_TAVA2441男款羽绒背心 4" xfId="5223"/>
    <cellStyle name="好_TAVA2441男款羽绒背心 5" xfId="5224"/>
    <cellStyle name="好_TOREAD - 14FW - 电商113款 - 核价表 - 20131011" xfId="5225"/>
    <cellStyle name="好_YKK 拉链大货报价09.12.09" xfId="5226"/>
    <cellStyle name="好_报价表6.2" xfId="1588"/>
    <cellStyle name="好_大田640一版报价xlsx" xfId="5227"/>
    <cellStyle name="好_大田641一版报价xlsx" xfId="5228"/>
    <cellStyle name="好_服装" xfId="5229"/>
    <cellStyle name="好_服装_1" xfId="5230"/>
    <cellStyle name="好_丽扬转出款2680" xfId="5231"/>
    <cellStyle name="好_丽扬转出款2680 2" xfId="5232"/>
    <cellStyle name="好_丽扬转出款2680 2 2" xfId="5233"/>
    <cellStyle name="好_丽扬转出款2680 2 2 2" xfId="5234"/>
    <cellStyle name="好_丽扬转出款2680 2 3" xfId="5235"/>
    <cellStyle name="好_丽扬转出款2680 2 3 2" xfId="5236"/>
    <cellStyle name="好_丽扬转出款2680 2 4" xfId="5237"/>
    <cellStyle name="好_丽扬转出款2680 2 4 2" xfId="5238"/>
    <cellStyle name="好_丽扬转出款2680 2 5" xfId="5239"/>
    <cellStyle name="好_丽扬转出款2680 2 5 2" xfId="5240"/>
    <cellStyle name="好_丽扬转出款2680 2 6" xfId="5241"/>
    <cellStyle name="好_丽扬转出款2680 2 7" xfId="5242"/>
    <cellStyle name="好_丽扬转出款2680 3" xfId="5243"/>
    <cellStyle name="好_丽扬转出款2680 3 2" xfId="5244"/>
    <cellStyle name="好_丽扬转出款2680 4" xfId="5245"/>
    <cellStyle name="好_丽扬转出款2680 4 2" xfId="5246"/>
    <cellStyle name="好_丽扬转出款2680 5" xfId="5247"/>
    <cellStyle name="好_丽扬转出款2680 5 2" xfId="5248"/>
    <cellStyle name="好_丽扬转出款2680 6" xfId="5249"/>
    <cellStyle name="好_丽扬转出款2680 6 2" xfId="5250"/>
    <cellStyle name="好_丽扬转出款2680 7" xfId="1175"/>
    <cellStyle name="好_丽扬转出款2680 7 2" xfId="1177"/>
    <cellStyle name="好_丽扬转出款2680 8" xfId="1191"/>
    <cellStyle name="好_丽扬转出款2680 9" xfId="1197"/>
    <cellStyle name="好_内件物料单" xfId="5251"/>
    <cellStyle name="好_内件物料单 2" xfId="5252"/>
    <cellStyle name="好_内件物料单 2 2" xfId="5253"/>
    <cellStyle name="好_内件物料单 3" xfId="5254"/>
    <cellStyle name="好_润懋转出款的物料工厂待定" xfId="5255"/>
    <cellStyle name="好_润懋转出款的物料工厂待定 2" xfId="5256"/>
    <cellStyle name="好_润懋转出款的物料工厂待定 2 2" xfId="5257"/>
    <cellStyle name="好_润懋转出款的物料工厂待定 2 2 2" xfId="5258"/>
    <cellStyle name="好_润懋转出款的物料工厂待定 2 3" xfId="5259"/>
    <cellStyle name="好_润懋转出款的物料工厂待定 3" xfId="5260"/>
    <cellStyle name="好_润懋转出款的物料工厂待定 3 2" xfId="5261"/>
    <cellStyle name="好_润懋转出款的物料工厂待定 4" xfId="1625"/>
    <cellStyle name="好_润懋转出款的物料工厂待定 4 2" xfId="5262"/>
    <cellStyle name="好_润懋转出款的物料工厂待定 5" xfId="5263"/>
    <cellStyle name="好_润懋转出款的物料工厂待定 5 2" xfId="5264"/>
    <cellStyle name="好_润懋转出款的物料工厂待定 6" xfId="5265"/>
    <cellStyle name="好_润懋转出款的物料工厂待定 7" xfId="5266"/>
    <cellStyle name="好_童装" xfId="5267"/>
    <cellStyle name="好_外件物料单" xfId="5268"/>
    <cellStyle name="好_外件物料单 2" xfId="5269"/>
    <cellStyle name="好_外件物料单 2 2" xfId="5270"/>
    <cellStyle name="好_外件物料单 3" xfId="5271"/>
    <cellStyle name="好_下单表" xfId="5272"/>
    <cellStyle name="好_鞋品" xfId="5273"/>
    <cellStyle name="好_鞋品_1" xfId="5274"/>
    <cellStyle name="好_装备" xfId="5275"/>
    <cellStyle name="合計" xfId="5276"/>
    <cellStyle name="合計 2" xfId="5277"/>
    <cellStyle name="合計 2 2" xfId="5278"/>
    <cellStyle name="合計 2 2 2" xfId="5279"/>
    <cellStyle name="合計 2 3" xfId="5280"/>
    <cellStyle name="合計 2 3 2" xfId="5281"/>
    <cellStyle name="合計 2 4" xfId="5282"/>
    <cellStyle name="合計 3" xfId="271"/>
    <cellStyle name="合計 3 2" xfId="5283"/>
    <cellStyle name="合計 3 2 2" xfId="5284"/>
    <cellStyle name="合計 3 3" xfId="5285"/>
    <cellStyle name="合計 3 3 2" xfId="5286"/>
    <cellStyle name="合計 3 4" xfId="5287"/>
    <cellStyle name="合計 4" xfId="5288"/>
    <cellStyle name="合計 5" xfId="5289"/>
    <cellStyle name="桁区切り [0.00]_組曲プレゼン.xls" xfId="3403"/>
    <cellStyle name="桁区切り_組曲プレゼン.xls" xfId="5290"/>
    <cellStyle name="壞" xfId="5291"/>
    <cellStyle name="壞 2" xfId="5292"/>
    <cellStyle name="壞 2 2" xfId="5293"/>
    <cellStyle name="壞 2 2 2" xfId="5294"/>
    <cellStyle name="壞 2 3" xfId="5296"/>
    <cellStyle name="壞 2 3 2" xfId="5297"/>
    <cellStyle name="壞 2 4" xfId="5298"/>
    <cellStyle name="壞 3" xfId="5299"/>
    <cellStyle name="壞 3 2" xfId="5300"/>
    <cellStyle name="壞 3 2 2" xfId="5301"/>
    <cellStyle name="壞 3 3" xfId="5302"/>
    <cellStyle name="壞 3 3 2" xfId="5303"/>
    <cellStyle name="壞 3 4" xfId="5304"/>
    <cellStyle name="壞 4" xfId="5305"/>
    <cellStyle name="壞 5" xfId="5306"/>
    <cellStyle name="汇总 2" xfId="5307"/>
    <cellStyle name="汇总 2 2" xfId="5308"/>
    <cellStyle name="货币 2" xfId="5309"/>
    <cellStyle name="货币 2 2" xfId="5310"/>
    <cellStyle name="集計" xfId="5311"/>
    <cellStyle name="计算 2" xfId="5312"/>
    <cellStyle name="计算 2 2" xfId="5313"/>
    <cellStyle name="計算" xfId="5314"/>
    <cellStyle name="計算方式" xfId="5315"/>
    <cellStyle name="計算方式 2" xfId="5316"/>
    <cellStyle name="計算方式 2 2" xfId="5317"/>
    <cellStyle name="計算方式 2 2 2" xfId="5318"/>
    <cellStyle name="計算方式 2 3" xfId="5319"/>
    <cellStyle name="計算方式 2 3 2" xfId="5320"/>
    <cellStyle name="計算方式 2 4" xfId="5321"/>
    <cellStyle name="計算方式 3" xfId="5322"/>
    <cellStyle name="計算方式 3 2" xfId="5323"/>
    <cellStyle name="計算方式 3 2 2" xfId="1894"/>
    <cellStyle name="計算方式 3 3" xfId="5324"/>
    <cellStyle name="計算方式 3 3 2" xfId="5325"/>
    <cellStyle name="計算方式 3 4" xfId="5326"/>
    <cellStyle name="計算方式 4" xfId="5327"/>
    <cellStyle name="計算方式 5" xfId="5328"/>
    <cellStyle name="检查单元格 2" xfId="5329"/>
    <cellStyle name="检查单元格 2 2" xfId="5330"/>
    <cellStyle name="檢查儲存格" xfId="5331"/>
    <cellStyle name="檢查儲存格 2" xfId="5332"/>
    <cellStyle name="檢查儲存格 2 2" xfId="5333"/>
    <cellStyle name="檢查儲存格 2 2 2" xfId="5334"/>
    <cellStyle name="檢查儲存格 2 3" xfId="5335"/>
    <cellStyle name="檢查儲存格 2 3 2" xfId="4228"/>
    <cellStyle name="檢查儲存格 2 4" xfId="5336"/>
    <cellStyle name="檢查儲存格 3" xfId="5295"/>
    <cellStyle name="檢查儲存格 3 2" xfId="5337"/>
    <cellStyle name="檢查儲存格 3 2 2" xfId="5338"/>
    <cellStyle name="檢查儲存格 3 3" xfId="5339"/>
    <cellStyle name="檢查儲存格 3 3 2" xfId="4305"/>
    <cellStyle name="檢查儲存格 3 4" xfId="5340"/>
    <cellStyle name="檢查儲存格 4" xfId="5341"/>
    <cellStyle name="檢查儲存格 5" xfId="2661"/>
    <cellStyle name="見出し 1" xfId="5342"/>
    <cellStyle name="見出し 2" xfId="5343"/>
    <cellStyle name="見出し 3" xfId="5344"/>
    <cellStyle name="見出し 4" xfId="5345"/>
    <cellStyle name="解释性文本 2" xfId="5346"/>
    <cellStyle name="解释性文本 2 2" xfId="5347"/>
    <cellStyle name="警告文" xfId="5348"/>
    <cellStyle name="警告文本 2" xfId="5349"/>
    <cellStyle name="警告文本 2 2" xfId="5350"/>
    <cellStyle name="警告文字" xfId="5059"/>
    <cellStyle name="警告文字 2" xfId="5351"/>
    <cellStyle name="警告文字 2 2" xfId="5352"/>
    <cellStyle name="警告文字 2 2 2" xfId="5353"/>
    <cellStyle name="警告文字 2 3" xfId="5354"/>
    <cellStyle name="警告文字 2 3 2" xfId="5355"/>
    <cellStyle name="警告文字 2 4" xfId="5356"/>
    <cellStyle name="警告文字 3" xfId="5357"/>
    <cellStyle name="警告文字 3 2" xfId="5358"/>
    <cellStyle name="警告文字 3 2 2" xfId="5359"/>
    <cellStyle name="警告文字 3 3" xfId="5360"/>
    <cellStyle name="警告文字 3 3 2" xfId="5361"/>
    <cellStyle name="警告文字 3 4" xfId="5362"/>
    <cellStyle name="警告文字 4" xfId="5363"/>
    <cellStyle name="警告文字 5" xfId="5364"/>
    <cellStyle name="連結的儲存格" xfId="4794"/>
    <cellStyle name="連結的儲存格 2" xfId="4796"/>
    <cellStyle name="連結的儲存格 2 2" xfId="5365"/>
    <cellStyle name="連結的儲存格 2 2 2" xfId="5366"/>
    <cellStyle name="連結的儲存格 2 3" xfId="195"/>
    <cellStyle name="連結的儲存格 2 3 2" xfId="198"/>
    <cellStyle name="連結的儲存格 2 4" xfId="203"/>
    <cellStyle name="連結的儲存格 3" xfId="5367"/>
    <cellStyle name="連結的儲存格 3 2" xfId="5368"/>
    <cellStyle name="連結的儲存格 3 2 2" xfId="5369"/>
    <cellStyle name="連結的儲存格 3 3" xfId="214"/>
    <cellStyle name="連結的儲存格 3 3 2" xfId="217"/>
    <cellStyle name="連結的儲存格 3 4" xfId="222"/>
    <cellStyle name="連結的儲存格 4" xfId="5370"/>
    <cellStyle name="連結的儲存格 5" xfId="5371"/>
    <cellStyle name="链接单元格 2" xfId="5372"/>
    <cellStyle name="链接单元格 2 2" xfId="5373"/>
    <cellStyle name="良い" xfId="5374"/>
    <cellStyle name="千分位 2 2" xfId="5375"/>
    <cellStyle name="千位分隔 2" xfId="5376"/>
    <cellStyle name="千位分隔 2 2" xfId="5377"/>
    <cellStyle name="千位分隔 2 3" xfId="2024"/>
    <cellStyle name="千位分隔 2 4" xfId="5378"/>
    <cellStyle name="千位分隔 3" xfId="5379"/>
    <cellStyle name="千位分隔 3 2" xfId="5380"/>
    <cellStyle name="千位分隔[0] 2" xfId="5381"/>
    <cellStyle name="强调文字颜色 1 2" xfId="5382"/>
    <cellStyle name="强调文字颜色 1 2 2" xfId="5383"/>
    <cellStyle name="强调文字颜色 2 2" xfId="5384"/>
    <cellStyle name="强调文字颜色 2 2 2" xfId="178"/>
    <cellStyle name="强调文字颜色 3 2" xfId="5385"/>
    <cellStyle name="强调文字颜色 3 2 2" xfId="5386"/>
    <cellStyle name="强调文字颜色 4 2" xfId="4407"/>
    <cellStyle name="强调文字颜色 4 2 2" xfId="4409"/>
    <cellStyle name="强调文字颜色 5 2" xfId="5387"/>
    <cellStyle name="强调文字颜色 5 2 2" xfId="5388"/>
    <cellStyle name="强调文字颜色 6 2" xfId="4423"/>
    <cellStyle name="强调文字颜色 6 2 2" xfId="5389"/>
    <cellStyle name="入力" xfId="5390"/>
    <cellStyle name="适中 2" xfId="5391"/>
    <cellStyle name="适中 2 2" xfId="5392"/>
    <cellStyle name="适中 3" xfId="5393"/>
    <cellStyle name="适中 3 2" xfId="3236"/>
    <cellStyle name="输出 2" xfId="5394"/>
    <cellStyle name="输出 2 2" xfId="5395"/>
    <cellStyle name="输入 2" xfId="536"/>
    <cellStyle name="输入 2 2" xfId="745"/>
    <cellStyle name="輸出" xfId="5396"/>
    <cellStyle name="輸出 2" xfId="5397"/>
    <cellStyle name="輸出 2 2" xfId="5398"/>
    <cellStyle name="輸出 2 2 2" xfId="5399"/>
    <cellStyle name="輸出 2 3" xfId="5400"/>
    <cellStyle name="輸出 2 3 2" xfId="5401"/>
    <cellStyle name="輸出 2 4" xfId="5402"/>
    <cellStyle name="輸出 3" xfId="5403"/>
    <cellStyle name="輸出 3 2" xfId="5404"/>
    <cellStyle name="輸出 3 2 2" xfId="5405"/>
    <cellStyle name="輸出 3 3" xfId="5406"/>
    <cellStyle name="輸出 3 3 2" xfId="5407"/>
    <cellStyle name="輸出 3 4" xfId="5408"/>
    <cellStyle name="輸出 4" xfId="5409"/>
    <cellStyle name="輸出 5" xfId="5410"/>
    <cellStyle name="輸入" xfId="5411"/>
    <cellStyle name="輸入 2" xfId="5412"/>
    <cellStyle name="輸入 2 2" xfId="3365"/>
    <cellStyle name="輸入 2 2 2" xfId="3367"/>
    <cellStyle name="輸入 2 3" xfId="1419"/>
    <cellStyle name="輸入 2 3 2" xfId="3369"/>
    <cellStyle name="輸入 2 4" xfId="269"/>
    <cellStyle name="輸入 3" xfId="5413"/>
    <cellStyle name="輸入 3 2" xfId="5414"/>
    <cellStyle name="輸入 3 2 2" xfId="5415"/>
    <cellStyle name="輸入 3 3" xfId="1424"/>
    <cellStyle name="輸入 3 3 2" xfId="5416"/>
    <cellStyle name="輸入 3 4" xfId="5417"/>
    <cellStyle name="輸入 4" xfId="5418"/>
    <cellStyle name="輸入 5" xfId="5419"/>
    <cellStyle name="說明文字" xfId="5420"/>
    <cellStyle name="說明文字 2" xfId="2802"/>
    <cellStyle name="說明文字 2 2" xfId="5421"/>
    <cellStyle name="說明文字 2 2 2" xfId="5422"/>
    <cellStyle name="說明文字 2 3" xfId="5423"/>
    <cellStyle name="說明文字 2 3 2" xfId="5424"/>
    <cellStyle name="說明文字 2 4" xfId="5425"/>
    <cellStyle name="說明文字 3" xfId="277"/>
    <cellStyle name="說明文字 3 2" xfId="5426"/>
    <cellStyle name="說明文字 3 2 2" xfId="5427"/>
    <cellStyle name="說明文字 3 3" xfId="5428"/>
    <cellStyle name="說明文字 3 3 2" xfId="5429"/>
    <cellStyle name="說明文字 3 4" xfId="5430"/>
    <cellStyle name="說明文字 4" xfId="5431"/>
    <cellStyle name="說明文字 5" xfId="5432"/>
    <cellStyle name="説明文" xfId="5433"/>
    <cellStyle name="通貨 [0.00]_組曲プレゼン.xls" xfId="5434"/>
    <cellStyle name="通貨_組曲プレゼン.xls" xfId="4355"/>
    <cellStyle name="样式 1" xfId="5435"/>
    <cellStyle name="样式 1 2" xfId="5436"/>
    <cellStyle name="样式 1 2 2" xfId="5437"/>
    <cellStyle name="样式 1 2 2 2" xfId="5438"/>
    <cellStyle name="样式 1 2 2 2 2" xfId="5439"/>
    <cellStyle name="样式 1 2 2 3" xfId="5440"/>
    <cellStyle name="样式 1 2 2 3 2" xfId="5441"/>
    <cellStyle name="样式 1 2 2 4" xfId="5442"/>
    <cellStyle name="样式 1 2 3" xfId="5443"/>
    <cellStyle name="样式 1 2 4" xfId="5444"/>
    <cellStyle name="样式 1 3" xfId="5445"/>
    <cellStyle name="样式 1 3 2" xfId="5446"/>
    <cellStyle name="样式 1 3 2 2" xfId="5447"/>
    <cellStyle name="样式 1 3 3" xfId="5448"/>
    <cellStyle name="样式 1 3 3 2" xfId="5449"/>
    <cellStyle name="样式 1 3 4" xfId="5450"/>
    <cellStyle name="样式 1 4" xfId="5451"/>
    <cellStyle name="样式 1 4 2" xfId="5452"/>
    <cellStyle name="样式 1 4 3" xfId="5453"/>
    <cellStyle name="样式 1 4 4" xfId="5454"/>
    <cellStyle name="样式 1 5" xfId="5455"/>
    <cellStyle name="样式 1 5 2" xfId="5456"/>
    <cellStyle name="样式 1 6" xfId="5457"/>
    <cellStyle name="样式 1 7" xfId="5458"/>
    <cellStyle name="樣式 1" xfId="5459"/>
    <cellStyle name="一般 2" xfId="5460"/>
    <cellStyle name="一般_212男 (2)" xfId="5461"/>
    <cellStyle name="中等" xfId="5462"/>
    <cellStyle name="中等 2" xfId="5463"/>
    <cellStyle name="中等 2 2" xfId="5464"/>
    <cellStyle name="中等 2 2 2" xfId="5465"/>
    <cellStyle name="中等 2 3" xfId="5466"/>
    <cellStyle name="中等 2 3 2" xfId="5467"/>
    <cellStyle name="中等 2 4" xfId="5468"/>
    <cellStyle name="中等 3" xfId="5469"/>
    <cellStyle name="中等 3 2" xfId="5470"/>
    <cellStyle name="中等 3 2 2" xfId="5471"/>
    <cellStyle name="中等 3 3" xfId="5472"/>
    <cellStyle name="中等 3 3 2" xfId="5473"/>
    <cellStyle name="中等 3 4" xfId="5474"/>
    <cellStyle name="中等 4" xfId="5475"/>
    <cellStyle name="中等 5" xfId="5476"/>
    <cellStyle name="注释 2" xfId="5477"/>
    <cellStyle name="注释 2 2" xfId="4939"/>
    <cellStyle name="注释 2 2 2" xfId="4941"/>
    <cellStyle name="注释 2 3" xfId="4943"/>
    <cellStyle name="표준_CB525WCB520CB521CB527 자재리스트_MATERIAL LIST GREEN LAMB GL550 GL551(BULK)" xfId="5478"/>
  </cellStyles>
  <dxfs count="0"/>
  <tableStyles count="0" defaultTableStyle="TableStyleMedium2" defaultPivotStyle="PivotStyleLight16"/>
  <colors>
    <mruColors>
      <color rgb="FF0000FF"/>
      <color rgb="FF0000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4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8.png"/><Relationship Id="rId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7</xdr:row>
      <xdr:rowOff>171450</xdr:rowOff>
    </xdr:from>
    <xdr:to>
      <xdr:col>6</xdr:col>
      <xdr:colOff>419100</xdr:colOff>
      <xdr:row>11</xdr:row>
      <xdr:rowOff>76200</xdr:rowOff>
    </xdr:to>
    <xdr:sp macro="" textlink="">
      <xdr:nvSpPr>
        <xdr:cNvPr id="33923" name="WordArt 1">
          <a:extLst>
            <a:ext uri="{FF2B5EF4-FFF2-40B4-BE49-F238E27FC236}">
              <a16:creationId xmlns:a16="http://schemas.microsoft.com/office/drawing/2014/main" xmlns="" id="{00000000-0008-0000-0000-000083840000}"/>
            </a:ext>
          </a:extLst>
        </xdr:cNvPr>
        <xdr:cNvSpPr>
          <a:spLocks noChangeArrowheads="1" noChangeShapeType="1" noTextEdit="1"/>
        </xdr:cNvSpPr>
      </xdr:nvSpPr>
      <xdr:spPr>
        <a:xfrm>
          <a:off x="990600" y="1438275"/>
          <a:ext cx="3362325" cy="6286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CN" altLang="en-US" sz="5400" kern="10" spc="0">
              <a:ln w="19050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+mn-ea"/>
              <a:ea typeface="+mn-ea"/>
              <a:cs typeface="+mn-ea"/>
            </a:rPr>
            <a:t>工 艺 要 求</a:t>
          </a:r>
        </a:p>
      </xdr:txBody>
    </xdr:sp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580789</xdr:colOff>
      <xdr:row>3</xdr:row>
      <xdr:rowOff>47562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2950" y="228600"/>
          <a:ext cx="1885714" cy="5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3276601</xdr:colOff>
      <xdr:row>0</xdr:row>
      <xdr:rowOff>9526</xdr:rowOff>
    </xdr:from>
    <xdr:to>
      <xdr:col>5</xdr:col>
      <xdr:colOff>986613</xdr:colOff>
      <xdr:row>1</xdr:row>
      <xdr:rowOff>190500</xdr:rowOff>
    </xdr:to>
    <xdr:pic>
      <xdr:nvPicPr>
        <xdr:cNvPr id="8" name="图片 7" descr="C:\Users\Administrator\AppData\Roaming\Tencent\Users\79651226\QQ\WinTemp\RichOle\{BNSM3IT)]FD5}L45BA$@@V.png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286750" y="9525"/>
          <a:ext cx="175768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123825</xdr:colOff>
      <xdr:row>21</xdr:row>
      <xdr:rowOff>66675</xdr:rowOff>
    </xdr:from>
    <xdr:to>
      <xdr:col>2</xdr:col>
      <xdr:colOff>1419225</xdr:colOff>
      <xdr:row>24</xdr:row>
      <xdr:rowOff>47625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 bwMode="auto">
        <a:xfrm>
          <a:off x="1038225" y="4943475"/>
          <a:ext cx="2524125" cy="666750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1857375</xdr:colOff>
      <xdr:row>9</xdr:row>
      <xdr:rowOff>161925</xdr:rowOff>
    </xdr:from>
    <xdr:to>
      <xdr:col>3</xdr:col>
      <xdr:colOff>590550</xdr:colOff>
      <xdr:row>11</xdr:row>
      <xdr:rowOff>47625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 bwMode="auto">
        <a:xfrm>
          <a:off x="4000500" y="2295525"/>
          <a:ext cx="1600200" cy="342900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238125</xdr:colOff>
      <xdr:row>4</xdr:row>
      <xdr:rowOff>66674</xdr:rowOff>
    </xdr:from>
    <xdr:to>
      <xdr:col>1</xdr:col>
      <xdr:colOff>923925</xdr:colOff>
      <xdr:row>5</xdr:row>
      <xdr:rowOff>180974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 bwMode="auto">
        <a:xfrm>
          <a:off x="238125" y="1057274"/>
          <a:ext cx="1600200" cy="342900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2838449</xdr:colOff>
      <xdr:row>19</xdr:row>
      <xdr:rowOff>66674</xdr:rowOff>
    </xdr:from>
    <xdr:to>
      <xdr:col>3</xdr:col>
      <xdr:colOff>1047749</xdr:colOff>
      <xdr:row>20</xdr:row>
      <xdr:rowOff>76200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 bwMode="auto">
        <a:xfrm>
          <a:off x="4981574" y="4486274"/>
          <a:ext cx="1076325" cy="238126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752475</xdr:colOff>
      <xdr:row>11</xdr:row>
      <xdr:rowOff>76200</xdr:rowOff>
    </xdr:from>
    <xdr:to>
      <xdr:col>2</xdr:col>
      <xdr:colOff>190500</xdr:colOff>
      <xdr:row>13</xdr:row>
      <xdr:rowOff>104775</xdr:rowOff>
    </xdr:to>
    <xdr:sp macro="" textlink="">
      <xdr:nvSpPr>
        <xdr:cNvPr id="15" name="矩形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 bwMode="auto">
        <a:xfrm>
          <a:off x="752475" y="2667000"/>
          <a:ext cx="1581150" cy="485775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238125</xdr:colOff>
      <xdr:row>4</xdr:row>
      <xdr:rowOff>66674</xdr:rowOff>
    </xdr:from>
    <xdr:to>
      <xdr:col>1</xdr:col>
      <xdr:colOff>904875</xdr:colOff>
      <xdr:row>5</xdr:row>
      <xdr:rowOff>9523</xdr:rowOff>
    </xdr:to>
    <xdr:sp macro="" textlink="">
      <xdr:nvSpPr>
        <xdr:cNvPr id="16" name="矩形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 bwMode="auto">
        <a:xfrm>
          <a:off x="238125" y="1057274"/>
          <a:ext cx="1581150" cy="171449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247650</xdr:colOff>
      <xdr:row>17</xdr:row>
      <xdr:rowOff>123826</xdr:rowOff>
    </xdr:from>
    <xdr:to>
      <xdr:col>1</xdr:col>
      <xdr:colOff>914400</xdr:colOff>
      <xdr:row>19</xdr:row>
      <xdr:rowOff>114300</xdr:rowOff>
    </xdr:to>
    <xdr:sp macro="" textlink="">
      <xdr:nvSpPr>
        <xdr:cNvPr id="17" name="矩形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/>
      </xdr:nvSpPr>
      <xdr:spPr bwMode="auto">
        <a:xfrm>
          <a:off x="247650" y="4086226"/>
          <a:ext cx="1581150" cy="447674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</xdr:col>
      <xdr:colOff>400050</xdr:colOff>
      <xdr:row>9</xdr:row>
      <xdr:rowOff>209550</xdr:rowOff>
    </xdr:from>
    <xdr:to>
      <xdr:col>2</xdr:col>
      <xdr:colOff>752475</xdr:colOff>
      <xdr:row>10</xdr:row>
      <xdr:rowOff>152399</xdr:rowOff>
    </xdr:to>
    <xdr:sp macro="" textlink="">
      <xdr:nvSpPr>
        <xdr:cNvPr id="18" name="矩形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/>
      </xdr:nvSpPr>
      <xdr:spPr bwMode="auto">
        <a:xfrm>
          <a:off x="1314450" y="2343150"/>
          <a:ext cx="1581150" cy="171449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zh-CN" altLang="en-US" sz="1100"/>
        </a:p>
      </xdr:txBody>
    </xdr:sp>
    <xdr:clientData/>
  </xdr:twoCellAnchor>
  <xdr:twoCellAnchor editAs="oneCell">
    <xdr:from>
      <xdr:col>0</xdr:col>
      <xdr:colOff>38100</xdr:colOff>
      <xdr:row>4</xdr:row>
      <xdr:rowOff>152400</xdr:rowOff>
    </xdr:from>
    <xdr:to>
      <xdr:col>5</xdr:col>
      <xdr:colOff>910137</xdr:colOff>
      <xdr:row>26</xdr:row>
      <xdr:rowOff>113715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1143000"/>
          <a:ext cx="9930312" cy="49905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190887</xdr:rowOff>
    </xdr:from>
    <xdr:to>
      <xdr:col>1</xdr:col>
      <xdr:colOff>0</xdr:colOff>
      <xdr:row>5</xdr:row>
      <xdr:rowOff>192156</xdr:rowOff>
    </xdr:to>
    <xdr:cxnSp macro="">
      <xdr:nvCxnSpPr>
        <xdr:cNvPr id="2" name="直接连接符 1">
          <a:extLst>
            <a:ext uri="{FF2B5EF4-FFF2-40B4-BE49-F238E27FC236}">
              <a16:creationId xmlns:a16="http://schemas.microsoft.com/office/drawing/2014/main" xmlns="" id="{BDFF8978-4DC1-444C-8138-ED0A89953493}"/>
            </a:ext>
          </a:extLst>
        </xdr:cNvPr>
        <xdr:cNvCxnSpPr/>
      </xdr:nvCxnSpPr>
      <xdr:spPr>
        <a:xfrm>
          <a:off x="0" y="924312"/>
          <a:ext cx="1400175" cy="43941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123826</xdr:rowOff>
    </xdr:from>
    <xdr:to>
      <xdr:col>2</xdr:col>
      <xdr:colOff>393091</xdr:colOff>
      <xdr:row>6</xdr:row>
      <xdr:rowOff>180975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314326"/>
          <a:ext cx="878866" cy="1009649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381001</xdr:colOff>
      <xdr:row>1</xdr:row>
      <xdr:rowOff>104776</xdr:rowOff>
    </xdr:from>
    <xdr:to>
      <xdr:col>2</xdr:col>
      <xdr:colOff>1247775</xdr:colOff>
      <xdr:row>6</xdr:row>
      <xdr:rowOff>177606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5851" y="295276"/>
          <a:ext cx="866774" cy="102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1304925</xdr:colOff>
      <xdr:row>1</xdr:row>
      <xdr:rowOff>152399</xdr:rowOff>
    </xdr:from>
    <xdr:to>
      <xdr:col>3</xdr:col>
      <xdr:colOff>76200</xdr:colOff>
      <xdr:row>7</xdr:row>
      <xdr:rowOff>31710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9775" y="342899"/>
          <a:ext cx="857250" cy="102231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1</xdr:row>
      <xdr:rowOff>180975</xdr:rowOff>
    </xdr:from>
    <xdr:to>
      <xdr:col>3</xdr:col>
      <xdr:colOff>925594</xdr:colOff>
      <xdr:row>7</xdr:row>
      <xdr:rowOff>9525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05125" y="371475"/>
          <a:ext cx="811294" cy="971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20</xdr:row>
      <xdr:rowOff>0</xdr:rowOff>
    </xdr:from>
    <xdr:to>
      <xdr:col>17</xdr:col>
      <xdr:colOff>304800</xdr:colOff>
      <xdr:row>21</xdr:row>
      <xdr:rowOff>76200</xdr:rowOff>
    </xdr:to>
    <xdr:sp macro="" textlink="">
      <xdr:nvSpPr>
        <xdr:cNvPr id="6261" name="AutoShape 117" descr="C:\Users\Administrator\AppData\Roaming\Tencent\Users\79651226\QQ\WinTemp\RichOle\CFVR@]UW~W7V-RC8BT[$M.png">
          <a:extLst>
            <a:ext uri="{FF2B5EF4-FFF2-40B4-BE49-F238E27FC236}">
              <a16:creationId xmlns:a16="http://schemas.microsoft.com/office/drawing/2014/main" xmlns="" id="{00000000-0008-0000-0500-000075180000}"/>
            </a:ext>
          </a:extLst>
        </xdr:cNvPr>
        <xdr:cNvSpPr>
          <a:spLocks noChangeAspect="1" noChangeArrowheads="1"/>
        </xdr:cNvSpPr>
      </xdr:nvSpPr>
      <xdr:spPr bwMode="auto">
        <a:xfrm>
          <a:off x="128016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23</xdr:row>
      <xdr:rowOff>0</xdr:rowOff>
    </xdr:from>
    <xdr:to>
      <xdr:col>17</xdr:col>
      <xdr:colOff>304800</xdr:colOff>
      <xdr:row>24</xdr:row>
      <xdr:rowOff>76200</xdr:rowOff>
    </xdr:to>
    <xdr:sp macro="" textlink="">
      <xdr:nvSpPr>
        <xdr:cNvPr id="6262" name="AutoShape 118" descr="C:\Users\Administrator\AppData\Roaming\Tencent\Users\79651226\QQ\WinTemp\RichOle\CFVR@]UW~W7V-RC8BT[$M.png">
          <a:extLst>
            <a:ext uri="{FF2B5EF4-FFF2-40B4-BE49-F238E27FC236}">
              <a16:creationId xmlns:a16="http://schemas.microsoft.com/office/drawing/2014/main" xmlns="" id="{00000000-0008-0000-0500-000076180000}"/>
            </a:ext>
          </a:extLst>
        </xdr:cNvPr>
        <xdr:cNvSpPr>
          <a:spLocks noChangeAspect="1" noChangeArrowheads="1"/>
        </xdr:cNvSpPr>
      </xdr:nvSpPr>
      <xdr:spPr bwMode="auto">
        <a:xfrm>
          <a:off x="12801600" y="459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304800</xdr:colOff>
      <xdr:row>11</xdr:row>
      <xdr:rowOff>76200</xdr:rowOff>
    </xdr:to>
    <xdr:sp macro="" textlink="">
      <xdr:nvSpPr>
        <xdr:cNvPr id="6263" name="AutoShape 119" descr="C:\Users\Administrator\AppData\Roaming\Tencent\Users\79651226\QQ\WinTemp\RichOle\CFVR@]UW~W7V-RC8BT[$M.png">
          <a:extLst>
            <a:ext uri="{FF2B5EF4-FFF2-40B4-BE49-F238E27FC236}">
              <a16:creationId xmlns:a16="http://schemas.microsoft.com/office/drawing/2014/main" xmlns="" id="{00000000-0008-0000-0500-000077180000}"/>
            </a:ext>
          </a:extLst>
        </xdr:cNvPr>
        <xdr:cNvSpPr>
          <a:spLocks noChangeAspect="1" noChangeArrowheads="1"/>
        </xdr:cNvSpPr>
      </xdr:nvSpPr>
      <xdr:spPr bwMode="auto">
        <a:xfrm>
          <a:off x="12801600" y="161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76200</xdr:colOff>
      <xdr:row>8</xdr:row>
      <xdr:rowOff>190500</xdr:rowOff>
    </xdr:from>
    <xdr:to>
      <xdr:col>5</xdr:col>
      <xdr:colOff>466458</xdr:colOff>
      <xdr:row>11</xdr:row>
      <xdr:rowOff>142795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xmlns="" id="{00000000-0008-0000-05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6350" y="1809750"/>
          <a:ext cx="2133333" cy="638095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9</xdr:row>
      <xdr:rowOff>143576</xdr:rowOff>
    </xdr:from>
    <xdr:to>
      <xdr:col>14</xdr:col>
      <xdr:colOff>1704069</xdr:colOff>
      <xdr:row>25</xdr:row>
      <xdr:rowOff>37556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81725" y="2220026"/>
          <a:ext cx="5914119" cy="3551580"/>
        </a:xfrm>
        <a:prstGeom prst="rect">
          <a:avLst/>
        </a:prstGeom>
      </xdr:spPr>
    </xdr:pic>
    <xdr:clientData/>
  </xdr:twoCellAnchor>
  <xdr:twoCellAnchor>
    <xdr:from>
      <xdr:col>11</xdr:col>
      <xdr:colOff>647700</xdr:colOff>
      <xdr:row>11</xdr:row>
      <xdr:rowOff>57150</xdr:rowOff>
    </xdr:from>
    <xdr:to>
      <xdr:col>11</xdr:col>
      <xdr:colOff>647700</xdr:colOff>
      <xdr:row>13</xdr:row>
      <xdr:rowOff>9525</xdr:rowOff>
    </xdr:to>
    <xdr:cxnSp macro="">
      <xdr:nvCxnSpPr>
        <xdr:cNvPr id="6" name="直接连接符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CxnSpPr/>
      </xdr:nvCxnSpPr>
      <xdr:spPr>
        <a:xfrm flipV="1">
          <a:off x="7677150" y="2590800"/>
          <a:ext cx="0" cy="409575"/>
        </a:xfrm>
        <a:prstGeom prst="line">
          <a:avLst/>
        </a:prstGeom>
        <a:solidFill>
          <a:srgbClr val="090000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</xdr:spPr>
    </xdr:cxnSp>
    <xdr:clientData/>
  </xdr:twoCellAnchor>
  <xdr:twoCellAnchor>
    <xdr:from>
      <xdr:col>11</xdr:col>
      <xdr:colOff>809625</xdr:colOff>
      <xdr:row>13</xdr:row>
      <xdr:rowOff>38100</xdr:rowOff>
    </xdr:from>
    <xdr:to>
      <xdr:col>12</xdr:col>
      <xdr:colOff>266700</xdr:colOff>
      <xdr:row>13</xdr:row>
      <xdr:rowOff>38100</xdr:rowOff>
    </xdr:to>
    <xdr:cxnSp macro="">
      <xdr:nvCxnSpPr>
        <xdr:cNvPr id="10" name="直接连接符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CxnSpPr/>
      </xdr:nvCxnSpPr>
      <xdr:spPr>
        <a:xfrm>
          <a:off x="7839075" y="3028950"/>
          <a:ext cx="609600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</xdr:spPr>
    </xdr:cxnSp>
    <xdr:clientData/>
  </xdr:twoCellAnchor>
  <xdr:twoCellAnchor>
    <xdr:from>
      <xdr:col>10</xdr:col>
      <xdr:colOff>800100</xdr:colOff>
      <xdr:row>13</xdr:row>
      <xdr:rowOff>47625</xdr:rowOff>
    </xdr:from>
    <xdr:to>
      <xdr:col>11</xdr:col>
      <xdr:colOff>504825</xdr:colOff>
      <xdr:row>13</xdr:row>
      <xdr:rowOff>47625</xdr:rowOff>
    </xdr:to>
    <xdr:cxnSp macro="">
      <xdr:nvCxnSpPr>
        <xdr:cNvPr id="24" name="直接连接符 23">
          <a:extLst>
            <a:ext uri="{FF2B5EF4-FFF2-40B4-BE49-F238E27FC236}">
              <a16:creationId xmlns:a16="http://schemas.microsoft.com/office/drawing/2014/main" xmlns="" id="{00000000-0008-0000-0500-000018000000}"/>
            </a:ext>
          </a:extLst>
        </xdr:cNvPr>
        <xdr:cNvCxnSpPr/>
      </xdr:nvCxnSpPr>
      <xdr:spPr>
        <a:xfrm flipH="1">
          <a:off x="6886575" y="3038475"/>
          <a:ext cx="647700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</xdr:spPr>
    </xdr:cxnSp>
    <xdr:clientData/>
  </xdr:twoCellAnchor>
  <xdr:oneCellAnchor>
    <xdr:from>
      <xdr:col>11</xdr:col>
      <xdr:colOff>702802</xdr:colOff>
      <xdr:row>11</xdr:row>
      <xdr:rowOff>28575</xdr:rowOff>
    </xdr:from>
    <xdr:ext cx="402098" cy="409575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500-00001C000000}"/>
            </a:ext>
          </a:extLst>
        </xdr:cNvPr>
        <xdr:cNvSpPr txBox="1"/>
      </xdr:nvSpPr>
      <xdr:spPr>
        <a:xfrm>
          <a:off x="7732252" y="2562225"/>
          <a:ext cx="402098" cy="4095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pPr algn="l"/>
          <a:r>
            <a:rPr lang="en-US" altLang="zh-CN" sz="1400" b="1">
              <a:solidFill>
                <a:srgbClr val="FF0000"/>
              </a:solidFill>
              <a:latin typeface="+mn-ea"/>
            </a:rPr>
            <a:t>A</a:t>
          </a:r>
          <a:endParaRPr lang="zh-CN" altLang="en-US" sz="1400" b="1">
            <a:solidFill>
              <a:srgbClr val="FF0000"/>
            </a:solidFill>
            <a:latin typeface="+mn-ea"/>
          </a:endParaRPr>
        </a:p>
      </xdr:txBody>
    </xdr:sp>
    <xdr:clientData/>
  </xdr:oneCellAnchor>
  <xdr:oneCellAnchor>
    <xdr:from>
      <xdr:col>12</xdr:col>
      <xdr:colOff>217027</xdr:colOff>
      <xdr:row>12</xdr:row>
      <xdr:rowOff>47625</xdr:rowOff>
    </xdr:from>
    <xdr:ext cx="402098" cy="600075"/>
    <xdr:sp macro="" textlink="">
      <xdr:nvSpPr>
        <xdr:cNvPr id="6240" name="TextBox 6239">
          <a:extLst>
            <a:ext uri="{FF2B5EF4-FFF2-40B4-BE49-F238E27FC236}">
              <a16:creationId xmlns:a16="http://schemas.microsoft.com/office/drawing/2014/main" xmlns="" id="{00000000-0008-0000-0500-000060180000}"/>
            </a:ext>
          </a:extLst>
        </xdr:cNvPr>
        <xdr:cNvSpPr txBox="1"/>
      </xdr:nvSpPr>
      <xdr:spPr>
        <a:xfrm>
          <a:off x="8399002" y="2809875"/>
          <a:ext cx="402098" cy="6000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pPr algn="l"/>
          <a:r>
            <a:rPr lang="en-US" altLang="zh-CN" sz="1400" b="1">
              <a:solidFill>
                <a:srgbClr val="FF0000"/>
              </a:solidFill>
              <a:latin typeface="+mn-ea"/>
            </a:rPr>
            <a:t>B</a:t>
          </a:r>
          <a:endParaRPr lang="zh-CN" altLang="en-US" sz="1400" b="1">
            <a:solidFill>
              <a:srgbClr val="FF0000"/>
            </a:solidFill>
            <a:latin typeface="+mn-ea"/>
          </a:endParaRPr>
        </a:p>
      </xdr:txBody>
    </xdr:sp>
    <xdr:clientData/>
  </xdr:oneCellAnchor>
  <xdr:oneCellAnchor>
    <xdr:from>
      <xdr:col>10</xdr:col>
      <xdr:colOff>417052</xdr:colOff>
      <xdr:row>12</xdr:row>
      <xdr:rowOff>85725</xdr:rowOff>
    </xdr:from>
    <xdr:ext cx="402098" cy="600075"/>
    <xdr:sp macro="" textlink="">
      <xdr:nvSpPr>
        <xdr:cNvPr id="6242" name="TextBox 6241">
          <a:extLst>
            <a:ext uri="{FF2B5EF4-FFF2-40B4-BE49-F238E27FC236}">
              <a16:creationId xmlns:a16="http://schemas.microsoft.com/office/drawing/2014/main" xmlns="" id="{00000000-0008-0000-0500-000062180000}"/>
            </a:ext>
          </a:extLst>
        </xdr:cNvPr>
        <xdr:cNvSpPr txBox="1"/>
      </xdr:nvSpPr>
      <xdr:spPr>
        <a:xfrm>
          <a:off x="6503527" y="2847975"/>
          <a:ext cx="402098" cy="6000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pPr algn="l"/>
          <a:r>
            <a:rPr lang="en-US" altLang="zh-CN" sz="1400" b="1">
              <a:solidFill>
                <a:srgbClr val="FF0000"/>
              </a:solidFill>
              <a:latin typeface="+mn-ea"/>
            </a:rPr>
            <a:t>B</a:t>
          </a:r>
          <a:endParaRPr lang="zh-CN" altLang="en-US" sz="1400" b="1">
            <a:solidFill>
              <a:srgbClr val="FF0000"/>
            </a:solidFill>
            <a:latin typeface="+mn-ea"/>
          </a:endParaRPr>
        </a:p>
      </xdr:txBody>
    </xdr:sp>
    <xdr:clientData/>
  </xdr:oneCellAnchor>
  <xdr:oneCellAnchor>
    <xdr:from>
      <xdr:col>14</xdr:col>
      <xdr:colOff>502777</xdr:colOff>
      <xdr:row>13</xdr:row>
      <xdr:rowOff>200025</xdr:rowOff>
    </xdr:from>
    <xdr:ext cx="402098" cy="428625"/>
    <xdr:sp macro="" textlink="">
      <xdr:nvSpPr>
        <xdr:cNvPr id="6244" name="TextBox 6243">
          <a:extLst>
            <a:ext uri="{FF2B5EF4-FFF2-40B4-BE49-F238E27FC236}">
              <a16:creationId xmlns:a16="http://schemas.microsoft.com/office/drawing/2014/main" xmlns="" id="{00000000-0008-0000-0500-000064180000}"/>
            </a:ext>
          </a:extLst>
        </xdr:cNvPr>
        <xdr:cNvSpPr txBox="1"/>
      </xdr:nvSpPr>
      <xdr:spPr>
        <a:xfrm>
          <a:off x="10894552" y="3190875"/>
          <a:ext cx="402098" cy="4286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pPr algn="l"/>
          <a:r>
            <a:rPr lang="en-US" altLang="zh-CN" sz="1400" b="1">
              <a:solidFill>
                <a:srgbClr val="FF0000"/>
              </a:solidFill>
              <a:latin typeface="+mn-ea"/>
            </a:rPr>
            <a:t>C</a:t>
          </a:r>
          <a:endParaRPr lang="zh-CN" altLang="en-US" sz="1400" b="1">
            <a:solidFill>
              <a:srgbClr val="FF0000"/>
            </a:solidFill>
            <a:latin typeface="+mn-ea"/>
          </a:endParaRPr>
        </a:p>
      </xdr:txBody>
    </xdr:sp>
    <xdr:clientData/>
  </xdr:oneCellAnchor>
  <xdr:twoCellAnchor>
    <xdr:from>
      <xdr:col>14</xdr:col>
      <xdr:colOff>895350</xdr:colOff>
      <xdr:row>23</xdr:row>
      <xdr:rowOff>180975</xdr:rowOff>
    </xdr:from>
    <xdr:to>
      <xdr:col>14</xdr:col>
      <xdr:colOff>895350</xdr:colOff>
      <xdr:row>24</xdr:row>
      <xdr:rowOff>190500</xdr:rowOff>
    </xdr:to>
    <xdr:cxnSp macro="">
      <xdr:nvCxnSpPr>
        <xdr:cNvPr id="6251" name="直接连接符 6250">
          <a:extLst>
            <a:ext uri="{FF2B5EF4-FFF2-40B4-BE49-F238E27FC236}">
              <a16:creationId xmlns:a16="http://schemas.microsoft.com/office/drawing/2014/main" xmlns="" id="{00000000-0008-0000-0500-00006B180000}"/>
            </a:ext>
          </a:extLst>
        </xdr:cNvPr>
        <xdr:cNvCxnSpPr/>
      </xdr:nvCxnSpPr>
      <xdr:spPr>
        <a:xfrm>
          <a:off x="11287125" y="5457825"/>
          <a:ext cx="0" cy="238125"/>
        </a:xfrm>
        <a:prstGeom prst="line">
          <a:avLst/>
        </a:prstGeom>
        <a:solidFill>
          <a:srgbClr val="090000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</xdr:spPr>
    </xdr:cxnSp>
    <xdr:clientData/>
  </xdr:twoCellAnchor>
  <xdr:twoCellAnchor>
    <xdr:from>
      <xdr:col>14</xdr:col>
      <xdr:colOff>933450</xdr:colOff>
      <xdr:row>22</xdr:row>
      <xdr:rowOff>190500</xdr:rowOff>
    </xdr:from>
    <xdr:to>
      <xdr:col>14</xdr:col>
      <xdr:colOff>1000125</xdr:colOff>
      <xdr:row>22</xdr:row>
      <xdr:rowOff>190500</xdr:rowOff>
    </xdr:to>
    <xdr:cxnSp macro="">
      <xdr:nvCxnSpPr>
        <xdr:cNvPr id="6256" name="直接连接符 6255">
          <a:extLst>
            <a:ext uri="{FF2B5EF4-FFF2-40B4-BE49-F238E27FC236}">
              <a16:creationId xmlns:a16="http://schemas.microsoft.com/office/drawing/2014/main" xmlns="" id="{00000000-0008-0000-0500-000070180000}"/>
            </a:ext>
          </a:extLst>
        </xdr:cNvPr>
        <xdr:cNvCxnSpPr/>
      </xdr:nvCxnSpPr>
      <xdr:spPr>
        <a:xfrm>
          <a:off x="11325225" y="5238750"/>
          <a:ext cx="66675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</xdr:spPr>
    </xdr:cxnSp>
    <xdr:clientData/>
  </xdr:twoCellAnchor>
  <xdr:oneCellAnchor>
    <xdr:from>
      <xdr:col>14</xdr:col>
      <xdr:colOff>702802</xdr:colOff>
      <xdr:row>24</xdr:row>
      <xdr:rowOff>142875</xdr:rowOff>
    </xdr:from>
    <xdr:ext cx="402098" cy="276225"/>
    <xdr:sp macro="" textlink="">
      <xdr:nvSpPr>
        <xdr:cNvPr id="6257" name="TextBox 6256">
          <a:extLst>
            <a:ext uri="{FF2B5EF4-FFF2-40B4-BE49-F238E27FC236}">
              <a16:creationId xmlns:a16="http://schemas.microsoft.com/office/drawing/2014/main" xmlns="" id="{00000000-0008-0000-0500-000071180000}"/>
            </a:ext>
          </a:extLst>
        </xdr:cNvPr>
        <xdr:cNvSpPr txBox="1"/>
      </xdr:nvSpPr>
      <xdr:spPr>
        <a:xfrm>
          <a:off x="11094577" y="5648325"/>
          <a:ext cx="402098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pPr algn="l"/>
          <a:r>
            <a:rPr lang="en-US" altLang="zh-CN" sz="1400" b="1">
              <a:solidFill>
                <a:srgbClr val="FF0000"/>
              </a:solidFill>
              <a:latin typeface="+mn-ea"/>
            </a:rPr>
            <a:t>D</a:t>
          </a:r>
          <a:endParaRPr lang="zh-CN" altLang="en-US" sz="1400" b="1">
            <a:solidFill>
              <a:srgbClr val="FF0000"/>
            </a:solidFill>
            <a:latin typeface="+mn-ea"/>
          </a:endParaRPr>
        </a:p>
      </xdr:txBody>
    </xdr:sp>
    <xdr:clientData/>
  </xdr:oneCellAnchor>
  <xdr:oneCellAnchor>
    <xdr:from>
      <xdr:col>14</xdr:col>
      <xdr:colOff>512302</xdr:colOff>
      <xdr:row>21</xdr:row>
      <xdr:rowOff>219075</xdr:rowOff>
    </xdr:from>
    <xdr:ext cx="402098" cy="400050"/>
    <xdr:sp macro="" textlink="">
      <xdr:nvSpPr>
        <xdr:cNvPr id="6258" name="TextBox 6257">
          <a:extLst>
            <a:ext uri="{FF2B5EF4-FFF2-40B4-BE49-F238E27FC236}">
              <a16:creationId xmlns:a16="http://schemas.microsoft.com/office/drawing/2014/main" xmlns="" id="{00000000-0008-0000-0500-000072180000}"/>
            </a:ext>
          </a:extLst>
        </xdr:cNvPr>
        <xdr:cNvSpPr txBox="1"/>
      </xdr:nvSpPr>
      <xdr:spPr>
        <a:xfrm>
          <a:off x="10904077" y="5038725"/>
          <a:ext cx="402098" cy="4000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pPr algn="l"/>
          <a:r>
            <a:rPr lang="en-US" altLang="zh-CN" sz="1400" b="1">
              <a:solidFill>
                <a:srgbClr val="FF0000"/>
              </a:solidFill>
              <a:latin typeface="+mn-ea"/>
            </a:rPr>
            <a:t>E</a:t>
          </a:r>
          <a:endParaRPr lang="zh-CN" altLang="en-US" sz="1400" b="1">
            <a:solidFill>
              <a:srgbClr val="FF0000"/>
            </a:solidFill>
            <a:latin typeface="+mn-ea"/>
          </a:endParaRPr>
        </a:p>
      </xdr:txBody>
    </xdr:sp>
    <xdr:clientData/>
  </xdr:oneCellAnchor>
  <xdr:twoCellAnchor editAs="oneCell">
    <xdr:from>
      <xdr:col>3</xdr:col>
      <xdr:colOff>228601</xdr:colOff>
      <xdr:row>14</xdr:row>
      <xdr:rowOff>19050</xdr:rowOff>
    </xdr:from>
    <xdr:to>
      <xdr:col>3</xdr:col>
      <xdr:colOff>527143</xdr:colOff>
      <xdr:row>19</xdr:row>
      <xdr:rowOff>215848</xdr:rowOff>
    </xdr:to>
    <xdr:pic>
      <xdr:nvPicPr>
        <xdr:cNvPr id="6259" name="图片 6258">
          <a:extLst>
            <a:ext uri="{FF2B5EF4-FFF2-40B4-BE49-F238E27FC236}">
              <a16:creationId xmlns:a16="http://schemas.microsoft.com/office/drawing/2014/main" xmlns="" id="{00000000-0008-0000-0500-00007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14526" y="3238500"/>
          <a:ext cx="298542" cy="1339798"/>
        </a:xfrm>
        <a:prstGeom prst="rect">
          <a:avLst/>
        </a:prstGeom>
      </xdr:spPr>
    </xdr:pic>
    <xdr:clientData/>
  </xdr:twoCellAnchor>
  <xdr:twoCellAnchor editAs="oneCell">
    <xdr:from>
      <xdr:col>3</xdr:col>
      <xdr:colOff>218919</xdr:colOff>
      <xdr:row>20</xdr:row>
      <xdr:rowOff>9525</xdr:rowOff>
    </xdr:from>
    <xdr:to>
      <xdr:col>3</xdr:col>
      <xdr:colOff>371474</xdr:colOff>
      <xdr:row>26</xdr:row>
      <xdr:rowOff>1672</xdr:rowOff>
    </xdr:to>
    <xdr:pic>
      <xdr:nvPicPr>
        <xdr:cNvPr id="6260" name="图片 6259">
          <a:extLst>
            <a:ext uri="{FF2B5EF4-FFF2-40B4-BE49-F238E27FC236}">
              <a16:creationId xmlns:a16="http://schemas.microsoft.com/office/drawing/2014/main" xmlns="" id="{00000000-0008-0000-0500-00007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5400000">
          <a:off x="1299248" y="5206171"/>
          <a:ext cx="1363747" cy="15255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2</xdr:row>
      <xdr:rowOff>714375</xdr:rowOff>
    </xdr:from>
    <xdr:to>
      <xdr:col>2</xdr:col>
      <xdr:colOff>2619108</xdr:colOff>
      <xdr:row>2</xdr:row>
      <xdr:rowOff>1352470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1725" y="2514600"/>
          <a:ext cx="2133333" cy="6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1</xdr:row>
      <xdr:rowOff>1076325</xdr:rowOff>
    </xdr:from>
    <xdr:to>
      <xdr:col>2</xdr:col>
      <xdr:colOff>2857197</xdr:colOff>
      <xdr:row>3</xdr:row>
      <xdr:rowOff>980687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14575" y="1276350"/>
          <a:ext cx="2428572" cy="3104762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180975</xdr:colOff>
      <xdr:row>1</xdr:row>
      <xdr:rowOff>600274</xdr:rowOff>
    </xdr:from>
    <xdr:to>
      <xdr:col>4</xdr:col>
      <xdr:colOff>2923719</xdr:colOff>
      <xdr:row>3</xdr:row>
      <xdr:rowOff>980480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0350" y="800299"/>
          <a:ext cx="2742744" cy="3580606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161925</xdr:colOff>
      <xdr:row>1</xdr:row>
      <xdr:rowOff>1371600</xdr:rowOff>
    </xdr:from>
    <xdr:to>
      <xdr:col>6</xdr:col>
      <xdr:colOff>2908890</xdr:colOff>
      <xdr:row>3</xdr:row>
      <xdr:rowOff>752475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029950" y="1571625"/>
          <a:ext cx="2746965" cy="2581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6381;&#30740;&#24320;&#21457;&#29983;&#20135;&#20013;&#24515;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33258;&#37319;&#25289;&#38142;&#25552;&#21069;&#19979;&#21333;&#27454;&#21340;&#21191;1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6381;&#30740;&#24320;&#21457;&#29983;&#20135;&#20013;&#24515;\My%20Documents\&#40077;&#33659;&#36745;\2006&#20908;&#24037;&#33402;&#21333;\&#24037;&#33402;&#21333;&#26684;&#24335;(&#22823;&#36135;)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176/TAJJAL81417-&#36335;&#31243;&#27427;-&#29579;&#28070;&#23439;-&#21019;&#35029;O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C2" t="str">
            <v>02910栗褐色</v>
          </cell>
        </row>
        <row r="3">
          <cell r="C3" t="str">
            <v>04105赭灰色</v>
          </cell>
        </row>
        <row r="4">
          <cell r="C4" t="str">
            <v>04225核桃褐</v>
          </cell>
        </row>
        <row r="5">
          <cell r="C5" t="str">
            <v>04622深棕色</v>
          </cell>
        </row>
        <row r="6">
          <cell r="C6" t="str">
            <v>02205咖啡黑</v>
          </cell>
        </row>
        <row r="7">
          <cell r="C7" t="str">
            <v>04723烟草褐</v>
          </cell>
        </row>
        <row r="8">
          <cell r="C8" t="str">
            <v>05303雾月灰</v>
          </cell>
        </row>
        <row r="9">
          <cell r="C9" t="str">
            <v>05322香沫褐</v>
          </cell>
        </row>
        <row r="10">
          <cell r="C10" t="str">
            <v>05801鸽灰色</v>
          </cell>
        </row>
        <row r="11">
          <cell r="C11" t="str">
            <v>06117薰香杏</v>
          </cell>
        </row>
        <row r="12">
          <cell r="C12" t="str">
            <v>06207鳞褐色</v>
          </cell>
        </row>
        <row r="13">
          <cell r="C13" t="str">
            <v>06609灰褐色</v>
          </cell>
        </row>
        <row r="14">
          <cell r="C14" t="str">
            <v>07605银盐灰</v>
          </cell>
        </row>
        <row r="15">
          <cell r="C15" t="str">
            <v>08610芦笋白</v>
          </cell>
        </row>
        <row r="16">
          <cell r="C16" t="str">
            <v>11601黑色</v>
          </cell>
        </row>
        <row r="17">
          <cell r="C17" t="str">
            <v>11801沉黑色</v>
          </cell>
        </row>
        <row r="18">
          <cell r="C18" t="str">
            <v>22929帝王紫</v>
          </cell>
        </row>
        <row r="19">
          <cell r="C19" t="str">
            <v>26424粉紫色</v>
          </cell>
        </row>
        <row r="20">
          <cell r="C20" t="str">
            <v>41912藏蓝</v>
          </cell>
        </row>
        <row r="21">
          <cell r="C21" t="str">
            <v>42305墨黑色</v>
          </cell>
        </row>
        <row r="22">
          <cell r="C22" t="str">
            <v>42730军蓝色</v>
          </cell>
        </row>
        <row r="23">
          <cell r="C23" t="str">
            <v>42810子夜蓝</v>
          </cell>
        </row>
        <row r="24">
          <cell r="C24" t="str">
            <v>43524暗蓝色</v>
          </cell>
        </row>
        <row r="25">
          <cell r="C25" t="str">
            <v>44622冠冕蓝</v>
          </cell>
        </row>
        <row r="26">
          <cell r="C26" t="str">
            <v>46341海滩蓝</v>
          </cell>
        </row>
        <row r="27">
          <cell r="C27" t="str">
            <v>46409浪花蓝</v>
          </cell>
        </row>
        <row r="28">
          <cell r="C28" t="str">
            <v>52808青苔绿</v>
          </cell>
        </row>
        <row r="29">
          <cell r="C29" t="str">
            <v>53420菁蓝色</v>
          </cell>
        </row>
        <row r="30">
          <cell r="C30" t="str">
            <v>53720园绿色</v>
          </cell>
        </row>
        <row r="31">
          <cell r="C31" t="str">
            <v>53912暗绿色</v>
          </cell>
        </row>
        <row r="32">
          <cell r="C32" t="str">
            <v>54135叶绿色</v>
          </cell>
        </row>
        <row r="33">
          <cell r="C33" t="str">
            <v>55545琥珀绿</v>
          </cell>
        </row>
        <row r="34">
          <cell r="C34" t="str">
            <v>55862基础绿</v>
          </cell>
        </row>
        <row r="35">
          <cell r="C35" t="str">
            <v>65961泥黄色</v>
          </cell>
        </row>
        <row r="36">
          <cell r="C36" t="str">
            <v>66401琥珀金</v>
          </cell>
        </row>
        <row r="37">
          <cell r="C37" t="str">
            <v>68231尘末黄</v>
          </cell>
        </row>
        <row r="38">
          <cell r="C38" t="str">
            <v>68466淡菊黄</v>
          </cell>
        </row>
        <row r="39">
          <cell r="C39" t="str">
            <v>68681蒲英黄</v>
          </cell>
        </row>
        <row r="40">
          <cell r="C40" t="str">
            <v>75358熏烟橙</v>
          </cell>
        </row>
        <row r="41">
          <cell r="C41" t="str">
            <v>83332花梨红</v>
          </cell>
        </row>
        <row r="42">
          <cell r="C42" t="str">
            <v>83526棕红色</v>
          </cell>
        </row>
        <row r="43">
          <cell r="C43" t="str">
            <v>83556礼服红</v>
          </cell>
        </row>
        <row r="44">
          <cell r="C44" t="str">
            <v>84327玫茶红</v>
          </cell>
        </row>
        <row r="45">
          <cell r="C45" t="str">
            <v>84331酸辣酱色</v>
          </cell>
        </row>
        <row r="46">
          <cell r="C46" t="str">
            <v>84554陶土红</v>
          </cell>
        </row>
        <row r="47">
          <cell r="C47" t="str">
            <v>84673李宁红</v>
          </cell>
        </row>
        <row r="48">
          <cell r="C48" t="str">
            <v>84760芙蓉红</v>
          </cell>
        </row>
        <row r="49">
          <cell r="C49" t="str">
            <v>85009暗紫红</v>
          </cell>
        </row>
        <row r="50">
          <cell r="C50" t="str">
            <v>87228旱粉红</v>
          </cell>
        </row>
        <row r="51">
          <cell r="C51" t="str">
            <v>87318暗玫红</v>
          </cell>
        </row>
        <row r="52">
          <cell r="C52" t="str">
            <v>99501白色</v>
          </cell>
        </row>
        <row r="53">
          <cell r="C53" t="str">
            <v>99999透明</v>
          </cell>
        </row>
        <row r="54">
          <cell r="C54" t="str">
            <v>99998镍色</v>
          </cell>
        </row>
        <row r="55">
          <cell r="C55" t="str">
            <v>99997浅黑镍</v>
          </cell>
        </row>
        <row r="56">
          <cell r="C56" t="str">
            <v>99996深黑镍</v>
          </cell>
        </row>
        <row r="57">
          <cell r="C57" t="str">
            <v>99995珍珠镍</v>
          </cell>
        </row>
        <row r="58">
          <cell r="C58" t="str">
            <v>99994珍珠枪</v>
          </cell>
        </row>
        <row r="59">
          <cell r="C59" t="str">
            <v>99993枪黑色</v>
          </cell>
        </row>
        <row r="60">
          <cell r="C60" t="str">
            <v>99992青古铜</v>
          </cell>
        </row>
        <row r="61">
          <cell r="C61" t="str">
            <v>99991珍珠银</v>
          </cell>
        </row>
        <row r="62">
          <cell r="C62" t="str">
            <v>99990红古铜</v>
          </cell>
        </row>
        <row r="63">
          <cell r="C63" t="str">
            <v>99989古银</v>
          </cell>
        </row>
        <row r="64">
          <cell r="C64" t="str">
            <v>99988黄铜</v>
          </cell>
        </row>
        <row r="65">
          <cell r="C65" t="str">
            <v>99987真金色</v>
          </cell>
        </row>
        <row r="66">
          <cell r="C66" t="str">
            <v>99985锡色</v>
          </cell>
        </row>
        <row r="67">
          <cell r="C67" t="str">
            <v>99984电镀黑</v>
          </cell>
        </row>
        <row r="68">
          <cell r="C68" t="str">
            <v>99983无镍银</v>
          </cell>
        </row>
        <row r="69">
          <cell r="C69" t="str">
            <v>04106青灰</v>
          </cell>
        </row>
        <row r="70">
          <cell r="C70" t="str">
            <v>H111BY花灰</v>
          </cell>
        </row>
        <row r="71">
          <cell r="C71" t="str">
            <v>99982暗金色</v>
          </cell>
        </row>
        <row r="72">
          <cell r="C72" t="str">
            <v>11708夜空蓝</v>
          </cell>
        </row>
        <row r="73">
          <cell r="C73" t="str">
            <v>99981橙金色</v>
          </cell>
        </row>
        <row r="74">
          <cell r="C74" t="str">
            <v>99980白银色</v>
          </cell>
        </row>
        <row r="75">
          <cell r="C75" t="str">
            <v>99979象牙白</v>
          </cell>
        </row>
        <row r="76">
          <cell r="C76" t="str">
            <v>84168国旗红</v>
          </cell>
        </row>
        <row r="77">
          <cell r="C77" t="str">
            <v>02802碳黑色</v>
          </cell>
        </row>
        <row r="78">
          <cell r="C78" t="str">
            <v>待定1海棠红</v>
          </cell>
        </row>
        <row r="79">
          <cell r="C79" t="str">
            <v>76184泽橙色</v>
          </cell>
        </row>
        <row r="80">
          <cell r="C80" t="str">
            <v>45736蓝玉色</v>
          </cell>
        </row>
        <row r="81">
          <cell r="C81" t="str">
            <v>53609深苔绿</v>
          </cell>
        </row>
        <row r="82">
          <cell r="C82" t="str">
            <v>47818雪花蓝</v>
          </cell>
        </row>
        <row r="83">
          <cell r="C83" t="str">
            <v>66826金色</v>
          </cell>
        </row>
        <row r="84">
          <cell r="C84" t="str">
            <v>07506银色</v>
          </cell>
        </row>
        <row r="85">
          <cell r="C85" t="str">
            <v>85649月季红</v>
          </cell>
        </row>
        <row r="86">
          <cell r="C86" t="str">
            <v>74848琥珀色</v>
          </cell>
        </row>
        <row r="87">
          <cell r="C87" t="str">
            <v>待定2醉蓝色</v>
          </cell>
        </row>
        <row r="88">
          <cell r="C88" t="str">
            <v>待定3泡沫绿</v>
          </cell>
        </row>
        <row r="89">
          <cell r="C89" t="str">
            <v>85451樱桃红</v>
          </cell>
        </row>
        <row r="90">
          <cell r="C90" t="str">
            <v>待定4淡棉绿</v>
          </cell>
        </row>
        <row r="91">
          <cell r="C91" t="str">
            <v>02303暗黑色</v>
          </cell>
        </row>
        <row r="92">
          <cell r="C92" t="str">
            <v>43332傲蓝色</v>
          </cell>
        </row>
        <row r="93">
          <cell r="C93" t="str">
            <v>82817醇酒红</v>
          </cell>
        </row>
        <row r="94">
          <cell r="C94" t="str">
            <v>02108啡色</v>
          </cell>
        </row>
        <row r="95">
          <cell r="C95" t="str">
            <v>67173粉蝶黄</v>
          </cell>
        </row>
        <row r="96">
          <cell r="C96" t="str">
            <v>68089铬黄色</v>
          </cell>
        </row>
        <row r="97">
          <cell r="C97" t="str">
            <v>55023果绿色</v>
          </cell>
        </row>
        <row r="98">
          <cell r="C98" t="str">
            <v>未定海棠红</v>
          </cell>
        </row>
        <row r="99">
          <cell r="C99" t="str">
            <v>56346几维绿</v>
          </cell>
        </row>
        <row r="100">
          <cell r="C100" t="str">
            <v>75777桔橙色</v>
          </cell>
        </row>
        <row r="101">
          <cell r="C101" t="str">
            <v>22010沥青蓝</v>
          </cell>
        </row>
        <row r="102">
          <cell r="C102" t="str">
            <v>99503米白色</v>
          </cell>
        </row>
        <row r="103">
          <cell r="C103" t="str">
            <v>52302泥绿色</v>
          </cell>
        </row>
        <row r="104">
          <cell r="C104" t="str">
            <v>42937浓蓝色</v>
          </cell>
        </row>
        <row r="105">
          <cell r="C105" t="str">
            <v>22210茄紫色</v>
          </cell>
        </row>
        <row r="106">
          <cell r="C106" t="str">
            <v>41708绒蓝色</v>
          </cell>
        </row>
        <row r="107">
          <cell r="C107" t="str">
            <v>83955深红色</v>
          </cell>
        </row>
        <row r="108">
          <cell r="C108" t="str">
            <v>32515深茄紫</v>
          </cell>
        </row>
        <row r="109">
          <cell r="C109" t="str">
            <v>52606深沼绿</v>
          </cell>
        </row>
        <row r="110">
          <cell r="C110" t="str">
            <v>24348深紫红</v>
          </cell>
        </row>
        <row r="111">
          <cell r="C111" t="str">
            <v>44638泳蓝色</v>
          </cell>
        </row>
        <row r="112">
          <cell r="C112" t="str">
            <v>99402珠光白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/>
      <sheetData sheetId="1">
        <row r="2">
          <cell r="A2" t="str">
            <v>3#尼龙闭尾反装防水拉链，DABLH不含上下止/</v>
          </cell>
        </row>
        <row r="3">
          <cell r="A3" t="str">
            <v>3#尼龙闭尾反装非防水拉链，DABLH不含上下止/</v>
          </cell>
        </row>
        <row r="4">
          <cell r="A4" t="str">
            <v>3#尼龙闭尾反装非防水拉链，DABLH不含上下止头对头</v>
          </cell>
        </row>
        <row r="5">
          <cell r="A5" t="str">
            <v>3#尼龙闭尾反装非防水拉链，DW2W不含上下止/</v>
          </cell>
        </row>
        <row r="6">
          <cell r="A6" t="str">
            <v>3#尼龙闭尾反装非防水拉链，包胶拉头不含上下止/</v>
          </cell>
        </row>
        <row r="7">
          <cell r="A7" t="str">
            <v>3#尼龙闭尾反装非防水拉链，DABLH含注塑上下止/</v>
          </cell>
        </row>
        <row r="8">
          <cell r="A8" t="str">
            <v>3#尼龙闭尾反装非防水拉链，包胶拉头含注塑上下止/</v>
          </cell>
        </row>
        <row r="9">
          <cell r="A9" t="str">
            <v>3#尼龙闭尾反装非防水拉链，金属TAL14F001拉头，含注塑上止/</v>
          </cell>
        </row>
        <row r="10">
          <cell r="A10" t="str">
            <v>3#尼龙闭尾隐形非防水拉链，DA含注塑上下止/</v>
          </cell>
        </row>
        <row r="11">
          <cell r="A11" t="str">
            <v>3#尼龙闭尾正装非防水拉链，DALH含金属双下止头对头</v>
          </cell>
        </row>
        <row r="12">
          <cell r="A12" t="str">
            <v>3#尼龙闭尾正装非防水拉链，DALH含注塑上下止/</v>
          </cell>
        </row>
        <row r="13">
          <cell r="A13" t="str">
            <v>3#尼龙闭尾正装非防水拉链，DA含注塑上下止/</v>
          </cell>
        </row>
        <row r="14">
          <cell r="A14" t="str">
            <v>3#尼龙闭尾正装非防水拉链，包胶拉头含注塑上下止/</v>
          </cell>
        </row>
        <row r="15">
          <cell r="A15" t="str">
            <v>3#尼龙开尾右插反装非防水拉链，DABLH含注塑上止/</v>
          </cell>
        </row>
        <row r="16">
          <cell r="A16" t="str">
            <v>3#尼龙开尾右插隐形非防水拉链，DA含注塑上止/</v>
          </cell>
        </row>
        <row r="17">
          <cell r="A17" t="str">
            <v>3#尼龙开尾右插正装非防水拉链，DALH含注塑上止/</v>
          </cell>
        </row>
        <row r="18">
          <cell r="A18" t="str">
            <v>3#尼龙开尾右插正装非防水拉链，DA含注塑上止/</v>
          </cell>
        </row>
        <row r="19">
          <cell r="A19" t="str">
            <v>3#青古铜闭尾正装非防水拉链，GSN8含金属上下止/</v>
          </cell>
        </row>
        <row r="20">
          <cell r="A20" t="str">
            <v>3#树脂闭尾正装防水拉链，DALH含注塑上下止/</v>
          </cell>
        </row>
        <row r="21">
          <cell r="A21" t="str">
            <v>3#树脂闭尾正装非防水拉链，DALH含注塑上下止/</v>
          </cell>
        </row>
        <row r="22">
          <cell r="A22" t="str">
            <v>3#树脂闭尾正装非防水拉链，DALH含注塑上下止头对头</v>
          </cell>
        </row>
        <row r="23">
          <cell r="A23" t="str">
            <v>3#树脂开尾右插正装非防水拉链，DALH含注塑上止/</v>
          </cell>
        </row>
        <row r="24">
          <cell r="A24" t="str">
            <v>4#尼龙闭尾正装非防水拉链，DA含注塑上下止/</v>
          </cell>
        </row>
        <row r="25">
          <cell r="A25" t="str">
            <v>5#尼龙闭尾反装防水拉链，DABLH不含上下止/</v>
          </cell>
        </row>
        <row r="26">
          <cell r="A26" t="str">
            <v>5#尼龙闭尾反装非防水拉链，DABLH不含上下止/</v>
          </cell>
        </row>
        <row r="27">
          <cell r="A27" t="str">
            <v>5#尼龙开尾右插反装防水拉链，DABLH含注塑上止/</v>
          </cell>
        </row>
        <row r="28">
          <cell r="A28" t="str">
            <v>5#尼龙开尾右插反装非防水拉链,DABLH含注塑上止/</v>
          </cell>
        </row>
        <row r="29">
          <cell r="A29" t="str">
            <v>5#尼龙双开尾右插反装防水拉链，DABLH/DAG含注塑上止尾对尾</v>
          </cell>
        </row>
        <row r="30">
          <cell r="A30" t="str">
            <v>5#尼龙双开尾右插反装非防水拉链，DABLH/DAG含注塑上止尾对尾</v>
          </cell>
        </row>
        <row r="31">
          <cell r="A31" t="str">
            <v>5#青古铜闭尾正装非防水拉链，DALH含金属上下止/</v>
          </cell>
        </row>
        <row r="32">
          <cell r="A32" t="str">
            <v>5#青古铜开尾右插正装非防水拉链，DALH含金属上止/</v>
          </cell>
        </row>
        <row r="33">
          <cell r="A33" t="str">
            <v>5#树脂闭尾正装非防水拉链，DALH含注塑上下止/</v>
          </cell>
        </row>
        <row r="34">
          <cell r="A34" t="str">
            <v>5#树脂开尾右插正装防水拉链，DALH含注塑上止/</v>
          </cell>
        </row>
        <row r="35">
          <cell r="A35" t="str">
            <v>5#树脂开尾右插正装非防水拉链，DALH含注塑上止/</v>
          </cell>
        </row>
        <row r="36">
          <cell r="A36" t="str">
            <v>5#树脂开尾右插正装非防水拉链，DU含注塑上止/</v>
          </cell>
        </row>
        <row r="37">
          <cell r="A37" t="str">
            <v>5#树脂开尾左插正装非防水拉链，DALH含注塑上止/</v>
          </cell>
        </row>
        <row r="38">
          <cell r="A38" t="str">
            <v>5#树脂双开尾右插正装非防水拉链，DALH/DAG含注塑上止尾对尾</v>
          </cell>
        </row>
        <row r="39">
          <cell r="A39" t="str">
            <v>5#树脂双开尾右插正装非防水拉链，DALH含注塑上止尾对尾</v>
          </cell>
        </row>
        <row r="40">
          <cell r="A40" t="str">
            <v>5#树脂双开尾右插正装防水拉链，DALH/DAG含注塑上止尾对尾</v>
          </cell>
        </row>
        <row r="41">
          <cell r="A41" t="str">
            <v>8#树脂开尾右插正装非防水拉链，DALH含注塑上止/</v>
          </cell>
        </row>
        <row r="42">
          <cell r="A42" t="str">
            <v>3#尼龙闭尾反装防水拉链，DABLH不含上下止头对头</v>
          </cell>
        </row>
        <row r="43">
          <cell r="A43" t="str">
            <v>5#尼龙闭尾反装防水拉链，DABLH含注塑上止尾对尾</v>
          </cell>
        </row>
        <row r="44">
          <cell r="A44" t="str">
            <v>齿带异色</v>
          </cell>
        </row>
        <row r="45">
          <cell r="A45" t="str">
            <v>仿金属</v>
          </cell>
        </row>
        <row r="46">
          <cell r="A46" t="str">
            <v>左单边印反光条（2mm宽）</v>
          </cell>
        </row>
        <row r="47">
          <cell r="A47" t="str">
            <v>无</v>
          </cell>
        </row>
        <row r="48">
          <cell r="A48" t="str">
            <v>缝线异色</v>
          </cell>
        </row>
        <row r="49">
          <cell r="A49" t="str">
            <v>DSBYG(尼龙反装拉链包胶拉头)</v>
          </cell>
        </row>
        <row r="50">
          <cell r="A50" t="str">
            <v>DS5YG(树脂拉链包胶拉头)</v>
          </cell>
        </row>
        <row r="51">
          <cell r="A51" t="str">
            <v>四色树脂渐变</v>
          </cell>
        </row>
        <row r="52">
          <cell r="A52" t="str">
            <v>雾面</v>
          </cell>
        </row>
        <row r="53">
          <cell r="A53" t="str">
            <v>印花</v>
          </cell>
        </row>
        <row r="54">
          <cell r="A54" t="str">
            <v>无拉片</v>
          </cell>
        </row>
        <row r="55">
          <cell r="A55" t="str">
            <v>间反光条（织）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页"/>
      <sheetName val="画图"/>
      <sheetName val="辅料"/>
      <sheetName val="女上衣规格"/>
      <sheetName val="女裤规格"/>
      <sheetName val="男上衣规格"/>
      <sheetName val="男裤规格"/>
      <sheetName val="胶牌"/>
      <sheetName val="印绣花"/>
      <sheetName val="洗水唛"/>
      <sheetName val="06FW数据库"/>
      <sheetName val="面料资料"/>
      <sheetName val="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工艺说明"/>
      <sheetName val="开发规格-批办意见"/>
      <sheetName val="全码规格"/>
      <sheetName val="跳码样"/>
      <sheetName val="产前样"/>
    </sheetNames>
    <sheetDataSet>
      <sheetData sheetId="0">
        <row r="5">
          <cell r="E5" t="str">
            <v>男式T恤</v>
          </cell>
        </row>
        <row r="6">
          <cell r="E6" t="str">
            <v>TAJJAL81417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>
        <a:solidFill>
          <a:srgbClr val="090000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</a:spPr>
      <a:bodyPr/>
      <a:lstStyle/>
    </a:lnDef>
    <a:txDef>
      <a:spPr/>
      <a:bodyPr vertOverflow="clip" horzOverflow="clip" wrap="none" rtlCol="0" anchor="t">
        <a:spAutoFit/>
      </a:bodyPr>
      <a:lstStyle>
        <a:defPPr algn="l">
          <a:defRPr lang="en-US" altLang="zh-CN" sz="1400" b="1">
            <a:solidFill>
              <a:srgbClr val="FF0000"/>
            </a:solidFill>
            <a:latin typeface="+mn-ea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82"/>
  <sheetViews>
    <sheetView showGridLines="0" topLeftCell="A16" workbookViewId="0">
      <selection activeCell="G24" sqref="G24"/>
    </sheetView>
  </sheetViews>
  <sheetFormatPr defaultColWidth="9" defaultRowHeight="18"/>
  <cols>
    <col min="1" max="1" width="8.75" style="10" customWidth="1"/>
    <col min="2" max="3" width="9" style="10"/>
    <col min="4" max="4" width="8.625" style="10" customWidth="1"/>
    <col min="5" max="8" width="8.125" style="10" customWidth="1"/>
    <col min="9" max="16384" width="9" style="10"/>
  </cols>
  <sheetData>
    <row r="1" spans="1:1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>
      <c r="A2" s="28"/>
      <c r="B2" s="28"/>
      <c r="C2" s="28"/>
      <c r="D2" s="28"/>
      <c r="E2" s="28"/>
      <c r="F2" s="28"/>
      <c r="G2" s="28"/>
      <c r="H2" s="28"/>
      <c r="I2" s="28"/>
      <c r="K2" s="28"/>
    </row>
    <row r="3" spans="1:1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1:11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11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19" spans="1:111" ht="31.9" customHeight="1">
      <c r="A19" s="28"/>
      <c r="B19" s="229" t="s">
        <v>0</v>
      </c>
      <c r="C19" s="229"/>
      <c r="D19" s="230" t="s">
        <v>228</v>
      </c>
      <c r="E19" s="231"/>
      <c r="F19" s="231"/>
      <c r="G19" s="232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</row>
    <row r="20" spans="1:111" ht="29.45" customHeight="1">
      <c r="A20" s="28"/>
      <c r="B20" s="29" t="s">
        <v>1</v>
      </c>
      <c r="C20" s="30" t="s">
        <v>2</v>
      </c>
      <c r="D20" s="233" t="s">
        <v>77</v>
      </c>
      <c r="E20" s="234"/>
      <c r="F20" s="234"/>
      <c r="G20" s="235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</row>
    <row r="21" spans="1:111" ht="30.6" customHeight="1">
      <c r="A21" s="28"/>
      <c r="B21" s="236" t="s">
        <v>3</v>
      </c>
      <c r="C21" s="237"/>
      <c r="D21" s="236" t="s">
        <v>243</v>
      </c>
      <c r="E21" s="238"/>
      <c r="F21" s="238"/>
      <c r="G21" s="237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</row>
    <row r="22" spans="1:11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</row>
    <row r="23" spans="1:11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</row>
    <row r="24" spans="1:11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</row>
    <row r="25" spans="1:11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</row>
    <row r="26" spans="1:11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</row>
    <row r="27" spans="1:11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</row>
    <row r="28" spans="1:11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</row>
    <row r="29" spans="1:111" ht="24" customHeight="1">
      <c r="A29" s="28"/>
      <c r="B29" s="31" t="s">
        <v>4</v>
      </c>
      <c r="C29" s="32" t="s">
        <v>63</v>
      </c>
      <c r="D29" s="32" t="s">
        <v>5</v>
      </c>
      <c r="E29" s="32" t="s">
        <v>6</v>
      </c>
      <c r="F29" s="33" t="s">
        <v>7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</row>
    <row r="30" spans="1:111" ht="24" customHeight="1">
      <c r="A30" s="28"/>
      <c r="B30" s="34" t="s">
        <v>8</v>
      </c>
      <c r="C30" s="35" t="s">
        <v>152</v>
      </c>
      <c r="D30" s="35" t="s">
        <v>79</v>
      </c>
      <c r="E30" s="35" t="s">
        <v>80</v>
      </c>
      <c r="F30" s="36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</row>
    <row r="31" spans="1:111" ht="24" customHeight="1">
      <c r="A31" s="28"/>
      <c r="B31" s="37" t="s">
        <v>9</v>
      </c>
      <c r="C31" s="226"/>
      <c r="D31" s="227"/>
      <c r="E31" s="227"/>
      <c r="F31" s="2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</row>
    <row r="32" spans="1:111" ht="24.6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</row>
    <row r="33" spans="1:111" ht="24.6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</row>
    <row r="34" spans="1:111" ht="18.600000000000001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</row>
    <row r="35" spans="1:111" ht="25.15" customHeight="1">
      <c r="A35" s="28"/>
      <c r="B35" s="38" t="s">
        <v>10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</row>
    <row r="36" spans="1:11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1">
      <c r="G41" s="28"/>
      <c r="H41" s="28"/>
      <c r="I41" s="28"/>
      <c r="J41" s="28"/>
      <c r="K41" s="28"/>
    </row>
    <row r="42" spans="1:111">
      <c r="G42" s="28"/>
      <c r="H42" s="28"/>
      <c r="I42" s="28"/>
      <c r="J42" s="28"/>
      <c r="K42" s="28"/>
    </row>
    <row r="43" spans="1:111">
      <c r="G43" s="28"/>
      <c r="H43" s="28"/>
      <c r="I43" s="28"/>
      <c r="J43" s="28"/>
      <c r="K43" s="28"/>
    </row>
    <row r="44" spans="1:111">
      <c r="G44" s="28"/>
      <c r="H44" s="28"/>
      <c r="I44" s="28"/>
      <c r="J44" s="28"/>
      <c r="K44" s="28"/>
    </row>
    <row r="45" spans="1:111">
      <c r="G45" s="28"/>
      <c r="H45" s="28"/>
      <c r="I45" s="28"/>
      <c r="J45" s="28"/>
      <c r="K45" s="28"/>
    </row>
    <row r="46" spans="1:111">
      <c r="G46" s="28"/>
      <c r="H46" s="28"/>
      <c r="I46" s="28"/>
      <c r="J46" s="28"/>
      <c r="K46" s="28"/>
    </row>
    <row r="47" spans="1:111">
      <c r="G47" s="28"/>
      <c r="H47" s="28"/>
      <c r="I47" s="28"/>
      <c r="J47" s="28"/>
      <c r="K47" s="28"/>
    </row>
    <row r="48" spans="1:111">
      <c r="G48" s="28"/>
      <c r="H48" s="28"/>
      <c r="I48" s="28"/>
      <c r="J48" s="28"/>
      <c r="K48" s="28"/>
    </row>
    <row r="49" spans="7:11">
      <c r="G49" s="28"/>
      <c r="H49" s="28"/>
      <c r="I49" s="28"/>
      <c r="J49" s="28"/>
      <c r="K49" s="28"/>
    </row>
    <row r="50" spans="7:11">
      <c r="G50" s="28"/>
      <c r="H50" s="28"/>
      <c r="I50" s="28"/>
      <c r="J50" s="28"/>
      <c r="K50" s="28"/>
    </row>
    <row r="51" spans="7:11">
      <c r="G51" s="28"/>
      <c r="H51" s="28"/>
      <c r="I51" s="28"/>
      <c r="J51" s="28"/>
      <c r="K51" s="28"/>
    </row>
    <row r="52" spans="7:11">
      <c r="G52" s="28"/>
      <c r="H52" s="28"/>
      <c r="I52" s="28"/>
      <c r="J52" s="28"/>
      <c r="K52" s="28"/>
    </row>
    <row r="53" spans="7:11">
      <c r="G53" s="28"/>
      <c r="H53" s="28"/>
      <c r="I53" s="28"/>
      <c r="J53" s="28"/>
      <c r="K53" s="28"/>
    </row>
    <row r="54" spans="7:11">
      <c r="G54" s="28"/>
      <c r="H54" s="28"/>
      <c r="I54" s="28"/>
      <c r="J54" s="28"/>
      <c r="K54" s="28"/>
    </row>
    <row r="55" spans="7:11">
      <c r="G55" s="28"/>
      <c r="H55" s="28"/>
      <c r="I55" s="28"/>
      <c r="J55" s="28"/>
      <c r="K55" s="28"/>
    </row>
    <row r="56" spans="7:11">
      <c r="G56" s="28"/>
      <c r="H56" s="28"/>
      <c r="I56" s="28"/>
      <c r="J56" s="28"/>
      <c r="K56" s="28"/>
    </row>
    <row r="57" spans="7:11">
      <c r="G57" s="28"/>
      <c r="H57" s="28"/>
      <c r="I57" s="28"/>
      <c r="J57" s="28"/>
      <c r="K57" s="28"/>
    </row>
    <row r="58" spans="7:11">
      <c r="G58" s="28"/>
      <c r="H58" s="28"/>
      <c r="I58" s="28"/>
      <c r="J58" s="28"/>
      <c r="K58" s="28"/>
    </row>
    <row r="59" spans="7:11">
      <c r="G59" s="28"/>
      <c r="H59" s="28"/>
      <c r="I59" s="28"/>
      <c r="J59" s="28"/>
      <c r="K59" s="28"/>
    </row>
    <row r="60" spans="7:11">
      <c r="G60" s="28"/>
      <c r="H60" s="28"/>
      <c r="I60" s="28"/>
      <c r="J60" s="28"/>
      <c r="K60" s="28"/>
    </row>
    <row r="61" spans="7:11">
      <c r="G61" s="28"/>
      <c r="H61" s="28"/>
      <c r="I61" s="28"/>
      <c r="J61" s="28"/>
      <c r="K61" s="28"/>
    </row>
    <row r="62" spans="7:11">
      <c r="G62" s="28"/>
      <c r="H62" s="28"/>
      <c r="I62" s="28"/>
      <c r="J62" s="28"/>
      <c r="K62" s="28"/>
    </row>
    <row r="63" spans="7:11">
      <c r="G63" s="28"/>
      <c r="H63" s="28"/>
      <c r="I63" s="28"/>
      <c r="J63" s="28"/>
      <c r="K63" s="28"/>
    </row>
    <row r="64" spans="7:11">
      <c r="G64" s="28"/>
      <c r="H64" s="28"/>
      <c r="I64" s="28"/>
      <c r="J64" s="28"/>
      <c r="K64" s="28"/>
    </row>
    <row r="65" spans="7:11">
      <c r="G65" s="28"/>
      <c r="H65" s="28"/>
      <c r="I65" s="28"/>
      <c r="J65" s="28"/>
      <c r="K65" s="28"/>
    </row>
    <row r="66" spans="7:11">
      <c r="G66" s="28"/>
      <c r="H66" s="28"/>
      <c r="I66" s="28"/>
      <c r="J66" s="28"/>
      <c r="K66" s="28"/>
    </row>
    <row r="67" spans="7:11">
      <c r="G67" s="28"/>
      <c r="H67" s="28"/>
      <c r="I67" s="28"/>
      <c r="J67" s="28"/>
      <c r="K67" s="28"/>
    </row>
    <row r="68" spans="7:11">
      <c r="G68" s="28"/>
      <c r="H68" s="28"/>
      <c r="I68" s="28"/>
      <c r="J68" s="28"/>
      <c r="K68" s="28"/>
    </row>
    <row r="69" spans="7:11">
      <c r="G69" s="28"/>
      <c r="H69" s="28"/>
      <c r="I69" s="28"/>
      <c r="J69" s="28"/>
      <c r="K69" s="28"/>
    </row>
    <row r="70" spans="7:11">
      <c r="G70" s="28"/>
      <c r="H70" s="28"/>
      <c r="I70" s="28"/>
      <c r="J70" s="28"/>
      <c r="K70" s="28"/>
    </row>
    <row r="71" spans="7:11">
      <c r="G71" s="28"/>
      <c r="H71" s="28"/>
      <c r="I71" s="28"/>
      <c r="J71" s="28"/>
      <c r="K71" s="28"/>
    </row>
    <row r="72" spans="7:11">
      <c r="G72" s="28"/>
      <c r="H72" s="28"/>
      <c r="I72" s="28"/>
      <c r="J72" s="28"/>
      <c r="K72" s="28"/>
    </row>
    <row r="73" spans="7:11">
      <c r="G73" s="28"/>
      <c r="H73" s="28"/>
      <c r="I73" s="28"/>
      <c r="J73" s="28"/>
      <c r="K73" s="28"/>
    </row>
    <row r="74" spans="7:11">
      <c r="G74" s="28"/>
      <c r="H74" s="28"/>
      <c r="I74" s="28"/>
      <c r="J74" s="28"/>
      <c r="K74" s="28"/>
    </row>
    <row r="75" spans="7:11">
      <c r="G75" s="28"/>
      <c r="H75" s="28"/>
      <c r="I75" s="28"/>
      <c r="J75" s="28"/>
      <c r="K75" s="28"/>
    </row>
    <row r="76" spans="7:11">
      <c r="G76" s="28"/>
      <c r="H76" s="28"/>
      <c r="I76" s="28"/>
      <c r="J76" s="28"/>
      <c r="K76" s="28"/>
    </row>
    <row r="77" spans="7:11">
      <c r="G77" s="28"/>
      <c r="H77" s="28"/>
      <c r="I77" s="28"/>
      <c r="J77" s="28"/>
      <c r="K77" s="28"/>
    </row>
    <row r="78" spans="7:11">
      <c r="G78" s="28"/>
      <c r="H78" s="28"/>
      <c r="I78" s="28"/>
      <c r="J78" s="28"/>
      <c r="K78" s="28"/>
    </row>
    <row r="79" spans="7:11">
      <c r="G79" s="28"/>
      <c r="H79" s="28"/>
      <c r="I79" s="28"/>
      <c r="J79" s="28"/>
      <c r="K79" s="28"/>
    </row>
    <row r="80" spans="7:11">
      <c r="G80" s="28"/>
      <c r="H80" s="28"/>
      <c r="I80" s="28"/>
      <c r="J80" s="28"/>
      <c r="K80" s="28"/>
    </row>
    <row r="81" spans="7:11">
      <c r="G81" s="28"/>
      <c r="H81" s="28"/>
      <c r="I81" s="28"/>
      <c r="J81" s="28"/>
      <c r="K81" s="28"/>
    </row>
    <row r="82" spans="7:11">
      <c r="G82" s="28"/>
      <c r="H82" s="28"/>
      <c r="I82" s="28"/>
      <c r="J82" s="28"/>
      <c r="K82" s="28"/>
    </row>
  </sheetData>
  <mergeCells count="6">
    <mergeCell ref="C31:F31"/>
    <mergeCell ref="B19:C19"/>
    <mergeCell ref="D19:G19"/>
    <mergeCell ref="D20:G20"/>
    <mergeCell ref="B21:C21"/>
    <mergeCell ref="D21:G21"/>
  </mergeCells>
  <phoneticPr fontId="75" type="noConversion"/>
  <printOptions horizontalCentered="1"/>
  <pageMargins left="0.15748031496063" right="0.15748031496063" top="0.39370078740157499" bottom="0.59055118110236204" header="0.31496062992126" footer="0.39370078740157499"/>
  <pageSetup paperSize="9" orientation="portrait" r:id="rId1"/>
  <headerFooter alignWithMargins="0">
    <oddFooter>&amp;L打印时间：&amp;D &amp;T&amp;C第&amp;"Times New Roman,常规"&amp;P&amp;"宋体,常规"页&amp;"Times New Roman,常规"  &amp;"宋体,常规"共&amp;"Times New Roman,常规"&amp;N&amp;"宋体,常规"页&amp;R&amp;"楷体_GB2312,加粗"服装产品开发部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showGridLines="0" topLeftCell="A13" workbookViewId="0">
      <selection activeCell="B8" sqref="B8"/>
    </sheetView>
  </sheetViews>
  <sheetFormatPr defaultColWidth="9" defaultRowHeight="18"/>
  <cols>
    <col min="1" max="1" width="12" style="10" customWidth="1"/>
    <col min="2" max="2" width="16.125" style="23" customWidth="1"/>
    <col min="3" max="3" width="37.625" style="23" customWidth="1"/>
    <col min="4" max="4" width="45.625" style="23" customWidth="1"/>
    <col min="5" max="5" width="7.5" style="23" customWidth="1"/>
    <col min="6" max="6" width="13.25" style="23" customWidth="1"/>
    <col min="7" max="7" width="2.125" style="10" customWidth="1"/>
    <col min="8" max="16384" width="9" style="10"/>
  </cols>
  <sheetData>
    <row r="1" spans="1:7" ht="21">
      <c r="A1" s="6" t="s">
        <v>0</v>
      </c>
      <c r="B1" s="7" t="str">
        <f>封页!D19</f>
        <v>男式跑步训练短T</v>
      </c>
      <c r="C1" s="239" t="s">
        <v>11</v>
      </c>
      <c r="D1" s="240"/>
      <c r="E1" s="8"/>
      <c r="F1" s="9"/>
    </row>
    <row r="2" spans="1:7" ht="21">
      <c r="A2" s="11" t="s">
        <v>3</v>
      </c>
      <c r="B2" s="12" t="str">
        <f>封页!D21</f>
        <v>TAJJAL81417</v>
      </c>
      <c r="C2" s="241"/>
      <c r="D2" s="242"/>
      <c r="E2" s="13"/>
      <c r="F2" s="14"/>
      <c r="G2" s="15"/>
    </row>
    <row r="3" spans="1:7">
      <c r="A3" s="16" t="s">
        <v>12</v>
      </c>
      <c r="B3" s="17"/>
      <c r="C3" s="18"/>
      <c r="D3" s="18"/>
      <c r="E3" s="18"/>
      <c r="F3" s="19"/>
      <c r="G3" s="20"/>
    </row>
    <row r="4" spans="1:7">
      <c r="A4" s="21"/>
      <c r="B4" s="18"/>
      <c r="C4" s="18"/>
      <c r="D4" s="18"/>
      <c r="E4" s="18"/>
      <c r="F4" s="19"/>
      <c r="G4" s="20"/>
    </row>
    <row r="5" spans="1:7">
      <c r="A5" s="21"/>
      <c r="B5" s="18"/>
      <c r="C5" s="10"/>
      <c r="D5" s="18"/>
      <c r="E5" s="18"/>
      <c r="F5" s="19"/>
      <c r="G5" s="20"/>
    </row>
    <row r="6" spans="1:7">
      <c r="A6" s="21"/>
      <c r="B6" s="10"/>
      <c r="C6" s="10"/>
      <c r="D6" s="18"/>
      <c r="E6" s="18"/>
      <c r="F6" s="19"/>
      <c r="G6" s="20"/>
    </row>
    <row r="7" spans="1:7">
      <c r="A7" s="21"/>
      <c r="B7" s="18"/>
      <c r="C7" s="10"/>
      <c r="D7" s="18"/>
      <c r="E7" s="18"/>
      <c r="F7" s="19"/>
      <c r="G7" s="22"/>
    </row>
    <row r="8" spans="1:7">
      <c r="A8" s="21"/>
      <c r="C8" s="10"/>
      <c r="D8" s="18"/>
      <c r="E8" s="18"/>
      <c r="F8" s="19"/>
    </row>
    <row r="9" spans="1:7">
      <c r="A9" s="21"/>
      <c r="B9" s="18"/>
      <c r="C9" s="10"/>
      <c r="D9" s="18"/>
      <c r="E9" s="18"/>
      <c r="F9" s="19"/>
    </row>
    <row r="10" spans="1:7">
      <c r="A10" s="21"/>
      <c r="B10" s="18"/>
      <c r="C10" s="18"/>
      <c r="D10" s="18"/>
      <c r="E10" s="18"/>
      <c r="F10" s="19"/>
    </row>
    <row r="11" spans="1:7">
      <c r="A11" s="21"/>
      <c r="B11" s="18"/>
      <c r="C11" s="18"/>
      <c r="D11" s="18"/>
      <c r="E11" s="18"/>
      <c r="F11" s="19"/>
    </row>
    <row r="12" spans="1:7">
      <c r="A12" s="21"/>
      <c r="B12" s="24"/>
      <c r="C12" s="18"/>
      <c r="D12" s="18"/>
      <c r="E12" s="18"/>
      <c r="F12" s="19"/>
    </row>
    <row r="13" spans="1:7">
      <c r="A13" s="21"/>
      <c r="B13" s="18"/>
      <c r="C13" s="18"/>
      <c r="D13" s="18"/>
      <c r="E13" s="18"/>
      <c r="F13" s="19"/>
    </row>
    <row r="14" spans="1:7">
      <c r="A14" s="21"/>
      <c r="B14" s="18"/>
      <c r="C14" s="18"/>
      <c r="D14" s="18"/>
      <c r="E14" s="18"/>
      <c r="F14" s="19"/>
    </row>
    <row r="15" spans="1:7">
      <c r="A15" s="21"/>
      <c r="B15" s="18"/>
      <c r="C15" s="18"/>
      <c r="D15" s="18"/>
      <c r="E15" s="18"/>
      <c r="F15" s="19"/>
    </row>
    <row r="16" spans="1:7">
      <c r="A16" s="21"/>
      <c r="B16" s="18"/>
      <c r="C16" s="18"/>
      <c r="D16" s="18"/>
      <c r="E16" s="18"/>
      <c r="F16" s="19"/>
    </row>
    <row r="17" spans="1:6">
      <c r="A17" s="21"/>
      <c r="B17" s="18"/>
      <c r="C17" s="18"/>
      <c r="D17" s="18"/>
      <c r="E17" s="18"/>
      <c r="F17" s="19"/>
    </row>
    <row r="18" spans="1:6">
      <c r="A18" s="21"/>
      <c r="B18" s="18"/>
      <c r="C18" s="18"/>
      <c r="D18" s="18"/>
      <c r="E18" s="18"/>
      <c r="F18" s="19"/>
    </row>
    <row r="19" spans="1:6">
      <c r="A19" s="21"/>
      <c r="B19" s="18"/>
      <c r="C19" s="18"/>
      <c r="D19" s="18"/>
      <c r="E19" s="18"/>
      <c r="F19" s="19"/>
    </row>
    <row r="20" spans="1:6">
      <c r="A20" s="21"/>
      <c r="B20" s="18"/>
      <c r="C20" s="18"/>
      <c r="D20" s="18"/>
      <c r="E20" s="18"/>
      <c r="F20" s="19"/>
    </row>
    <row r="21" spans="1:6">
      <c r="A21" s="21"/>
      <c r="B21" s="18"/>
      <c r="C21" s="18"/>
      <c r="D21" s="18"/>
      <c r="E21" s="18"/>
      <c r="F21" s="19"/>
    </row>
    <row r="22" spans="1:6">
      <c r="A22" s="21"/>
      <c r="B22" s="18"/>
      <c r="C22" s="18"/>
      <c r="D22" s="18"/>
      <c r="E22" s="18"/>
      <c r="F22" s="19"/>
    </row>
    <row r="23" spans="1:6">
      <c r="A23" s="21"/>
      <c r="B23" s="18"/>
      <c r="C23" s="18"/>
      <c r="D23" s="18"/>
      <c r="E23" s="18"/>
      <c r="F23" s="19"/>
    </row>
    <row r="24" spans="1:6">
      <c r="A24" s="21"/>
      <c r="B24" s="18"/>
      <c r="C24" s="18"/>
      <c r="D24" s="18"/>
      <c r="E24" s="18"/>
      <c r="F24" s="19"/>
    </row>
    <row r="25" spans="1:6">
      <c r="A25" s="21"/>
      <c r="B25" s="18"/>
      <c r="C25" s="18"/>
      <c r="D25" s="18"/>
      <c r="E25" s="18"/>
      <c r="F25" s="19"/>
    </row>
    <row r="26" spans="1:6">
      <c r="A26" s="21"/>
      <c r="B26" s="18"/>
      <c r="C26" s="18"/>
      <c r="D26" s="18"/>
      <c r="E26" s="18"/>
      <c r="F26" s="19"/>
    </row>
    <row r="27" spans="1:6">
      <c r="A27" s="21"/>
      <c r="B27" s="18"/>
      <c r="C27" s="18"/>
      <c r="D27" s="18"/>
      <c r="E27" s="18"/>
      <c r="F27" s="19"/>
    </row>
    <row r="28" spans="1:6">
      <c r="A28" s="21"/>
      <c r="B28" s="18"/>
      <c r="C28" s="18"/>
      <c r="D28" s="18"/>
      <c r="E28" s="18"/>
      <c r="F28" s="19"/>
    </row>
    <row r="29" spans="1:6">
      <c r="A29" s="21"/>
      <c r="B29" s="18"/>
      <c r="C29" s="18"/>
      <c r="D29" s="18"/>
      <c r="E29" s="18"/>
      <c r="F29" s="19"/>
    </row>
    <row r="30" spans="1:6">
      <c r="A30" s="21"/>
      <c r="B30" s="18"/>
      <c r="C30" s="18"/>
      <c r="D30" s="18"/>
      <c r="E30" s="18"/>
      <c r="F30" s="19"/>
    </row>
    <row r="31" spans="1:6">
      <c r="A31" s="21"/>
      <c r="C31" s="18"/>
      <c r="D31" s="18"/>
      <c r="E31" s="18"/>
      <c r="F31" s="19"/>
    </row>
    <row r="32" spans="1:6">
      <c r="A32" s="25"/>
      <c r="B32" s="26"/>
      <c r="C32" s="26"/>
      <c r="D32" s="26"/>
      <c r="E32" s="26"/>
      <c r="F32" s="27"/>
    </row>
    <row r="33" spans="2:6">
      <c r="B33" s="18"/>
      <c r="C33" s="18"/>
      <c r="D33" s="18"/>
      <c r="E33" s="18"/>
      <c r="F33" s="18"/>
    </row>
    <row r="34" spans="2:6">
      <c r="B34" s="18"/>
      <c r="C34" s="18"/>
      <c r="D34" s="18"/>
      <c r="E34" s="18"/>
      <c r="F34" s="18"/>
    </row>
    <row r="35" spans="2:6">
      <c r="B35" s="18"/>
      <c r="C35" s="18"/>
      <c r="D35" s="18"/>
      <c r="E35" s="18"/>
      <c r="F35" s="18"/>
    </row>
    <row r="36" spans="2:6">
      <c r="B36" s="18"/>
      <c r="C36" s="18"/>
      <c r="D36" s="18"/>
      <c r="E36" s="18"/>
      <c r="F36" s="18"/>
    </row>
    <row r="37" spans="2:6">
      <c r="B37" s="18"/>
      <c r="C37" s="18"/>
      <c r="D37" s="18"/>
      <c r="E37" s="18"/>
      <c r="F37" s="18"/>
    </row>
    <row r="38" spans="2:6">
      <c r="B38" s="18"/>
      <c r="C38" s="18"/>
      <c r="D38" s="18"/>
      <c r="E38" s="18"/>
      <c r="F38" s="18"/>
    </row>
    <row r="39" spans="2:6">
      <c r="B39" s="18"/>
      <c r="C39" s="18"/>
      <c r="D39" s="18"/>
      <c r="E39" s="18"/>
      <c r="F39" s="18"/>
    </row>
    <row r="40" spans="2:6">
      <c r="B40" s="18"/>
      <c r="C40" s="18"/>
      <c r="D40" s="18"/>
      <c r="E40" s="18"/>
      <c r="F40" s="18"/>
    </row>
    <row r="41" spans="2:6">
      <c r="B41" s="18"/>
      <c r="C41" s="18"/>
      <c r="D41" s="18"/>
      <c r="E41" s="18"/>
      <c r="F41" s="18"/>
    </row>
    <row r="42" spans="2:6">
      <c r="B42" s="18"/>
      <c r="C42" s="18"/>
      <c r="D42" s="18"/>
      <c r="E42" s="18"/>
      <c r="F42" s="18"/>
    </row>
    <row r="43" spans="2:6">
      <c r="B43" s="18"/>
      <c r="C43" s="18"/>
      <c r="D43" s="18"/>
      <c r="E43" s="18"/>
      <c r="F43" s="18"/>
    </row>
    <row r="44" spans="2:6">
      <c r="B44" s="18"/>
      <c r="C44" s="18"/>
      <c r="D44" s="18"/>
      <c r="E44" s="18"/>
      <c r="F44" s="18"/>
    </row>
    <row r="45" spans="2:6">
      <c r="B45" s="18"/>
      <c r="C45" s="18"/>
      <c r="D45" s="18"/>
      <c r="E45" s="18"/>
      <c r="F45" s="18"/>
    </row>
    <row r="46" spans="2:6">
      <c r="B46" s="18"/>
      <c r="C46" s="18"/>
      <c r="D46" s="18"/>
      <c r="E46" s="18"/>
      <c r="F46" s="18"/>
    </row>
    <row r="47" spans="2:6">
      <c r="B47" s="18"/>
      <c r="C47" s="18"/>
      <c r="D47" s="18"/>
      <c r="E47" s="18"/>
      <c r="F47" s="18"/>
    </row>
    <row r="48" spans="2:6">
      <c r="B48" s="18"/>
      <c r="C48" s="18"/>
      <c r="D48" s="18"/>
      <c r="E48" s="18"/>
      <c r="F48" s="18"/>
    </row>
    <row r="49" spans="2:6">
      <c r="B49" s="18"/>
      <c r="C49" s="18"/>
      <c r="D49" s="18"/>
      <c r="E49" s="18"/>
      <c r="F49" s="18"/>
    </row>
    <row r="50" spans="2:6">
      <c r="B50" s="18"/>
      <c r="C50" s="18"/>
      <c r="D50" s="18"/>
      <c r="E50" s="18"/>
      <c r="F50" s="18"/>
    </row>
    <row r="51" spans="2:6">
      <c r="B51" s="18"/>
      <c r="C51" s="18"/>
      <c r="D51" s="18"/>
      <c r="E51" s="18"/>
      <c r="F51" s="18"/>
    </row>
    <row r="52" spans="2:6">
      <c r="B52" s="18"/>
      <c r="C52" s="18"/>
      <c r="D52" s="18"/>
      <c r="E52" s="18"/>
      <c r="F52" s="18"/>
    </row>
    <row r="53" spans="2:6">
      <c r="B53" s="18"/>
      <c r="C53" s="18"/>
      <c r="D53" s="18"/>
      <c r="E53" s="18"/>
      <c r="F53" s="18"/>
    </row>
    <row r="54" spans="2:6">
      <c r="B54" s="18"/>
      <c r="C54" s="18"/>
      <c r="D54" s="18"/>
      <c r="E54" s="18"/>
      <c r="F54" s="18"/>
    </row>
    <row r="55" spans="2:6">
      <c r="B55" s="18"/>
      <c r="C55" s="18"/>
      <c r="D55" s="18"/>
      <c r="E55" s="18"/>
      <c r="F55" s="18"/>
    </row>
    <row r="56" spans="2:6">
      <c r="B56" s="18"/>
      <c r="C56" s="18"/>
      <c r="D56" s="18"/>
      <c r="E56" s="18"/>
      <c r="F56" s="18"/>
    </row>
    <row r="57" spans="2:6">
      <c r="B57" s="18"/>
      <c r="C57" s="18"/>
      <c r="D57" s="18"/>
      <c r="E57" s="18"/>
      <c r="F57" s="18"/>
    </row>
    <row r="58" spans="2:6">
      <c r="B58" s="18"/>
      <c r="C58" s="18"/>
      <c r="D58" s="18"/>
      <c r="E58" s="18"/>
      <c r="F58" s="18"/>
    </row>
    <row r="59" spans="2:6">
      <c r="B59" s="18"/>
      <c r="C59" s="18"/>
      <c r="D59" s="18"/>
      <c r="E59" s="18"/>
      <c r="F59" s="18"/>
    </row>
    <row r="60" spans="2:6">
      <c r="B60" s="18"/>
      <c r="C60" s="18"/>
      <c r="D60" s="18"/>
      <c r="E60" s="18"/>
      <c r="F60" s="18"/>
    </row>
    <row r="61" spans="2:6">
      <c r="B61" s="18"/>
      <c r="C61" s="18"/>
      <c r="D61" s="18"/>
      <c r="E61" s="18"/>
      <c r="F61" s="18"/>
    </row>
    <row r="62" spans="2:6">
      <c r="B62" s="18"/>
      <c r="C62" s="18"/>
      <c r="D62" s="18"/>
      <c r="E62" s="18"/>
      <c r="F62" s="18"/>
    </row>
    <row r="63" spans="2:6">
      <c r="B63" s="18"/>
      <c r="C63" s="18"/>
      <c r="D63" s="18"/>
      <c r="E63" s="18"/>
      <c r="F63" s="18"/>
    </row>
    <row r="64" spans="2:6">
      <c r="B64" s="18"/>
      <c r="C64" s="18"/>
      <c r="D64" s="18"/>
      <c r="E64" s="18"/>
      <c r="F64" s="18"/>
    </row>
    <row r="65" spans="2:6">
      <c r="B65" s="18"/>
      <c r="C65" s="18"/>
      <c r="D65" s="18"/>
      <c r="E65" s="18"/>
      <c r="F65" s="18"/>
    </row>
    <row r="66" spans="2:6">
      <c r="B66" s="18"/>
      <c r="C66" s="18"/>
      <c r="D66" s="18"/>
      <c r="E66" s="18"/>
      <c r="F66" s="18"/>
    </row>
    <row r="67" spans="2:6">
      <c r="B67" s="18"/>
      <c r="C67" s="18"/>
      <c r="D67" s="18"/>
      <c r="E67" s="18"/>
      <c r="F67" s="18"/>
    </row>
    <row r="68" spans="2:6">
      <c r="B68" s="18"/>
      <c r="C68" s="18"/>
      <c r="D68" s="18"/>
      <c r="E68" s="18"/>
      <c r="F68" s="18"/>
    </row>
    <row r="69" spans="2:6">
      <c r="B69" s="18"/>
      <c r="C69" s="18"/>
      <c r="D69" s="18"/>
      <c r="E69" s="18"/>
      <c r="F69" s="18"/>
    </row>
    <row r="70" spans="2:6">
      <c r="B70" s="18"/>
      <c r="C70" s="18"/>
      <c r="D70" s="18"/>
      <c r="E70" s="18"/>
      <c r="F70" s="18"/>
    </row>
    <row r="71" spans="2:6">
      <c r="B71" s="18"/>
      <c r="C71" s="18"/>
      <c r="D71" s="18"/>
      <c r="E71" s="18"/>
      <c r="F71" s="18"/>
    </row>
    <row r="72" spans="2:6">
      <c r="B72" s="18"/>
      <c r="C72" s="18"/>
      <c r="D72" s="18"/>
      <c r="E72" s="18"/>
      <c r="F72" s="18"/>
    </row>
    <row r="73" spans="2:6">
      <c r="B73" s="18"/>
      <c r="C73" s="18"/>
      <c r="D73" s="18"/>
      <c r="E73" s="18"/>
      <c r="F73" s="18"/>
    </row>
    <row r="74" spans="2:6">
      <c r="B74" s="18"/>
      <c r="C74" s="18"/>
      <c r="D74" s="18"/>
      <c r="E74" s="18"/>
      <c r="F74" s="18"/>
    </row>
    <row r="75" spans="2:6">
      <c r="B75" s="18"/>
      <c r="C75" s="18"/>
      <c r="D75" s="18"/>
      <c r="E75" s="18"/>
      <c r="F75" s="18"/>
    </row>
    <row r="76" spans="2:6">
      <c r="B76" s="18"/>
      <c r="C76" s="18"/>
      <c r="D76" s="18"/>
      <c r="E76" s="18"/>
      <c r="F76" s="18"/>
    </row>
    <row r="77" spans="2:6">
      <c r="B77" s="18"/>
      <c r="C77" s="18"/>
      <c r="D77" s="18"/>
      <c r="E77" s="18"/>
      <c r="F77" s="18"/>
    </row>
    <row r="78" spans="2:6">
      <c r="B78" s="18"/>
      <c r="C78" s="18"/>
      <c r="D78" s="18"/>
      <c r="E78" s="18"/>
      <c r="F78" s="18"/>
    </row>
  </sheetData>
  <mergeCells count="1">
    <mergeCell ref="C1:D2"/>
  </mergeCells>
  <phoneticPr fontId="75" type="noConversion"/>
  <printOptions horizontalCentered="1"/>
  <pageMargins left="0.15748031496062992" right="0.15748031496062992" top="0.39370078740157483" bottom="0.59055118110236227" header="0.31496062992125984" footer="0.39370078740157483"/>
  <pageSetup paperSize="9" scale="85" orientation="landscape" r:id="rId1"/>
  <headerFooter alignWithMargins="0">
    <oddFooter>&amp;L打印时间：&amp;D &amp;T&amp;C第&amp;"Times New Roman,常规"&amp;P&amp;"宋体,常规"页&amp;"Times New Roman,常规"  &amp;"宋体,常规"共&amp;"Times New Roman,常规"&amp;N&amp;"宋体,常规"页&amp;R&amp;"楷体_GB2312,加粗"服装产品开发部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BreakPreview" topLeftCell="A17" zoomScale="90" zoomScaleNormal="115" zoomScaleSheetLayoutView="90" workbookViewId="0">
      <selection activeCell="A36" sqref="A36"/>
    </sheetView>
  </sheetViews>
  <sheetFormatPr defaultColWidth="9" defaultRowHeight="16.5"/>
  <cols>
    <col min="1" max="1" width="18.375" style="141" customWidth="1"/>
    <col min="2" max="4" width="8.5" style="141" customWidth="1"/>
    <col min="5" max="8" width="9.5" style="141" customWidth="1"/>
    <col min="9" max="16384" width="9" style="141"/>
  </cols>
  <sheetData>
    <row r="1" spans="1:9" ht="24.75">
      <c r="A1" s="244" t="s">
        <v>153</v>
      </c>
      <c r="B1" s="244"/>
      <c r="C1" s="244"/>
      <c r="D1" s="244"/>
      <c r="E1" s="244"/>
      <c r="F1" s="244"/>
      <c r="G1" s="244"/>
      <c r="H1" s="244"/>
    </row>
    <row r="2" spans="1:9">
      <c r="A2" s="142" t="s">
        <v>154</v>
      </c>
      <c r="B2" s="142"/>
      <c r="C2" s="142"/>
      <c r="D2" s="142"/>
      <c r="E2" s="142"/>
      <c r="F2" s="142"/>
      <c r="G2" s="245"/>
      <c r="H2" s="246"/>
    </row>
    <row r="3" spans="1:9">
      <c r="A3" s="143" t="s">
        <v>155</v>
      </c>
      <c r="B3" s="247" t="str">
        <f>[4]封面!E5</f>
        <v>男式T恤</v>
      </c>
      <c r="C3" s="247"/>
      <c r="D3" s="247"/>
      <c r="E3" s="247"/>
      <c r="F3" s="143" t="s">
        <v>156</v>
      </c>
      <c r="G3" s="247" t="str">
        <f>[4]封面!E6</f>
        <v>TAJJAL81417</v>
      </c>
      <c r="H3" s="247"/>
    </row>
    <row r="5" spans="1:9" ht="18" customHeight="1">
      <c r="A5" s="144" t="s">
        <v>157</v>
      </c>
      <c r="B5" s="143" t="s">
        <v>15</v>
      </c>
      <c r="C5" s="143" t="s">
        <v>16</v>
      </c>
      <c r="D5" s="143" t="s">
        <v>17</v>
      </c>
      <c r="E5" s="143" t="s">
        <v>18</v>
      </c>
      <c r="F5" s="143" t="s">
        <v>19</v>
      </c>
      <c r="G5" s="143" t="s">
        <v>20</v>
      </c>
      <c r="H5" s="143" t="s">
        <v>229</v>
      </c>
    </row>
    <row r="6" spans="1:9" ht="18" customHeight="1">
      <c r="A6" s="155" t="s">
        <v>158</v>
      </c>
      <c r="B6" s="143" t="s">
        <v>230</v>
      </c>
      <c r="C6" s="143" t="s">
        <v>231</v>
      </c>
      <c r="D6" s="143" t="s">
        <v>232</v>
      </c>
      <c r="E6" s="143" t="s">
        <v>233</v>
      </c>
      <c r="F6" s="143" t="s">
        <v>234</v>
      </c>
      <c r="G6" s="143" t="s">
        <v>235</v>
      </c>
      <c r="H6" s="143" t="s">
        <v>236</v>
      </c>
    </row>
    <row r="7" spans="1:9" ht="18" customHeight="1">
      <c r="A7" s="145" t="s">
        <v>159</v>
      </c>
      <c r="B7" s="145">
        <f>C7-1</f>
        <v>66</v>
      </c>
      <c r="C7" s="145">
        <f>D7-2</f>
        <v>67</v>
      </c>
      <c r="D7" s="143">
        <v>69</v>
      </c>
      <c r="E7" s="145">
        <f>D7+2</f>
        <v>71</v>
      </c>
      <c r="F7" s="145">
        <f>E7+2</f>
        <v>73</v>
      </c>
      <c r="G7" s="145">
        <f>F7+1</f>
        <v>74</v>
      </c>
      <c r="H7" s="145">
        <f>G7+1</f>
        <v>75</v>
      </c>
    </row>
    <row r="8" spans="1:9" ht="18" customHeight="1">
      <c r="A8" s="145" t="s">
        <v>237</v>
      </c>
      <c r="B8" s="145">
        <f>C8-0.6</f>
        <v>-1.7999999999999998</v>
      </c>
      <c r="C8" s="145">
        <f>D8-1.2</f>
        <v>-1.2</v>
      </c>
      <c r="D8" s="143"/>
      <c r="E8" s="145">
        <f>D8+1.2</f>
        <v>1.2</v>
      </c>
      <c r="F8" s="145">
        <f>E8+1.2</f>
        <v>2.4</v>
      </c>
      <c r="G8" s="145">
        <f>F8+0.6</f>
        <v>3</v>
      </c>
      <c r="H8" s="145">
        <f>G8+0.6</f>
        <v>3.6</v>
      </c>
      <c r="I8" s="141" t="s">
        <v>168</v>
      </c>
    </row>
    <row r="9" spans="1:9" ht="18" customHeight="1">
      <c r="A9" s="145" t="s">
        <v>160</v>
      </c>
      <c r="B9" s="145">
        <f t="shared" ref="B9:C11" si="0">C9-4</f>
        <v>100</v>
      </c>
      <c r="C9" s="145">
        <f t="shared" si="0"/>
        <v>104</v>
      </c>
      <c r="D9" s="143">
        <v>108</v>
      </c>
      <c r="E9" s="145">
        <f>D9+4</f>
        <v>112</v>
      </c>
      <c r="F9" s="145">
        <f>E9+4</f>
        <v>116</v>
      </c>
      <c r="G9" s="145">
        <f>F9+6</f>
        <v>122</v>
      </c>
      <c r="H9" s="145">
        <f>G9+6</f>
        <v>128</v>
      </c>
    </row>
    <row r="10" spans="1:9" ht="18" customHeight="1">
      <c r="A10" s="145" t="s">
        <v>161</v>
      </c>
      <c r="B10" s="145">
        <f t="shared" si="0"/>
        <v>96</v>
      </c>
      <c r="C10" s="145">
        <f t="shared" si="0"/>
        <v>100</v>
      </c>
      <c r="D10" s="143">
        <v>104</v>
      </c>
      <c r="E10" s="145">
        <f>D10+4</f>
        <v>108</v>
      </c>
      <c r="F10" s="145">
        <f>E10+5</f>
        <v>113</v>
      </c>
      <c r="G10" s="145">
        <f>F10+6</f>
        <v>119</v>
      </c>
      <c r="H10" s="145">
        <f>G10+7</f>
        <v>126</v>
      </c>
    </row>
    <row r="11" spans="1:9" ht="18" customHeight="1">
      <c r="A11" s="145" t="s">
        <v>162</v>
      </c>
      <c r="B11" s="145">
        <f t="shared" si="0"/>
        <v>96</v>
      </c>
      <c r="C11" s="145">
        <f t="shared" si="0"/>
        <v>100</v>
      </c>
      <c r="D11" s="143">
        <v>104</v>
      </c>
      <c r="E11" s="145">
        <f>D11+4</f>
        <v>108</v>
      </c>
      <c r="F11" s="145">
        <f>E11+5</f>
        <v>113</v>
      </c>
      <c r="G11" s="145">
        <f>F11+6</f>
        <v>119</v>
      </c>
      <c r="H11" s="145">
        <f>G11+7</f>
        <v>126</v>
      </c>
    </row>
    <row r="12" spans="1:9" ht="18" customHeight="1">
      <c r="A12" s="145" t="s">
        <v>163</v>
      </c>
      <c r="B12" s="145">
        <f>C12-1.1</f>
        <v>42.3</v>
      </c>
      <c r="C12" s="145">
        <f>D12-1.1</f>
        <v>43.4</v>
      </c>
      <c r="D12" s="143">
        <v>44.5</v>
      </c>
      <c r="E12" s="145">
        <f>D12+1.1</f>
        <v>45.6</v>
      </c>
      <c r="F12" s="145">
        <f>E12+1.1</f>
        <v>46.7</v>
      </c>
      <c r="G12" s="145">
        <f>F12+1.2</f>
        <v>47.900000000000006</v>
      </c>
      <c r="H12" s="145">
        <f>G12+1.2</f>
        <v>49.100000000000009</v>
      </c>
    </row>
    <row r="13" spans="1:9" ht="18" customHeight="1">
      <c r="A13" s="145" t="s">
        <v>164</v>
      </c>
      <c r="B13" s="145">
        <f>C13-0.8</f>
        <v>17.899999999999999</v>
      </c>
      <c r="C13" s="145">
        <f>D13-0.8</f>
        <v>18.7</v>
      </c>
      <c r="D13" s="143">
        <v>19.5</v>
      </c>
      <c r="E13" s="145">
        <f>D13+0.8</f>
        <v>20.3</v>
      </c>
      <c r="F13" s="145">
        <f>E13+0.8</f>
        <v>21.1</v>
      </c>
      <c r="G13" s="145">
        <f>F13+1.3</f>
        <v>22.400000000000002</v>
      </c>
      <c r="H13" s="145">
        <f>G13+1.3</f>
        <v>23.700000000000003</v>
      </c>
    </row>
    <row r="14" spans="1:9" ht="18" customHeight="1">
      <c r="A14" s="145" t="s">
        <v>165</v>
      </c>
      <c r="B14" s="145">
        <f>C14-0.7</f>
        <v>16.100000000000001</v>
      </c>
      <c r="C14" s="145">
        <f>D14-0.7</f>
        <v>16.8</v>
      </c>
      <c r="D14" s="143">
        <v>17.5</v>
      </c>
      <c r="E14" s="145">
        <f>D14+0.7</f>
        <v>18.2</v>
      </c>
      <c r="F14" s="145">
        <f>E14+0.7</f>
        <v>18.899999999999999</v>
      </c>
      <c r="G14" s="145">
        <f>F14+0.95</f>
        <v>19.849999999999998</v>
      </c>
      <c r="H14" s="145">
        <f>G14+0.95</f>
        <v>20.799999999999997</v>
      </c>
    </row>
    <row r="15" spans="1:9" ht="18" customHeight="1">
      <c r="A15" s="145" t="s">
        <v>238</v>
      </c>
      <c r="B15" s="207">
        <v>2.1</v>
      </c>
      <c r="C15" s="207">
        <v>2.1</v>
      </c>
      <c r="D15" s="207">
        <v>2.1</v>
      </c>
      <c r="E15" s="207">
        <v>2.1</v>
      </c>
      <c r="F15" s="207">
        <v>2.1</v>
      </c>
      <c r="G15" s="207">
        <v>2.1</v>
      </c>
      <c r="H15" s="207">
        <v>2.1</v>
      </c>
    </row>
    <row r="16" spans="1:9" ht="18" customHeight="1">
      <c r="A16" s="145" t="s">
        <v>166</v>
      </c>
      <c r="B16" s="145">
        <f>C16</f>
        <v>1.5</v>
      </c>
      <c r="C16" s="145">
        <f>D16</f>
        <v>1.5</v>
      </c>
      <c r="D16" s="143">
        <v>1.5</v>
      </c>
      <c r="E16" s="145">
        <f>D16</f>
        <v>1.5</v>
      </c>
      <c r="F16" s="145">
        <f t="shared" ref="F16:H16" si="1">E16</f>
        <v>1.5</v>
      </c>
      <c r="G16" s="145">
        <f t="shared" si="1"/>
        <v>1.5</v>
      </c>
      <c r="H16" s="145">
        <f t="shared" si="1"/>
        <v>1.5</v>
      </c>
    </row>
    <row r="17" spans="1:8" ht="18" customHeight="1">
      <c r="A17" s="145" t="s">
        <v>169</v>
      </c>
      <c r="B17" s="145">
        <f>C17-0</f>
        <v>19.100000000000001</v>
      </c>
      <c r="C17" s="145">
        <f>D17-0.4</f>
        <v>19.100000000000001</v>
      </c>
      <c r="D17" s="143">
        <v>19.5</v>
      </c>
      <c r="E17" s="145">
        <f>D17+0.4</f>
        <v>19.899999999999999</v>
      </c>
      <c r="F17" s="145">
        <f>E17+0.4</f>
        <v>20.299999999999997</v>
      </c>
      <c r="G17" s="145">
        <f>F17+0.6</f>
        <v>20.9</v>
      </c>
      <c r="H17" s="145">
        <f>G17+0.6</f>
        <v>21.5</v>
      </c>
    </row>
    <row r="18" spans="1:8" ht="18" customHeight="1">
      <c r="A18" s="145" t="s">
        <v>170</v>
      </c>
      <c r="B18" s="145">
        <f>C18-0</f>
        <v>10.8</v>
      </c>
      <c r="C18" s="145">
        <f>D18-0.2</f>
        <v>10.8</v>
      </c>
      <c r="D18" s="143">
        <v>11</v>
      </c>
      <c r="E18" s="145">
        <f>D18+0.2</f>
        <v>11.2</v>
      </c>
      <c r="F18" s="145">
        <f>E18+0.2</f>
        <v>11.399999999999999</v>
      </c>
      <c r="G18" s="145">
        <f>F18+0.25</f>
        <v>11.649999999999999</v>
      </c>
      <c r="H18" s="145">
        <f>G18+0.25</f>
        <v>11.899999999999999</v>
      </c>
    </row>
    <row r="19" spans="1:8" ht="18" customHeight="1">
      <c r="A19" s="145" t="s">
        <v>167</v>
      </c>
      <c r="B19" s="145">
        <f>C19-0.3</f>
        <v>5.4</v>
      </c>
      <c r="C19" s="145">
        <f>D19-0.3</f>
        <v>5.7</v>
      </c>
      <c r="D19" s="143">
        <v>6</v>
      </c>
      <c r="E19" s="145">
        <f>D19+0.3</f>
        <v>6.3</v>
      </c>
      <c r="F19" s="145">
        <f>E19+0.3</f>
        <v>6.6</v>
      </c>
      <c r="G19" s="145">
        <f>F19+0.3</f>
        <v>6.8999999999999995</v>
      </c>
      <c r="H19" s="145">
        <f>G19+0.3</f>
        <v>7.1999999999999993</v>
      </c>
    </row>
    <row r="20" spans="1:8" ht="18" customHeight="1">
      <c r="A20" s="145" t="s">
        <v>239</v>
      </c>
      <c r="B20" s="145">
        <f>C20-0.7</f>
        <v>17.100000000000001</v>
      </c>
      <c r="C20" s="145">
        <f>D20-0.7</f>
        <v>17.8</v>
      </c>
      <c r="D20" s="143">
        <v>18.5</v>
      </c>
      <c r="E20" s="145">
        <f>D20+0.7</f>
        <v>19.2</v>
      </c>
      <c r="F20" s="145">
        <f>E20+0.7</f>
        <v>19.899999999999999</v>
      </c>
      <c r="G20" s="145">
        <f>F20+0.7</f>
        <v>20.599999999999998</v>
      </c>
      <c r="H20" s="145">
        <f>G20+0.7</f>
        <v>21.299999999999997</v>
      </c>
    </row>
    <row r="21" spans="1:8" ht="18" customHeight="1">
      <c r="A21" s="248" t="s">
        <v>171</v>
      </c>
      <c r="B21" s="248"/>
      <c r="C21" s="248"/>
      <c r="D21" s="248"/>
      <c r="E21" s="248"/>
      <c r="F21" s="248"/>
      <c r="G21" s="248"/>
      <c r="H21" s="248"/>
    </row>
    <row r="22" spans="1:8" ht="18" customHeight="1">
      <c r="A22" s="243" t="s">
        <v>172</v>
      </c>
      <c r="B22" s="243"/>
      <c r="C22" s="243"/>
      <c r="D22" s="243"/>
      <c r="E22" s="243"/>
      <c r="F22" s="243"/>
      <c r="G22" s="243"/>
      <c r="H22" s="243"/>
    </row>
    <row r="23" spans="1:8" ht="18" customHeight="1">
      <c r="A23" s="243" t="s">
        <v>173</v>
      </c>
      <c r="B23" s="243"/>
      <c r="C23" s="243"/>
      <c r="D23" s="243"/>
      <c r="E23" s="243"/>
      <c r="F23" s="243"/>
      <c r="G23" s="243"/>
      <c r="H23" s="243"/>
    </row>
    <row r="24" spans="1:8" ht="18" customHeight="1">
      <c r="A24" s="243" t="s">
        <v>240</v>
      </c>
      <c r="B24" s="243"/>
      <c r="C24" s="243"/>
      <c r="D24" s="243"/>
      <c r="E24" s="243"/>
      <c r="F24" s="243"/>
      <c r="G24" s="243"/>
      <c r="H24" s="243"/>
    </row>
    <row r="25" spans="1:8" ht="18" customHeight="1">
      <c r="A25" s="156" t="s">
        <v>241</v>
      </c>
      <c r="B25" s="156"/>
      <c r="C25" s="156"/>
      <c r="D25" s="156"/>
      <c r="E25" s="156"/>
      <c r="F25" s="156"/>
      <c r="G25" s="156"/>
      <c r="H25" s="156"/>
    </row>
    <row r="26" spans="1:8" ht="18" customHeight="1">
      <c r="A26" s="156" t="s">
        <v>69</v>
      </c>
      <c r="B26" s="156"/>
      <c r="C26" s="156"/>
      <c r="D26" s="156"/>
      <c r="E26" s="156"/>
      <c r="F26" s="156"/>
      <c r="G26" s="156"/>
      <c r="H26" s="156"/>
    </row>
    <row r="27" spans="1:8" ht="18" customHeight="1">
      <c r="A27" s="156" t="s">
        <v>242</v>
      </c>
      <c r="B27" s="156"/>
      <c r="C27" s="156"/>
      <c r="D27" s="156"/>
      <c r="E27" s="156"/>
      <c r="F27" s="156"/>
      <c r="G27" s="156"/>
      <c r="H27" s="156"/>
    </row>
  </sheetData>
  <mergeCells count="8">
    <mergeCell ref="A23:H23"/>
    <mergeCell ref="A24:H24"/>
    <mergeCell ref="A1:H1"/>
    <mergeCell ref="G2:H2"/>
    <mergeCell ref="B3:E3"/>
    <mergeCell ref="G3:H3"/>
    <mergeCell ref="A21:H21"/>
    <mergeCell ref="A22:H22"/>
  </mergeCells>
  <phoneticPr fontId="75" type="noConversion"/>
  <pageMargins left="0.9055118110236221" right="0" top="0.74803149606299213" bottom="0.74803149606299213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tabSelected="1" workbookViewId="0">
      <selection activeCell="D20" sqref="D20"/>
    </sheetView>
  </sheetViews>
  <sheetFormatPr defaultColWidth="9" defaultRowHeight="13.5"/>
  <cols>
    <col min="1" max="1" width="2.625" style="157" customWidth="1"/>
    <col min="2" max="2" width="6.625" style="157" customWidth="1"/>
    <col min="3" max="3" width="27.375" style="157" customWidth="1"/>
    <col min="4" max="4" width="13.625" style="157" customWidth="1"/>
    <col min="5" max="5" width="13.5" style="157" hidden="1" customWidth="1"/>
    <col min="6" max="6" width="12.25" style="157" customWidth="1"/>
    <col min="7" max="7" width="10.875" style="157" customWidth="1"/>
    <col min="8" max="8" width="10.5" style="157" customWidth="1"/>
    <col min="9" max="9" width="9.625" style="157" customWidth="1"/>
    <col min="10" max="10" width="6.625" style="157" customWidth="1"/>
    <col min="11" max="11" width="3.875" style="157" customWidth="1"/>
    <col min="12" max="12" width="8.625" style="157" customWidth="1"/>
    <col min="13" max="13" width="4.625" style="157" customWidth="1"/>
    <col min="14" max="14" width="8.625" style="157" customWidth="1"/>
    <col min="15" max="15" width="9.625" style="157" customWidth="1"/>
    <col min="16" max="16" width="8.625" style="157" customWidth="1"/>
    <col min="17" max="21" width="12.625" style="157" customWidth="1"/>
    <col min="22" max="16384" width="9" style="157"/>
  </cols>
  <sheetData>
    <row r="1" spans="1:20" ht="15" customHeight="1">
      <c r="A1" s="260" t="s">
        <v>40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3"/>
    </row>
    <row r="2" spans="1:20" ht="15" customHeight="1">
      <c r="A2" s="261" t="s">
        <v>81</v>
      </c>
      <c r="B2" s="264" t="s">
        <v>82</v>
      </c>
      <c r="C2" s="265"/>
      <c r="D2" s="266"/>
      <c r="E2" s="261" t="s">
        <v>174</v>
      </c>
      <c r="F2" s="120" t="s">
        <v>83</v>
      </c>
      <c r="G2" s="259" t="s">
        <v>244</v>
      </c>
      <c r="H2" s="252"/>
      <c r="I2" s="252"/>
      <c r="J2" s="252"/>
      <c r="K2" s="252"/>
      <c r="L2" s="252"/>
      <c r="M2" s="252"/>
      <c r="N2" s="252"/>
      <c r="O2" s="252"/>
      <c r="P2" s="253"/>
      <c r="Q2" s="273" t="s">
        <v>82</v>
      </c>
      <c r="R2" s="274"/>
      <c r="S2" s="274"/>
      <c r="T2" s="275"/>
    </row>
    <row r="3" spans="1:20" ht="15" customHeight="1">
      <c r="A3" s="262"/>
      <c r="B3" s="267"/>
      <c r="C3" s="268"/>
      <c r="D3" s="269"/>
      <c r="E3" s="262"/>
      <c r="F3" s="121" t="s">
        <v>84</v>
      </c>
      <c r="G3" s="259" t="s">
        <v>287</v>
      </c>
      <c r="H3" s="252"/>
      <c r="I3" s="252"/>
      <c r="J3" s="252"/>
      <c r="K3" s="252"/>
      <c r="L3" s="252"/>
      <c r="M3" s="252"/>
      <c r="N3" s="252"/>
      <c r="O3" s="252"/>
      <c r="P3" s="253"/>
      <c r="Q3" s="276"/>
      <c r="R3" s="277"/>
      <c r="S3" s="277"/>
      <c r="T3" s="278"/>
    </row>
    <row r="4" spans="1:20" ht="15" customHeight="1">
      <c r="A4" s="262"/>
      <c r="B4" s="267"/>
      <c r="C4" s="268"/>
      <c r="D4" s="269"/>
      <c r="E4" s="262"/>
      <c r="F4" s="121" t="s">
        <v>85</v>
      </c>
      <c r="G4" s="259" t="s">
        <v>151</v>
      </c>
      <c r="H4" s="252"/>
      <c r="I4" s="252"/>
      <c r="J4" s="252"/>
      <c r="K4" s="252"/>
      <c r="L4" s="252"/>
      <c r="M4" s="252"/>
      <c r="N4" s="252"/>
      <c r="O4" s="252"/>
      <c r="P4" s="253"/>
      <c r="Q4" s="276"/>
      <c r="R4" s="277"/>
      <c r="S4" s="277"/>
      <c r="T4" s="278"/>
    </row>
    <row r="5" spans="1:20" ht="15" customHeight="1">
      <c r="A5" s="262"/>
      <c r="B5" s="267"/>
      <c r="C5" s="268"/>
      <c r="D5" s="269"/>
      <c r="E5" s="262"/>
      <c r="F5" s="121" t="s">
        <v>86</v>
      </c>
      <c r="G5" s="282" t="s">
        <v>78</v>
      </c>
      <c r="H5" s="274"/>
      <c r="I5" s="274"/>
      <c r="J5" s="274"/>
      <c r="K5" s="274"/>
      <c r="L5" s="274"/>
      <c r="M5" s="274"/>
      <c r="N5" s="274"/>
      <c r="O5" s="274"/>
      <c r="P5" s="275"/>
      <c r="Q5" s="276"/>
      <c r="R5" s="277"/>
      <c r="S5" s="277"/>
      <c r="T5" s="278"/>
    </row>
    <row r="6" spans="1:20" ht="15" customHeight="1">
      <c r="A6" s="262"/>
      <c r="B6" s="267"/>
      <c r="C6" s="268"/>
      <c r="D6" s="269"/>
      <c r="E6" s="262"/>
      <c r="F6" s="121" t="s">
        <v>41</v>
      </c>
      <c r="G6" s="259" t="s">
        <v>42</v>
      </c>
      <c r="H6" s="252"/>
      <c r="I6" s="253"/>
      <c r="J6" s="258" t="s">
        <v>43</v>
      </c>
      <c r="K6" s="253"/>
      <c r="L6" s="259" t="s">
        <v>87</v>
      </c>
      <c r="M6" s="252"/>
      <c r="N6" s="253"/>
      <c r="O6" s="121" t="s">
        <v>44</v>
      </c>
      <c r="P6" s="122" t="s">
        <v>82</v>
      </c>
      <c r="Q6" s="276"/>
      <c r="R6" s="277"/>
      <c r="S6" s="277"/>
      <c r="T6" s="278"/>
    </row>
    <row r="7" spans="1:20" ht="15" customHeight="1">
      <c r="A7" s="262"/>
      <c r="B7" s="267"/>
      <c r="C7" s="268"/>
      <c r="D7" s="269"/>
      <c r="E7" s="262"/>
      <c r="F7" s="121" t="s">
        <v>45</v>
      </c>
      <c r="G7" s="259" t="s">
        <v>88</v>
      </c>
      <c r="H7" s="252"/>
      <c r="I7" s="253"/>
      <c r="J7" s="258" t="s">
        <v>46</v>
      </c>
      <c r="K7" s="253"/>
      <c r="L7" s="259" t="s">
        <v>89</v>
      </c>
      <c r="M7" s="252"/>
      <c r="N7" s="253"/>
      <c r="O7" s="121" t="s">
        <v>47</v>
      </c>
      <c r="P7" s="122" t="s">
        <v>82</v>
      </c>
      <c r="Q7" s="276"/>
      <c r="R7" s="277"/>
      <c r="S7" s="277"/>
      <c r="T7" s="278"/>
    </row>
    <row r="8" spans="1:20" ht="15" customHeight="1">
      <c r="A8" s="262"/>
      <c r="B8" s="267"/>
      <c r="C8" s="268"/>
      <c r="D8" s="269"/>
      <c r="E8" s="262"/>
      <c r="F8" s="121" t="s">
        <v>48</v>
      </c>
      <c r="G8" s="259" t="s">
        <v>90</v>
      </c>
      <c r="H8" s="252"/>
      <c r="I8" s="253"/>
      <c r="J8" s="258" t="s">
        <v>49</v>
      </c>
      <c r="K8" s="253"/>
      <c r="L8" s="259" t="s">
        <v>91</v>
      </c>
      <c r="M8" s="252"/>
      <c r="N8" s="253"/>
      <c r="O8" s="121" t="s">
        <v>50</v>
      </c>
      <c r="P8" s="122" t="s">
        <v>82</v>
      </c>
      <c r="Q8" s="276"/>
      <c r="R8" s="277"/>
      <c r="S8" s="277"/>
      <c r="T8" s="278"/>
    </row>
    <row r="9" spans="1:20" ht="15" customHeight="1">
      <c r="A9" s="263"/>
      <c r="B9" s="270"/>
      <c r="C9" s="271"/>
      <c r="D9" s="272"/>
      <c r="E9" s="263"/>
      <c r="F9" s="121" t="s">
        <v>51</v>
      </c>
      <c r="G9" s="259" t="s">
        <v>92</v>
      </c>
      <c r="H9" s="252"/>
      <c r="I9" s="253"/>
      <c r="J9" s="258" t="s">
        <v>52</v>
      </c>
      <c r="K9" s="253"/>
      <c r="L9" s="259" t="s">
        <v>93</v>
      </c>
      <c r="M9" s="252"/>
      <c r="N9" s="253"/>
      <c r="O9" s="121" t="s">
        <v>82</v>
      </c>
      <c r="P9" s="122" t="s">
        <v>82</v>
      </c>
      <c r="Q9" s="279"/>
      <c r="R9" s="280"/>
      <c r="S9" s="280"/>
      <c r="T9" s="281"/>
    </row>
    <row r="10" spans="1:20" ht="15" customHeight="1">
      <c r="A10" s="251" t="s">
        <v>53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53"/>
      <c r="L10" s="123" t="s">
        <v>94</v>
      </c>
      <c r="N10" s="158" t="s">
        <v>95</v>
      </c>
      <c r="O10" s="159">
        <f>SUM(O12:O36 )</f>
        <v>32.778244999999998</v>
      </c>
      <c r="P10" s="160"/>
      <c r="Q10" s="254" t="s">
        <v>96</v>
      </c>
      <c r="R10" s="252"/>
      <c r="S10" s="252"/>
      <c r="T10" s="253"/>
    </row>
    <row r="11" spans="1:20" ht="15" customHeight="1">
      <c r="A11" s="161" t="s">
        <v>54</v>
      </c>
      <c r="B11" s="162" t="s">
        <v>55</v>
      </c>
      <c r="C11" s="163" t="s">
        <v>56</v>
      </c>
      <c r="D11" s="162" t="s">
        <v>57</v>
      </c>
      <c r="E11" s="163" t="s">
        <v>175</v>
      </c>
      <c r="F11" s="162" t="s">
        <v>58</v>
      </c>
      <c r="G11" s="163" t="s">
        <v>59</v>
      </c>
      <c r="H11" s="162" t="s">
        <v>24</v>
      </c>
      <c r="I11" s="163" t="s">
        <v>176</v>
      </c>
      <c r="J11" s="162" t="s">
        <v>177</v>
      </c>
      <c r="K11" s="163" t="s">
        <v>13</v>
      </c>
      <c r="L11" s="164" t="s">
        <v>97</v>
      </c>
      <c r="M11" s="165" t="s">
        <v>98</v>
      </c>
      <c r="N11" s="164" t="s">
        <v>99</v>
      </c>
      <c r="O11" s="165" t="s">
        <v>60</v>
      </c>
      <c r="P11" s="164" t="s">
        <v>61</v>
      </c>
      <c r="Q11" s="166" t="s">
        <v>245</v>
      </c>
      <c r="R11" s="167" t="s">
        <v>100</v>
      </c>
      <c r="S11" s="166" t="s">
        <v>246</v>
      </c>
      <c r="T11" s="167" t="s">
        <v>247</v>
      </c>
    </row>
    <row r="12" spans="1:20" s="176" customFormat="1" ht="15" customHeight="1">
      <c r="A12" s="179" t="s">
        <v>101</v>
      </c>
      <c r="B12" s="180" t="s">
        <v>102</v>
      </c>
      <c r="C12" s="181" t="s">
        <v>178</v>
      </c>
      <c r="D12" s="180" t="s">
        <v>179</v>
      </c>
      <c r="E12" s="181" t="s">
        <v>82</v>
      </c>
      <c r="F12" s="182" t="s">
        <v>282</v>
      </c>
      <c r="G12" s="183" t="s">
        <v>180</v>
      </c>
      <c r="H12" s="180" t="s">
        <v>284</v>
      </c>
      <c r="I12" s="181" t="s">
        <v>285</v>
      </c>
      <c r="J12" s="180" t="s">
        <v>181</v>
      </c>
      <c r="K12" s="181" t="s">
        <v>182</v>
      </c>
      <c r="L12" s="208">
        <v>0.94599999999999995</v>
      </c>
      <c r="M12" s="185">
        <v>1.05</v>
      </c>
      <c r="N12" s="186">
        <v>10.8</v>
      </c>
      <c r="O12" s="187">
        <f t="shared" ref="O12:O32" si="0">N12*M12*L12</f>
        <v>10.727640000000001</v>
      </c>
      <c r="P12" s="180" t="s">
        <v>183</v>
      </c>
      <c r="Q12" s="174" t="s">
        <v>248</v>
      </c>
      <c r="R12" s="175" t="s">
        <v>103</v>
      </c>
      <c r="S12" s="174" t="s">
        <v>249</v>
      </c>
      <c r="T12" s="175" t="s">
        <v>250</v>
      </c>
    </row>
    <row r="13" spans="1:20" s="176" customFormat="1" ht="15" customHeight="1">
      <c r="A13" s="179" t="s">
        <v>104</v>
      </c>
      <c r="B13" s="180" t="s">
        <v>251</v>
      </c>
      <c r="C13" s="181" t="s">
        <v>178</v>
      </c>
      <c r="D13" s="180" t="s">
        <v>179</v>
      </c>
      <c r="E13" s="181" t="s">
        <v>82</v>
      </c>
      <c r="F13" s="182" t="s">
        <v>282</v>
      </c>
      <c r="G13" s="183" t="s">
        <v>283</v>
      </c>
      <c r="H13" s="180" t="s">
        <v>252</v>
      </c>
      <c r="I13" s="181" t="s">
        <v>286</v>
      </c>
      <c r="J13" s="180" t="s">
        <v>181</v>
      </c>
      <c r="K13" s="181" t="s">
        <v>182</v>
      </c>
      <c r="L13" s="208">
        <v>0.104</v>
      </c>
      <c r="M13" s="185">
        <v>1.05</v>
      </c>
      <c r="N13" s="186">
        <v>10.8</v>
      </c>
      <c r="O13" s="187">
        <f t="shared" si="0"/>
        <v>1.1793600000000002</v>
      </c>
      <c r="P13" s="180" t="s">
        <v>183</v>
      </c>
      <c r="Q13" s="177" t="s">
        <v>103</v>
      </c>
      <c r="R13" s="175" t="s">
        <v>103</v>
      </c>
      <c r="S13" s="177" t="s">
        <v>249</v>
      </c>
      <c r="T13" s="175" t="s">
        <v>250</v>
      </c>
    </row>
    <row r="14" spans="1:20" s="176" customFormat="1" ht="15" customHeight="1">
      <c r="A14" s="188" t="s">
        <v>105</v>
      </c>
      <c r="B14" s="180" t="s">
        <v>106</v>
      </c>
      <c r="C14" s="189" t="s">
        <v>288</v>
      </c>
      <c r="D14" s="180" t="s">
        <v>184</v>
      </c>
      <c r="E14" s="189" t="s">
        <v>185</v>
      </c>
      <c r="F14" s="182" t="s">
        <v>82</v>
      </c>
      <c r="G14" s="190" t="s">
        <v>107</v>
      </c>
      <c r="H14" s="180" t="s">
        <v>253</v>
      </c>
      <c r="I14" s="189" t="s">
        <v>82</v>
      </c>
      <c r="J14" s="180" t="s">
        <v>82</v>
      </c>
      <c r="K14" s="189" t="s">
        <v>182</v>
      </c>
      <c r="L14" s="184">
        <v>0.18</v>
      </c>
      <c r="M14" s="191">
        <v>1.05</v>
      </c>
      <c r="N14" s="186">
        <v>0.38</v>
      </c>
      <c r="O14" s="192">
        <f t="shared" si="0"/>
        <v>7.1819999999999995E-2</v>
      </c>
      <c r="P14" s="180" t="s">
        <v>113</v>
      </c>
      <c r="Q14" s="174" t="s">
        <v>188</v>
      </c>
      <c r="R14" s="178" t="s">
        <v>186</v>
      </c>
      <c r="S14" s="174" t="s">
        <v>254</v>
      </c>
      <c r="T14" s="178" t="s">
        <v>186</v>
      </c>
    </row>
    <row r="15" spans="1:20" s="211" customFormat="1" ht="15" customHeight="1">
      <c r="A15" s="218"/>
      <c r="B15" s="210"/>
      <c r="C15" s="219" t="s">
        <v>293</v>
      </c>
      <c r="D15" s="210"/>
      <c r="E15" s="219"/>
      <c r="F15" s="212"/>
      <c r="G15" s="220"/>
      <c r="H15" s="210" t="s">
        <v>296</v>
      </c>
      <c r="I15" s="219"/>
      <c r="J15" s="210"/>
      <c r="K15" s="219" t="s">
        <v>294</v>
      </c>
      <c r="L15" s="213">
        <v>0.05</v>
      </c>
      <c r="M15" s="221">
        <v>1.05</v>
      </c>
      <c r="N15" s="209">
        <v>0.45</v>
      </c>
      <c r="O15" s="222">
        <f t="shared" si="0"/>
        <v>2.3625000000000004E-2</v>
      </c>
      <c r="P15" s="210" t="s">
        <v>295</v>
      </c>
      <c r="Q15" s="223"/>
      <c r="R15" s="224"/>
      <c r="S15" s="223"/>
      <c r="T15" s="225"/>
    </row>
    <row r="16" spans="1:20" s="176" customFormat="1" ht="15" customHeight="1">
      <c r="A16" s="188" t="s">
        <v>101</v>
      </c>
      <c r="B16" s="180" t="s">
        <v>114</v>
      </c>
      <c r="C16" s="189" t="s">
        <v>115</v>
      </c>
      <c r="D16" s="180" t="s">
        <v>116</v>
      </c>
      <c r="E16" s="189" t="s">
        <v>189</v>
      </c>
      <c r="F16" s="182" t="s">
        <v>82</v>
      </c>
      <c r="G16" s="190" t="s">
        <v>82</v>
      </c>
      <c r="H16" s="180" t="s">
        <v>82</v>
      </c>
      <c r="I16" s="189" t="s">
        <v>82</v>
      </c>
      <c r="J16" s="180" t="s">
        <v>82</v>
      </c>
      <c r="K16" s="189" t="s">
        <v>182</v>
      </c>
      <c r="L16" s="184">
        <v>50</v>
      </c>
      <c r="M16" s="191">
        <v>1.02</v>
      </c>
      <c r="N16" s="186">
        <v>3.0999999999999999E-3</v>
      </c>
      <c r="O16" s="192">
        <f t="shared" si="0"/>
        <v>0.15809999999999999</v>
      </c>
      <c r="P16" s="180" t="s">
        <v>117</v>
      </c>
      <c r="Q16" s="255" t="s">
        <v>82</v>
      </c>
      <c r="R16" s="256"/>
      <c r="S16" s="256"/>
      <c r="T16" s="257"/>
    </row>
    <row r="17" spans="1:20" s="176" customFormat="1" ht="15" customHeight="1">
      <c r="A17" s="180" t="s">
        <v>104</v>
      </c>
      <c r="B17" s="193" t="s">
        <v>114</v>
      </c>
      <c r="C17" s="180" t="s">
        <v>118</v>
      </c>
      <c r="D17" s="180" t="s">
        <v>119</v>
      </c>
      <c r="E17" s="180" t="s">
        <v>190</v>
      </c>
      <c r="F17" s="194" t="s">
        <v>82</v>
      </c>
      <c r="G17" s="182" t="s">
        <v>82</v>
      </c>
      <c r="H17" s="193" t="s">
        <v>82</v>
      </c>
      <c r="I17" s="180" t="s">
        <v>82</v>
      </c>
      <c r="J17" s="193" t="s">
        <v>82</v>
      </c>
      <c r="K17" s="180" t="s">
        <v>182</v>
      </c>
      <c r="L17" s="195">
        <v>200</v>
      </c>
      <c r="M17" s="196">
        <v>1.02</v>
      </c>
      <c r="N17" s="197">
        <v>1.8E-3</v>
      </c>
      <c r="O17" s="198">
        <f t="shared" si="0"/>
        <v>0.36719999999999997</v>
      </c>
      <c r="P17" s="193" t="s">
        <v>117</v>
      </c>
      <c r="Q17" s="255" t="s">
        <v>82</v>
      </c>
      <c r="R17" s="256"/>
      <c r="S17" s="256"/>
      <c r="T17" s="257"/>
    </row>
    <row r="18" spans="1:20" s="176" customFormat="1" ht="15" customHeight="1">
      <c r="A18" s="199" t="s">
        <v>105</v>
      </c>
      <c r="B18" s="180" t="s">
        <v>120</v>
      </c>
      <c r="C18" s="193" t="s">
        <v>121</v>
      </c>
      <c r="D18" s="180" t="s">
        <v>122</v>
      </c>
      <c r="E18" s="193" t="s">
        <v>191</v>
      </c>
      <c r="F18" s="182" t="s">
        <v>82</v>
      </c>
      <c r="G18" s="194" t="s">
        <v>82</v>
      </c>
      <c r="H18" s="180" t="s">
        <v>82</v>
      </c>
      <c r="I18" s="193" t="s">
        <v>82</v>
      </c>
      <c r="J18" s="180" t="s">
        <v>82</v>
      </c>
      <c r="K18" s="193" t="s">
        <v>187</v>
      </c>
      <c r="L18" s="184">
        <v>1</v>
      </c>
      <c r="M18" s="200">
        <v>1.02</v>
      </c>
      <c r="N18" s="186">
        <v>0.1</v>
      </c>
      <c r="O18" s="201">
        <f t="shared" si="0"/>
        <v>0.10200000000000001</v>
      </c>
      <c r="P18" s="180" t="s">
        <v>123</v>
      </c>
      <c r="Q18" s="255" t="s">
        <v>82</v>
      </c>
      <c r="R18" s="256"/>
      <c r="S18" s="256"/>
      <c r="T18" s="257"/>
    </row>
    <row r="19" spans="1:20" s="176" customFormat="1" ht="15" customHeight="1">
      <c r="A19" s="180" t="s">
        <v>110</v>
      </c>
      <c r="B19" s="193" t="s">
        <v>192</v>
      </c>
      <c r="C19" s="180" t="s">
        <v>289</v>
      </c>
      <c r="D19" s="180" t="s">
        <v>193</v>
      </c>
      <c r="E19" s="180" t="s">
        <v>194</v>
      </c>
      <c r="F19" s="194" t="s">
        <v>82</v>
      </c>
      <c r="G19" s="182" t="s">
        <v>82</v>
      </c>
      <c r="H19" s="193" t="s">
        <v>82</v>
      </c>
      <c r="I19" s="180" t="s">
        <v>195</v>
      </c>
      <c r="J19" s="193" t="s">
        <v>82</v>
      </c>
      <c r="K19" s="180" t="s">
        <v>187</v>
      </c>
      <c r="L19" s="195">
        <v>1</v>
      </c>
      <c r="M19" s="196">
        <v>1.05</v>
      </c>
      <c r="N19" s="197">
        <v>0.21</v>
      </c>
      <c r="O19" s="198">
        <f t="shared" si="0"/>
        <v>0.2205</v>
      </c>
      <c r="P19" s="193" t="s">
        <v>196</v>
      </c>
      <c r="Q19" s="173" t="s">
        <v>281</v>
      </c>
      <c r="R19" s="173" t="s">
        <v>281</v>
      </c>
      <c r="S19" s="173" t="s">
        <v>281</v>
      </c>
      <c r="T19" s="173" t="s">
        <v>281</v>
      </c>
    </row>
    <row r="20" spans="1:20" s="176" customFormat="1" ht="15" customHeight="1">
      <c r="A20" s="199" t="s">
        <v>112</v>
      </c>
      <c r="B20" s="180" t="s">
        <v>124</v>
      </c>
      <c r="C20" s="193" t="s">
        <v>125</v>
      </c>
      <c r="D20" s="180" t="s">
        <v>126</v>
      </c>
      <c r="E20" s="193" t="s">
        <v>82</v>
      </c>
      <c r="F20" s="202">
        <v>0</v>
      </c>
      <c r="G20" s="194" t="s">
        <v>82</v>
      </c>
      <c r="H20" s="180" t="s">
        <v>82</v>
      </c>
      <c r="I20" s="193" t="s">
        <v>82</v>
      </c>
      <c r="J20" s="180" t="s">
        <v>82</v>
      </c>
      <c r="K20" s="193" t="s">
        <v>187</v>
      </c>
      <c r="L20" s="184">
        <v>1</v>
      </c>
      <c r="M20" s="200">
        <v>1.02</v>
      </c>
      <c r="N20" s="186">
        <v>0.1</v>
      </c>
      <c r="O20" s="201">
        <f t="shared" si="0"/>
        <v>0.10200000000000001</v>
      </c>
      <c r="P20" s="180" t="s">
        <v>123</v>
      </c>
      <c r="Q20" s="255" t="s">
        <v>82</v>
      </c>
      <c r="R20" s="256"/>
      <c r="S20" s="256"/>
      <c r="T20" s="257"/>
    </row>
    <row r="21" spans="1:20" s="176" customFormat="1" ht="15" customHeight="1">
      <c r="A21" s="180" t="s">
        <v>197</v>
      </c>
      <c r="B21" s="193" t="s">
        <v>127</v>
      </c>
      <c r="C21" s="180" t="s">
        <v>128</v>
      </c>
      <c r="D21" s="180" t="s">
        <v>129</v>
      </c>
      <c r="E21" s="180" t="s">
        <v>198</v>
      </c>
      <c r="F21" s="203">
        <v>1</v>
      </c>
      <c r="G21" s="182" t="s">
        <v>82</v>
      </c>
      <c r="H21" s="193" t="s">
        <v>82</v>
      </c>
      <c r="I21" s="180" t="s">
        <v>82</v>
      </c>
      <c r="J21" s="193" t="s">
        <v>82</v>
      </c>
      <c r="K21" s="180" t="s">
        <v>187</v>
      </c>
      <c r="L21" s="195">
        <v>1</v>
      </c>
      <c r="M21" s="196">
        <v>1.02</v>
      </c>
      <c r="N21" s="197">
        <v>7.4999999999999997E-2</v>
      </c>
      <c r="O21" s="198">
        <f t="shared" si="0"/>
        <v>7.6499999999999999E-2</v>
      </c>
      <c r="P21" s="193" t="s">
        <v>130</v>
      </c>
      <c r="Q21" s="255" t="s">
        <v>82</v>
      </c>
      <c r="R21" s="256"/>
      <c r="S21" s="256"/>
      <c r="T21" s="257"/>
    </row>
    <row r="22" spans="1:20" s="176" customFormat="1" ht="15" customHeight="1">
      <c r="A22" s="179" t="s">
        <v>108</v>
      </c>
      <c r="B22" s="204" t="s">
        <v>109</v>
      </c>
      <c r="C22" s="181" t="s">
        <v>202</v>
      </c>
      <c r="D22" s="180" t="s">
        <v>203</v>
      </c>
      <c r="E22" s="181" t="s">
        <v>204</v>
      </c>
      <c r="F22" s="202">
        <v>2</v>
      </c>
      <c r="G22" s="183" t="s">
        <v>107</v>
      </c>
      <c r="H22" s="204" t="s">
        <v>59</v>
      </c>
      <c r="I22" s="181" t="s">
        <v>82</v>
      </c>
      <c r="J22" s="204" t="s">
        <v>82</v>
      </c>
      <c r="K22" s="181" t="s">
        <v>187</v>
      </c>
      <c r="L22" s="205">
        <v>1</v>
      </c>
      <c r="M22" s="185">
        <v>1.02</v>
      </c>
      <c r="N22" s="206">
        <v>0.115</v>
      </c>
      <c r="O22" s="187">
        <f t="shared" si="0"/>
        <v>0.1173</v>
      </c>
      <c r="P22" s="204" t="s">
        <v>130</v>
      </c>
      <c r="Q22" s="174" t="s">
        <v>131</v>
      </c>
      <c r="R22" s="175" t="s">
        <v>131</v>
      </c>
      <c r="S22" s="174" t="s">
        <v>131</v>
      </c>
      <c r="T22" s="175" t="s">
        <v>131</v>
      </c>
    </row>
    <row r="23" spans="1:20" s="176" customFormat="1" ht="15" customHeight="1">
      <c r="A23" s="179" t="s">
        <v>110</v>
      </c>
      <c r="B23" s="180" t="s">
        <v>111</v>
      </c>
      <c r="C23" s="181" t="s">
        <v>199</v>
      </c>
      <c r="D23" s="180" t="s">
        <v>200</v>
      </c>
      <c r="E23" s="181" t="s">
        <v>201</v>
      </c>
      <c r="F23" s="203">
        <v>3</v>
      </c>
      <c r="G23" s="183" t="s">
        <v>107</v>
      </c>
      <c r="H23" s="180" t="s">
        <v>59</v>
      </c>
      <c r="I23" s="181" t="s">
        <v>82</v>
      </c>
      <c r="J23" s="180" t="s">
        <v>82</v>
      </c>
      <c r="K23" s="181" t="s">
        <v>187</v>
      </c>
      <c r="L23" s="184">
        <v>1</v>
      </c>
      <c r="M23" s="185">
        <v>1.02</v>
      </c>
      <c r="N23" s="209">
        <v>4.4999999999999998E-2</v>
      </c>
      <c r="O23" s="187">
        <f t="shared" si="0"/>
        <v>4.5899999999999996E-2</v>
      </c>
      <c r="P23" s="180" t="s">
        <v>130</v>
      </c>
      <c r="Q23" s="174" t="s">
        <v>131</v>
      </c>
      <c r="R23" s="175" t="s">
        <v>131</v>
      </c>
      <c r="S23" s="174" t="s">
        <v>131</v>
      </c>
      <c r="T23" s="175" t="s">
        <v>131</v>
      </c>
    </row>
    <row r="24" spans="1:20" s="176" customFormat="1" ht="15" customHeight="1">
      <c r="A24" s="199" t="s">
        <v>205</v>
      </c>
      <c r="B24" s="180" t="s">
        <v>127</v>
      </c>
      <c r="C24" s="193" t="s">
        <v>132</v>
      </c>
      <c r="D24" s="180" t="s">
        <v>133</v>
      </c>
      <c r="E24" s="193" t="s">
        <v>206</v>
      </c>
      <c r="F24" s="202">
        <v>4</v>
      </c>
      <c r="G24" s="194" t="s">
        <v>82</v>
      </c>
      <c r="H24" s="180" t="s">
        <v>82</v>
      </c>
      <c r="I24" s="193" t="s">
        <v>82</v>
      </c>
      <c r="J24" s="180" t="s">
        <v>82</v>
      </c>
      <c r="K24" s="193" t="s">
        <v>187</v>
      </c>
      <c r="L24" s="184">
        <v>1</v>
      </c>
      <c r="M24" s="200">
        <v>1.02</v>
      </c>
      <c r="N24" s="186">
        <v>0.14000000000000001</v>
      </c>
      <c r="O24" s="201">
        <f t="shared" si="0"/>
        <v>0.14280000000000001</v>
      </c>
      <c r="P24" s="180" t="s">
        <v>130</v>
      </c>
      <c r="Q24" s="255" t="s">
        <v>82</v>
      </c>
      <c r="R24" s="256"/>
      <c r="S24" s="256"/>
      <c r="T24" s="257"/>
    </row>
    <row r="25" spans="1:20" s="176" customFormat="1" ht="15" customHeight="1">
      <c r="A25" s="180" t="s">
        <v>207</v>
      </c>
      <c r="B25" s="193" t="s">
        <v>120</v>
      </c>
      <c r="C25" s="180" t="s">
        <v>135</v>
      </c>
      <c r="D25" s="180" t="s">
        <v>136</v>
      </c>
      <c r="E25" s="180" t="s">
        <v>208</v>
      </c>
      <c r="F25" s="194" t="s">
        <v>82</v>
      </c>
      <c r="G25" s="182" t="s">
        <v>82</v>
      </c>
      <c r="H25" s="193" t="s">
        <v>82</v>
      </c>
      <c r="I25" s="180" t="s">
        <v>82</v>
      </c>
      <c r="J25" s="193" t="s">
        <v>82</v>
      </c>
      <c r="K25" s="180" t="s">
        <v>187</v>
      </c>
      <c r="L25" s="195">
        <v>2.5000000000000001E-2</v>
      </c>
      <c r="M25" s="196">
        <v>1.02</v>
      </c>
      <c r="N25" s="197">
        <v>11</v>
      </c>
      <c r="O25" s="198">
        <f t="shared" si="0"/>
        <v>0.28050000000000003</v>
      </c>
      <c r="P25" s="193" t="s">
        <v>62</v>
      </c>
      <c r="Q25" s="255" t="s">
        <v>82</v>
      </c>
      <c r="R25" s="256"/>
      <c r="S25" s="256"/>
      <c r="T25" s="257"/>
    </row>
    <row r="26" spans="1:20" s="176" customFormat="1" ht="15" customHeight="1">
      <c r="A26" s="199" t="s">
        <v>209</v>
      </c>
      <c r="B26" s="180" t="s">
        <v>120</v>
      </c>
      <c r="C26" s="193" t="s">
        <v>210</v>
      </c>
      <c r="D26" s="180" t="s">
        <v>211</v>
      </c>
      <c r="E26" s="193" t="s">
        <v>212</v>
      </c>
      <c r="F26" s="182" t="s">
        <v>82</v>
      </c>
      <c r="G26" s="194" t="s">
        <v>82</v>
      </c>
      <c r="H26" s="180" t="s">
        <v>82</v>
      </c>
      <c r="I26" s="193" t="s">
        <v>213</v>
      </c>
      <c r="J26" s="180" t="s">
        <v>82</v>
      </c>
      <c r="K26" s="193" t="s">
        <v>187</v>
      </c>
      <c r="L26" s="184">
        <v>1</v>
      </c>
      <c r="M26" s="200">
        <v>1.02</v>
      </c>
      <c r="N26" s="186">
        <v>0.28999999999999998</v>
      </c>
      <c r="O26" s="201">
        <f t="shared" si="0"/>
        <v>0.29580000000000001</v>
      </c>
      <c r="P26" s="180" t="s">
        <v>134</v>
      </c>
      <c r="Q26" s="255" t="s">
        <v>82</v>
      </c>
      <c r="R26" s="256"/>
      <c r="S26" s="256"/>
      <c r="T26" s="257"/>
    </row>
    <row r="27" spans="1:20" s="176" customFormat="1" ht="15" customHeight="1">
      <c r="A27" s="180" t="s">
        <v>214</v>
      </c>
      <c r="B27" s="180" t="s">
        <v>120</v>
      </c>
      <c r="C27" s="180" t="s">
        <v>141</v>
      </c>
      <c r="D27" s="180" t="s">
        <v>142</v>
      </c>
      <c r="E27" s="180" t="s">
        <v>217</v>
      </c>
      <c r="F27" s="182" t="s">
        <v>82</v>
      </c>
      <c r="G27" s="182" t="s">
        <v>82</v>
      </c>
      <c r="H27" s="180" t="s">
        <v>82</v>
      </c>
      <c r="I27" s="180" t="s">
        <v>82</v>
      </c>
      <c r="J27" s="180" t="s">
        <v>82</v>
      </c>
      <c r="K27" s="180" t="s">
        <v>187</v>
      </c>
      <c r="L27" s="184">
        <v>1</v>
      </c>
      <c r="M27" s="196">
        <v>1.02</v>
      </c>
      <c r="N27" s="186">
        <v>0.01</v>
      </c>
      <c r="O27" s="198">
        <f t="shared" si="0"/>
        <v>1.0200000000000001E-2</v>
      </c>
      <c r="P27" s="180" t="s">
        <v>62</v>
      </c>
      <c r="Q27" s="249" t="s">
        <v>82</v>
      </c>
      <c r="R27" s="250"/>
      <c r="S27" s="250"/>
      <c r="T27" s="250"/>
    </row>
    <row r="28" spans="1:20" s="176" customFormat="1" ht="15" customHeight="1">
      <c r="A28" s="180" t="s">
        <v>214</v>
      </c>
      <c r="B28" s="180" t="s">
        <v>120</v>
      </c>
      <c r="C28" s="180" t="s">
        <v>137</v>
      </c>
      <c r="D28" s="180" t="s">
        <v>138</v>
      </c>
      <c r="E28" s="180" t="s">
        <v>216</v>
      </c>
      <c r="F28" s="182" t="s">
        <v>82</v>
      </c>
      <c r="G28" s="182" t="s">
        <v>82</v>
      </c>
      <c r="H28" s="180" t="s">
        <v>82</v>
      </c>
      <c r="I28" s="180" t="s">
        <v>82</v>
      </c>
      <c r="J28" s="180" t="s">
        <v>82</v>
      </c>
      <c r="K28" s="180" t="s">
        <v>187</v>
      </c>
      <c r="L28" s="184">
        <v>1</v>
      </c>
      <c r="M28" s="196">
        <v>1.02</v>
      </c>
      <c r="N28" s="186">
        <v>0.02</v>
      </c>
      <c r="O28" s="198">
        <f t="shared" si="0"/>
        <v>2.0400000000000001E-2</v>
      </c>
      <c r="P28" s="180" t="s">
        <v>62</v>
      </c>
      <c r="Q28" s="249" t="s">
        <v>82</v>
      </c>
      <c r="R28" s="250"/>
      <c r="S28" s="250"/>
      <c r="T28" s="250"/>
    </row>
    <row r="29" spans="1:20" s="211" customFormat="1" ht="15" customHeight="1">
      <c r="A29" s="210"/>
      <c r="B29" s="210"/>
      <c r="C29" s="210" t="s">
        <v>290</v>
      </c>
      <c r="D29" s="210"/>
      <c r="E29" s="210"/>
      <c r="F29" s="212"/>
      <c r="G29" s="212"/>
      <c r="H29" s="210"/>
      <c r="I29" s="210"/>
      <c r="J29" s="210"/>
      <c r="K29" s="210" t="s">
        <v>291</v>
      </c>
      <c r="L29" s="213">
        <v>3</v>
      </c>
      <c r="M29" s="214">
        <v>1.02</v>
      </c>
      <c r="N29" s="209">
        <v>0.1</v>
      </c>
      <c r="O29" s="215">
        <f t="shared" si="0"/>
        <v>0.30600000000000005</v>
      </c>
      <c r="P29" s="210" t="s">
        <v>292</v>
      </c>
      <c r="Q29" s="210"/>
      <c r="R29" s="216"/>
      <c r="S29" s="216"/>
      <c r="T29" s="216"/>
    </row>
    <row r="30" spans="1:20" s="176" customFormat="1" ht="15" customHeight="1">
      <c r="A30" s="180" t="s">
        <v>214</v>
      </c>
      <c r="B30" s="180" t="s">
        <v>120</v>
      </c>
      <c r="C30" s="180" t="s">
        <v>139</v>
      </c>
      <c r="D30" s="180" t="s">
        <v>140</v>
      </c>
      <c r="E30" s="180" t="s">
        <v>215</v>
      </c>
      <c r="F30" s="182" t="s">
        <v>82</v>
      </c>
      <c r="G30" s="182" t="s">
        <v>82</v>
      </c>
      <c r="H30" s="180" t="s">
        <v>82</v>
      </c>
      <c r="I30" s="180" t="s">
        <v>82</v>
      </c>
      <c r="J30" s="180" t="s">
        <v>82</v>
      </c>
      <c r="K30" s="180" t="s">
        <v>187</v>
      </c>
      <c r="L30" s="184">
        <v>1</v>
      </c>
      <c r="M30" s="196">
        <v>1.02</v>
      </c>
      <c r="N30" s="186">
        <v>0.01</v>
      </c>
      <c r="O30" s="198">
        <f t="shared" si="0"/>
        <v>1.0200000000000001E-2</v>
      </c>
      <c r="P30" s="180" t="s">
        <v>62</v>
      </c>
      <c r="Q30" s="249" t="s">
        <v>82</v>
      </c>
      <c r="R30" s="250"/>
      <c r="S30" s="250"/>
      <c r="T30" s="250"/>
    </row>
    <row r="31" spans="1:20" s="176" customFormat="1" ht="15" customHeight="1">
      <c r="A31" s="180" t="s">
        <v>255</v>
      </c>
      <c r="B31" s="180" t="s">
        <v>120</v>
      </c>
      <c r="C31" s="180" t="s">
        <v>256</v>
      </c>
      <c r="D31" s="180" t="s">
        <v>143</v>
      </c>
      <c r="E31" s="180" t="s">
        <v>218</v>
      </c>
      <c r="F31" s="182" t="s">
        <v>82</v>
      </c>
      <c r="G31" s="182" t="s">
        <v>82</v>
      </c>
      <c r="H31" s="180" t="s">
        <v>82</v>
      </c>
      <c r="I31" s="180" t="s">
        <v>82</v>
      </c>
      <c r="J31" s="180" t="s">
        <v>82</v>
      </c>
      <c r="K31" s="180" t="s">
        <v>187</v>
      </c>
      <c r="L31" s="184">
        <v>1</v>
      </c>
      <c r="M31" s="196">
        <v>1.02</v>
      </c>
      <c r="N31" s="186">
        <v>0.01</v>
      </c>
      <c r="O31" s="198">
        <f t="shared" si="0"/>
        <v>1.0200000000000001E-2</v>
      </c>
      <c r="P31" s="180" t="s">
        <v>62</v>
      </c>
      <c r="Q31" s="249" t="s">
        <v>82</v>
      </c>
      <c r="R31" s="250"/>
      <c r="S31" s="250"/>
      <c r="T31" s="250"/>
    </row>
    <row r="32" spans="1:20" s="176" customFormat="1" ht="15" customHeight="1">
      <c r="A32" s="180" t="s">
        <v>255</v>
      </c>
      <c r="B32" s="180" t="s">
        <v>120</v>
      </c>
      <c r="C32" s="180" t="s">
        <v>144</v>
      </c>
      <c r="D32" s="180" t="s">
        <v>145</v>
      </c>
      <c r="E32" s="180" t="s">
        <v>219</v>
      </c>
      <c r="F32" s="182" t="s">
        <v>82</v>
      </c>
      <c r="G32" s="182" t="s">
        <v>82</v>
      </c>
      <c r="H32" s="180" t="s">
        <v>82</v>
      </c>
      <c r="I32" s="180" t="s">
        <v>82</v>
      </c>
      <c r="J32" s="180" t="s">
        <v>82</v>
      </c>
      <c r="K32" s="180" t="s">
        <v>187</v>
      </c>
      <c r="L32" s="184">
        <v>1</v>
      </c>
      <c r="M32" s="196">
        <v>1.02</v>
      </c>
      <c r="N32" s="186">
        <v>0.01</v>
      </c>
      <c r="O32" s="198">
        <f t="shared" si="0"/>
        <v>1.0200000000000001E-2</v>
      </c>
      <c r="P32" s="180" t="s">
        <v>62</v>
      </c>
      <c r="Q32" s="249" t="s">
        <v>82</v>
      </c>
      <c r="R32" s="250"/>
      <c r="S32" s="250"/>
      <c r="T32" s="250"/>
    </row>
    <row r="33" spans="1:20" s="176" customFormat="1" ht="15" customHeight="1">
      <c r="A33" s="180"/>
      <c r="B33" s="180"/>
      <c r="C33" s="180" t="s">
        <v>257</v>
      </c>
      <c r="D33" s="180"/>
      <c r="E33" s="180"/>
      <c r="F33" s="182" t="s">
        <v>82</v>
      </c>
      <c r="G33" s="182" t="s">
        <v>82</v>
      </c>
      <c r="H33" s="180" t="s">
        <v>260</v>
      </c>
      <c r="I33" s="180" t="s">
        <v>82</v>
      </c>
      <c r="J33" s="180" t="s">
        <v>82</v>
      </c>
      <c r="K33" s="180" t="s">
        <v>187</v>
      </c>
      <c r="L33" s="184">
        <v>1</v>
      </c>
      <c r="M33" s="196">
        <v>1.03</v>
      </c>
      <c r="N33" s="186">
        <v>2.8</v>
      </c>
      <c r="O33" s="198">
        <v>3.2</v>
      </c>
      <c r="P33" s="180" t="s">
        <v>62</v>
      </c>
      <c r="Q33" s="249" t="s">
        <v>82</v>
      </c>
      <c r="R33" s="250"/>
      <c r="S33" s="250"/>
      <c r="T33" s="250"/>
    </row>
    <row r="34" spans="1:20" s="176" customFormat="1" ht="15" customHeight="1">
      <c r="A34" s="180"/>
      <c r="B34" s="180"/>
      <c r="C34" s="180" t="s">
        <v>258</v>
      </c>
      <c r="D34" s="180"/>
      <c r="E34" s="180"/>
      <c r="F34" s="182" t="s">
        <v>82</v>
      </c>
      <c r="G34" s="182" t="s">
        <v>82</v>
      </c>
      <c r="H34" s="180" t="s">
        <v>261</v>
      </c>
      <c r="I34" s="180" t="s">
        <v>82</v>
      </c>
      <c r="J34" s="180" t="s">
        <v>82</v>
      </c>
      <c r="K34" s="180" t="s">
        <v>187</v>
      </c>
      <c r="L34" s="184">
        <v>2</v>
      </c>
      <c r="M34" s="196">
        <v>1.03</v>
      </c>
      <c r="N34" s="186">
        <v>2</v>
      </c>
      <c r="O34" s="198">
        <v>4.5</v>
      </c>
      <c r="P34" s="180" t="s">
        <v>62</v>
      </c>
      <c r="Q34" s="249" t="s">
        <v>82</v>
      </c>
      <c r="R34" s="250"/>
      <c r="S34" s="250"/>
      <c r="T34" s="250"/>
    </row>
    <row r="35" spans="1:20" s="176" customFormat="1" ht="15" customHeight="1">
      <c r="A35" s="180"/>
      <c r="B35" s="180"/>
      <c r="C35" s="180" t="s">
        <v>259</v>
      </c>
      <c r="D35" s="180"/>
      <c r="E35" s="180"/>
      <c r="F35" s="182" t="s">
        <v>82</v>
      </c>
      <c r="G35" s="182" t="s">
        <v>82</v>
      </c>
      <c r="H35" s="180" t="s">
        <v>227</v>
      </c>
      <c r="I35" s="180" t="s">
        <v>82</v>
      </c>
      <c r="J35" s="180" t="s">
        <v>82</v>
      </c>
      <c r="K35" s="180" t="s">
        <v>187</v>
      </c>
      <c r="L35" s="184">
        <v>1</v>
      </c>
      <c r="M35" s="196">
        <v>1.03</v>
      </c>
      <c r="N35" s="186">
        <v>1.8</v>
      </c>
      <c r="O35" s="198">
        <v>2</v>
      </c>
      <c r="P35" s="180" t="s">
        <v>62</v>
      </c>
      <c r="Q35" s="249" t="s">
        <v>82</v>
      </c>
      <c r="R35" s="250"/>
      <c r="S35" s="250"/>
      <c r="T35" s="250"/>
    </row>
    <row r="36" spans="1:20" s="176" customFormat="1" ht="15" customHeight="1">
      <c r="A36" s="180"/>
      <c r="B36" s="180"/>
      <c r="C36" s="180" t="s">
        <v>262</v>
      </c>
      <c r="D36" s="180"/>
      <c r="E36" s="180"/>
      <c r="F36" s="182" t="s">
        <v>82</v>
      </c>
      <c r="G36" s="182" t="s">
        <v>82</v>
      </c>
      <c r="H36" s="180"/>
      <c r="I36" s="180" t="s">
        <v>82</v>
      </c>
      <c r="J36" s="180" t="s">
        <v>82</v>
      </c>
      <c r="K36" s="180" t="s">
        <v>187</v>
      </c>
      <c r="L36" s="184">
        <v>1</v>
      </c>
      <c r="M36" s="196">
        <v>1</v>
      </c>
      <c r="N36" s="186">
        <v>8.8000000000000007</v>
      </c>
      <c r="O36" s="198">
        <f t="shared" ref="O36" si="1">N36*M36*L36</f>
        <v>8.8000000000000007</v>
      </c>
      <c r="P36" s="180" t="s">
        <v>62</v>
      </c>
      <c r="Q36" s="249" t="s">
        <v>82</v>
      </c>
      <c r="R36" s="250"/>
      <c r="S36" s="250"/>
      <c r="T36" s="250"/>
    </row>
    <row r="37" spans="1:20" s="176" customFormat="1" ht="15" customHeight="1">
      <c r="A37" s="249" t="s">
        <v>82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17">
        <f>SUM(O12:O36)</f>
        <v>32.778244999999998</v>
      </c>
      <c r="P37" s="180" t="s">
        <v>82</v>
      </c>
      <c r="Q37" s="249" t="s">
        <v>82</v>
      </c>
      <c r="R37" s="250"/>
      <c r="S37" s="250"/>
      <c r="T37" s="250"/>
    </row>
    <row r="38" spans="1:20" ht="15" customHeight="1"/>
    <row r="39" spans="1:20" ht="15" customHeight="1"/>
    <row r="40" spans="1:20" ht="15" customHeight="1"/>
    <row r="41" spans="1:20" ht="15" customHeight="1"/>
    <row r="42" spans="1:20" ht="15" customHeight="1"/>
    <row r="43" spans="1:20" ht="15" customHeight="1"/>
    <row r="44" spans="1:20" ht="15" customHeight="1"/>
    <row r="45" spans="1:20" ht="15" customHeight="1"/>
    <row r="46" spans="1:20" ht="15" customHeight="1"/>
    <row r="47" spans="1:20" ht="15" customHeight="1"/>
    <row r="48" spans="1:2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</sheetData>
  <mergeCells count="42">
    <mergeCell ref="A1:T1"/>
    <mergeCell ref="A2:A9"/>
    <mergeCell ref="B2:D9"/>
    <mergeCell ref="E2:E9"/>
    <mergeCell ref="G2:P2"/>
    <mergeCell ref="Q2:T9"/>
    <mergeCell ref="G3:P3"/>
    <mergeCell ref="G4:P4"/>
    <mergeCell ref="G5:P5"/>
    <mergeCell ref="G6:I6"/>
    <mergeCell ref="J6:K6"/>
    <mergeCell ref="L6:N6"/>
    <mergeCell ref="G7:I7"/>
    <mergeCell ref="J7:K7"/>
    <mergeCell ref="L7:N7"/>
    <mergeCell ref="G9:I9"/>
    <mergeCell ref="J9:K9"/>
    <mergeCell ref="L9:N9"/>
    <mergeCell ref="G8:I8"/>
    <mergeCell ref="J8:K8"/>
    <mergeCell ref="L8:N8"/>
    <mergeCell ref="A10:K10"/>
    <mergeCell ref="Q10:T10"/>
    <mergeCell ref="Q30:T30"/>
    <mergeCell ref="Q16:T16"/>
    <mergeCell ref="Q17:T17"/>
    <mergeCell ref="Q18:T18"/>
    <mergeCell ref="Q20:T20"/>
    <mergeCell ref="Q21:T21"/>
    <mergeCell ref="Q24:T24"/>
    <mergeCell ref="Q25:T25"/>
    <mergeCell ref="Q26:T26"/>
    <mergeCell ref="Q27:T27"/>
    <mergeCell ref="Q28:T28"/>
    <mergeCell ref="Q31:T31"/>
    <mergeCell ref="Q32:T32"/>
    <mergeCell ref="A37:N37"/>
    <mergeCell ref="Q37:T37"/>
    <mergeCell ref="Q33:T33"/>
    <mergeCell ref="Q34:T34"/>
    <mergeCell ref="Q35:T35"/>
    <mergeCell ref="Q36:T36"/>
  </mergeCells>
  <phoneticPr fontId="75" type="noConversion"/>
  <pageMargins left="0" right="0" top="0.74803149606299213" bottom="0.35433070866141736" header="0" footer="0.31496062992125984"/>
  <pageSetup paperSize="9" scale="70" orientation="landscape" r:id="rId1"/>
  <rowBreaks count="1" manualBreakCount="1">
    <brk id="3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GridLines="0" workbookViewId="0">
      <selection activeCell="C13" sqref="C13"/>
    </sheetView>
  </sheetViews>
  <sheetFormatPr defaultColWidth="9" defaultRowHeight="18"/>
  <cols>
    <col min="1" max="1" width="11.625" style="59" customWidth="1"/>
    <col min="2" max="2" width="17.375" style="59" customWidth="1"/>
    <col min="3" max="3" width="31.875" style="59" customWidth="1"/>
    <col min="4" max="4" width="8.75" style="59" customWidth="1"/>
    <col min="5" max="5" width="7.75" style="59" customWidth="1"/>
    <col min="6" max="6" width="17.75" style="59" customWidth="1"/>
    <col min="7" max="7" width="9" style="44"/>
    <col min="8" max="16384" width="9" style="45"/>
  </cols>
  <sheetData>
    <row r="1" spans="1:7" s="41" customFormat="1" ht="19.899999999999999" customHeight="1">
      <c r="A1" s="6" t="s">
        <v>0</v>
      </c>
      <c r="B1" s="7" t="str">
        <f>封页!D19</f>
        <v>男式跑步训练短T</v>
      </c>
      <c r="C1" s="283" t="s">
        <v>64</v>
      </c>
      <c r="D1" s="284"/>
      <c r="E1" s="284"/>
      <c r="F1" s="39"/>
      <c r="G1" s="40"/>
    </row>
    <row r="2" spans="1:7" s="41" customFormat="1" ht="19.899999999999999" customHeight="1">
      <c r="A2" s="11" t="s">
        <v>3</v>
      </c>
      <c r="B2" s="42" t="str">
        <f>封页!D21</f>
        <v>TAJJAL81417</v>
      </c>
      <c r="C2" s="285"/>
      <c r="D2" s="286"/>
      <c r="E2" s="286"/>
      <c r="F2" s="43"/>
      <c r="G2" s="40"/>
    </row>
    <row r="3" spans="1:7" ht="20.100000000000001" customHeight="1">
      <c r="A3" s="293" t="s">
        <v>65</v>
      </c>
      <c r="B3" s="294"/>
      <c r="C3" s="294"/>
      <c r="D3" s="294"/>
      <c r="E3" s="294"/>
      <c r="F3" s="295"/>
    </row>
    <row r="4" spans="1:7">
      <c r="A4" s="296" t="s">
        <v>66</v>
      </c>
      <c r="B4" s="297"/>
      <c r="C4" s="297"/>
      <c r="D4" s="297"/>
      <c r="E4" s="297"/>
      <c r="F4" s="298"/>
      <c r="G4" s="46"/>
    </row>
    <row r="5" spans="1:7">
      <c r="A5" s="47" t="s">
        <v>67</v>
      </c>
      <c r="B5" s="48"/>
      <c r="C5" s="48"/>
      <c r="D5" s="48"/>
      <c r="E5" s="48"/>
      <c r="F5" s="49"/>
      <c r="G5" s="46"/>
    </row>
    <row r="6" spans="1:7">
      <c r="A6" s="47" t="s">
        <v>68</v>
      </c>
      <c r="B6" s="48"/>
      <c r="C6" s="48"/>
      <c r="D6" s="48"/>
      <c r="E6" s="48"/>
      <c r="F6" s="49"/>
      <c r="G6" s="46"/>
    </row>
    <row r="7" spans="1:7">
      <c r="A7" s="50"/>
      <c r="B7" s="48"/>
      <c r="C7" s="48"/>
      <c r="D7" s="48"/>
      <c r="E7" s="48"/>
      <c r="F7" s="49"/>
      <c r="G7" s="46"/>
    </row>
    <row r="8" spans="1:7">
      <c r="A8" s="290"/>
      <c r="B8" s="291"/>
      <c r="C8" s="291"/>
      <c r="D8" s="291"/>
      <c r="E8" s="291"/>
      <c r="F8" s="292"/>
    </row>
    <row r="9" spans="1:7">
      <c r="A9" s="124"/>
      <c r="B9" s="125"/>
      <c r="C9" s="125"/>
      <c r="D9" s="125"/>
      <c r="E9" s="125"/>
      <c r="F9" s="126"/>
    </row>
    <row r="10" spans="1:7">
      <c r="A10" s="124"/>
      <c r="B10" s="125"/>
      <c r="C10" s="125"/>
      <c r="D10" s="125"/>
      <c r="E10" s="125"/>
      <c r="F10" s="126"/>
    </row>
    <row r="11" spans="1:7">
      <c r="A11" s="124"/>
      <c r="B11" s="125"/>
      <c r="C11" s="125"/>
      <c r="D11" s="125"/>
      <c r="E11" s="125"/>
      <c r="F11" s="126"/>
    </row>
    <row r="12" spans="1:7">
      <c r="A12" s="124"/>
      <c r="B12" s="125"/>
      <c r="C12" s="125"/>
      <c r="D12" s="125"/>
      <c r="E12" s="125"/>
      <c r="F12" s="126"/>
    </row>
    <row r="13" spans="1:7">
      <c r="A13" s="124"/>
      <c r="B13" s="125"/>
      <c r="C13" s="125"/>
      <c r="D13" s="125"/>
      <c r="E13" s="125"/>
      <c r="F13" s="126"/>
    </row>
    <row r="14" spans="1:7">
      <c r="A14" s="124"/>
      <c r="B14" s="125"/>
      <c r="C14" s="125"/>
      <c r="D14" s="125"/>
      <c r="E14" s="125"/>
      <c r="F14" s="126"/>
    </row>
    <row r="15" spans="1:7">
      <c r="A15" s="124"/>
      <c r="B15" s="125"/>
      <c r="C15" s="125"/>
      <c r="D15" s="125"/>
      <c r="E15" s="125"/>
      <c r="F15" s="126"/>
    </row>
    <row r="16" spans="1:7">
      <c r="A16" s="290"/>
      <c r="B16" s="291"/>
      <c r="C16" s="291"/>
      <c r="D16" s="291"/>
      <c r="E16" s="291"/>
      <c r="F16" s="292"/>
    </row>
    <row r="17" spans="1:8" ht="20.100000000000001" customHeight="1">
      <c r="A17" s="305" t="s">
        <v>29</v>
      </c>
      <c r="B17" s="306"/>
      <c r="C17" s="306"/>
      <c r="D17" s="306"/>
      <c r="E17" s="306"/>
      <c r="F17" s="307"/>
    </row>
    <row r="18" spans="1:8" ht="14.25" customHeight="1">
      <c r="A18" s="299" t="s">
        <v>150</v>
      </c>
      <c r="B18" s="300"/>
      <c r="C18" s="300"/>
      <c r="D18" s="300"/>
      <c r="E18" s="300"/>
      <c r="F18" s="301"/>
      <c r="G18" s="51"/>
    </row>
    <row r="19" spans="1:8" ht="14.25" customHeight="1">
      <c r="A19" s="299" t="s">
        <v>220</v>
      </c>
      <c r="B19" s="300"/>
      <c r="C19" s="300"/>
      <c r="D19" s="300"/>
      <c r="E19" s="300"/>
      <c r="F19" s="301"/>
      <c r="G19" s="51"/>
    </row>
    <row r="20" spans="1:8" ht="14.25" customHeight="1">
      <c r="A20" s="52"/>
      <c r="B20" s="53"/>
      <c r="C20" s="53"/>
      <c r="D20" s="53"/>
      <c r="E20" s="53"/>
      <c r="F20" s="54"/>
      <c r="G20" s="51"/>
    </row>
    <row r="21" spans="1:8" ht="14.25" customHeight="1">
      <c r="A21" s="52"/>
      <c r="B21" s="53"/>
      <c r="C21" s="53"/>
      <c r="D21" s="53"/>
      <c r="E21" s="53"/>
      <c r="F21" s="54"/>
      <c r="G21" s="51"/>
    </row>
    <row r="22" spans="1:8" ht="14.25" customHeight="1">
      <c r="A22" s="52"/>
      <c r="B22" s="53"/>
      <c r="C22" s="53"/>
      <c r="D22" s="53"/>
      <c r="E22" s="53"/>
      <c r="F22" s="54"/>
      <c r="G22" s="51"/>
    </row>
    <row r="23" spans="1:8" ht="14.25" customHeight="1">
      <c r="A23" s="52"/>
      <c r="B23" s="53"/>
      <c r="C23" s="53"/>
      <c r="D23" s="53"/>
      <c r="E23" s="53"/>
      <c r="F23" s="54"/>
      <c r="G23" s="51"/>
    </row>
    <row r="24" spans="1:8" ht="14.25" customHeight="1">
      <c r="A24" s="52"/>
      <c r="B24" s="53"/>
      <c r="C24" s="53"/>
      <c r="D24" s="53"/>
      <c r="E24" s="53"/>
      <c r="F24" s="54"/>
      <c r="G24" s="51"/>
    </row>
    <row r="25" spans="1:8" ht="14.25" customHeight="1">
      <c r="A25" s="299"/>
      <c r="B25" s="300"/>
      <c r="C25" s="300"/>
      <c r="D25" s="300"/>
      <c r="E25" s="300"/>
      <c r="F25" s="301"/>
      <c r="G25" s="51"/>
    </row>
    <row r="26" spans="1:8" ht="14.25" customHeight="1">
      <c r="A26" s="308"/>
      <c r="B26" s="309"/>
      <c r="C26" s="309"/>
      <c r="D26" s="309"/>
      <c r="E26" s="309"/>
      <c r="F26" s="310"/>
      <c r="G26" s="55"/>
      <c r="H26" s="56"/>
    </row>
    <row r="27" spans="1:8" ht="14.25" customHeight="1">
      <c r="A27" s="287"/>
      <c r="B27" s="288"/>
      <c r="C27" s="288"/>
      <c r="D27" s="288"/>
      <c r="E27" s="288"/>
      <c r="F27" s="289"/>
      <c r="G27" s="51"/>
    </row>
    <row r="28" spans="1:8" ht="14.25" customHeight="1">
      <c r="A28" s="287"/>
      <c r="B28" s="288"/>
      <c r="C28" s="288"/>
      <c r="D28" s="288"/>
      <c r="E28" s="288"/>
      <c r="F28" s="289"/>
      <c r="G28" s="51"/>
    </row>
    <row r="29" spans="1:8">
      <c r="A29" s="287"/>
      <c r="B29" s="288"/>
      <c r="C29" s="288"/>
      <c r="D29" s="288"/>
      <c r="E29" s="288"/>
      <c r="F29" s="289"/>
      <c r="G29" s="51"/>
    </row>
    <row r="30" spans="1:8" ht="14.25" customHeight="1">
      <c r="A30" s="299"/>
      <c r="B30" s="300"/>
      <c r="C30" s="300"/>
      <c r="D30" s="300"/>
      <c r="E30" s="300"/>
      <c r="F30" s="301"/>
      <c r="G30" s="55"/>
      <c r="H30" s="56"/>
    </row>
    <row r="31" spans="1:8" ht="14.25" customHeight="1">
      <c r="A31" s="302"/>
      <c r="B31" s="303"/>
      <c r="C31" s="303"/>
      <c r="D31" s="303"/>
      <c r="E31" s="303"/>
      <c r="F31" s="304"/>
      <c r="G31" s="57"/>
    </row>
    <row r="32" spans="1:8">
      <c r="A32" s="58"/>
      <c r="B32" s="58"/>
      <c r="C32" s="58"/>
      <c r="D32" s="58"/>
      <c r="E32" s="58"/>
      <c r="F32" s="58"/>
    </row>
    <row r="33" spans="1:6">
      <c r="A33" s="58"/>
      <c r="B33" s="58"/>
      <c r="C33" s="58"/>
      <c r="D33" s="58"/>
      <c r="E33" s="58"/>
      <c r="F33" s="58"/>
    </row>
    <row r="34" spans="1:6">
      <c r="A34" s="58"/>
      <c r="B34" s="58"/>
      <c r="C34" s="58"/>
      <c r="D34" s="58"/>
      <c r="E34" s="58"/>
      <c r="F34" s="58"/>
    </row>
    <row r="35" spans="1:6">
      <c r="A35" s="58"/>
      <c r="B35" s="58"/>
      <c r="C35" s="58"/>
      <c r="D35" s="58"/>
      <c r="E35" s="58"/>
      <c r="F35" s="58"/>
    </row>
    <row r="36" spans="1:6">
      <c r="A36" s="58"/>
      <c r="B36" s="58"/>
      <c r="C36" s="58"/>
      <c r="D36" s="58"/>
      <c r="E36" s="58"/>
      <c r="F36" s="58"/>
    </row>
    <row r="37" spans="1:6">
      <c r="A37" s="58"/>
      <c r="B37" s="58"/>
      <c r="C37" s="58"/>
      <c r="D37" s="58"/>
      <c r="E37" s="58"/>
      <c r="F37" s="58"/>
    </row>
    <row r="38" spans="1:6">
      <c r="A38" s="58"/>
      <c r="B38" s="58"/>
      <c r="C38" s="58"/>
      <c r="D38" s="58"/>
      <c r="E38" s="58"/>
      <c r="F38" s="58"/>
    </row>
    <row r="39" spans="1:6">
      <c r="A39" s="58"/>
      <c r="B39" s="58"/>
      <c r="C39" s="58"/>
      <c r="D39" s="58"/>
      <c r="E39" s="58"/>
      <c r="F39" s="58"/>
    </row>
    <row r="40" spans="1:6">
      <c r="A40" s="58"/>
      <c r="B40" s="58"/>
      <c r="C40" s="58"/>
      <c r="D40" s="58"/>
      <c r="E40" s="58"/>
      <c r="F40" s="58"/>
    </row>
    <row r="41" spans="1:6">
      <c r="A41" s="58"/>
      <c r="B41" s="58"/>
      <c r="C41" s="58"/>
      <c r="D41" s="58"/>
      <c r="E41" s="58"/>
      <c r="F41" s="58"/>
    </row>
    <row r="42" spans="1:6">
      <c r="A42" s="58"/>
      <c r="B42" s="58"/>
      <c r="C42" s="58"/>
      <c r="D42" s="58"/>
      <c r="E42" s="58"/>
      <c r="F42" s="58"/>
    </row>
    <row r="43" spans="1:6">
      <c r="A43" s="58"/>
      <c r="B43" s="58"/>
      <c r="C43" s="58"/>
      <c r="D43" s="58"/>
      <c r="E43" s="58"/>
      <c r="F43" s="58"/>
    </row>
    <row r="44" spans="1:6">
      <c r="A44" s="58"/>
      <c r="B44" s="58"/>
      <c r="C44" s="58"/>
      <c r="D44" s="58"/>
      <c r="E44" s="58"/>
      <c r="F44" s="58"/>
    </row>
    <row r="45" spans="1:6">
      <c r="A45" s="58"/>
      <c r="B45" s="58"/>
      <c r="C45" s="58"/>
      <c r="D45" s="58"/>
      <c r="E45" s="58"/>
      <c r="F45" s="58"/>
    </row>
    <row r="46" spans="1:6">
      <c r="A46" s="58"/>
      <c r="B46" s="58"/>
      <c r="C46" s="58"/>
      <c r="D46" s="58"/>
      <c r="E46" s="58"/>
      <c r="F46" s="58"/>
    </row>
    <row r="47" spans="1:6">
      <c r="A47" s="58"/>
      <c r="B47" s="58"/>
      <c r="C47" s="58"/>
      <c r="D47" s="58"/>
      <c r="E47" s="58"/>
      <c r="F47" s="58"/>
    </row>
    <row r="48" spans="1:6">
      <c r="A48" s="58"/>
      <c r="B48" s="58"/>
      <c r="C48" s="58"/>
      <c r="D48" s="58"/>
      <c r="E48" s="58"/>
      <c r="F48" s="58"/>
    </row>
    <row r="49" spans="1:6">
      <c r="A49" s="58"/>
      <c r="B49" s="58"/>
      <c r="C49" s="58"/>
      <c r="D49" s="58"/>
      <c r="E49" s="58"/>
      <c r="F49" s="58"/>
    </row>
    <row r="50" spans="1:6">
      <c r="A50" s="58"/>
      <c r="B50" s="58"/>
      <c r="C50" s="58"/>
      <c r="D50" s="58"/>
      <c r="E50" s="58"/>
      <c r="F50" s="58"/>
    </row>
    <row r="51" spans="1:6">
      <c r="A51" s="58"/>
      <c r="B51" s="58"/>
      <c r="C51" s="58"/>
      <c r="D51" s="58"/>
      <c r="E51" s="58"/>
      <c r="F51" s="58"/>
    </row>
    <row r="52" spans="1:6">
      <c r="A52" s="58"/>
      <c r="B52" s="58"/>
      <c r="C52" s="58"/>
      <c r="D52" s="58"/>
      <c r="E52" s="58"/>
      <c r="F52" s="58"/>
    </row>
    <row r="53" spans="1:6">
      <c r="A53" s="58"/>
      <c r="B53" s="58"/>
      <c r="C53" s="58"/>
      <c r="D53" s="58"/>
      <c r="E53" s="58"/>
      <c r="F53" s="58"/>
    </row>
    <row r="54" spans="1:6">
      <c r="A54" s="58"/>
      <c r="B54" s="58"/>
      <c r="C54" s="58"/>
      <c r="D54" s="58"/>
      <c r="E54" s="58"/>
      <c r="F54" s="58"/>
    </row>
    <row r="55" spans="1:6">
      <c r="A55" s="58"/>
      <c r="B55" s="58"/>
      <c r="C55" s="58"/>
      <c r="D55" s="58"/>
      <c r="E55" s="58"/>
      <c r="F55" s="58"/>
    </row>
    <row r="56" spans="1:6">
      <c r="A56" s="58"/>
      <c r="B56" s="58"/>
      <c r="C56" s="58"/>
      <c r="D56" s="58"/>
      <c r="E56" s="58"/>
      <c r="F56" s="58"/>
    </row>
    <row r="57" spans="1:6">
      <c r="A57" s="58"/>
      <c r="B57" s="58"/>
      <c r="C57" s="58"/>
      <c r="D57" s="58"/>
      <c r="E57" s="58"/>
      <c r="F57" s="58"/>
    </row>
    <row r="58" spans="1:6">
      <c r="A58" s="58"/>
      <c r="B58" s="58"/>
      <c r="C58" s="58"/>
      <c r="D58" s="58"/>
      <c r="E58" s="58"/>
      <c r="F58" s="58"/>
    </row>
    <row r="59" spans="1:6">
      <c r="A59" s="58"/>
      <c r="B59" s="58"/>
      <c r="C59" s="58"/>
      <c r="D59" s="58"/>
      <c r="E59" s="58"/>
      <c r="F59" s="58"/>
    </row>
    <row r="60" spans="1:6">
      <c r="A60" s="58"/>
      <c r="B60" s="58"/>
      <c r="C60" s="58"/>
      <c r="D60" s="58"/>
      <c r="E60" s="58"/>
      <c r="F60" s="58"/>
    </row>
  </sheetData>
  <mergeCells count="15">
    <mergeCell ref="A30:F30"/>
    <mergeCell ref="A31:F31"/>
    <mergeCell ref="A16:F16"/>
    <mergeCell ref="A17:F17"/>
    <mergeCell ref="A18:F18"/>
    <mergeCell ref="A25:F25"/>
    <mergeCell ref="A26:F26"/>
    <mergeCell ref="A19:F19"/>
    <mergeCell ref="C1:E2"/>
    <mergeCell ref="A27:F27"/>
    <mergeCell ref="A28:F28"/>
    <mergeCell ref="A29:F29"/>
    <mergeCell ref="A8:F8"/>
    <mergeCell ref="A3:F3"/>
    <mergeCell ref="A4:F4"/>
  </mergeCells>
  <phoneticPr fontId="75" type="noConversion"/>
  <printOptions horizontalCentered="1"/>
  <pageMargins left="0.156944444444444" right="0.156944444444444" top="0.39305555555555599" bottom="0.59027777777777801" header="0.31458333333333299" footer="0.39305555555555599"/>
  <pageSetup paperSize="9" scale="99" orientation="portrait"/>
  <headerFooter alignWithMargins="0">
    <oddFooter>&amp;L打印时间：&amp;D &amp;T&amp;C第&amp;"Times New Roman,常规"&amp;P&amp;"宋体,常规"页&amp;"Times New Roman,常规"  &amp;"宋体,常规"共&amp;"Times New Roman,常规"&amp;N&amp;"宋体,常规"页&amp;R&amp;"楷体_GB2312,加粗"服装产品开发部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64"/>
  <sheetViews>
    <sheetView showGridLines="0" topLeftCell="A9" workbookViewId="0">
      <selection activeCell="J27" sqref="J27"/>
    </sheetView>
  </sheetViews>
  <sheetFormatPr defaultColWidth="9" defaultRowHeight="18"/>
  <cols>
    <col min="1" max="2" width="7.875" style="82" customWidth="1"/>
    <col min="3" max="3" width="6.375" style="82" customWidth="1"/>
    <col min="4" max="10" width="8.25" style="82" customWidth="1"/>
    <col min="11" max="11" width="12.375" style="82" customWidth="1"/>
    <col min="12" max="12" width="15.125" style="82" customWidth="1"/>
    <col min="13" max="13" width="16.625" style="82" customWidth="1"/>
    <col min="14" max="14" width="12.375" style="82" customWidth="1"/>
    <col min="15" max="15" width="23.375" style="82" customWidth="1"/>
    <col min="16" max="16" width="2.25" style="10" customWidth="1"/>
    <col min="17" max="27" width="9" style="10"/>
    <col min="28" max="29" width="9" style="10" hidden="1" customWidth="1"/>
    <col min="30" max="16384" width="9" style="10"/>
  </cols>
  <sheetData>
    <row r="1" spans="1:29" ht="19.5" customHeight="1" thickTop="1" thickBot="1">
      <c r="A1" s="315" t="s">
        <v>3</v>
      </c>
      <c r="B1" s="316"/>
      <c r="C1" s="317" t="str">
        <f>封页!D21</f>
        <v>TAJJAL81417</v>
      </c>
      <c r="D1" s="317"/>
      <c r="E1" s="317"/>
      <c r="F1" s="317"/>
      <c r="G1" s="60"/>
      <c r="H1" s="60"/>
      <c r="I1" s="318" t="s">
        <v>21</v>
      </c>
      <c r="J1" s="318"/>
      <c r="K1" s="318"/>
      <c r="L1" s="318"/>
      <c r="M1" s="318"/>
      <c r="N1" s="60"/>
      <c r="O1" s="61"/>
      <c r="AB1" s="10" t="s">
        <v>22</v>
      </c>
      <c r="AC1" s="10" t="s">
        <v>23</v>
      </c>
    </row>
    <row r="2" spans="1:29" ht="18.600000000000001" customHeight="1" thickTop="1">
      <c r="A2" s="319" t="s">
        <v>24</v>
      </c>
      <c r="B2" s="320"/>
      <c r="C2" s="147" t="s">
        <v>25</v>
      </c>
      <c r="D2" s="147" t="s">
        <v>15</v>
      </c>
      <c r="E2" s="147" t="s">
        <v>16</v>
      </c>
      <c r="F2" s="147" t="s">
        <v>17</v>
      </c>
      <c r="G2" s="147" t="s">
        <v>18</v>
      </c>
      <c r="H2" s="147" t="s">
        <v>19</v>
      </c>
      <c r="I2" s="147" t="s">
        <v>264</v>
      </c>
      <c r="J2" s="147" t="s">
        <v>265</v>
      </c>
      <c r="K2" s="147" t="s">
        <v>13</v>
      </c>
      <c r="L2" s="147" t="s">
        <v>26</v>
      </c>
      <c r="M2" s="147" t="s">
        <v>27</v>
      </c>
      <c r="N2" s="147" t="s">
        <v>28</v>
      </c>
      <c r="O2" s="148" t="s">
        <v>29</v>
      </c>
      <c r="AB2" s="10" t="s">
        <v>30</v>
      </c>
      <c r="AC2" s="10" t="s">
        <v>14</v>
      </c>
    </row>
    <row r="3" spans="1:29" ht="18.600000000000001" customHeight="1">
      <c r="A3" s="313" t="s">
        <v>221</v>
      </c>
      <c r="B3" s="314"/>
      <c r="C3" s="149" t="s">
        <v>146</v>
      </c>
      <c r="D3" s="140"/>
      <c r="E3" s="140"/>
      <c r="F3" s="140"/>
      <c r="G3" s="140"/>
      <c r="H3" s="140"/>
      <c r="I3" s="140"/>
      <c r="J3" s="140"/>
      <c r="K3" s="62" t="s">
        <v>31</v>
      </c>
      <c r="L3" s="62" t="s">
        <v>32</v>
      </c>
      <c r="M3" s="62" t="s">
        <v>30</v>
      </c>
      <c r="N3" s="62"/>
      <c r="O3" s="63"/>
      <c r="AC3" s="10" t="s">
        <v>33</v>
      </c>
    </row>
    <row r="4" spans="1:29" ht="18.600000000000001" customHeight="1">
      <c r="A4" s="313" t="s">
        <v>221</v>
      </c>
      <c r="B4" s="314"/>
      <c r="C4" s="149" t="s">
        <v>147</v>
      </c>
      <c r="D4" s="321" t="s">
        <v>222</v>
      </c>
      <c r="E4" s="321"/>
      <c r="F4" s="321"/>
      <c r="G4" s="321"/>
      <c r="H4" s="321"/>
      <c r="I4" s="321"/>
      <c r="J4" s="321"/>
      <c r="K4" s="62" t="s">
        <v>31</v>
      </c>
      <c r="L4" s="62" t="s">
        <v>32</v>
      </c>
      <c r="M4" s="62" t="s">
        <v>30</v>
      </c>
      <c r="N4" s="62"/>
      <c r="O4" s="63"/>
    </row>
    <row r="5" spans="1:29" ht="18.600000000000001" customHeight="1">
      <c r="A5" s="322" t="s">
        <v>261</v>
      </c>
      <c r="B5" s="323"/>
      <c r="C5" s="149" t="s">
        <v>148</v>
      </c>
      <c r="D5" s="140"/>
      <c r="E5" s="140"/>
      <c r="F5" s="140"/>
      <c r="G5" s="140"/>
      <c r="H5" s="140"/>
      <c r="I5" s="140"/>
      <c r="J5" s="140"/>
      <c r="K5" s="62" t="s">
        <v>31</v>
      </c>
      <c r="L5" s="62" t="s">
        <v>32</v>
      </c>
      <c r="M5" s="62" t="s">
        <v>30</v>
      </c>
      <c r="N5" s="62"/>
      <c r="O5" s="63"/>
    </row>
    <row r="6" spans="1:29" ht="18.600000000000001" customHeight="1">
      <c r="A6" s="313" t="s">
        <v>263</v>
      </c>
      <c r="B6" s="314"/>
      <c r="C6" s="149" t="s">
        <v>149</v>
      </c>
      <c r="D6" s="168"/>
      <c r="E6" s="168"/>
      <c r="F6" s="168"/>
      <c r="G6" s="168"/>
      <c r="H6" s="168"/>
      <c r="I6" s="168"/>
      <c r="J6" s="168"/>
      <c r="K6" s="62" t="s">
        <v>31</v>
      </c>
      <c r="L6" s="62" t="s">
        <v>32</v>
      </c>
      <c r="M6" s="62" t="s">
        <v>30</v>
      </c>
      <c r="N6" s="62"/>
      <c r="O6" s="63"/>
    </row>
    <row r="7" spans="1:29" ht="18.600000000000001" customHeight="1">
      <c r="A7" s="150" t="s">
        <v>224</v>
      </c>
      <c r="B7" s="151"/>
      <c r="C7" s="149" t="s">
        <v>225</v>
      </c>
      <c r="D7" s="140"/>
      <c r="E7" s="140"/>
      <c r="F7" s="140"/>
      <c r="G7" s="140"/>
      <c r="H7" s="140"/>
      <c r="I7" s="140"/>
      <c r="J7" s="140"/>
      <c r="K7" s="62" t="s">
        <v>31</v>
      </c>
      <c r="L7" s="62" t="s">
        <v>32</v>
      </c>
      <c r="M7" s="62" t="s">
        <v>30</v>
      </c>
      <c r="N7" s="62"/>
      <c r="O7" s="63"/>
    </row>
    <row r="8" spans="1:29" s="64" customFormat="1" ht="18.600000000000001" customHeight="1" thickBot="1">
      <c r="A8" s="311"/>
      <c r="B8" s="312"/>
      <c r="C8" s="136"/>
      <c r="D8" s="152"/>
      <c r="E8" s="152"/>
      <c r="F8" s="152"/>
      <c r="G8" s="152"/>
      <c r="H8" s="152"/>
      <c r="I8" s="152"/>
      <c r="J8" s="152"/>
      <c r="K8" s="137" t="s">
        <v>31</v>
      </c>
      <c r="L8" s="137" t="s">
        <v>32</v>
      </c>
      <c r="M8" s="137" t="s">
        <v>30</v>
      </c>
      <c r="N8" s="139"/>
      <c r="O8" s="153"/>
      <c r="AC8" s="64" t="s">
        <v>34</v>
      </c>
    </row>
    <row r="9" spans="1:29" ht="18.600000000000001" customHeight="1" thickTop="1">
      <c r="A9" s="68" t="s">
        <v>35</v>
      </c>
      <c r="B9" s="17"/>
      <c r="C9" s="17"/>
      <c r="D9" s="66"/>
      <c r="E9" s="66"/>
      <c r="F9" s="66"/>
      <c r="G9" s="66"/>
      <c r="H9" s="66"/>
      <c r="I9" s="66"/>
      <c r="J9" s="67"/>
      <c r="K9" s="146" t="s">
        <v>36</v>
      </c>
      <c r="L9" s="66"/>
      <c r="M9" s="66"/>
      <c r="N9" s="66"/>
      <c r="O9" s="67"/>
    </row>
    <row r="10" spans="1:29" ht="18.600000000000001" customHeight="1">
      <c r="A10" s="65" t="s">
        <v>266</v>
      </c>
      <c r="B10" s="17"/>
      <c r="C10" s="17"/>
      <c r="D10" s="66"/>
      <c r="E10" s="66"/>
      <c r="F10" s="66"/>
      <c r="G10" s="66"/>
      <c r="H10" s="66"/>
      <c r="I10" s="66"/>
      <c r="J10" s="67"/>
      <c r="K10" s="17"/>
      <c r="L10" s="66"/>
      <c r="M10" s="66"/>
      <c r="N10" s="66"/>
      <c r="O10" s="67"/>
    </row>
    <row r="11" spans="1:29" ht="18.600000000000001" customHeight="1">
      <c r="A11" s="68"/>
      <c r="B11" s="28"/>
      <c r="C11" s="17"/>
      <c r="D11" s="66"/>
      <c r="E11" s="66"/>
      <c r="F11" s="66"/>
      <c r="G11" s="66"/>
      <c r="H11" s="66"/>
      <c r="I11" s="66"/>
      <c r="J11" s="67"/>
      <c r="K11" s="69"/>
      <c r="L11" s="66"/>
      <c r="M11" s="66"/>
      <c r="N11" s="66"/>
      <c r="O11" s="67"/>
    </row>
    <row r="12" spans="1:29" ht="18.600000000000001" customHeight="1">
      <c r="A12" s="68"/>
      <c r="B12" s="17"/>
      <c r="C12" s="17"/>
      <c r="D12" s="66"/>
      <c r="E12" s="66"/>
      <c r="F12" s="66"/>
      <c r="G12" s="66"/>
      <c r="H12" s="66"/>
      <c r="I12" s="66"/>
      <c r="J12" s="67"/>
      <c r="K12" s="69"/>
      <c r="L12" s="66"/>
      <c r="M12" s="66"/>
      <c r="N12" s="66"/>
      <c r="O12" s="67"/>
    </row>
    <row r="13" spans="1:29" ht="18.600000000000001" customHeight="1">
      <c r="A13" s="68"/>
      <c r="B13" s="28"/>
      <c r="C13" s="17"/>
      <c r="D13" s="66"/>
      <c r="E13" s="66"/>
      <c r="F13" s="66"/>
      <c r="G13" s="66"/>
      <c r="H13" s="66"/>
      <c r="I13" s="66"/>
      <c r="J13" s="67"/>
      <c r="K13" s="69"/>
      <c r="L13" s="10"/>
      <c r="M13" s="10"/>
      <c r="N13" s="66"/>
      <c r="O13" s="67"/>
    </row>
    <row r="14" spans="1:29" ht="18.600000000000001" customHeight="1">
      <c r="A14" s="127"/>
      <c r="B14" s="131"/>
      <c r="C14" s="128"/>
      <c r="D14" s="129"/>
      <c r="E14" s="129"/>
      <c r="F14" s="129"/>
      <c r="G14" s="129"/>
      <c r="H14" s="129"/>
      <c r="I14" s="129"/>
      <c r="J14" s="130"/>
      <c r="K14" s="66"/>
      <c r="L14" s="66"/>
      <c r="M14" s="66"/>
      <c r="N14" s="66"/>
      <c r="O14" s="67"/>
    </row>
    <row r="15" spans="1:29" ht="18.600000000000001" customHeight="1">
      <c r="A15" s="132" t="s">
        <v>223</v>
      </c>
      <c r="B15" s="133"/>
      <c r="C15" s="133"/>
      <c r="D15" s="134"/>
      <c r="E15" s="134"/>
      <c r="F15" s="134"/>
      <c r="G15" s="134"/>
      <c r="H15" s="134"/>
      <c r="I15" s="134"/>
      <c r="J15" s="135"/>
      <c r="K15" s="66"/>
      <c r="L15" s="10"/>
      <c r="M15" s="66"/>
      <c r="N15" s="66"/>
      <c r="O15" s="67"/>
    </row>
    <row r="16" spans="1:29" ht="18.600000000000001" customHeight="1">
      <c r="A16" s="68"/>
      <c r="B16" s="17"/>
      <c r="C16" s="17"/>
      <c r="D16" s="66"/>
      <c r="E16" s="66"/>
      <c r="F16" s="66"/>
      <c r="G16" s="66"/>
      <c r="H16" s="66"/>
      <c r="I16" s="66"/>
      <c r="J16" s="67"/>
      <c r="K16" s="66"/>
      <c r="L16" s="66"/>
      <c r="M16" s="10"/>
      <c r="N16" s="66"/>
      <c r="O16" s="67"/>
    </row>
    <row r="17" spans="1:32" ht="18.600000000000001" customHeight="1">
      <c r="A17" s="68"/>
      <c r="B17" s="17"/>
      <c r="C17" s="17"/>
      <c r="D17" s="66"/>
      <c r="E17" s="66"/>
      <c r="F17" s="66"/>
      <c r="G17" s="66"/>
      <c r="H17" s="66"/>
      <c r="I17" s="66"/>
      <c r="J17" s="67"/>
      <c r="K17" s="66"/>
      <c r="L17" s="66"/>
      <c r="M17" s="66"/>
      <c r="N17" s="66"/>
      <c r="O17" s="70"/>
    </row>
    <row r="18" spans="1:32" ht="18.600000000000001" customHeight="1">
      <c r="A18" s="68"/>
      <c r="B18" s="17"/>
      <c r="C18" s="17"/>
      <c r="D18" s="17"/>
      <c r="E18" s="17"/>
      <c r="F18" s="17"/>
      <c r="G18" s="17"/>
      <c r="H18" s="17"/>
      <c r="I18" s="17"/>
      <c r="J18" s="71"/>
      <c r="K18" s="66"/>
      <c r="L18" s="66"/>
      <c r="M18" s="66"/>
      <c r="N18" s="66"/>
      <c r="O18" s="72"/>
    </row>
    <row r="19" spans="1:32" ht="18.600000000000001" customHeight="1">
      <c r="A19" s="68"/>
      <c r="B19" s="17"/>
      <c r="C19" s="28"/>
      <c r="D19" s="66"/>
      <c r="E19" s="66"/>
      <c r="F19" s="28"/>
      <c r="G19" s="73"/>
      <c r="H19" s="73"/>
      <c r="I19" s="73"/>
      <c r="J19" s="74"/>
      <c r="K19" s="73"/>
      <c r="L19" s="73"/>
      <c r="M19" s="73"/>
      <c r="N19" s="73"/>
      <c r="O19" s="70"/>
      <c r="P19" s="75"/>
    </row>
    <row r="20" spans="1:32" ht="18.600000000000001" customHeight="1">
      <c r="A20" s="127"/>
      <c r="B20" s="128"/>
      <c r="C20" s="128"/>
      <c r="D20" s="129"/>
      <c r="E20" s="129"/>
      <c r="F20" s="129"/>
      <c r="G20" s="129"/>
      <c r="H20" s="129"/>
      <c r="I20" s="129"/>
      <c r="J20" s="130"/>
      <c r="K20" s="66"/>
      <c r="L20" s="66"/>
      <c r="M20" s="10"/>
      <c r="N20" s="66"/>
      <c r="O20" s="67"/>
    </row>
    <row r="21" spans="1:32" ht="18.600000000000001" customHeight="1">
      <c r="A21" s="68" t="s">
        <v>259</v>
      </c>
      <c r="B21" s="10"/>
      <c r="C21" s="17"/>
      <c r="D21" s="66"/>
      <c r="E21" s="66"/>
      <c r="F21" s="66"/>
      <c r="G21" s="73"/>
      <c r="H21" s="73"/>
      <c r="I21" s="73"/>
      <c r="J21" s="74"/>
      <c r="K21" s="73"/>
      <c r="L21" s="73"/>
      <c r="M21" s="73"/>
      <c r="N21" s="73"/>
      <c r="O21" s="76"/>
      <c r="P21" s="75"/>
      <c r="Q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</row>
    <row r="22" spans="1:32" ht="18.600000000000001" customHeight="1">
      <c r="A22" s="68"/>
      <c r="B22" s="17"/>
      <c r="C22" s="17"/>
      <c r="D22" s="66"/>
      <c r="E22" s="66"/>
      <c r="F22" s="66"/>
      <c r="G22" s="66"/>
      <c r="H22" s="66"/>
      <c r="I22" s="66"/>
      <c r="J22" s="67"/>
      <c r="K22" s="66"/>
      <c r="L22" s="66"/>
      <c r="M22" s="66"/>
      <c r="N22" s="66"/>
      <c r="O22" s="67"/>
    </row>
    <row r="23" spans="1:32" ht="18.600000000000001" customHeight="1">
      <c r="A23" s="77"/>
      <c r="B23" s="66"/>
      <c r="C23" s="66"/>
      <c r="D23" s="66"/>
      <c r="E23" s="66"/>
      <c r="F23" s="66"/>
      <c r="G23" s="66"/>
      <c r="H23" s="66"/>
      <c r="I23" s="66"/>
      <c r="J23" s="67"/>
      <c r="K23" s="66"/>
      <c r="L23" s="66"/>
      <c r="M23" s="66"/>
      <c r="N23" s="66"/>
      <c r="O23" s="67"/>
    </row>
    <row r="24" spans="1:32" ht="18.600000000000001" customHeight="1">
      <c r="A24" s="77"/>
      <c r="B24" s="66"/>
      <c r="C24" s="66"/>
      <c r="D24" s="66"/>
      <c r="E24" s="66"/>
      <c r="F24" s="66"/>
      <c r="G24" s="66"/>
      <c r="H24" s="66"/>
      <c r="I24" s="66"/>
      <c r="J24" s="67"/>
      <c r="K24" s="66"/>
      <c r="L24" s="66"/>
      <c r="M24" s="66"/>
      <c r="N24" s="66"/>
      <c r="O24" s="67"/>
    </row>
    <row r="25" spans="1:32" ht="18.600000000000001" customHeight="1">
      <c r="A25" s="77"/>
      <c r="B25" s="66"/>
      <c r="C25" s="66"/>
      <c r="D25" s="66"/>
      <c r="E25" s="66"/>
      <c r="F25" s="66"/>
      <c r="G25" s="66"/>
      <c r="H25" s="66"/>
      <c r="I25" s="66"/>
      <c r="J25" s="67"/>
      <c r="K25" s="66"/>
      <c r="L25" s="66"/>
      <c r="M25" s="66"/>
      <c r="N25" s="66"/>
      <c r="O25" s="67"/>
    </row>
    <row r="26" spans="1:32" ht="18.600000000000001" customHeight="1">
      <c r="A26" s="78"/>
      <c r="B26" s="79"/>
      <c r="C26" s="79"/>
      <c r="D26" s="79"/>
      <c r="E26" s="79"/>
      <c r="F26" s="79"/>
      <c r="G26" s="79"/>
      <c r="H26" s="79"/>
      <c r="I26" s="79"/>
      <c r="J26" s="80"/>
      <c r="K26" s="79"/>
      <c r="L26" s="79"/>
      <c r="M26" s="79"/>
      <c r="N26" s="79"/>
      <c r="O26" s="80"/>
    </row>
    <row r="27" spans="1:3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3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</row>
    <row r="29" spans="1:3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0" spans="1:3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</row>
    <row r="31" spans="1:3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</row>
    <row r="32" spans="1:3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1:1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1:1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1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1:1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</row>
    <row r="37" spans="1:1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</row>
    <row r="38" spans="1:1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</row>
    <row r="39" spans="1:1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</row>
    <row r="40" spans="1:1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</row>
    <row r="41" spans="1:1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</row>
    <row r="42" spans="1:1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</row>
    <row r="43" spans="1:15">
      <c r="A43" s="41"/>
      <c r="B43" s="41"/>
      <c r="C43" s="41"/>
      <c r="D43" s="41"/>
      <c r="E43" s="41"/>
      <c r="F43" s="41"/>
      <c r="G43" s="81"/>
      <c r="H43" s="81"/>
      <c r="I43" s="81"/>
      <c r="J43" s="41"/>
      <c r="K43" s="41"/>
      <c r="L43" s="41"/>
      <c r="M43" s="41"/>
      <c r="N43" s="41"/>
      <c r="O43" s="41"/>
    </row>
    <row r="44" spans="1:1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</row>
    <row r="45" spans="1:15">
      <c r="A45" s="41"/>
      <c r="B45" s="41"/>
      <c r="C45" s="41"/>
      <c r="D45" s="41"/>
      <c r="E45" s="41"/>
      <c r="F45" s="41"/>
      <c r="G45" s="81"/>
      <c r="H45" s="81"/>
      <c r="I45" s="81"/>
      <c r="J45" s="41"/>
      <c r="K45" s="41"/>
      <c r="L45" s="41"/>
      <c r="M45" s="41"/>
      <c r="N45" s="41"/>
      <c r="O45" s="41"/>
    </row>
    <row r="46" spans="1:1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</row>
    <row r="47" spans="1:1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>
      <c r="A48" s="41"/>
      <c r="B48" s="41"/>
      <c r="C48" s="41"/>
      <c r="D48" s="41"/>
      <c r="E48" s="41"/>
      <c r="F48" s="41"/>
      <c r="G48" s="81"/>
      <c r="H48" s="81"/>
      <c r="I48" s="81"/>
      <c r="J48" s="41"/>
      <c r="K48" s="41"/>
      <c r="L48" s="41"/>
      <c r="M48" s="41"/>
      <c r="N48" s="41"/>
      <c r="O48" s="41"/>
    </row>
    <row r="49" spans="1:1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</row>
    <row r="50" spans="1:15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</row>
    <row r="51" spans="1:1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</row>
    <row r="52" spans="1:1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</row>
    <row r="53" spans="1:1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</row>
    <row r="54" spans="1:15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</row>
    <row r="55" spans="1:1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</row>
    <row r="56" spans="1:1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1:1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</row>
    <row r="58" spans="1:15">
      <c r="A58" s="41"/>
      <c r="B58" s="41"/>
      <c r="C58" s="41"/>
      <c r="D58" s="41"/>
      <c r="E58" s="41"/>
      <c r="F58" s="41"/>
      <c r="G58" s="81"/>
      <c r="H58" s="81"/>
      <c r="I58" s="81"/>
      <c r="J58" s="41"/>
      <c r="K58" s="41"/>
      <c r="L58" s="41"/>
      <c r="M58" s="41"/>
      <c r="N58" s="41"/>
      <c r="O58" s="41"/>
    </row>
    <row r="59" spans="1:1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</row>
    <row r="60" spans="1:15">
      <c r="A60" s="41"/>
      <c r="B60" s="41"/>
      <c r="C60" s="41"/>
      <c r="D60" s="41"/>
      <c r="E60" s="41"/>
      <c r="F60" s="41"/>
      <c r="G60" s="81"/>
      <c r="H60" s="81"/>
      <c r="I60" s="81"/>
      <c r="J60" s="41"/>
      <c r="K60" s="41"/>
      <c r="L60" s="41"/>
      <c r="M60" s="41"/>
      <c r="N60" s="41"/>
      <c r="O60" s="41"/>
    </row>
    <row r="61" spans="1:1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</row>
    <row r="62" spans="1:1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</row>
    <row r="63" spans="1:15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</row>
    <row r="64" spans="1:1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</row>
  </sheetData>
  <mergeCells count="10">
    <mergeCell ref="A8:B8"/>
    <mergeCell ref="A6:B6"/>
    <mergeCell ref="A1:B1"/>
    <mergeCell ref="C1:F1"/>
    <mergeCell ref="I1:M1"/>
    <mergeCell ref="A2:B2"/>
    <mergeCell ref="A3:B3"/>
    <mergeCell ref="D4:J4"/>
    <mergeCell ref="A4:B4"/>
    <mergeCell ref="A5:B5"/>
  </mergeCells>
  <phoneticPr fontId="75" type="noConversion"/>
  <dataValidations count="1">
    <dataValidation type="list" allowBlank="1" showInputMessage="1" sqref="M3:M8">
      <formula1>$AB:$AB</formula1>
    </dataValidation>
  </dataValidations>
  <printOptions horizontalCentered="1"/>
  <pageMargins left="0.15748031496063" right="0.15748031496063" top="0.39370078740157499" bottom="0.59055118110236204" header="0.31496062992126" footer="0.39370078740157499"/>
  <pageSetup paperSize="9" scale="85" orientation="landscape" r:id="rId1"/>
  <headerFooter alignWithMargins="0">
    <oddFooter>&amp;L打印时间：&amp;D &amp;T&amp;C第&amp;"Times New Roman,常规"&amp;P&amp;"宋体,常规"页&amp;"Times New Roman,常规"  &amp;"宋体,常规"共&amp;"Times New Roman,常规"&amp;N&amp;"宋体,常规"页&amp;R&amp;"楷体_GB2312,加粗"服装产品开发部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opLeftCell="C1" workbookViewId="0">
      <selection activeCell="C2" sqref="C2:C5"/>
    </sheetView>
  </sheetViews>
  <sheetFormatPr defaultColWidth="9" defaultRowHeight="15.75"/>
  <cols>
    <col min="1" max="1" width="9" style="1"/>
    <col min="2" max="2" width="15.75" style="1" customWidth="1"/>
    <col min="3" max="3" width="40.625" style="1" customWidth="1"/>
    <col min="4" max="4" width="19" style="1" customWidth="1"/>
    <col min="5" max="5" width="40.625" style="1" customWidth="1"/>
    <col min="6" max="6" width="17.625" style="1" customWidth="1"/>
    <col min="7" max="7" width="40.625" style="1" customWidth="1"/>
    <col min="8" max="16384" width="9" style="1"/>
  </cols>
  <sheetData>
    <row r="1" spans="1:13" s="2" customFormat="1">
      <c r="A1" s="3" t="s">
        <v>37</v>
      </c>
      <c r="B1" s="4" t="s">
        <v>226</v>
      </c>
      <c r="C1" s="3" t="s">
        <v>272</v>
      </c>
      <c r="D1" s="4" t="s">
        <v>273</v>
      </c>
      <c r="E1" s="4" t="s">
        <v>276</v>
      </c>
      <c r="F1" s="4" t="s">
        <v>277</v>
      </c>
      <c r="G1" s="4" t="s">
        <v>280</v>
      </c>
      <c r="H1" s="3" t="s">
        <v>38</v>
      </c>
    </row>
    <row r="2" spans="1:13" ht="126" customHeight="1">
      <c r="A2" s="166" t="s">
        <v>245</v>
      </c>
      <c r="B2" s="138" t="s">
        <v>268</v>
      </c>
      <c r="C2" s="324"/>
      <c r="D2" s="169" t="s">
        <v>274</v>
      </c>
      <c r="E2" s="324"/>
      <c r="F2" s="172" t="s">
        <v>278</v>
      </c>
      <c r="G2" s="324"/>
      <c r="H2" s="325" t="s">
        <v>39</v>
      </c>
      <c r="K2" s="10"/>
    </row>
    <row r="3" spans="1:13" ht="126" customHeight="1">
      <c r="A3" s="167" t="s">
        <v>100</v>
      </c>
      <c r="B3" s="138" t="s">
        <v>269</v>
      </c>
      <c r="C3" s="324"/>
      <c r="D3" s="170" t="s">
        <v>275</v>
      </c>
      <c r="E3" s="324"/>
      <c r="F3" s="154" t="s">
        <v>279</v>
      </c>
      <c r="G3" s="324"/>
      <c r="H3" s="325"/>
      <c r="K3" s="10"/>
      <c r="M3" s="10"/>
    </row>
    <row r="4" spans="1:13" ht="126" customHeight="1">
      <c r="A4" s="166" t="s">
        <v>246</v>
      </c>
      <c r="B4" s="5" t="s">
        <v>270</v>
      </c>
      <c r="C4" s="324"/>
      <c r="D4" s="171" t="s">
        <v>270</v>
      </c>
      <c r="E4" s="324"/>
      <c r="F4" s="171" t="s">
        <v>270</v>
      </c>
      <c r="G4" s="324"/>
      <c r="H4" s="325"/>
    </row>
    <row r="5" spans="1:13" ht="126" customHeight="1">
      <c r="A5" s="167" t="s">
        <v>267</v>
      </c>
      <c r="B5" s="5" t="s">
        <v>271</v>
      </c>
      <c r="C5" s="324"/>
      <c r="D5" s="5" t="s">
        <v>275</v>
      </c>
      <c r="E5" s="324"/>
      <c r="F5" s="154" t="s">
        <v>279</v>
      </c>
      <c r="G5" s="324"/>
      <c r="H5" s="325"/>
    </row>
  </sheetData>
  <mergeCells count="4">
    <mergeCell ref="C2:C5"/>
    <mergeCell ref="E2:E5"/>
    <mergeCell ref="G2:G5"/>
    <mergeCell ref="H2:H5"/>
  </mergeCells>
  <phoneticPr fontId="75" type="noConversion"/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42"/>
  <sheetViews>
    <sheetView workbookViewId="0">
      <selection activeCell="E17" sqref="E17"/>
    </sheetView>
  </sheetViews>
  <sheetFormatPr defaultColWidth="9" defaultRowHeight="14.25"/>
  <cols>
    <col min="1" max="1" width="23.375" style="83" customWidth="1"/>
    <col min="2" max="2" width="17.625" style="83" customWidth="1"/>
    <col min="3" max="3" width="15.625" style="83" customWidth="1"/>
    <col min="4" max="4" width="22.875" style="118" customWidth="1"/>
    <col min="5" max="5" width="20.625" style="83" customWidth="1"/>
    <col min="6" max="16383" width="9" style="83"/>
    <col min="16384" max="16384" width="9" style="119"/>
  </cols>
  <sheetData>
    <row r="1" spans="1:5" s="83" customFormat="1" ht="21" thickBot="1">
      <c r="A1" s="338" t="s">
        <v>70</v>
      </c>
      <c r="B1" s="338"/>
      <c r="C1" s="338"/>
      <c r="D1" s="338"/>
    </row>
    <row r="2" spans="1:5" s="88" customFormat="1">
      <c r="A2" s="84" t="s">
        <v>71</v>
      </c>
      <c r="B2" s="85"/>
      <c r="C2" s="85"/>
      <c r="D2" s="86"/>
      <c r="E2" s="87"/>
    </row>
    <row r="3" spans="1:5" s="83" customFormat="1" ht="15.75">
      <c r="A3" s="89" t="s">
        <v>72</v>
      </c>
      <c r="B3" s="90"/>
      <c r="C3" s="91"/>
      <c r="D3" s="92"/>
    </row>
    <row r="4" spans="1:5" s="83" customFormat="1" ht="16.5" thickBot="1">
      <c r="A4" s="93" t="s">
        <v>73</v>
      </c>
      <c r="B4" s="94"/>
      <c r="C4" s="95"/>
      <c r="D4" s="96"/>
    </row>
    <row r="5" spans="1:5" s="83" customFormat="1">
      <c r="A5" s="97"/>
      <c r="B5" s="98"/>
      <c r="C5" s="99"/>
      <c r="D5" s="100"/>
    </row>
    <row r="6" spans="1:5" s="83" customFormat="1">
      <c r="A6" s="101"/>
      <c r="B6" s="102"/>
      <c r="C6" s="103"/>
      <c r="D6" s="104"/>
    </row>
    <row r="7" spans="1:5" s="83" customFormat="1">
      <c r="A7" s="101"/>
      <c r="B7" s="102"/>
      <c r="C7" s="103"/>
      <c r="D7" s="104"/>
    </row>
    <row r="8" spans="1:5" s="83" customFormat="1">
      <c r="A8" s="101"/>
      <c r="B8" s="102"/>
      <c r="C8" s="103"/>
      <c r="D8" s="104"/>
    </row>
    <row r="9" spans="1:5" s="83" customFormat="1">
      <c r="A9" s="105"/>
      <c r="B9" s="102"/>
      <c r="C9" s="103"/>
      <c r="D9" s="106"/>
    </row>
    <row r="10" spans="1:5" s="83" customFormat="1">
      <c r="A10" s="101"/>
      <c r="B10" s="102"/>
      <c r="C10" s="103"/>
      <c r="D10" s="106"/>
    </row>
    <row r="11" spans="1:5" s="83" customFormat="1">
      <c r="A11" s="101"/>
      <c r="B11" s="102"/>
      <c r="C11" s="103"/>
      <c r="D11" s="106"/>
    </row>
    <row r="12" spans="1:5" s="83" customFormat="1">
      <c r="A12" s="101"/>
      <c r="B12" s="102"/>
      <c r="C12" s="103"/>
      <c r="D12" s="106"/>
    </row>
    <row r="13" spans="1:5" s="83" customFormat="1">
      <c r="A13" s="101"/>
      <c r="B13" s="102"/>
      <c r="C13" s="103"/>
      <c r="D13" s="106"/>
    </row>
    <row r="14" spans="1:5" s="83" customFormat="1">
      <c r="A14" s="101"/>
      <c r="B14" s="102"/>
      <c r="C14" s="103"/>
      <c r="D14" s="106"/>
    </row>
    <row r="15" spans="1:5" s="83" customFormat="1">
      <c r="A15" s="107"/>
      <c r="B15" s="102"/>
      <c r="C15" s="103"/>
      <c r="D15" s="106"/>
    </row>
    <row r="16" spans="1:5" s="83" customFormat="1">
      <c r="A16" s="107"/>
      <c r="B16" s="102"/>
      <c r="C16" s="103"/>
      <c r="D16" s="106"/>
    </row>
    <row r="17" spans="1:4" s="83" customFormat="1">
      <c r="A17" s="107"/>
      <c r="B17" s="102"/>
      <c r="C17" s="103"/>
      <c r="D17" s="106"/>
    </row>
    <row r="18" spans="1:4" s="83" customFormat="1">
      <c r="A18" s="107"/>
      <c r="B18" s="102"/>
      <c r="C18" s="103"/>
      <c r="D18" s="106"/>
    </row>
    <row r="19" spans="1:4" s="83" customFormat="1">
      <c r="A19" s="107"/>
      <c r="B19" s="102"/>
      <c r="C19" s="103"/>
      <c r="D19" s="106"/>
    </row>
    <row r="20" spans="1:4" s="83" customFormat="1">
      <c r="A20" s="107"/>
      <c r="B20" s="102"/>
      <c r="C20" s="103"/>
      <c r="D20" s="106"/>
    </row>
    <row r="21" spans="1:4" s="83" customFormat="1" ht="15">
      <c r="A21" s="108"/>
      <c r="B21" s="102"/>
      <c r="C21" s="109"/>
      <c r="D21" s="110"/>
    </row>
    <row r="22" spans="1:4" s="83" customFormat="1" ht="15.75" thickBot="1">
      <c r="A22" s="111"/>
      <c r="B22" s="112"/>
      <c r="C22" s="113"/>
      <c r="D22" s="114"/>
    </row>
    <row r="23" spans="1:4" s="83" customFormat="1" ht="13.5">
      <c r="A23" s="339" t="s">
        <v>74</v>
      </c>
      <c r="B23" s="340"/>
      <c r="C23" s="340"/>
      <c r="D23" s="341"/>
    </row>
    <row r="24" spans="1:4" s="83" customFormat="1" ht="13.5">
      <c r="A24" s="326"/>
      <c r="B24" s="327"/>
      <c r="C24" s="327"/>
      <c r="D24" s="328"/>
    </row>
    <row r="25" spans="1:4" s="83" customFormat="1" ht="13.5">
      <c r="A25" s="326"/>
      <c r="B25" s="327"/>
      <c r="C25" s="327"/>
      <c r="D25" s="328"/>
    </row>
    <row r="26" spans="1:4" s="83" customFormat="1" ht="13.5">
      <c r="A26" s="335"/>
      <c r="B26" s="336"/>
      <c r="C26" s="336"/>
      <c r="D26" s="337"/>
    </row>
    <row r="27" spans="1:4" s="83" customFormat="1" ht="13.5">
      <c r="A27" s="335"/>
      <c r="B27" s="336"/>
      <c r="C27" s="336"/>
      <c r="D27" s="337"/>
    </row>
    <row r="28" spans="1:4" s="83" customFormat="1" ht="13.5">
      <c r="A28" s="335"/>
      <c r="B28" s="336"/>
      <c r="C28" s="336"/>
      <c r="D28" s="337"/>
    </row>
    <row r="29" spans="1:4" s="83" customFormat="1" ht="13.5">
      <c r="A29" s="326"/>
      <c r="B29" s="327"/>
      <c r="C29" s="327"/>
      <c r="D29" s="328"/>
    </row>
    <row r="30" spans="1:4" s="83" customFormat="1" ht="13.5">
      <c r="A30" s="326"/>
      <c r="B30" s="327"/>
      <c r="C30" s="327"/>
      <c r="D30" s="328"/>
    </row>
    <row r="31" spans="1:4" s="83" customFormat="1" ht="13.5">
      <c r="A31" s="326"/>
      <c r="B31" s="327"/>
      <c r="C31" s="327"/>
      <c r="D31" s="328"/>
    </row>
    <row r="32" spans="1:4" s="83" customFormat="1" ht="13.5">
      <c r="A32" s="326"/>
      <c r="B32" s="327"/>
      <c r="C32" s="327"/>
      <c r="D32" s="328"/>
    </row>
    <row r="33" spans="1:4" s="83" customFormat="1" ht="13.5">
      <c r="A33" s="326"/>
      <c r="B33" s="327"/>
      <c r="C33" s="327"/>
      <c r="D33" s="328"/>
    </row>
    <row r="34" spans="1:4" s="83" customFormat="1" ht="13.5">
      <c r="A34" s="326"/>
      <c r="B34" s="327"/>
      <c r="C34" s="327"/>
      <c r="D34" s="328"/>
    </row>
    <row r="35" spans="1:4" s="83" customFormat="1" ht="13.5">
      <c r="A35" s="115"/>
      <c r="B35" s="116"/>
      <c r="C35" s="116"/>
      <c r="D35" s="117"/>
    </row>
    <row r="36" spans="1:4" s="83" customFormat="1" ht="13.5">
      <c r="A36" s="329"/>
      <c r="B36" s="330"/>
      <c r="C36" s="330"/>
      <c r="D36" s="331"/>
    </row>
    <row r="37" spans="1:4" s="83" customFormat="1" thickBot="1">
      <c r="A37" s="332"/>
      <c r="B37" s="333"/>
      <c r="C37" s="333"/>
      <c r="D37" s="334"/>
    </row>
    <row r="38" spans="1:4" s="83" customFormat="1" ht="13.5">
      <c r="A38" s="83" t="s">
        <v>75</v>
      </c>
    </row>
    <row r="39" spans="1:4" s="83" customFormat="1" ht="13.5">
      <c r="A39" s="83" t="s">
        <v>76</v>
      </c>
    </row>
    <row r="40" spans="1:4" s="83" customFormat="1" ht="13.5"/>
    <row r="41" spans="1:4" s="83" customFormat="1" ht="13.5"/>
    <row r="42" spans="1:4" s="83" customFormat="1" ht="13.5"/>
  </sheetData>
  <mergeCells count="15">
    <mergeCell ref="A27:D27"/>
    <mergeCell ref="A1:D1"/>
    <mergeCell ref="A23:D23"/>
    <mergeCell ref="A24:D24"/>
    <mergeCell ref="A25:D25"/>
    <mergeCell ref="A26:D26"/>
    <mergeCell ref="A34:D34"/>
    <mergeCell ref="A36:D36"/>
    <mergeCell ref="A37:D37"/>
    <mergeCell ref="A28:D28"/>
    <mergeCell ref="A29:D29"/>
    <mergeCell ref="A30:D30"/>
    <mergeCell ref="A31:D31"/>
    <mergeCell ref="A32:D32"/>
    <mergeCell ref="A33:D33"/>
  </mergeCells>
  <phoneticPr fontId="10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3</vt:i4>
      </vt:variant>
    </vt:vector>
  </HeadingPairs>
  <TitlesOfParts>
    <vt:vector size="11" baseType="lpstr">
      <vt:lpstr>封页</vt:lpstr>
      <vt:lpstr>画图</vt:lpstr>
      <vt:lpstr>全码规格 (2)</vt:lpstr>
      <vt:lpstr>BOM</vt:lpstr>
      <vt:lpstr>说明</vt:lpstr>
      <vt:lpstr>印绣花胶牌位置说明</vt:lpstr>
      <vt:lpstr>印绣花配色</vt:lpstr>
      <vt:lpstr>Sheet1</vt:lpstr>
      <vt:lpstr>'全码规格 (2)'!Print_Area</vt:lpstr>
      <vt:lpstr>说明!Print_Area</vt:lpstr>
      <vt:lpstr>印绣花胶牌位置说明!Print_Area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Windows User</cp:lastModifiedBy>
  <cp:lastPrinted>2022-08-16T04:24:39Z</cp:lastPrinted>
  <dcterms:created xsi:type="dcterms:W3CDTF">2004-04-07T09:26:00Z</dcterms:created>
  <dcterms:modified xsi:type="dcterms:W3CDTF">2022-09-06T01:37:54Z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