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核价资料\24春夏\源莱美资料\源莱美7-24\"/>
    </mc:Choice>
  </mc:AlternateContent>
  <xr:revisionPtr revIDLastSave="0" documentId="13_ncr:1_{37AC3552-3C9D-41E6-8B7A-808ADE88101F}" xr6:coauthVersionLast="47" xr6:coauthVersionMax="47" xr10:uidLastSave="{00000000-0000-0000-0000-000000000000}"/>
  <bookViews>
    <workbookView xWindow="-110" yWindow="-110" windowWidth="19420" windowHeight="10560" tabRatio="841" firstSheet="6" activeTab="7" xr2:uid="{00000000-000D-0000-FFFF-FFFF00000000}"/>
  </bookViews>
  <sheets>
    <sheet name="外件物料" sheetId="15" state="hidden" r:id="rId1"/>
    <sheet name="内件物料" sheetId="16" state="hidden" r:id="rId2"/>
    <sheet name="内件全码规格表" sheetId="22" state="hidden" r:id="rId3"/>
    <sheet name="内件工艺说明" sheetId="25" state="hidden" r:id="rId4"/>
    <sheet name="551 " sheetId="38" state="hidden" r:id="rId5"/>
    <sheet name="552 " sheetId="27" state="hidden" r:id="rId6"/>
    <sheet name="527" sheetId="39" r:id="rId7"/>
    <sheet name="528" sheetId="40" r:id="rId8"/>
  </sheets>
  <externalReferences>
    <externalReference r:id="rId9"/>
    <externalReference r:id="rId10"/>
    <externalReference r:id="rId11"/>
  </externalReferences>
  <definedNames>
    <definedName name="CELL_RANGE">#REF!</definedName>
    <definedName name="TAB_RANGE">#REF!</definedName>
    <definedName name="xlbcz001">[1]拉链属性!$A$2:$A$43</definedName>
    <definedName name="xlbqt001">[1]拉链属性!$A$44:$A$55</definedName>
  </definedNames>
  <calcPr calcId="181029"/>
</workbook>
</file>

<file path=xl/calcChain.xml><?xml version="1.0" encoding="utf-8"?>
<calcChain xmlns="http://schemas.openxmlformats.org/spreadsheetml/2006/main">
  <c r="N37" i="40" l="1"/>
  <c r="N32" i="40"/>
  <c r="N31" i="40"/>
  <c r="N9" i="40"/>
  <c r="N37" i="39"/>
  <c r="N32" i="39" l="1"/>
  <c r="N31" i="39"/>
  <c r="N9" i="39"/>
  <c r="N8" i="39"/>
  <c r="N33" i="39" l="1"/>
  <c r="N33" i="40" l="1"/>
  <c r="M32" i="40"/>
  <c r="M31" i="40"/>
  <c r="M30" i="40"/>
  <c r="M29" i="40"/>
  <c r="M28" i="40"/>
  <c r="M27" i="40"/>
  <c r="M26" i="40"/>
  <c r="M25" i="40"/>
  <c r="M24" i="40"/>
  <c r="M23" i="40"/>
  <c r="M22" i="40"/>
  <c r="M21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32" i="39"/>
  <c r="M31" i="39"/>
  <c r="M30" i="39"/>
  <c r="M29" i="39"/>
  <c r="M28" i="39"/>
  <c r="M27" i="39"/>
  <c r="M26" i="39"/>
  <c r="M25" i="39"/>
  <c r="M24" i="39"/>
  <c r="M23" i="39"/>
  <c r="M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30" i="27" s="1"/>
  <c r="M34" i="27" s="1"/>
  <c r="H5" i="27"/>
  <c r="O4" i="27"/>
  <c r="O3" i="27"/>
  <c r="Q2" i="27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M8" i="38"/>
  <c r="M30" i="38" s="1"/>
  <c r="M34" i="38" s="1"/>
  <c r="D3" i="25"/>
  <c r="B3" i="25"/>
  <c r="A3" i="25"/>
  <c r="G2" i="25"/>
  <c r="D2" i="25"/>
  <c r="B2" i="25"/>
  <c r="A2" i="25"/>
  <c r="E23" i="22"/>
  <c r="F23" i="22" s="1"/>
  <c r="G23" i="22" s="1"/>
  <c r="H23" i="22" s="1"/>
  <c r="C23" i="22"/>
  <c r="B23" i="22"/>
  <c r="F21" i="22"/>
  <c r="B21" i="22"/>
  <c r="E20" i="22"/>
  <c r="F20" i="22" s="1"/>
  <c r="G20" i="22" s="1"/>
  <c r="H20" i="22" s="1"/>
  <c r="C20" i="22"/>
  <c r="B20" i="22"/>
  <c r="G19" i="22"/>
  <c r="H19" i="22" s="1"/>
  <c r="F19" i="22"/>
  <c r="E19" i="22"/>
  <c r="C19" i="22"/>
  <c r="B19" i="22"/>
  <c r="E18" i="22"/>
  <c r="F18" i="22" s="1"/>
  <c r="G18" i="22" s="1"/>
  <c r="H18" i="22" s="1"/>
  <c r="C18" i="22"/>
  <c r="B18" i="22" s="1"/>
  <c r="E17" i="22"/>
  <c r="F17" i="22" s="1"/>
  <c r="G17" i="22" s="1"/>
  <c r="H17" i="22" s="1"/>
  <c r="C17" i="22"/>
  <c r="B17" i="22"/>
  <c r="E16" i="22"/>
  <c r="F16" i="22" s="1"/>
  <c r="G16" i="22" s="1"/>
  <c r="H16" i="22" s="1"/>
  <c r="C16" i="22"/>
  <c r="B16" i="22"/>
  <c r="G15" i="22"/>
  <c r="H15" i="22" s="1"/>
  <c r="F15" i="22"/>
  <c r="E15" i="22"/>
  <c r="C15" i="22"/>
  <c r="B15" i="22"/>
  <c r="E14" i="22"/>
  <c r="F14" i="22" s="1"/>
  <c r="G14" i="22" s="1"/>
  <c r="H14" i="22" s="1"/>
  <c r="C14" i="22"/>
  <c r="B14" i="22" s="1"/>
  <c r="E13" i="22"/>
  <c r="F13" i="22" s="1"/>
  <c r="G13" i="22" s="1"/>
  <c r="H13" i="22" s="1"/>
  <c r="C13" i="22"/>
  <c r="B13" i="22"/>
  <c r="E12" i="22"/>
  <c r="F12" i="22" s="1"/>
  <c r="G12" i="22" s="1"/>
  <c r="H12" i="22" s="1"/>
  <c r="C12" i="22"/>
  <c r="B12" i="22"/>
  <c r="G11" i="22"/>
  <c r="H11" i="22" s="1"/>
  <c r="F11" i="22"/>
  <c r="E11" i="22"/>
  <c r="C11" i="22"/>
  <c r="B11" i="22"/>
  <c r="E10" i="22"/>
  <c r="F10" i="22" s="1"/>
  <c r="G10" i="22" s="1"/>
  <c r="H10" i="22" s="1"/>
  <c r="C10" i="22"/>
  <c r="B10" i="22" s="1"/>
  <c r="E9" i="22"/>
  <c r="F9" i="22" s="1"/>
  <c r="G9" i="22" s="1"/>
  <c r="H9" i="22" s="1"/>
  <c r="C9" i="22"/>
  <c r="B9" i="22"/>
  <c r="E7" i="22"/>
  <c r="F7" i="22" s="1"/>
  <c r="G7" i="22" s="1"/>
  <c r="H7" i="22" s="1"/>
  <c r="C7" i="22"/>
  <c r="B7" i="22"/>
  <c r="G6" i="22"/>
  <c r="H6" i="22" s="1"/>
  <c r="F6" i="22"/>
  <c r="E6" i="22"/>
  <c r="C6" i="22"/>
  <c r="B6" i="22"/>
  <c r="G3" i="22"/>
  <c r="M39" i="16"/>
  <c r="L39" i="16"/>
  <c r="K39" i="16"/>
  <c r="J39" i="16"/>
  <c r="I39" i="16"/>
  <c r="H39" i="16"/>
  <c r="G39" i="16"/>
  <c r="M24" i="16"/>
  <c r="L24" i="16"/>
  <c r="K24" i="16"/>
  <c r="J24" i="16"/>
  <c r="I24" i="16"/>
  <c r="H24" i="16"/>
  <c r="G24" i="16"/>
  <c r="M18" i="16"/>
  <c r="L18" i="16"/>
  <c r="K18" i="16"/>
  <c r="J18" i="16"/>
  <c r="I18" i="16"/>
  <c r="H18" i="16"/>
  <c r="G18" i="16"/>
  <c r="F7" i="16"/>
  <c r="F6" i="16"/>
  <c r="F5" i="16"/>
  <c r="F4" i="16"/>
  <c r="F3" i="16"/>
  <c r="M73" i="15"/>
  <c r="L73" i="15"/>
  <c r="K73" i="15"/>
  <c r="J73" i="15"/>
  <c r="I73" i="15"/>
  <c r="H73" i="15"/>
  <c r="G73" i="15"/>
  <c r="M34" i="15"/>
  <c r="L34" i="15"/>
  <c r="K34" i="15"/>
  <c r="J34" i="15"/>
  <c r="I34" i="15"/>
  <c r="H34" i="15"/>
  <c r="G34" i="15"/>
  <c r="M24" i="15"/>
  <c r="L24" i="15"/>
  <c r="K24" i="15"/>
  <c r="J24" i="15"/>
  <c r="I24" i="15"/>
  <c r="H24" i="15"/>
  <c r="G24" i="15"/>
  <c r="F7" i="15"/>
  <c r="F5" i="15"/>
  <c r="F4" i="15"/>
  <c r="F3" i="15"/>
  <c r="M33" i="39" l="1"/>
  <c r="M37" i="39" s="1"/>
  <c r="M33" i="40"/>
  <c r="M37" i="40" s="1"/>
</calcChain>
</file>

<file path=xl/sharedStrings.xml><?xml version="1.0" encoding="utf-8"?>
<sst xmlns="http://schemas.openxmlformats.org/spreadsheetml/2006/main" count="1252" uniqueCount="437">
  <si>
    <t>北京探路者户外用品股份有限公司物料核价表14SS</t>
  </si>
  <si>
    <t>品牌：</t>
  </si>
  <si>
    <t>TREKKING-电商</t>
  </si>
  <si>
    <t>生产数量：</t>
  </si>
  <si>
    <t>款式图</t>
  </si>
  <si>
    <t>产品名称：</t>
  </si>
  <si>
    <t>交货日期：</t>
  </si>
  <si>
    <t>开发编号：</t>
  </si>
  <si>
    <r>
      <rPr>
        <b/>
        <sz val="10"/>
        <rFont val="宋体"/>
        <family val="3"/>
        <charset val="134"/>
      </rPr>
      <t>工厂制单</t>
    </r>
    <r>
      <rPr>
        <b/>
        <sz val="10"/>
        <rFont val="Arial"/>
        <family val="2"/>
      </rPr>
      <t>:</t>
    </r>
  </si>
  <si>
    <t>开发属性：</t>
  </si>
  <si>
    <t>制单日期：</t>
  </si>
  <si>
    <r>
      <rPr>
        <b/>
        <sz val="10"/>
        <rFont val="宋体"/>
        <family val="3"/>
        <charset val="134"/>
      </rPr>
      <t>设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计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师</t>
    </r>
    <r>
      <rPr>
        <b/>
        <sz val="10"/>
        <rFont val="Arial"/>
        <family val="2"/>
      </rPr>
      <t>:</t>
    </r>
  </si>
  <si>
    <t>杨勇</t>
  </si>
  <si>
    <t>公司核价：</t>
  </si>
  <si>
    <r>
      <rPr>
        <b/>
        <sz val="10"/>
        <rFont val="宋体"/>
        <family val="3"/>
        <charset val="134"/>
      </rPr>
      <t>工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艺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师：</t>
    </r>
  </si>
  <si>
    <t>审核日期：</t>
  </si>
  <si>
    <r>
      <rPr>
        <b/>
        <sz val="10"/>
        <color indexed="9"/>
        <rFont val="宋体"/>
        <family val="3"/>
        <charset val="134"/>
      </rPr>
      <t>面、里料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宋体"/>
        <family val="3"/>
        <charset val="134"/>
      </rPr>
      <t>主布面料、配布面料、里料网布、</t>
    </r>
    <r>
      <rPr>
        <b/>
        <sz val="10"/>
        <color indexed="9"/>
        <rFont val="Arial"/>
        <family val="2"/>
      </rPr>
      <t>210T</t>
    </r>
    <r>
      <rPr>
        <b/>
        <sz val="10"/>
        <color indexed="9"/>
        <rFont val="宋体"/>
        <family val="3"/>
        <charset val="134"/>
      </rPr>
      <t>、天鹅绒、补强、衬、胶膜、压胶带、双面胶、鸭绒、针棉等）</t>
    </r>
  </si>
  <si>
    <t>序号</t>
  </si>
  <si>
    <t>物料名称</t>
  </si>
  <si>
    <t>物料编号</t>
  </si>
  <si>
    <t>应用部位</t>
  </si>
  <si>
    <t>规格</t>
  </si>
  <si>
    <t>配色方案</t>
  </si>
  <si>
    <t>采购信息</t>
  </si>
  <si>
    <r>
      <rPr>
        <sz val="10"/>
        <color indexed="9"/>
        <rFont val="宋体"/>
        <family val="3"/>
        <charset val="134"/>
      </rPr>
      <t>幅宽</t>
    </r>
    <r>
      <rPr>
        <sz val="10"/>
        <color indexed="9"/>
        <rFont val="Arial"/>
        <family val="2"/>
      </rPr>
      <t>(cm)</t>
    </r>
  </si>
  <si>
    <r>
      <rPr>
        <sz val="10"/>
        <color indexed="9"/>
        <rFont val="宋体"/>
        <family val="3"/>
        <charset val="134"/>
      </rPr>
      <t>克重</t>
    </r>
    <r>
      <rPr>
        <sz val="10"/>
        <color indexed="9"/>
        <rFont val="Arial"/>
        <family val="2"/>
      </rPr>
      <t>(g/m2)</t>
    </r>
  </si>
  <si>
    <t>配色一</t>
  </si>
  <si>
    <t>配色二</t>
  </si>
  <si>
    <t>配色三</t>
  </si>
  <si>
    <t>配色四</t>
  </si>
  <si>
    <t>配色五</t>
  </si>
  <si>
    <t>配色六</t>
  </si>
  <si>
    <t>配色七</t>
  </si>
  <si>
    <r>
      <rPr>
        <sz val="10"/>
        <color indexed="9"/>
        <rFont val="宋体"/>
        <family val="3"/>
        <charset val="134"/>
      </rPr>
      <t>单耗</t>
    </r>
    <r>
      <rPr>
        <sz val="10"/>
        <color indexed="9"/>
        <rFont val="Arial"/>
        <family val="2"/>
      </rPr>
      <t>(</t>
    </r>
    <r>
      <rPr>
        <sz val="10"/>
        <color indexed="9"/>
        <rFont val="宋体"/>
        <family val="3"/>
        <charset val="134"/>
      </rPr>
      <t>米</t>
    </r>
    <r>
      <rPr>
        <sz val="10"/>
        <color indexed="9"/>
        <rFont val="Arial"/>
        <family val="2"/>
      </rPr>
      <t>)</t>
    </r>
  </si>
  <si>
    <t>供应商</t>
  </si>
  <si>
    <t>面料A</t>
  </si>
  <si>
    <t>13AW-158</t>
  </si>
  <si>
    <t>前下中拼，前侧拼，前胸垫布，前胸拼接，前袖下拼，后中拼，后中侧拼，后袖上拼，门襟下拼</t>
  </si>
  <si>
    <t>面料B</t>
  </si>
  <si>
    <t>帽侧，帽中，前上拼，门襟上拼，前领盖片，袖中上拼，袖中下拼，前下侧拼，袖袢，过面，领里，领面，内主项盖片，袖袢</t>
  </si>
  <si>
    <t>里料A</t>
  </si>
  <si>
    <t>14FW-110</t>
  </si>
  <si>
    <t>领拼、底襟上拼、插手袋手背袋布</t>
  </si>
  <si>
    <t>里料C</t>
  </si>
  <si>
    <t>09AW--44普通210T</t>
  </si>
  <si>
    <t>大身里、帽里、袖里、侧袋手心面袋布、胸袋布、帽前隧道</t>
  </si>
  <si>
    <t>148cm</t>
  </si>
  <si>
    <t>里料D</t>
  </si>
  <si>
    <r>
      <rPr>
        <sz val="10"/>
        <rFont val="宋体"/>
        <family val="3"/>
        <charset val="134"/>
      </rPr>
      <t>09AW--44</t>
    </r>
    <r>
      <rPr>
        <sz val="10"/>
        <rFont val="宋体"/>
        <family val="3"/>
        <charset val="134"/>
      </rPr>
      <t>+</t>
    </r>
    <r>
      <rPr>
        <sz val="10"/>
        <rFont val="宋体"/>
        <family val="3"/>
        <charset val="134"/>
      </rPr>
      <t>T防水</t>
    </r>
  </si>
  <si>
    <t>大身下半段拼</t>
  </si>
  <si>
    <t>40g网衬</t>
  </si>
  <si>
    <t>领子、门襟、底门襟、小底襟、侧袋盖、袖袢</t>
  </si>
  <si>
    <t>159cm</t>
  </si>
  <si>
    <t>白</t>
  </si>
  <si>
    <t>压胶带</t>
  </si>
  <si>
    <t>TA103</t>
  </si>
  <si>
    <t>各骨位</t>
  </si>
  <si>
    <t>1.7cm</t>
  </si>
  <si>
    <t>透明</t>
  </si>
  <si>
    <t>前胸及后下摆绣花补压</t>
  </si>
  <si>
    <t>2.5cm</t>
  </si>
  <si>
    <t>双面胶TY224</t>
  </si>
  <si>
    <t>0.2厚双面胶</t>
  </si>
  <si>
    <t>帽檐</t>
  </si>
  <si>
    <t>91cm</t>
  </si>
  <si>
    <t>0.12薄双面胶</t>
  </si>
  <si>
    <t>插手袋袋盖、门襟</t>
  </si>
  <si>
    <t>面、里料合计</t>
  </si>
  <si>
    <t>拉链</t>
  </si>
  <si>
    <t>物料描述（1）</t>
  </si>
  <si>
    <t>物料描述（2）</t>
  </si>
  <si>
    <r>
      <rPr>
        <sz val="10"/>
        <color indexed="9"/>
        <rFont val="宋体"/>
        <family val="3"/>
        <charset val="134"/>
      </rPr>
      <t>型号</t>
    </r>
    <r>
      <rPr>
        <sz val="10"/>
        <color indexed="9"/>
        <rFont val="Arial"/>
        <family val="2"/>
      </rPr>
      <t>(</t>
    </r>
    <r>
      <rPr>
        <sz val="10"/>
        <color indexed="9"/>
        <rFont val="宋体"/>
        <family val="3"/>
        <charset val="134"/>
      </rPr>
      <t>＃</t>
    </r>
    <r>
      <rPr>
        <sz val="10"/>
        <color indexed="9"/>
        <rFont val="Arial"/>
        <family val="2"/>
      </rPr>
      <t>)</t>
    </r>
  </si>
  <si>
    <r>
      <rPr>
        <sz val="10"/>
        <color indexed="9"/>
        <rFont val="宋体"/>
        <family val="3"/>
        <charset val="134"/>
      </rPr>
      <t>宽度</t>
    </r>
    <r>
      <rPr>
        <sz val="10"/>
        <color indexed="9"/>
        <rFont val="Arial"/>
        <family val="2"/>
      </rPr>
      <t>(cm)</t>
    </r>
  </si>
  <si>
    <r>
      <rPr>
        <sz val="10"/>
        <color indexed="9"/>
        <rFont val="宋体"/>
        <family val="3"/>
        <charset val="134"/>
      </rPr>
      <t>用量</t>
    </r>
    <r>
      <rPr>
        <sz val="10"/>
        <color indexed="9"/>
        <rFont val="Arial"/>
        <family val="2"/>
      </rPr>
      <t>(</t>
    </r>
    <r>
      <rPr>
        <sz val="10"/>
        <color indexed="9"/>
        <rFont val="宋体"/>
        <family val="3"/>
        <charset val="134"/>
      </rPr>
      <t>米</t>
    </r>
    <r>
      <rPr>
        <sz val="10"/>
        <color indexed="9"/>
        <rFont val="Arial"/>
        <family val="2"/>
      </rPr>
      <t>or</t>
    </r>
    <r>
      <rPr>
        <sz val="10"/>
        <color indexed="9"/>
        <rFont val="宋体"/>
        <family val="3"/>
        <charset val="134"/>
      </rPr>
      <t>个</t>
    </r>
    <r>
      <rPr>
        <sz val="10"/>
        <color indexed="9"/>
        <rFont val="Arial"/>
        <family val="2"/>
      </rPr>
      <t>)</t>
    </r>
  </si>
  <si>
    <t>5#树脂双开尾右插正装非防水拉链，DALH/DAG含注塑上止尾对尾</t>
  </si>
  <si>
    <t>无</t>
  </si>
  <si>
    <t>门襟</t>
  </si>
  <si>
    <t>5#</t>
  </si>
  <si>
    <t>5#树脂开尾左插，DALH头，含注塑上止</t>
  </si>
  <si>
    <t>内主项</t>
  </si>
  <si>
    <t>3#尼龙闭尾反装，DABLH头，含上下止</t>
  </si>
  <si>
    <t>侧插袋</t>
  </si>
  <si>
    <t>3#</t>
  </si>
  <si>
    <t>3#尼龙闭尾反装，DABLH头，不含上下止</t>
  </si>
  <si>
    <t>胸袋</t>
  </si>
  <si>
    <t>3#尼龙开尾正装，DA头，含注塑上止</t>
  </si>
  <si>
    <t>帽后</t>
  </si>
  <si>
    <t>3#尼龙闭尾正装，DA头，含注塑上下止</t>
  </si>
  <si>
    <t>内里袋</t>
  </si>
  <si>
    <t>辅助材料（拉袢、扣类、织带、松紧带、魔术贴、橡筋绳、卡扣、佛珠、线、标识、吊牌、合格证、包装等）</t>
  </si>
  <si>
    <t>普通弹力绳</t>
  </si>
  <si>
    <t>TAS14F100</t>
  </si>
  <si>
    <t>帽子、底摆、耳机袢</t>
  </si>
  <si>
    <t>0.25cm</t>
  </si>
  <si>
    <t>拉袢</t>
  </si>
  <si>
    <t>15AWLP-003</t>
  </si>
  <si>
    <t>门襟上拉头</t>
  </si>
  <si>
    <t>15AWLP-004</t>
  </si>
  <si>
    <t>插手袋，胸袋</t>
  </si>
  <si>
    <t>卡扣</t>
  </si>
  <si>
    <t>A1150</t>
  </si>
  <si>
    <t>帽口，下摆</t>
  </si>
  <si>
    <t>佛珠</t>
  </si>
  <si>
    <t>P481</t>
  </si>
  <si>
    <t>帽口、下摆</t>
  </si>
  <si>
    <t>透明灰</t>
  </si>
  <si>
    <t>喷漆气眼</t>
  </si>
  <si>
    <t>10SSL-02</t>
  </si>
  <si>
    <t>帽子，底摆</t>
  </si>
  <si>
    <t>4mm</t>
  </si>
  <si>
    <t>套穿四合扣面扣</t>
  </si>
  <si>
    <t>TAK14F104</t>
  </si>
  <si>
    <t>可套穿袢上</t>
  </si>
  <si>
    <t>1.3CM</t>
  </si>
  <si>
    <t>深灰</t>
  </si>
  <si>
    <t>套穿四合扣底扣</t>
  </si>
  <si>
    <t>深克镍</t>
  </si>
  <si>
    <t>B528藏面四合扣面扣</t>
  </si>
  <si>
    <t>TAK14F101</t>
  </si>
  <si>
    <t>帽口  门襟</t>
  </si>
  <si>
    <t>1.5CM</t>
  </si>
  <si>
    <t>B528藏面四合扣底扣</t>
  </si>
  <si>
    <t>射出钩魔术贴勾面</t>
  </si>
  <si>
    <t>TAN14F105</t>
  </si>
  <si>
    <t>袖袢</t>
  </si>
  <si>
    <t>1.6*5.5cm</t>
  </si>
  <si>
    <t>射出钩魔术贴毛面</t>
  </si>
  <si>
    <t>TAN14F104</t>
  </si>
  <si>
    <t>袖口</t>
  </si>
  <si>
    <t>1.6*11cm</t>
  </si>
  <si>
    <t>TAN14F101</t>
  </si>
  <si>
    <t>帽脱卸拉链拼条上</t>
  </si>
  <si>
    <t>1*3cm</t>
  </si>
  <si>
    <t>TAN14F100</t>
  </si>
  <si>
    <t>帽下口贴、领藏帽盖</t>
  </si>
  <si>
    <t>定卡织带</t>
  </si>
  <si>
    <t>TAS14F101</t>
  </si>
  <si>
    <t>0.6CM</t>
  </si>
  <si>
    <t>射出勾毛面</t>
  </si>
  <si>
    <t>TAN14F102</t>
  </si>
  <si>
    <t>1.25x5.5cm</t>
  </si>
  <si>
    <t>射出勾勾面</t>
  </si>
  <si>
    <t>TAN14F103</t>
  </si>
  <si>
    <t>大身上</t>
  </si>
  <si>
    <t>织带</t>
  </si>
  <si>
    <t>TAS14F001</t>
  </si>
  <si>
    <t>后领吊</t>
  </si>
  <si>
    <t>0.7CM</t>
  </si>
  <si>
    <t>黑色</t>
  </si>
  <si>
    <t>防风裙提花织带</t>
  </si>
  <si>
    <t>12AWD-14</t>
  </si>
  <si>
    <t>内里拼接处</t>
  </si>
  <si>
    <t>灰色</t>
  </si>
  <si>
    <t>耳机标</t>
  </si>
  <si>
    <t>15AWKJ-003</t>
  </si>
  <si>
    <t>挂面</t>
  </si>
  <si>
    <t>主唛</t>
  </si>
  <si>
    <t>ZZM007</t>
  </si>
  <si>
    <t>后领下</t>
  </si>
  <si>
    <t>洗水唛</t>
  </si>
  <si>
    <t>JM001-10</t>
  </si>
  <si>
    <t>防水透气标</t>
  </si>
  <si>
    <t>10AWD-23</t>
  </si>
  <si>
    <t>AE线</t>
  </si>
  <si>
    <t>40/2</t>
  </si>
  <si>
    <t>内里合缝、内里包缝</t>
  </si>
  <si>
    <t>顺所在面料色</t>
  </si>
  <si>
    <t>自定</t>
  </si>
  <si>
    <t>40/3</t>
  </si>
  <si>
    <t>面料合缝、明线、结子线</t>
  </si>
  <si>
    <t>侧袋盖上下端结子</t>
  </si>
  <si>
    <t>吊牌</t>
  </si>
  <si>
    <t>TOKK01</t>
  </si>
  <si>
    <t>TREKKING</t>
  </si>
  <si>
    <t>客供</t>
  </si>
  <si>
    <t>合格证</t>
  </si>
  <si>
    <t>功能卡</t>
  </si>
  <si>
    <t>条码贴纸</t>
  </si>
  <si>
    <t>美纸</t>
  </si>
  <si>
    <t>厂购</t>
  </si>
  <si>
    <t>透明胶带</t>
  </si>
  <si>
    <t>打包带</t>
  </si>
  <si>
    <t>吊针</t>
  </si>
  <si>
    <t>塑料袋</t>
  </si>
  <si>
    <t>TAB14F005</t>
  </si>
  <si>
    <t>50*70CM</t>
  </si>
  <si>
    <t>纸箱</t>
  </si>
  <si>
    <t>60*40*40CM</t>
  </si>
  <si>
    <t>辅助工艺（图案、标志工艺，如印花、刺绣、高周波、成衣洗水等）</t>
  </si>
  <si>
    <t>尺寸</t>
  </si>
  <si>
    <t>加工商</t>
  </si>
  <si>
    <t>刺绣</t>
  </si>
  <si>
    <t>组合LOGO</t>
  </si>
  <si>
    <t>左前胸</t>
  </si>
  <si>
    <t>7.5*1.45cm</t>
  </si>
  <si>
    <t>眼睛标</t>
  </si>
  <si>
    <t>2.5CM</t>
  </si>
  <si>
    <t>3M印花</t>
  </si>
  <si>
    <t>系列标</t>
  </si>
  <si>
    <t>左袖上</t>
  </si>
  <si>
    <t>3.5cm*3.67cm</t>
  </si>
  <si>
    <t>图案</t>
  </si>
  <si>
    <t>插手袋</t>
  </si>
  <si>
    <r>
      <rPr>
        <b/>
        <sz val="10"/>
        <color indexed="9"/>
        <rFont val="宋体"/>
        <family val="3"/>
        <charset val="134"/>
      </rPr>
      <t>其</t>
    </r>
    <r>
      <rPr>
        <b/>
        <sz val="10"/>
        <color indexed="9"/>
        <rFont val="Arial"/>
        <family val="2"/>
      </rPr>
      <t xml:space="preserve">    </t>
    </r>
    <r>
      <rPr>
        <b/>
        <sz val="10"/>
        <color indexed="9"/>
        <rFont val="宋体"/>
        <family val="3"/>
        <charset val="134"/>
      </rPr>
      <t>他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宋体"/>
        <family val="3"/>
        <charset val="134"/>
      </rPr>
      <t>加工费、利润、运费、检测费等）</t>
    </r>
  </si>
  <si>
    <t>费用名称</t>
  </si>
  <si>
    <t>直接人工</t>
  </si>
  <si>
    <t>管理费用</t>
  </si>
  <si>
    <t>增值税（17%）</t>
  </si>
  <si>
    <t>利润</t>
  </si>
  <si>
    <t>运费</t>
  </si>
  <si>
    <t>其他费用合计</t>
  </si>
  <si>
    <t>成本总计</t>
  </si>
  <si>
    <t>TREKKING-线下</t>
  </si>
  <si>
    <r>
      <rPr>
        <b/>
        <sz val="9"/>
        <color indexed="9"/>
        <rFont val="幼圆"/>
        <family val="3"/>
        <charset val="134"/>
      </rPr>
      <t>面、里料</t>
    </r>
    <r>
      <rPr>
        <b/>
        <sz val="9"/>
        <color indexed="9"/>
        <rFont val="Arial"/>
        <family val="2"/>
      </rPr>
      <t>(</t>
    </r>
    <r>
      <rPr>
        <b/>
        <sz val="9"/>
        <color indexed="9"/>
        <rFont val="幼圆"/>
        <family val="3"/>
        <charset val="134"/>
      </rPr>
      <t>主布面料、配布面料、里料网布、</t>
    </r>
    <r>
      <rPr>
        <b/>
        <sz val="9"/>
        <color indexed="9"/>
        <rFont val="Arial"/>
        <family val="2"/>
      </rPr>
      <t>210T</t>
    </r>
    <r>
      <rPr>
        <b/>
        <sz val="9"/>
        <color indexed="9"/>
        <rFont val="幼圆"/>
        <family val="3"/>
        <charset val="134"/>
      </rPr>
      <t>、天鹅绒、补强、衬、胶膜、压胶带、双面胶、鸭绒、针棉等）</t>
    </r>
  </si>
  <si>
    <r>
      <rPr>
        <sz val="9"/>
        <color indexed="9"/>
        <rFont val="幼圆"/>
        <family val="3"/>
        <charset val="134"/>
      </rPr>
      <t>幅宽</t>
    </r>
    <r>
      <rPr>
        <sz val="9"/>
        <color indexed="9"/>
        <rFont val="Arial"/>
        <family val="2"/>
      </rPr>
      <t>(cm)</t>
    </r>
  </si>
  <si>
    <r>
      <rPr>
        <sz val="9"/>
        <color indexed="9"/>
        <rFont val="幼圆"/>
        <family val="3"/>
        <charset val="134"/>
      </rPr>
      <t>克重</t>
    </r>
    <r>
      <rPr>
        <sz val="9"/>
        <color indexed="9"/>
        <rFont val="Arial"/>
        <family val="2"/>
      </rPr>
      <t>(g/m2)</t>
    </r>
  </si>
  <si>
    <r>
      <rPr>
        <sz val="9"/>
        <color indexed="9"/>
        <rFont val="幼圆"/>
        <family val="3"/>
        <charset val="134"/>
      </rPr>
      <t>单耗</t>
    </r>
    <r>
      <rPr>
        <sz val="9"/>
        <color indexed="9"/>
        <rFont val="Arial"/>
        <family val="2"/>
      </rPr>
      <t>(</t>
    </r>
    <r>
      <rPr>
        <sz val="9"/>
        <color indexed="9"/>
        <rFont val="幼圆"/>
        <family val="3"/>
        <charset val="134"/>
      </rPr>
      <t>米</t>
    </r>
    <r>
      <rPr>
        <sz val="9"/>
        <color indexed="9"/>
        <rFont val="Arial"/>
        <family val="2"/>
      </rPr>
      <t>)</t>
    </r>
  </si>
  <si>
    <t>15AW-108</t>
  </si>
  <si>
    <t>前后中拼、袖上拼、袖底下拼</t>
  </si>
  <si>
    <t>前后侧拼、袖底上拼</t>
  </si>
  <si>
    <t>里料</t>
  </si>
  <si>
    <t>09AW-41--110g抓毛布</t>
  </si>
  <si>
    <t>拉链包条、袋布</t>
  </si>
  <si>
    <t>衬</t>
  </si>
  <si>
    <t>领上</t>
  </si>
  <si>
    <t xml:space="preserve">拉链 </t>
  </si>
  <si>
    <r>
      <rPr>
        <sz val="9"/>
        <color indexed="9"/>
        <rFont val="幼圆"/>
        <family val="3"/>
        <charset val="134"/>
      </rPr>
      <t>型号</t>
    </r>
    <r>
      <rPr>
        <sz val="9"/>
        <color indexed="9"/>
        <rFont val="Arial"/>
        <family val="2"/>
      </rPr>
      <t>(</t>
    </r>
    <r>
      <rPr>
        <sz val="9"/>
        <color indexed="9"/>
        <rFont val="幼圆"/>
        <family val="3"/>
        <charset val="134"/>
      </rPr>
      <t>＃</t>
    </r>
    <r>
      <rPr>
        <sz val="9"/>
        <color indexed="9"/>
        <rFont val="Arial"/>
        <family val="2"/>
      </rPr>
      <t>)</t>
    </r>
  </si>
  <si>
    <r>
      <rPr>
        <sz val="9"/>
        <color indexed="9"/>
        <rFont val="幼圆"/>
        <family val="3"/>
        <charset val="134"/>
      </rPr>
      <t>宽度</t>
    </r>
    <r>
      <rPr>
        <sz val="9"/>
        <color indexed="9"/>
        <rFont val="Arial"/>
        <family val="2"/>
      </rPr>
      <t>(cm)</t>
    </r>
  </si>
  <si>
    <r>
      <rPr>
        <sz val="9"/>
        <color indexed="9"/>
        <rFont val="幼圆"/>
        <family val="3"/>
        <charset val="134"/>
      </rPr>
      <t>用量</t>
    </r>
    <r>
      <rPr>
        <sz val="9"/>
        <color indexed="9"/>
        <rFont val="Arial"/>
        <family val="2"/>
      </rPr>
      <t>(</t>
    </r>
    <r>
      <rPr>
        <sz val="9"/>
        <color indexed="9"/>
        <rFont val="幼圆"/>
        <family val="3"/>
        <charset val="134"/>
      </rPr>
      <t>米</t>
    </r>
    <r>
      <rPr>
        <sz val="9"/>
        <color indexed="9"/>
        <rFont val="Arial"/>
        <family val="2"/>
      </rPr>
      <t>or</t>
    </r>
    <r>
      <rPr>
        <sz val="9"/>
        <color indexed="9"/>
        <rFont val="幼圆"/>
        <family val="3"/>
        <charset val="134"/>
      </rPr>
      <t>个</t>
    </r>
    <r>
      <rPr>
        <sz val="9"/>
        <color indexed="9"/>
        <rFont val="Arial"/>
        <family val="2"/>
      </rPr>
      <t>)</t>
    </r>
  </si>
  <si>
    <t>5#树脂开尾，DU头，含注塑上止</t>
  </si>
  <si>
    <t>上下顶齐使用</t>
  </si>
  <si>
    <t>拉链合计</t>
  </si>
  <si>
    <t>门襟、插手袋</t>
  </si>
  <si>
    <t>中文洗标</t>
  </si>
  <si>
    <t>JM001A</t>
  </si>
  <si>
    <t>内左侧里</t>
  </si>
  <si>
    <t>ZZM004</t>
  </si>
  <si>
    <t>后领</t>
  </si>
  <si>
    <t>下摆</t>
  </si>
  <si>
    <t>0.25CM</t>
  </si>
  <si>
    <t>后领挂耳，袖口挂耳、下摆卡扣固定</t>
  </si>
  <si>
    <t>0.6cm</t>
  </si>
  <si>
    <t>弹力织带</t>
  </si>
  <si>
    <t>TAS14F013</t>
  </si>
  <si>
    <t>领圈</t>
  </si>
  <si>
    <t>1cm</t>
  </si>
  <si>
    <t>橡根</t>
  </si>
  <si>
    <t>TAS14F104</t>
  </si>
  <si>
    <t>整圈袖口</t>
  </si>
  <si>
    <t>AE</t>
  </si>
  <si>
    <t>合缝、明线、包缝、结子</t>
  </si>
  <si>
    <t>T-24 WildCat</t>
  </si>
  <si>
    <t>三针五线</t>
  </si>
  <si>
    <t>辅料合计</t>
  </si>
  <si>
    <t>左前胸（A）</t>
  </si>
  <si>
    <t>7.1cm</t>
  </si>
  <si>
    <t>宏深</t>
  </si>
  <si>
    <t>右手臂</t>
  </si>
  <si>
    <t>3.5*3.67cm</t>
  </si>
  <si>
    <t>辅助工艺合计</t>
  </si>
  <si>
    <r>
      <rPr>
        <b/>
        <sz val="9"/>
        <color indexed="9"/>
        <rFont val="幼圆"/>
        <family val="3"/>
        <charset val="134"/>
      </rPr>
      <t>其</t>
    </r>
    <r>
      <rPr>
        <b/>
        <sz val="9"/>
        <color indexed="9"/>
        <rFont val="Arial"/>
        <family val="2"/>
      </rPr>
      <t xml:space="preserve">    </t>
    </r>
    <r>
      <rPr>
        <b/>
        <sz val="9"/>
        <color indexed="9"/>
        <rFont val="幼圆"/>
        <family val="3"/>
        <charset val="134"/>
      </rPr>
      <t>他</t>
    </r>
    <r>
      <rPr>
        <b/>
        <sz val="9"/>
        <color indexed="9"/>
        <rFont val="Arial"/>
        <family val="2"/>
      </rPr>
      <t>(</t>
    </r>
    <r>
      <rPr>
        <b/>
        <sz val="9"/>
        <color indexed="9"/>
        <rFont val="幼圆"/>
        <family val="3"/>
        <charset val="134"/>
      </rPr>
      <t>加工费、利润、运费、检测费等）</t>
    </r>
  </si>
  <si>
    <t>TOREAD服装跳档规范</t>
  </si>
  <si>
    <t>单位：cm</t>
  </si>
  <si>
    <t>产品代码：</t>
  </si>
  <si>
    <t xml:space="preserve"> 男内件衬衫T恤类</t>
  </si>
  <si>
    <t>款号</t>
  </si>
  <si>
    <t>码号</t>
  </si>
  <si>
    <t>XS</t>
  </si>
  <si>
    <t>S</t>
  </si>
  <si>
    <t>M</t>
  </si>
  <si>
    <t>L</t>
  </si>
  <si>
    <t>XL</t>
  </si>
  <si>
    <t>XXL</t>
  </si>
  <si>
    <t>XXXL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</si>
  <si>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</si>
  <si>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</si>
  <si>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</si>
  <si>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</si>
  <si>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</si>
  <si>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</si>
  <si>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</si>
  <si>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</si>
  <si>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</si>
  <si>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前中长</t>
  </si>
  <si>
    <t>前中拉链长</t>
  </si>
  <si>
    <t>胸围</t>
  </si>
  <si>
    <t>腰围</t>
  </si>
  <si>
    <t>摆围</t>
  </si>
  <si>
    <t>肩宽</t>
  </si>
  <si>
    <t>上领围</t>
  </si>
  <si>
    <t>前领高</t>
  </si>
  <si>
    <t>后领高</t>
  </si>
  <si>
    <t>后中袖长</t>
  </si>
  <si>
    <t>袖肥/2（参考值）</t>
  </si>
  <si>
    <t>袖肘围/2</t>
  </si>
  <si>
    <t>袖口围/2(平量)</t>
  </si>
  <si>
    <t>袖口围/2（拉量）</t>
  </si>
  <si>
    <t>插手袋长</t>
  </si>
  <si>
    <t>插手袋拉链长</t>
  </si>
  <si>
    <t>前后落差</t>
  </si>
  <si>
    <t>注：</t>
  </si>
  <si>
    <t>外套类胸围——腋下侧缝2厘米处横量</t>
  </si>
  <si>
    <t>外套类袖肥——腋下袖底缝2厘米处横量</t>
  </si>
  <si>
    <t>后中袖长——四点量，从后中经肩点、袖肘点量至水平袖口处</t>
  </si>
  <si>
    <t>袖肥/2（参考值/推版软件都具有功能：给出袖山高袖山曲线对应袖窿等长自动得出袖肥）</t>
  </si>
  <si>
    <t>腰围：XXL以上尺寸以缩小腰省为前提。后片后背宽腰省要保持，侧线腰省和前胸宽腰省可减少。</t>
  </si>
  <si>
    <t>腰围：XXL以上尺寸以缩小前腰省为前提。后片后背宽腰省要保持，侧线腰省和前胸宽腰省可减少。</t>
  </si>
  <si>
    <t>工 艺 说 明</t>
  </si>
  <si>
    <t>品名</t>
  </si>
  <si>
    <t>开发工厂</t>
  </si>
  <si>
    <t>开发员</t>
  </si>
  <si>
    <t>生产工厂</t>
  </si>
  <si>
    <t>北京探路者户外用品股份有限公司核价单</t>
  </si>
  <si>
    <t>款式名称:</t>
  </si>
  <si>
    <t>男式短袖T恤</t>
  </si>
  <si>
    <t>渠道:</t>
  </si>
  <si>
    <t>线下</t>
  </si>
  <si>
    <t>开发季:</t>
  </si>
  <si>
    <t>23SS</t>
  </si>
  <si>
    <t>生产工厂:</t>
  </si>
  <si>
    <t>源莱美</t>
  </si>
  <si>
    <t>款号:</t>
  </si>
  <si>
    <t>品牌:</t>
  </si>
  <si>
    <t>探路者品牌</t>
  </si>
  <si>
    <t>开发类型:</t>
  </si>
  <si>
    <t>旅行</t>
  </si>
  <si>
    <t>生产数量:</t>
  </si>
  <si>
    <t>设计师:</t>
  </si>
  <si>
    <t>贾鹏</t>
  </si>
  <si>
    <t>开发工厂:</t>
  </si>
  <si>
    <t>审核日期:</t>
  </si>
  <si>
    <t>开发员:</t>
  </si>
  <si>
    <t>夏琳</t>
  </si>
  <si>
    <t>系列:</t>
  </si>
  <si>
    <t>制单日期:</t>
  </si>
  <si>
    <t>物 料 信 息</t>
  </si>
  <si>
    <t>采 购 信 息</t>
  </si>
  <si>
    <t>配 色 信 息</t>
  </si>
  <si>
    <t>物料类型</t>
  </si>
  <si>
    <t>成分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</si>
  <si>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</si>
  <si>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</si>
  <si>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</si>
  <si>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</si>
  <si>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</si>
  <si>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</si>
  <si>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</si>
  <si>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藏蓝</t>
  </si>
  <si>
    <t>军绿</t>
  </si>
  <si>
    <t>柚木棕</t>
  </si>
  <si>
    <t>面料</t>
  </si>
  <si>
    <t>TSP4001升级后面料</t>
  </si>
  <si>
    <t>100%涤</t>
  </si>
  <si>
    <t>整件</t>
  </si>
  <si>
    <t>米</t>
  </si>
  <si>
    <t>厂供</t>
  </si>
  <si>
    <t>间条扁机</t>
  </si>
  <si>
    <t>领*1+袖口*2</t>
  </si>
  <si>
    <t>套</t>
  </si>
  <si>
    <t>厂供辅料</t>
  </si>
  <si>
    <t>车缝线</t>
  </si>
  <si>
    <t>透明肩带</t>
  </si>
  <si>
    <t>纸朴</t>
  </si>
  <si>
    <t>辅料</t>
  </si>
  <si>
    <t>速干吊牌</t>
  </si>
  <si>
    <t>G19SSZT095</t>
  </si>
  <si>
    <t>粒</t>
  </si>
  <si>
    <t>创意</t>
  </si>
  <si>
    <t>TOREAD树脂四眼扣</t>
  </si>
  <si>
    <t>G22SSPK200</t>
  </si>
  <si>
    <t>前中</t>
  </si>
  <si>
    <t>伟星</t>
  </si>
  <si>
    <t>TOREAD尺码转印标(B版)</t>
  </si>
  <si>
    <t>G18SSZY005-730</t>
  </si>
  <si>
    <t>3.2*3.2cm</t>
  </si>
  <si>
    <t>个</t>
  </si>
  <si>
    <t>川海</t>
  </si>
  <si>
    <t>TOHG06卷筒吊牌（合格证）</t>
  </si>
  <si>
    <t>G19SSZT079-009</t>
  </si>
  <si>
    <t>TOLA05旅行系列</t>
  </si>
  <si>
    <t>G20SSZT220-009</t>
  </si>
  <si>
    <t>探路者竖版枕式10C-勇气之红</t>
  </si>
  <si>
    <t>G20SSZT001</t>
  </si>
  <si>
    <t>28*38cm</t>
  </si>
  <si>
    <t>迪朗</t>
  </si>
  <si>
    <t>洗水标</t>
  </si>
  <si>
    <t>TAZ14S001-2</t>
  </si>
  <si>
    <t>宝绅</t>
  </si>
  <si>
    <t>吊牌及包装</t>
  </si>
  <si>
    <t>60*40*20纸箱（含天地版）</t>
  </si>
  <si>
    <t>ZBOMBZ003</t>
  </si>
  <si>
    <t>件</t>
  </si>
  <si>
    <t>封箱带</t>
  </si>
  <si>
    <t>ZBOMBZ008</t>
  </si>
  <si>
    <t>ZBOMBZ010</t>
  </si>
  <si>
    <t>箱贴纸</t>
  </si>
  <si>
    <t>ZBOMBZ004</t>
  </si>
  <si>
    <t>张</t>
  </si>
  <si>
    <t>干燥剂</t>
  </si>
  <si>
    <t>ZBOMBZ011</t>
  </si>
  <si>
    <t>包</t>
  </si>
  <si>
    <t>拷贝纸</t>
  </si>
  <si>
    <t>ZBOMBZ006</t>
  </si>
  <si>
    <t>油光纸</t>
  </si>
  <si>
    <t>吊粒</t>
  </si>
  <si>
    <t>烫唛</t>
  </si>
  <si>
    <t>绣花</t>
  </si>
  <si>
    <t>需要烫衬</t>
  </si>
  <si>
    <t>原材料成本合计</t>
  </si>
  <si>
    <t>检测费用</t>
  </si>
  <si>
    <t>小缸费</t>
  </si>
  <si>
    <t>LOP（直接人工+管理费用+税金+利润+运费）</t>
  </si>
  <si>
    <t>成衣成本合计</t>
  </si>
  <si>
    <t>女式短袖T恤</t>
  </si>
  <si>
    <t>玲草蓝</t>
  </si>
  <si>
    <t>峦雾紫</t>
  </si>
  <si>
    <t>TSP4001</t>
  </si>
  <si>
    <t>24SS</t>
  </si>
  <si>
    <t>吴少华</t>
  </si>
  <si>
    <t>19SS黑色</t>
  </si>
  <si>
    <t>19SS白色</t>
  </si>
  <si>
    <t>24SS矿石蓝</t>
  </si>
  <si>
    <t>24SS冷松绿</t>
  </si>
  <si>
    <t>扁机</t>
  </si>
  <si>
    <t>转印标</t>
  </si>
  <si>
    <t>ZY00320</t>
  </si>
  <si>
    <t>冠荣</t>
  </si>
  <si>
    <t>c</t>
  </si>
  <si>
    <t>龙达</t>
  </si>
  <si>
    <t>胶条</t>
  </si>
  <si>
    <t>胶条印花</t>
  </si>
  <si>
    <t>24SS暮紫色</t>
  </si>
  <si>
    <t>21SS米色</t>
  </si>
  <si>
    <t>24SS漫野绿</t>
  </si>
  <si>
    <t>ZY00321</t>
  </si>
  <si>
    <t>我方核价</t>
    <phoneticPr fontId="121" type="noConversion"/>
  </si>
  <si>
    <t>527/528/577三款共用测深中浅三个色</t>
    <phoneticPr fontId="1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</si>
</sst>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&quot;￥&quot;#,##0.00;&quot;￥&quot;\-#,##0.00"/>
    <numFmt numFmtId="177" formatCode="_(* #,##0_);_(* \(#,##0\);_(* &quot;-&quot;_);_(@_)"/>
    <numFmt numFmtId="178" formatCode="\¥#,##0;[Red]\¥\-#,##0"/>
    <numFmt numFmtId="179" formatCode="0.00_)"/>
    <numFmt numFmtId="180" formatCode="0_);[Red]\(0\)"/>
    <numFmt numFmtId="181" formatCode="_(* #,##0.00_);_(* \(#,##0.00\);_(* &quot;-&quot;??_);_(@_)"/>
    <numFmt numFmtId="182" formatCode="\¥#,##0.00;[Red]\¥\-#,##0.00"/>
    <numFmt numFmtId="183" formatCode="&quot;￥&quot;#,##0.00"/>
    <numFmt numFmtId="184" formatCode="&quot;￥&quot;#,##0.00_);[Red]\(&quot;￥&quot;#,##0.00\)"/>
    <numFmt numFmtId="185" formatCode="0.00_ "/>
    <numFmt numFmtId="186" formatCode="0.000_ "/>
    <numFmt numFmtId="187" formatCode="0.00_);[Red]\(0.00\)"/>
    <numFmt numFmtId="188" formatCode="0.0000"/>
    <numFmt numFmtId="189" formatCode="\¥#,##0.00_);[Red]\(\¥#,##0.00\)"/>
    <numFmt numFmtId="190" formatCode="#,##0.0_ "/>
  </numFmts>
  <fonts count="123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name val="微软雅黑"/>
      <family val="2"/>
      <charset val="134"/>
    </font>
    <font>
      <b/>
      <sz val="14"/>
      <color indexed="9"/>
      <name val="微软雅黑"/>
      <family val="2"/>
      <charset val="134"/>
    </font>
    <font>
      <b/>
      <sz val="10"/>
      <name val="宋体"/>
      <family val="3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4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24"/>
      <color theme="0"/>
      <name val="黑体"/>
      <family val="3"/>
      <charset val="134"/>
    </font>
    <font>
      <b/>
      <sz val="11"/>
      <name val="黑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22"/>
      <name val="黑体"/>
      <family val="3"/>
      <charset val="134"/>
    </font>
    <font>
      <b/>
      <sz val="22"/>
      <name val="仿宋_GB2312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Calibri"/>
      <family val="2"/>
    </font>
    <font>
      <sz val="9"/>
      <name val="Tahoma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9"/>
      <color indexed="8"/>
      <name val="Arial"/>
      <family val="2"/>
    </font>
    <font>
      <sz val="9"/>
      <color indexed="8"/>
      <name val="ＭＳ Ｐゴシック"/>
      <charset val="134"/>
    </font>
    <font>
      <sz val="12"/>
      <name val="宋体"/>
      <family val="3"/>
      <charset val="134"/>
    </font>
    <font>
      <b/>
      <sz val="14"/>
      <color indexed="9"/>
      <name val="幼圆"/>
      <family val="3"/>
      <charset val="134"/>
    </font>
    <font>
      <b/>
      <sz val="14"/>
      <color indexed="9"/>
      <name val="Arial"/>
      <family val="2"/>
    </font>
    <font>
      <b/>
      <sz val="10"/>
      <color indexed="9"/>
      <name val="幼圆"/>
      <family val="3"/>
      <charset val="134"/>
    </font>
    <font>
      <b/>
      <sz val="10"/>
      <name val="Arial"/>
      <family val="2"/>
    </font>
    <font>
      <b/>
      <sz val="9"/>
      <color indexed="9"/>
      <name val="幼圆"/>
      <family val="3"/>
      <charset val="134"/>
    </font>
    <font>
      <b/>
      <sz val="9"/>
      <color indexed="9"/>
      <name val="Arial"/>
      <family val="2"/>
    </font>
    <font>
      <b/>
      <sz val="9"/>
      <name val="幼圆"/>
      <family val="3"/>
      <charset val="134"/>
    </font>
    <font>
      <b/>
      <sz val="9"/>
      <name val="Arial"/>
      <family val="2"/>
    </font>
    <font>
      <sz val="9"/>
      <color indexed="9"/>
      <name val="幼圆"/>
      <family val="3"/>
      <charset val="134"/>
    </font>
    <font>
      <sz val="10"/>
      <color indexed="9"/>
      <name val="宋体"/>
      <family val="3"/>
      <charset val="134"/>
    </font>
    <font>
      <sz val="9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b/>
      <sz val="10"/>
      <color indexed="9"/>
      <name val="宋体"/>
      <family val="3"/>
      <charset val="134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rgb="FF000000"/>
      <name val="宋体"/>
      <family val="3"/>
      <charset val="134"/>
      <scheme val="minor"/>
    </font>
    <font>
      <sz val="10"/>
      <name val="Times New Roman"/>
      <family val="1"/>
    </font>
    <font>
      <sz val="10.5"/>
      <name val="宋体"/>
      <family val="3"/>
      <charset val="134"/>
    </font>
    <font>
      <sz val="10"/>
      <color indexed="9"/>
      <name val="Arial"/>
      <family val="2"/>
    </font>
    <font>
      <sz val="11"/>
      <color indexed="8"/>
      <name val="ＭＳ Ｐゴシック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12"/>
      <color indexed="8"/>
      <name val="新細明體"/>
      <charset val="134"/>
    </font>
    <font>
      <sz val="12"/>
      <color indexed="9"/>
      <name val="新細明體"/>
      <charset val="134"/>
    </font>
    <font>
      <b/>
      <sz val="11"/>
      <color indexed="56"/>
      <name val="新細明體"/>
      <charset val="134"/>
    </font>
    <font>
      <sz val="12"/>
      <color indexed="17"/>
      <name val="新細明體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ＭＳ Ｐゴシック"/>
      <charset val="134"/>
    </font>
    <font>
      <b/>
      <sz val="11"/>
      <color indexed="56"/>
      <name val="宋体"/>
      <family val="3"/>
      <charset val="134"/>
    </font>
    <font>
      <sz val="12"/>
      <color indexed="10"/>
      <name val="新細明體"/>
      <charset val="134"/>
    </font>
    <font>
      <b/>
      <sz val="18"/>
      <color indexed="56"/>
      <name val="新細明體"/>
      <charset val="134"/>
    </font>
    <font>
      <b/>
      <sz val="12"/>
      <color indexed="8"/>
      <name val="新細明體"/>
      <charset val="134"/>
    </font>
    <font>
      <b/>
      <sz val="13"/>
      <color indexed="56"/>
      <name val="新細明體"/>
      <charset val="134"/>
    </font>
    <font>
      <sz val="11"/>
      <color indexed="9"/>
      <name val="宋体"/>
      <family val="3"/>
      <charset val="134"/>
    </font>
    <font>
      <sz val="12"/>
      <name val="新細明體"/>
      <charset val="134"/>
    </font>
    <font>
      <sz val="12"/>
      <color indexed="52"/>
      <name val="新細明體"/>
      <charset val="134"/>
    </font>
    <font>
      <sz val="11"/>
      <color indexed="52"/>
      <name val="ＭＳ Ｐゴシック"/>
      <charset val="134"/>
    </font>
    <font>
      <sz val="11"/>
      <color indexed="8"/>
      <name val="新細明體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60"/>
      <name val="新細明體"/>
      <charset val="134"/>
    </font>
    <font>
      <b/>
      <sz val="11"/>
      <color indexed="63"/>
      <name val="宋体"/>
      <family val="3"/>
      <charset val="134"/>
    </font>
    <font>
      <b/>
      <sz val="12"/>
      <color indexed="9"/>
      <name val="新細明體"/>
      <charset val="134"/>
    </font>
    <font>
      <sz val="11"/>
      <color indexed="10"/>
      <name val="宋体"/>
      <family val="3"/>
      <charset val="134"/>
    </font>
    <font>
      <b/>
      <sz val="8"/>
      <color rgb="FF000000"/>
      <name val="Arial"/>
      <family val="2"/>
    </font>
    <font>
      <b/>
      <sz val="15"/>
      <color indexed="56"/>
      <name val="新細明體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20"/>
      <name val="新細明體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name val="ＭＳ Ｐゴシック"/>
      <charset val="134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ＭＳ Ｐゴシック"/>
      <charset val="134"/>
    </font>
    <font>
      <sz val="11"/>
      <color indexed="20"/>
      <name val="ＭＳ Ｐゴシック"/>
      <charset val="134"/>
    </font>
    <font>
      <b/>
      <sz val="12"/>
      <color indexed="52"/>
      <name val="新細明體"/>
      <charset val="134"/>
    </font>
    <font>
      <sz val="12"/>
      <color theme="1"/>
      <name val="宋体"/>
      <family val="3"/>
      <charset val="134"/>
      <scheme val="minor"/>
    </font>
    <font>
      <b/>
      <sz val="11"/>
      <color indexed="8"/>
      <name val="ＭＳ Ｐゴシック"/>
      <charset val="134"/>
    </font>
    <font>
      <b/>
      <sz val="11"/>
      <color indexed="63"/>
      <name val="ＭＳ Ｐゴシック"/>
      <charset val="134"/>
    </font>
    <font>
      <u/>
      <sz val="11"/>
      <color indexed="12"/>
      <name val="宋体"/>
      <family val="3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b/>
      <sz val="12"/>
      <color indexed="63"/>
      <name val="新細明體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5470">
    <xf numFmtId="0" fontId="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7" fillId="0" borderId="0"/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44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5" fillId="23" borderId="65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56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7" fillId="0" borderId="66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6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27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72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63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73" fillId="0" borderId="0">
      <alignment vertical="center"/>
    </xf>
    <xf numFmtId="0" fontId="32" fillId="0" borderId="0"/>
    <xf numFmtId="0" fontId="120" fillId="0" borderId="0">
      <alignment vertical="center"/>
    </xf>
    <xf numFmtId="0" fontId="63" fillId="24" borderId="0" applyNumberFormat="0" applyBorder="0" applyAlignment="0" applyProtection="0">
      <alignment vertical="center"/>
    </xf>
    <xf numFmtId="0" fontId="32" fillId="0" borderId="0"/>
    <xf numFmtId="0" fontId="120" fillId="0" borderId="0">
      <alignment vertical="center"/>
    </xf>
    <xf numFmtId="0" fontId="32" fillId="0" borderId="0">
      <alignment vertical="center"/>
    </xf>
    <xf numFmtId="0" fontId="59" fillId="16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75" fillId="0" borderId="69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74" fillId="0" borderId="69" applyNumberFormat="0" applyFill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44" fillId="0" borderId="0"/>
    <xf numFmtId="0" fontId="120" fillId="0" borderId="0">
      <alignment vertical="center"/>
    </xf>
    <xf numFmtId="0" fontId="63" fillId="0" borderId="0">
      <alignment vertical="center"/>
    </xf>
    <xf numFmtId="0" fontId="59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6" fillId="31" borderId="70" applyNumberFormat="0" applyFont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31" borderId="70" applyNumberFormat="0" applyFont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7" fillId="12" borderId="71" applyNumberFormat="0" applyAlignment="0" applyProtection="0">
      <alignment vertical="center"/>
    </xf>
    <xf numFmtId="0" fontId="78" fillId="0" borderId="69" applyNumberFormat="0" applyFill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9" fillId="23" borderId="65" applyNumberFormat="0" applyAlignment="0" applyProtection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3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70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3" borderId="0" applyNumberFormat="0" applyBorder="0" applyAlignment="0" applyProtection="0">
      <alignment vertical="center"/>
    </xf>
    <xf numFmtId="0" fontId="63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1" fillId="0" borderId="68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63" fillId="0" borderId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29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66" applyNumberFormat="0" applyFill="0" applyAlignment="0" applyProtection="0">
      <alignment vertical="center"/>
    </xf>
    <xf numFmtId="0" fontId="32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66" applyNumberFormat="0" applyFill="0" applyAlignment="0" applyProtection="0">
      <alignment vertical="center"/>
    </xf>
    <xf numFmtId="0" fontId="120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56" fillId="1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84" fillId="33" borderId="72" applyNumberFormat="0" applyAlignment="0" applyProtection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1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63" fillId="0" borderId="0">
      <alignment vertical="center"/>
    </xf>
    <xf numFmtId="0" fontId="72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21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9" fillId="23" borderId="65" applyNumberFormat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72" fillId="26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87" fillId="0" borderId="0">
      <alignment horizontal="center" vertical="center"/>
    </xf>
    <xf numFmtId="0" fontId="6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72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88" fillId="0" borderId="73" applyNumberFormat="0" applyFill="0" applyAlignment="0" applyProtection="0">
      <alignment vertical="center"/>
    </xf>
    <xf numFmtId="0" fontId="32" fillId="0" borderId="0">
      <alignment vertical="center"/>
    </xf>
    <xf numFmtId="0" fontId="72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71" fillId="0" borderId="68" applyNumberFormat="0" applyFill="0" applyAlignment="0" applyProtection="0">
      <alignment vertical="center"/>
    </xf>
    <xf numFmtId="0" fontId="32" fillId="0" borderId="0">
      <alignment vertical="center"/>
    </xf>
    <xf numFmtId="0" fontId="72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66" applyNumberFormat="0" applyFill="0" applyAlignment="0" applyProtection="0">
      <alignment vertical="center"/>
    </xf>
    <xf numFmtId="0" fontId="32" fillId="0" borderId="0">
      <alignment vertical="center"/>
    </xf>
    <xf numFmtId="0" fontId="72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6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89" fillId="23" borderId="65" applyNumberFormat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90" fillId="12" borderId="71" applyNumberFormat="0" applyAlignment="0" applyProtection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7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60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0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5" fillId="23" borderId="65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60" fillId="27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7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44" fillId="0" borderId="0"/>
    <xf numFmtId="0" fontId="60" fillId="2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44" fillId="0" borderId="0"/>
    <xf numFmtId="0" fontId="60" fillId="34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0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0" fillId="34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4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19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72" fillId="2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3" fillId="3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72" fillId="28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4" fillId="33" borderId="65" applyNumberFormat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7" fillId="12" borderId="71" applyNumberFormat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95" fillId="0" borderId="73" applyNumberFormat="0" applyFill="0" applyAlignment="0" applyProtection="0">
      <alignment vertical="center"/>
    </xf>
    <xf numFmtId="0" fontId="120" fillId="0" borderId="0">
      <alignment vertical="center"/>
    </xf>
    <xf numFmtId="179" fontId="57" fillId="0" borderId="0"/>
    <xf numFmtId="0" fontId="44" fillId="0" borderId="0" applyProtection="0"/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6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6" fillId="0" borderId="0" applyProtection="0"/>
    <xf numFmtId="0" fontId="120" fillId="0" borderId="0">
      <alignment vertical="center"/>
    </xf>
    <xf numFmtId="0" fontId="72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31" borderId="70" applyNumberFormat="0" applyFont="0" applyAlignment="0" applyProtection="0">
      <alignment vertical="center"/>
    </xf>
    <xf numFmtId="0" fontId="32" fillId="0" borderId="0"/>
    <xf numFmtId="0" fontId="97" fillId="0" borderId="0" applyNumberFormat="0" applyFill="0" applyBorder="0" applyAlignment="0" applyProtection="0">
      <alignment vertical="center"/>
    </xf>
    <xf numFmtId="0" fontId="98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0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31" borderId="70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9" fontId="32" fillId="0" borderId="0" applyFont="0" applyFill="0" applyBorder="0" applyAlignment="0" applyProtection="0"/>
    <xf numFmtId="0" fontId="120" fillId="0" borderId="0">
      <alignment vertical="center"/>
    </xf>
    <xf numFmtId="0" fontId="12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9" fontId="32" fillId="0" borderId="0" applyFont="0" applyFill="0" applyBorder="0" applyAlignment="0" applyProtection="0"/>
    <xf numFmtId="0" fontId="120" fillId="0" borderId="0">
      <alignment vertical="center"/>
    </xf>
    <xf numFmtId="0" fontId="57" fillId="0" borderId="0"/>
    <xf numFmtId="0" fontId="12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4" fillId="0" borderId="0"/>
    <xf numFmtId="9" fontId="63" fillId="0" borderId="0" applyFon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9" fontId="44" fillId="0" borderId="0" applyFont="0" applyFill="0" applyBorder="0" applyAlignment="0" applyProtection="0"/>
    <xf numFmtId="0" fontId="120" fillId="0" borderId="0">
      <alignment vertical="center"/>
    </xf>
    <xf numFmtId="0" fontId="95" fillId="0" borderId="73" applyNumberFormat="0" applyFill="0" applyAlignment="0" applyProtection="0">
      <alignment vertical="center"/>
    </xf>
    <xf numFmtId="0" fontId="120" fillId="0" borderId="0">
      <alignment vertical="center"/>
    </xf>
    <xf numFmtId="0" fontId="81" fillId="0" borderId="68" applyNumberFormat="0" applyFill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7" fillId="0" borderId="66" applyNumberFormat="0" applyFill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88" fillId="0" borderId="73" applyNumberFormat="0" applyFill="0" applyAlignment="0" applyProtection="0">
      <alignment vertical="center"/>
    </xf>
    <xf numFmtId="0" fontId="88" fillId="0" borderId="73" applyNumberFormat="0" applyFill="0" applyAlignment="0" applyProtection="0">
      <alignment vertical="center"/>
    </xf>
    <xf numFmtId="0" fontId="88" fillId="0" borderId="73" applyNumberFormat="0" applyFill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88" fillId="0" borderId="73" applyNumberFormat="0" applyFill="0" applyAlignment="0" applyProtection="0">
      <alignment vertical="center"/>
    </xf>
    <xf numFmtId="0" fontId="88" fillId="0" borderId="73" applyNumberFormat="0" applyFill="0" applyAlignment="0" applyProtection="0">
      <alignment vertical="center"/>
    </xf>
    <xf numFmtId="0" fontId="88" fillId="0" borderId="73" applyNumberFormat="0" applyFill="0" applyAlignment="0" applyProtection="0">
      <alignment vertical="center"/>
    </xf>
    <xf numFmtId="0" fontId="63" fillId="0" borderId="0" applyProtection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71" fillId="0" borderId="68" applyNumberFormat="0" applyFill="0" applyAlignment="0" applyProtection="0">
      <alignment vertical="center"/>
    </xf>
    <xf numFmtId="0" fontId="120" fillId="0" borderId="0">
      <alignment vertical="center"/>
    </xf>
    <xf numFmtId="0" fontId="61" fillId="0" borderId="66" applyNumberFormat="0" applyFill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1" fillId="0" borderId="66" applyNumberFormat="0" applyFill="0" applyAlignment="0" applyProtection="0">
      <alignment vertical="center"/>
    </xf>
    <xf numFmtId="0" fontId="61" fillId="0" borderId="66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1" fillId="0" borderId="66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27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3" fillId="0" borderId="0"/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/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58" fillId="17" borderId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4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4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5" fillId="0" borderId="0" applyNumberFormat="0" applyFill="0" applyBorder="0" applyAlignment="0" applyProtection="0">
      <alignment vertical="top"/>
      <protection locked="0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top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104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7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44" fillId="0" borderId="0"/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44" fillId="0" borderId="0"/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120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9" fillId="23" borderId="65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40" fontId="103" fillId="0" borderId="0" applyFont="0" applyFill="0" applyBorder="0" applyAlignment="0" applyProtection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73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5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08" fillId="33" borderId="65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120" fillId="0" borderId="0">
      <alignment vertical="center"/>
    </xf>
    <xf numFmtId="0" fontId="63" fillId="0" borderId="0">
      <alignment vertical="center"/>
    </xf>
    <xf numFmtId="0" fontId="32" fillId="0" borderId="0">
      <alignment vertical="top"/>
    </xf>
    <xf numFmtId="0" fontId="32" fillId="0" borderId="0"/>
    <xf numFmtId="0" fontId="63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120" fillId="0" borderId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120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3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3" fillId="0" borderId="0"/>
    <xf numFmtId="0" fontId="32" fillId="0" borderId="0"/>
    <xf numFmtId="0" fontId="73" fillId="0" borderId="0">
      <alignment vertical="center"/>
    </xf>
    <xf numFmtId="0" fontId="32" fillId="0" borderId="0">
      <alignment vertical="center"/>
    </xf>
    <xf numFmtId="0" fontId="73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73" fillId="0" borderId="0">
      <alignment vertical="center"/>
    </xf>
    <xf numFmtId="0" fontId="32" fillId="0" borderId="0"/>
    <xf numFmtId="0" fontId="73" fillId="0" borderId="0">
      <alignment vertical="center"/>
    </xf>
    <xf numFmtId="0" fontId="120" fillId="0" borderId="0">
      <alignment vertical="center"/>
    </xf>
    <xf numFmtId="0" fontId="73" fillId="0" borderId="0">
      <alignment vertical="center"/>
    </xf>
    <xf numFmtId="0" fontId="120" fillId="0" borderId="0">
      <alignment vertical="center"/>
    </xf>
    <xf numFmtId="0" fontId="7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/>
    <xf numFmtId="0" fontId="120" fillId="0" borderId="0">
      <alignment vertical="center"/>
    </xf>
    <xf numFmtId="0" fontId="32" fillId="0" borderId="0"/>
    <xf numFmtId="0" fontId="63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20" fillId="0" borderId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63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3" fillId="0" borderId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109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3" fillId="0" borderId="0">
      <alignment vertical="center"/>
    </xf>
    <xf numFmtId="0" fontId="32" fillId="0" borderId="0"/>
    <xf numFmtId="0" fontId="12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32" fillId="0" borderId="0"/>
    <xf numFmtId="0" fontId="32" fillId="0" borderId="0"/>
    <xf numFmtId="0" fontId="63" fillId="0" borderId="0">
      <alignment vertical="center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178" fontId="103" fillId="0" borderId="0" applyFont="0" applyFill="0" applyBorder="0" applyAlignment="0" applyProtection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10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8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2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38" fontId="103" fillId="0" borderId="0" applyFont="0" applyFill="0" applyBorder="0" applyAlignment="0" applyProtection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11" fillId="33" borderId="72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32" fillId="31" borderId="70" applyNumberFormat="0" applyFont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3" fillId="0" borderId="0" applyProtection="0">
      <alignment vertical="center"/>
    </xf>
    <xf numFmtId="0" fontId="32" fillId="0" borderId="0"/>
    <xf numFmtId="0" fontId="63" fillId="0" borderId="0"/>
    <xf numFmtId="0" fontId="32" fillId="0" borderId="0"/>
    <xf numFmtId="0" fontId="112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0" fillId="25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3" fillId="31" borderId="70" applyNumberFormat="0" applyFont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85" fillId="12" borderId="71" applyNumberFormat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70" fillId="0" borderId="67" applyNumberFormat="0" applyFill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85" fillId="12" borderId="71" applyNumberFormat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8" fillId="0" borderId="67" applyNumberFormat="0" applyFill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4" fillId="33" borderId="65" applyNumberFormat="0" applyAlignment="0" applyProtection="0">
      <alignment vertical="center"/>
    </xf>
    <xf numFmtId="0" fontId="120" fillId="0" borderId="0">
      <alignment vertical="center"/>
    </xf>
    <xf numFmtId="0" fontId="113" fillId="33" borderId="65" applyNumberFormat="0" applyAlignment="0" applyProtection="0">
      <alignment vertical="center"/>
    </xf>
    <xf numFmtId="0" fontId="108" fillId="33" borderId="65" applyNumberFormat="0" applyAlignment="0" applyProtection="0">
      <alignment vertical="center"/>
    </xf>
    <xf numFmtId="0" fontId="108" fillId="33" borderId="65" applyNumberFormat="0" applyAlignment="0" applyProtection="0">
      <alignment vertical="center"/>
    </xf>
    <xf numFmtId="0" fontId="108" fillId="33" borderId="65" applyNumberFormat="0" applyAlignment="0" applyProtection="0">
      <alignment vertical="center"/>
    </xf>
    <xf numFmtId="0" fontId="120" fillId="0" borderId="0">
      <alignment vertical="center"/>
    </xf>
    <xf numFmtId="0" fontId="108" fillId="33" borderId="65" applyNumberFormat="0" applyAlignment="0" applyProtection="0">
      <alignment vertical="center"/>
    </xf>
    <xf numFmtId="0" fontId="120" fillId="0" borderId="0">
      <alignment vertical="center"/>
    </xf>
    <xf numFmtId="0" fontId="108" fillId="33" borderId="65" applyNumberFormat="0" applyAlignment="0" applyProtection="0">
      <alignment vertical="center"/>
    </xf>
    <xf numFmtId="0" fontId="108" fillId="33" borderId="65" applyNumberFormat="0" applyAlignment="0" applyProtection="0">
      <alignment vertical="center"/>
    </xf>
    <xf numFmtId="0" fontId="120" fillId="0" borderId="0">
      <alignment vertical="center"/>
    </xf>
    <xf numFmtId="0" fontId="108" fillId="33" borderId="65" applyNumberFormat="0" applyAlignment="0" applyProtection="0">
      <alignment vertical="center"/>
    </xf>
    <xf numFmtId="0" fontId="85" fillId="12" borderId="71" applyNumberFormat="0" applyAlignment="0" applyProtection="0">
      <alignment vertical="center"/>
    </xf>
    <xf numFmtId="0" fontId="120" fillId="0" borderId="0">
      <alignment vertical="center"/>
    </xf>
    <xf numFmtId="0" fontId="114" fillId="0" borderId="73" applyNumberFormat="0" applyFill="0" applyAlignment="0" applyProtection="0">
      <alignment vertical="center"/>
    </xf>
    <xf numFmtId="0" fontId="115" fillId="0" borderId="68" applyNumberFormat="0" applyFill="0" applyAlignment="0" applyProtection="0">
      <alignment vertical="center"/>
    </xf>
    <xf numFmtId="0" fontId="116" fillId="0" borderId="66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74" fillId="0" borderId="69" applyNumberFormat="0" applyFill="0" applyAlignment="0" applyProtection="0">
      <alignment vertical="center"/>
    </xf>
    <xf numFmtId="0" fontId="120" fillId="0" borderId="0">
      <alignment vertical="center"/>
    </xf>
    <xf numFmtId="0" fontId="74" fillId="0" borderId="69" applyNumberFormat="0" applyFill="0" applyAlignment="0" applyProtection="0">
      <alignment vertical="center"/>
    </xf>
    <xf numFmtId="0" fontId="78" fillId="0" borderId="69" applyNumberFormat="0" applyFill="0" applyAlignment="0" applyProtection="0">
      <alignment vertical="center"/>
    </xf>
    <xf numFmtId="0" fontId="118" fillId="22" borderId="0" applyNumberFormat="0" applyBorder="0" applyAlignment="0" applyProtection="0">
      <alignment vertical="center"/>
    </xf>
    <xf numFmtId="181" fontId="32" fillId="0" borderId="0" applyFont="0" applyFill="0" applyBorder="0" applyAlignment="0" applyProtection="0"/>
    <xf numFmtId="0" fontId="120" fillId="0" borderId="0">
      <alignment vertical="center"/>
    </xf>
    <xf numFmtId="0" fontId="120" fillId="0" borderId="0">
      <alignment vertical="center"/>
    </xf>
    <xf numFmtId="177" fontId="32" fillId="0" borderId="0" applyFont="0" applyFill="0" applyBorder="0" applyAlignment="0" applyProtection="0">
      <alignment vertical="center"/>
    </xf>
    <xf numFmtId="0" fontId="120" fillId="0" borderId="0">
      <alignment vertical="center"/>
    </xf>
    <xf numFmtId="0" fontId="72" fillId="20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93" fillId="32" borderId="0" applyNumberFormat="0" applyBorder="0" applyAlignment="0" applyProtection="0">
      <alignment vertical="center"/>
    </xf>
    <xf numFmtId="0" fontId="93" fillId="32" borderId="0" applyNumberFormat="0" applyBorder="0" applyAlignment="0" applyProtection="0">
      <alignment vertical="center"/>
    </xf>
    <xf numFmtId="0" fontId="84" fillId="33" borderId="72" applyNumberFormat="0" applyAlignment="0" applyProtection="0">
      <alignment vertical="center"/>
    </xf>
    <xf numFmtId="0" fontId="119" fillId="33" borderId="72" applyNumberFormat="0" applyAlignment="0" applyProtection="0">
      <alignment vertical="center"/>
    </xf>
    <xf numFmtId="0" fontId="119" fillId="33" borderId="72" applyNumberFormat="0" applyAlignment="0" applyProtection="0">
      <alignment vertical="center"/>
    </xf>
    <xf numFmtId="0" fontId="119" fillId="33" borderId="72" applyNumberFormat="0" applyAlignment="0" applyProtection="0">
      <alignment vertical="center"/>
    </xf>
    <xf numFmtId="0" fontId="119" fillId="33" borderId="72" applyNumberFormat="0" applyAlignment="0" applyProtection="0">
      <alignment vertical="center"/>
    </xf>
    <xf numFmtId="0" fontId="120" fillId="0" borderId="0">
      <alignment vertical="center"/>
    </xf>
    <xf numFmtId="0" fontId="119" fillId="33" borderId="72" applyNumberFormat="0" applyAlignment="0" applyProtection="0">
      <alignment vertical="center"/>
    </xf>
    <xf numFmtId="0" fontId="119" fillId="33" borderId="72" applyNumberFormat="0" applyAlignment="0" applyProtection="0">
      <alignment vertical="center"/>
    </xf>
    <xf numFmtId="0" fontId="120" fillId="0" borderId="0">
      <alignment vertical="center"/>
    </xf>
    <xf numFmtId="0" fontId="119" fillId="33" borderId="72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19" fillId="33" borderId="72" applyNumberFormat="0" applyAlignment="0" applyProtection="0">
      <alignment vertical="center"/>
    </xf>
    <xf numFmtId="0" fontId="79" fillId="23" borderId="65" applyNumberFormat="0" applyAlignment="0" applyProtection="0">
      <alignment vertical="center"/>
    </xf>
    <xf numFmtId="0" fontId="79" fillId="23" borderId="65" applyNumberFormat="0" applyAlignment="0" applyProtection="0">
      <alignment vertical="center"/>
    </xf>
    <xf numFmtId="0" fontId="79" fillId="23" borderId="65" applyNumberFormat="0" applyAlignment="0" applyProtection="0">
      <alignment vertical="center"/>
    </xf>
    <xf numFmtId="0" fontId="79" fillId="23" borderId="65" applyNumberFormat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79" fillId="23" borderId="65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82" fontId="103" fillId="0" borderId="0" applyFont="0" applyFill="0" applyBorder="0" applyAlignment="0" applyProtection="0"/>
    <xf numFmtId="0" fontId="57" fillId="0" borderId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20" fillId="0" borderId="0">
      <alignment vertical="center"/>
    </xf>
    <xf numFmtId="0" fontId="27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120" fillId="0" borderId="0">
      <alignment vertical="center"/>
    </xf>
    <xf numFmtId="0" fontId="27" fillId="0" borderId="0">
      <alignment vertical="top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27" fillId="0" borderId="0">
      <alignment vertical="top"/>
    </xf>
    <xf numFmtId="0" fontId="32" fillId="0" borderId="0"/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102" fillId="0" borderId="0">
      <alignment vertical="center"/>
    </xf>
  </cellStyleXfs>
  <cellXfs count="455">
    <xf numFmtId="0" fontId="0" fillId="0" borderId="0" xfId="0">
      <alignment vertical="center"/>
    </xf>
    <xf numFmtId="0" fontId="120" fillId="0" borderId="0" xfId="4389" applyAlignment="1"/>
    <xf numFmtId="0" fontId="1" fillId="0" borderId="0" xfId="5208" applyFont="1" applyAlignment="1">
      <alignment horizontal="center" vertical="center"/>
    </xf>
    <xf numFmtId="0" fontId="2" fillId="0" borderId="0" xfId="5208" applyFont="1" applyAlignment="1">
      <alignment horizontal="center" vertical="center"/>
    </xf>
    <xf numFmtId="0" fontId="2" fillId="0" borderId="0" xfId="5208" applyFont="1" applyAlignment="1">
      <alignment horizontal="center" vertical="center" shrinkToFit="1"/>
    </xf>
    <xf numFmtId="0" fontId="4" fillId="0" borderId="1" xfId="2352" applyFont="1" applyBorder="1" applyAlignment="1">
      <alignment horizontal="center" vertical="center" wrapText="1"/>
    </xf>
    <xf numFmtId="0" fontId="4" fillId="0" borderId="3" xfId="2352" applyFont="1" applyBorder="1" applyAlignment="1">
      <alignment horizontal="left" vertical="center"/>
    </xf>
    <xf numFmtId="0" fontId="4" fillId="0" borderId="2" xfId="2352" applyFont="1" applyBorder="1" applyAlignment="1">
      <alignment horizontal="center" vertical="center" wrapText="1"/>
    </xf>
    <xf numFmtId="0" fontId="4" fillId="3" borderId="2" xfId="2352" applyFont="1" applyFill="1" applyBorder="1" applyAlignment="1">
      <alignment horizontal="center" vertical="center" wrapText="1"/>
    </xf>
    <xf numFmtId="0" fontId="1" fillId="0" borderId="4" xfId="5208" applyFont="1" applyBorder="1" applyAlignment="1">
      <alignment horizontal="center" vertical="center" wrapText="1"/>
    </xf>
    <xf numFmtId="0" fontId="6" fillId="0" borderId="4" xfId="5208" applyFont="1" applyBorder="1" applyAlignment="1">
      <alignment horizontal="center" vertical="center" wrapText="1"/>
    </xf>
    <xf numFmtId="0" fontId="6" fillId="0" borderId="4" xfId="5208" applyFont="1" applyBorder="1" applyAlignment="1">
      <alignment horizontal="left" vertical="center" wrapText="1"/>
    </xf>
    <xf numFmtId="0" fontId="6" fillId="0" borderId="4" xfId="5208" applyFont="1" applyBorder="1" applyAlignment="1">
      <alignment vertical="center" wrapText="1" shrinkToFit="1"/>
    </xf>
    <xf numFmtId="0" fontId="6" fillId="0" borderId="4" xfId="5208" applyFont="1" applyBorder="1" applyAlignment="1">
      <alignment horizontal="center" vertical="center" wrapText="1" shrinkToFit="1"/>
    </xf>
    <xf numFmtId="0" fontId="1" fillId="0" borderId="4" xfId="5208" applyFont="1" applyBorder="1" applyAlignment="1">
      <alignment horizontal="left" vertical="center" wrapText="1"/>
    </xf>
    <xf numFmtId="0" fontId="1" fillId="0" borderId="4" xfId="5208" applyFont="1" applyBorder="1" applyAlignment="1">
      <alignment vertical="center" wrapText="1" shrinkToFit="1"/>
    </xf>
    <xf numFmtId="0" fontId="7" fillId="4" borderId="1" xfId="3441" applyFont="1" applyFill="1" applyBorder="1" applyAlignment="1">
      <alignment horizontal="left" vertical="center"/>
    </xf>
    <xf numFmtId="0" fontId="8" fillId="4" borderId="1" xfId="5208" applyFont="1" applyFill="1" applyBorder="1" applyAlignment="1">
      <alignment horizontal="left" vertical="center"/>
    </xf>
    <xf numFmtId="0" fontId="1" fillId="5" borderId="1" xfId="5208" applyFont="1" applyFill="1" applyBorder="1" applyAlignment="1">
      <alignment horizontal="center" vertical="center" shrinkToFit="1"/>
    </xf>
    <xf numFmtId="0" fontId="1" fillId="5" borderId="1" xfId="5208" applyFont="1" applyFill="1" applyBorder="1" applyAlignment="1">
      <alignment horizontal="center" vertical="center" wrapText="1" shrinkToFit="1"/>
    </xf>
    <xf numFmtId="0" fontId="1" fillId="5" borderId="1" xfId="5208" applyFont="1" applyFill="1" applyBorder="1" applyAlignment="1">
      <alignment horizontal="center" vertical="center" wrapText="1"/>
    </xf>
    <xf numFmtId="0" fontId="1" fillId="5" borderId="1" xfId="5208" applyFont="1" applyFill="1" applyBorder="1" applyAlignment="1">
      <alignment horizontal="left" vertical="center" shrinkToFit="1"/>
    </xf>
    <xf numFmtId="0" fontId="1" fillId="5" borderId="1" xfId="5208" applyFont="1" applyFill="1" applyBorder="1" applyAlignment="1">
      <alignment horizontal="left" vertical="center" wrapText="1" shrinkToFit="1"/>
    </xf>
    <xf numFmtId="0" fontId="1" fillId="5" borderId="1" xfId="5208" applyFont="1" applyFill="1" applyBorder="1" applyAlignment="1">
      <alignment horizontal="left" vertical="center" wrapText="1"/>
    </xf>
    <xf numFmtId="0" fontId="9" fillId="0" borderId="0" xfId="5208" applyFont="1" applyAlignment="1">
      <alignment horizontal="center" vertical="center" wrapText="1"/>
    </xf>
    <xf numFmtId="0" fontId="9" fillId="0" borderId="0" xfId="5208" applyFont="1" applyAlignment="1">
      <alignment horizontal="center" vertical="center" wrapText="1" shrinkToFit="1"/>
    </xf>
    <xf numFmtId="0" fontId="1" fillId="0" borderId="1" xfId="2352" applyFont="1" applyBorder="1" applyAlignment="1">
      <alignment horizontal="left" vertical="center"/>
    </xf>
    <xf numFmtId="0" fontId="4" fillId="0" borderId="3" xfId="5208" applyFont="1" applyBorder="1" applyAlignment="1">
      <alignment horizontal="left" vertical="center"/>
    </xf>
    <xf numFmtId="0" fontId="4" fillId="0" borderId="1" xfId="2352" applyFont="1" applyBorder="1" applyAlignment="1">
      <alignment horizontal="left" vertical="center"/>
    </xf>
    <xf numFmtId="58" fontId="1" fillId="0" borderId="2" xfId="2352" applyNumberFormat="1" applyFont="1" applyBorder="1" applyAlignment="1">
      <alignment horizontal="left" vertical="center"/>
    </xf>
    <xf numFmtId="0" fontId="4" fillId="0" borderId="2" xfId="2352" applyFont="1" applyBorder="1" applyAlignment="1">
      <alignment horizontal="left" vertical="center"/>
    </xf>
    <xf numFmtId="0" fontId="4" fillId="4" borderId="1" xfId="2352" applyFont="1" applyFill="1" applyBorder="1" applyAlignment="1">
      <alignment horizontal="center" vertical="center" wrapText="1"/>
    </xf>
    <xf numFmtId="0" fontId="4" fillId="6" borderId="2" xfId="2352" applyFont="1" applyFill="1" applyBorder="1" applyAlignment="1">
      <alignment horizontal="center" vertical="center" wrapText="1"/>
    </xf>
    <xf numFmtId="0" fontId="4" fillId="6" borderId="10" xfId="2352" applyFont="1" applyFill="1" applyBorder="1" applyAlignment="1">
      <alignment horizontal="center" vertical="center" wrapText="1"/>
    </xf>
    <xf numFmtId="0" fontId="1" fillId="4" borderId="1" xfId="5208" applyFont="1" applyFill="1" applyBorder="1" applyAlignment="1">
      <alignment horizontal="center" vertical="center" wrapText="1"/>
    </xf>
    <xf numFmtId="185" fontId="6" fillId="0" borderId="4" xfId="5208" applyNumberFormat="1" applyFont="1" applyBorder="1" applyAlignment="1">
      <alignment horizontal="center" vertical="center" wrapText="1"/>
    </xf>
    <xf numFmtId="9" fontId="6" fillId="0" borderId="4" xfId="5208" applyNumberFormat="1" applyFont="1" applyBorder="1" applyAlignment="1">
      <alignment horizontal="center" vertical="center" wrapText="1"/>
    </xf>
    <xf numFmtId="176" fontId="6" fillId="0" borderId="4" xfId="5208" applyNumberFormat="1" applyFont="1" applyBorder="1" applyAlignment="1">
      <alignment horizontal="center" vertical="center" wrapText="1"/>
    </xf>
    <xf numFmtId="0" fontId="1" fillId="0" borderId="11" xfId="5208" applyFont="1" applyBorder="1" applyAlignment="1">
      <alignment horizontal="center" vertical="center" wrapText="1"/>
    </xf>
    <xf numFmtId="0" fontId="1" fillId="0" borderId="8" xfId="5208" applyFont="1" applyBorder="1" applyAlignment="1">
      <alignment horizontal="center" vertical="center" wrapText="1"/>
    </xf>
    <xf numFmtId="0" fontId="1" fillId="0" borderId="8" xfId="5208" applyFont="1" applyBorder="1" applyAlignment="1">
      <alignment horizontal="center" vertical="center"/>
    </xf>
    <xf numFmtId="0" fontId="1" fillId="0" borderId="1" xfId="5208" applyFont="1" applyBorder="1" applyAlignment="1">
      <alignment horizontal="center" vertical="center" wrapText="1"/>
    </xf>
    <xf numFmtId="0" fontId="1" fillId="0" borderId="1" xfId="5208" applyFont="1" applyBorder="1" applyAlignment="1">
      <alignment horizontal="center" vertical="center"/>
    </xf>
    <xf numFmtId="186" fontId="1" fillId="5" borderId="1" xfId="5208" applyNumberFormat="1" applyFont="1" applyFill="1" applyBorder="1" applyAlignment="1">
      <alignment horizontal="center" vertical="center" wrapText="1"/>
    </xf>
    <xf numFmtId="9" fontId="1" fillId="5" borderId="1" xfId="5208" applyNumberFormat="1" applyFont="1" applyFill="1" applyBorder="1" applyAlignment="1">
      <alignment horizontal="center" vertical="center" wrapText="1"/>
    </xf>
    <xf numFmtId="176" fontId="1" fillId="5" borderId="1" xfId="5208" applyNumberFormat="1" applyFont="1" applyFill="1" applyBorder="1" applyAlignment="1">
      <alignment horizontal="center" vertical="center" wrapText="1"/>
    </xf>
    <xf numFmtId="176" fontId="4" fillId="5" borderId="3" xfId="5208" applyNumberFormat="1" applyFont="1" applyFill="1" applyBorder="1" applyAlignment="1">
      <alignment horizontal="center" vertical="center" wrapText="1"/>
    </xf>
    <xf numFmtId="0" fontId="1" fillId="5" borderId="1" xfId="5208" applyFont="1" applyFill="1" applyBorder="1" applyAlignment="1">
      <alignment vertical="center" wrapText="1"/>
    </xf>
    <xf numFmtId="186" fontId="1" fillId="5" borderId="1" xfId="5208" applyNumberFormat="1" applyFont="1" applyFill="1" applyBorder="1" applyAlignment="1">
      <alignment horizontal="left" vertical="center" wrapText="1"/>
    </xf>
    <xf numFmtId="9" fontId="1" fillId="5" borderId="1" xfId="5208" applyNumberFormat="1" applyFont="1" applyFill="1" applyBorder="1" applyAlignment="1">
      <alignment horizontal="left" vertical="center" wrapText="1"/>
    </xf>
    <xf numFmtId="176" fontId="1" fillId="5" borderId="1" xfId="5208" applyNumberFormat="1" applyFont="1" applyFill="1" applyBorder="1" applyAlignment="1">
      <alignment horizontal="left" vertical="center" wrapText="1"/>
    </xf>
    <xf numFmtId="176" fontId="4" fillId="6" borderId="3" xfId="5208" applyNumberFormat="1" applyFont="1" applyFill="1" applyBorder="1" applyAlignment="1">
      <alignment horizontal="center" vertical="center" wrapText="1"/>
    </xf>
    <xf numFmtId="0" fontId="1" fillId="0" borderId="1" xfId="5208" applyFont="1" applyBorder="1" applyAlignment="1">
      <alignment horizontal="left" vertical="center" wrapText="1"/>
    </xf>
    <xf numFmtId="0" fontId="1" fillId="0" borderId="1" xfId="5208" applyFont="1" applyBorder="1" applyAlignment="1">
      <alignment horizontal="left" vertical="center"/>
    </xf>
    <xf numFmtId="186" fontId="9" fillId="0" borderId="0" xfId="5208" applyNumberFormat="1" applyFont="1" applyAlignment="1">
      <alignment horizontal="center" vertical="center" wrapText="1"/>
    </xf>
    <xf numFmtId="9" fontId="9" fillId="0" borderId="0" xfId="5208" applyNumberFormat="1" applyFont="1" applyAlignment="1">
      <alignment horizontal="center" vertical="center" wrapText="1"/>
    </xf>
    <xf numFmtId="176" fontId="9" fillId="0" borderId="0" xfId="5208" applyNumberFormat="1" applyFont="1" applyAlignment="1">
      <alignment horizontal="center" vertical="center" wrapText="1"/>
    </xf>
    <xf numFmtId="176" fontId="10" fillId="0" borderId="0" xfId="5208" applyNumberFormat="1" applyFont="1" applyAlignment="1">
      <alignment horizontal="center" vertical="center" wrapText="1"/>
    </xf>
    <xf numFmtId="0" fontId="11" fillId="0" borderId="0" xfId="5208" applyFont="1" applyAlignment="1">
      <alignment horizontal="center" vertical="center"/>
    </xf>
    <xf numFmtId="0" fontId="4" fillId="0" borderId="0" xfId="5208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0" borderId="0" xfId="5208" applyFont="1" applyAlignment="1">
      <alignment horizontal="center" vertical="center" wrapText="1"/>
    </xf>
    <xf numFmtId="0" fontId="1" fillId="0" borderId="2" xfId="2352" applyFont="1" applyBorder="1" applyAlignment="1">
      <alignment horizontal="left" vertical="center"/>
    </xf>
    <xf numFmtId="0" fontId="1" fillId="0" borderId="0" xfId="5208" applyFont="1" applyAlignment="1">
      <alignment horizontal="left" vertical="center"/>
    </xf>
    <xf numFmtId="0" fontId="120" fillId="0" borderId="0" xfId="4389" applyAlignment="1">
      <alignment horizontal="left" vertical="center" shrinkToFit="1"/>
    </xf>
    <xf numFmtId="58" fontId="1" fillId="0" borderId="1" xfId="2352" applyNumberFormat="1" applyFont="1" applyBorder="1" applyAlignment="1">
      <alignment horizontal="left" vertical="center"/>
    </xf>
    <xf numFmtId="0" fontId="120" fillId="4" borderId="1" xfId="4389" applyFill="1" applyBorder="1">
      <alignment vertical="center"/>
    </xf>
    <xf numFmtId="0" fontId="6" fillId="0" borderId="11" xfId="5208" applyFont="1" applyBorder="1" applyAlignment="1">
      <alignment horizontal="center" vertical="center" wrapText="1"/>
    </xf>
    <xf numFmtId="176" fontId="4" fillId="0" borderId="3" xfId="5208" applyNumberFormat="1" applyFont="1" applyBorder="1" applyAlignment="1">
      <alignment horizontal="center" vertical="center" wrapText="1"/>
    </xf>
    <xf numFmtId="0" fontId="1" fillId="5" borderId="8" xfId="5208" applyFont="1" applyFill="1" applyBorder="1" applyAlignment="1">
      <alignment horizontal="center" vertical="center" wrapText="1"/>
    </xf>
    <xf numFmtId="0" fontId="4" fillId="7" borderId="1" xfId="2352" applyFont="1" applyFill="1" applyBorder="1" applyAlignment="1">
      <alignment horizontal="center" vertical="center" wrapText="1"/>
    </xf>
    <xf numFmtId="0" fontId="120" fillId="0" borderId="0" xfId="2929" applyAlignment="1"/>
    <xf numFmtId="0" fontId="120" fillId="0" borderId="0" xfId="2929">
      <alignment vertical="center"/>
    </xf>
    <xf numFmtId="0" fontId="120" fillId="0" borderId="0" xfId="2929" applyAlignment="1">
      <alignment vertical="center" wrapText="1"/>
    </xf>
    <xf numFmtId="0" fontId="14" fillId="9" borderId="15" xfId="5209" applyFont="1" applyFill="1" applyBorder="1" applyAlignment="1">
      <alignment horizontal="center" vertical="center" wrapText="1"/>
    </xf>
    <xf numFmtId="0" fontId="14" fillId="9" borderId="1" xfId="5209" applyFont="1" applyFill="1" applyBorder="1" applyAlignment="1">
      <alignment horizontal="center" vertical="center" wrapText="1"/>
    </xf>
    <xf numFmtId="0" fontId="14" fillId="9" borderId="16" xfId="5209" applyFont="1" applyFill="1" applyBorder="1" applyAlignment="1">
      <alignment horizontal="center" vertical="center" wrapText="1"/>
    </xf>
    <xf numFmtId="0" fontId="14" fillId="9" borderId="17" xfId="5209" applyFont="1" applyFill="1" applyBorder="1" applyAlignment="1">
      <alignment horizontal="center" vertical="center" wrapText="1"/>
    </xf>
    <xf numFmtId="0" fontId="14" fillId="9" borderId="18" xfId="5209" applyFont="1" applyFill="1" applyBorder="1" applyAlignment="1">
      <alignment horizontal="center" vertical="center" wrapText="1"/>
    </xf>
    <xf numFmtId="0" fontId="14" fillId="5" borderId="19" xfId="5209" applyFont="1" applyFill="1" applyBorder="1" applyAlignment="1">
      <alignment horizontal="center" vertical="center" wrapText="1"/>
    </xf>
    <xf numFmtId="0" fontId="14" fillId="5" borderId="20" xfId="5209" applyFont="1" applyFill="1" applyBorder="1" applyAlignment="1">
      <alignment horizontal="center" vertical="center" wrapText="1"/>
    </xf>
    <xf numFmtId="0" fontId="14" fillId="5" borderId="21" xfId="5209" applyFont="1" applyFill="1" applyBorder="1" applyAlignment="1">
      <alignment horizontal="center" vertical="center" wrapText="1"/>
    </xf>
    <xf numFmtId="0" fontId="14" fillId="0" borderId="22" xfId="5209" applyFont="1" applyBorder="1" applyAlignment="1">
      <alignment vertical="center"/>
    </xf>
    <xf numFmtId="0" fontId="14" fillId="0" borderId="23" xfId="5209" applyFont="1" applyBorder="1" applyAlignment="1">
      <alignment vertical="center"/>
    </xf>
    <xf numFmtId="0" fontId="14" fillId="0" borderId="24" xfId="5209" applyFont="1" applyBorder="1" applyAlignment="1">
      <alignment vertical="center"/>
    </xf>
    <xf numFmtId="0" fontId="14" fillId="0" borderId="25" xfId="5209" applyFont="1" applyBorder="1" applyAlignment="1">
      <alignment vertical="center"/>
    </xf>
    <xf numFmtId="0" fontId="14" fillId="0" borderId="0" xfId="5209" applyFont="1" applyAlignment="1">
      <alignment vertical="center"/>
    </xf>
    <xf numFmtId="0" fontId="14" fillId="0" borderId="26" xfId="5209" applyFont="1" applyBorder="1" applyAlignment="1">
      <alignment vertical="center"/>
    </xf>
    <xf numFmtId="0" fontId="14" fillId="0" borderId="27" xfId="5209" applyFont="1" applyBorder="1" applyAlignment="1">
      <alignment vertical="center"/>
    </xf>
    <xf numFmtId="0" fontId="14" fillId="0" borderId="28" xfId="5209" applyFont="1" applyBorder="1" applyAlignment="1">
      <alignment vertical="center"/>
    </xf>
    <xf numFmtId="0" fontId="14" fillId="0" borderId="29" xfId="5209" applyFont="1" applyBorder="1" applyAlignment="1">
      <alignment vertical="center"/>
    </xf>
    <xf numFmtId="0" fontId="15" fillId="0" borderId="0" xfId="4344" applyFont="1"/>
    <xf numFmtId="0" fontId="16" fillId="0" borderId="0" xfId="4344" applyFont="1" applyAlignment="1">
      <alignment horizontal="center"/>
    </xf>
    <xf numFmtId="0" fontId="15" fillId="0" borderId="0" xfId="4376" applyFont="1" applyAlignment="1">
      <alignment horizontal="center"/>
    </xf>
    <xf numFmtId="0" fontId="15" fillId="0" borderId="0" xfId="4376" applyFont="1"/>
    <xf numFmtId="0" fontId="18" fillId="0" borderId="0" xfId="4376" applyFont="1" applyAlignment="1">
      <alignment horizontal="center"/>
    </xf>
    <xf numFmtId="0" fontId="15" fillId="0" borderId="1" xfId="4376" applyFont="1" applyBorder="1" applyAlignment="1">
      <alignment horizontal="center"/>
    </xf>
    <xf numFmtId="0" fontId="21" fillId="0" borderId="1" xfId="4344" applyFont="1" applyBorder="1" applyAlignment="1">
      <alignment horizontal="center"/>
    </xf>
    <xf numFmtId="0" fontId="21" fillId="9" borderId="1" xfId="4344" applyFont="1" applyFill="1" applyBorder="1" applyAlignment="1">
      <alignment horizontal="center"/>
    </xf>
    <xf numFmtId="0" fontId="22" fillId="9" borderId="1" xfId="4344" applyFont="1" applyFill="1" applyBorder="1" applyAlignment="1">
      <alignment horizontal="center"/>
    </xf>
    <xf numFmtId="0" fontId="15" fillId="0" borderId="0" xfId="4344" applyFont="1" applyAlignment="1">
      <alignment horizontal="left"/>
    </xf>
    <xf numFmtId="0" fontId="15" fillId="10" borderId="0" xfId="4344" applyFont="1" applyFill="1" applyAlignment="1">
      <alignment horizontal="center"/>
    </xf>
    <xf numFmtId="0" fontId="15" fillId="10" borderId="0" xfId="4376" applyFont="1" applyFill="1" applyAlignment="1">
      <alignment horizontal="center"/>
    </xf>
    <xf numFmtId="0" fontId="24" fillId="0" borderId="0" xfId="4376" applyFont="1" applyAlignment="1">
      <alignment horizontal="center" wrapText="1"/>
    </xf>
    <xf numFmtId="0" fontId="16" fillId="0" borderId="0" xfId="4344" applyFont="1" applyAlignment="1">
      <alignment horizontal="left"/>
    </xf>
    <xf numFmtId="0" fontId="26" fillId="0" borderId="0" xfId="2657" applyFont="1">
      <alignment vertical="center"/>
    </xf>
    <xf numFmtId="0" fontId="27" fillId="0" borderId="0" xfId="2657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0" borderId="0" xfId="2657" applyFont="1">
      <alignment vertical="center"/>
    </xf>
    <xf numFmtId="0" fontId="29" fillId="0" borderId="0" xfId="2657" applyFont="1">
      <alignment vertical="center"/>
    </xf>
    <xf numFmtId="0" fontId="30" fillId="0" borderId="0" xfId="2657" applyFont="1">
      <alignment vertical="center"/>
    </xf>
    <xf numFmtId="0" fontId="28" fillId="0" borderId="0" xfId="2657" applyFont="1" applyAlignment="1">
      <alignment horizontal="center" vertical="center"/>
    </xf>
    <xf numFmtId="0" fontId="31" fillId="0" borderId="0" xfId="4310" applyFont="1" applyAlignment="1">
      <alignment vertical="center"/>
    </xf>
    <xf numFmtId="0" fontId="0" fillId="0" borderId="0" xfId="4310" applyFont="1" applyAlignment="1">
      <alignment vertical="center"/>
    </xf>
    <xf numFmtId="0" fontId="32" fillId="0" borderId="0" xfId="4310" applyAlignment="1">
      <alignment vertical="center"/>
    </xf>
    <xf numFmtId="0" fontId="35" fillId="0" borderId="30" xfId="3441" applyFont="1" applyBorder="1" applyAlignment="1">
      <alignment horizontal="left" vertical="center"/>
    </xf>
    <xf numFmtId="0" fontId="4" fillId="0" borderId="32" xfId="3441" applyFont="1" applyBorder="1" applyAlignment="1">
      <alignment horizontal="left" vertical="center"/>
    </xf>
    <xf numFmtId="0" fontId="35" fillId="0" borderId="23" xfId="3441" applyFont="1" applyBorder="1" applyAlignment="1">
      <alignment horizontal="left" vertical="center"/>
    </xf>
    <xf numFmtId="0" fontId="4" fillId="0" borderId="1" xfId="3441" applyFont="1" applyBorder="1" applyAlignment="1">
      <alignment horizontal="left" vertical="center"/>
    </xf>
    <xf numFmtId="0" fontId="4" fillId="0" borderId="10" xfId="3441" applyFont="1" applyBorder="1" applyAlignment="1">
      <alignment horizontal="left" vertical="center"/>
    </xf>
    <xf numFmtId="0" fontId="36" fillId="0" borderId="20" xfId="3441" applyFont="1" applyBorder="1" applyAlignment="1">
      <alignment horizontal="left" vertical="center"/>
    </xf>
    <xf numFmtId="180" fontId="28" fillId="11" borderId="25" xfId="2657" applyNumberFormat="1" applyFont="1" applyFill="1" applyBorder="1" applyAlignment="1">
      <alignment horizontal="center" vertical="center"/>
    </xf>
    <xf numFmtId="0" fontId="37" fillId="11" borderId="6" xfId="3441" applyFont="1" applyFill="1" applyBorder="1">
      <alignment vertical="center"/>
    </xf>
    <xf numFmtId="0" fontId="38" fillId="11" borderId="6" xfId="3441" applyFont="1" applyFill="1" applyBorder="1" applyAlignment="1">
      <alignment horizontal="center" vertical="center"/>
    </xf>
    <xf numFmtId="0" fontId="38" fillId="11" borderId="6" xfId="3441" applyFont="1" applyFill="1" applyBorder="1" applyAlignment="1">
      <alignment horizontal="left" vertical="center"/>
    </xf>
    <xf numFmtId="0" fontId="39" fillId="12" borderId="5" xfId="3441" applyFont="1" applyFill="1" applyBorder="1" applyAlignment="1">
      <alignment horizontal="center" vertical="center"/>
    </xf>
    <xf numFmtId="0" fontId="41" fillId="2" borderId="38" xfId="3441" applyFont="1" applyFill="1" applyBorder="1" applyAlignment="1">
      <alignment horizontal="center" vertical="center" wrapText="1"/>
    </xf>
    <xf numFmtId="0" fontId="42" fillId="2" borderId="1" xfId="3441" applyFont="1" applyFill="1" applyBorder="1" applyAlignment="1">
      <alignment horizontal="left" vertical="center" wrapText="1"/>
    </xf>
    <xf numFmtId="180" fontId="6" fillId="0" borderId="19" xfId="3441" applyNumberFormat="1" applyFont="1" applyBorder="1" applyAlignment="1">
      <alignment horizontal="left" vertical="center" wrapText="1"/>
    </xf>
    <xf numFmtId="49" fontId="6" fillId="5" borderId="1" xfId="4310" applyNumberFormat="1" applyFont="1" applyFill="1" applyBorder="1" applyAlignment="1">
      <alignment horizontal="left" vertical="center" wrapText="1"/>
    </xf>
    <xf numFmtId="0" fontId="6" fillId="5" borderId="1" xfId="3441" applyFont="1" applyFill="1" applyBorder="1" applyAlignment="1">
      <alignment horizontal="left" vertical="center" wrapText="1"/>
    </xf>
    <xf numFmtId="0" fontId="6" fillId="5" borderId="1" xfId="480" applyFont="1" applyFill="1" applyBorder="1" applyAlignment="1">
      <alignment horizontal="left" vertical="center" wrapText="1"/>
    </xf>
    <xf numFmtId="0" fontId="6" fillId="0" borderId="1" xfId="480" applyFont="1" applyBorder="1" applyAlignment="1">
      <alignment horizontal="left" vertical="center" wrapText="1"/>
    </xf>
    <xf numFmtId="49" fontId="29" fillId="5" borderId="39" xfId="5210" applyNumberFormat="1" applyFont="1" applyFill="1" applyBorder="1" applyAlignment="1">
      <alignment horizontal="left" vertical="center" wrapText="1" shrinkToFit="1"/>
    </xf>
    <xf numFmtId="0" fontId="6" fillId="5" borderId="1" xfId="5211" applyFont="1" applyFill="1" applyBorder="1" applyAlignment="1">
      <alignment horizontal="left" vertical="center" wrapText="1" shrinkToFit="1"/>
    </xf>
    <xf numFmtId="49" fontId="29" fillId="5" borderId="40" xfId="5210" applyNumberFormat="1" applyFont="1" applyFill="1" applyBorder="1" applyAlignment="1">
      <alignment horizontal="left" vertical="center" wrapText="1" shrinkToFit="1"/>
    </xf>
    <xf numFmtId="0" fontId="6" fillId="5" borderId="1" xfId="3375" applyFont="1" applyFill="1" applyBorder="1" applyAlignment="1">
      <alignment horizontal="left" vertical="center" wrapText="1" shrinkToFit="1"/>
    </xf>
    <xf numFmtId="187" fontId="38" fillId="2" borderId="5" xfId="3441" applyNumberFormat="1" applyFont="1" applyFill="1" applyBorder="1" applyAlignment="1">
      <alignment horizontal="center" vertical="center"/>
    </xf>
    <xf numFmtId="187" fontId="38" fillId="2" borderId="5" xfId="3441" applyNumberFormat="1" applyFont="1" applyFill="1" applyBorder="1" applyAlignment="1">
      <alignment horizontal="left" vertical="center"/>
    </xf>
    <xf numFmtId="0" fontId="30" fillId="11" borderId="25" xfId="2657" applyFont="1" applyFill="1" applyBorder="1">
      <alignment vertical="center"/>
    </xf>
    <xf numFmtId="0" fontId="37" fillId="11" borderId="5" xfId="3441" applyFont="1" applyFill="1" applyBorder="1">
      <alignment vertical="center"/>
    </xf>
    <xf numFmtId="0" fontId="38" fillId="11" borderId="5" xfId="3441" applyFont="1" applyFill="1" applyBorder="1" applyAlignment="1">
      <alignment horizontal="center" vertical="center"/>
    </xf>
    <xf numFmtId="0" fontId="38" fillId="11" borderId="5" xfId="3441" applyFont="1" applyFill="1" applyBorder="1" applyAlignment="1">
      <alignment horizontal="left" vertical="center"/>
    </xf>
    <xf numFmtId="0" fontId="41" fillId="2" borderId="44" xfId="3441" applyFont="1" applyFill="1" applyBorder="1" applyAlignment="1">
      <alignment horizontal="center" vertical="center" wrapText="1"/>
    </xf>
    <xf numFmtId="180" fontId="6" fillId="0" borderId="15" xfId="3441" applyNumberFormat="1" applyFont="1" applyBorder="1" applyAlignment="1">
      <alignment horizontal="left" vertical="center" wrapText="1"/>
    </xf>
    <xf numFmtId="49" fontId="6" fillId="0" borderId="8" xfId="3441" applyNumberFormat="1" applyFont="1" applyBorder="1" applyAlignment="1">
      <alignment horizontal="left" vertical="center" wrapText="1"/>
    </xf>
    <xf numFmtId="0" fontId="6" fillId="0" borderId="8" xfId="3441" applyFont="1" applyBorder="1" applyAlignment="1">
      <alignment horizontal="left" vertical="center" wrapText="1"/>
    </xf>
    <xf numFmtId="0" fontId="6" fillId="0" borderId="8" xfId="3441" applyFont="1" applyBorder="1" applyAlignment="1">
      <alignment horizontal="center" vertical="center"/>
    </xf>
    <xf numFmtId="49" fontId="6" fillId="0" borderId="1" xfId="3441" applyNumberFormat="1" applyFont="1" applyBorder="1" applyAlignment="1">
      <alignment horizontal="left" vertical="center" wrapText="1"/>
    </xf>
    <xf numFmtId="0" fontId="6" fillId="0" borderId="1" xfId="3441" applyFont="1" applyBorder="1" applyAlignment="1">
      <alignment horizontal="left" vertical="center" wrapText="1"/>
    </xf>
    <xf numFmtId="0" fontId="6" fillId="0" borderId="1" xfId="344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3441" applyFont="1" applyBorder="1" applyAlignment="1">
      <alignment horizontal="left" vertical="center" wrapText="1" shrinkToFit="1"/>
    </xf>
    <xf numFmtId="0" fontId="29" fillId="0" borderId="1" xfId="5211" applyFont="1" applyBorder="1" applyAlignment="1">
      <alignment horizontal="left" vertical="center" shrinkToFit="1"/>
    </xf>
    <xf numFmtId="0" fontId="6" fillId="0" borderId="8" xfId="3441" applyFont="1" applyBorder="1" applyAlignment="1">
      <alignment horizontal="left" vertical="center" wrapText="1" shrinkToFit="1"/>
    </xf>
    <xf numFmtId="0" fontId="6" fillId="0" borderId="1" xfId="318" applyFont="1" applyBorder="1" applyAlignment="1">
      <alignment horizontal="left" vertical="center" wrapText="1"/>
    </xf>
    <xf numFmtId="0" fontId="6" fillId="0" borderId="1" xfId="3441" applyFont="1" applyBorder="1" applyAlignment="1">
      <alignment horizontal="left" vertical="center"/>
    </xf>
    <xf numFmtId="49" fontId="29" fillId="0" borderId="1" xfId="0" applyNumberFormat="1" applyFont="1" applyBorder="1" applyAlignment="1">
      <alignment horizontal="left" vertical="center" wrapText="1"/>
    </xf>
    <xf numFmtId="0" fontId="6" fillId="0" borderId="1" xfId="3441" applyFont="1" applyBorder="1" applyAlignment="1">
      <alignment horizontal="center" vertical="center"/>
    </xf>
    <xf numFmtId="0" fontId="38" fillId="2" borderId="5" xfId="3441" applyFont="1" applyFill="1" applyBorder="1" applyAlignment="1">
      <alignment horizontal="center" vertical="center"/>
    </xf>
    <xf numFmtId="0" fontId="38" fillId="2" borderId="5" xfId="3441" applyFont="1" applyFill="1" applyBorder="1" applyAlignment="1">
      <alignment horizontal="left" vertical="center"/>
    </xf>
    <xf numFmtId="180" fontId="28" fillId="11" borderId="25" xfId="2657" applyNumberFormat="1" applyFont="1" applyFill="1" applyBorder="1" applyAlignment="1">
      <alignment horizontal="left" vertical="center"/>
    </xf>
    <xf numFmtId="0" fontId="37" fillId="11" borderId="5" xfId="3441" applyFont="1" applyFill="1" applyBorder="1" applyAlignment="1">
      <alignment horizontal="left" vertical="center"/>
    </xf>
    <xf numFmtId="49" fontId="6" fillId="0" borderId="5" xfId="3441" applyNumberFormat="1" applyFont="1" applyBorder="1" applyAlignment="1">
      <alignment horizontal="left" vertical="center" wrapText="1"/>
    </xf>
    <xf numFmtId="0" fontId="6" fillId="0" borderId="6" xfId="3441" applyFont="1" applyBorder="1" applyAlignment="1">
      <alignment horizontal="left" vertical="center" wrapText="1" shrinkToFit="1"/>
    </xf>
    <xf numFmtId="0" fontId="6" fillId="0" borderId="6" xfId="3441" applyFont="1" applyBorder="1" applyAlignment="1">
      <alignment horizontal="left" vertical="center" wrapText="1"/>
    </xf>
    <xf numFmtId="0" fontId="6" fillId="0" borderId="5" xfId="3441" applyFont="1" applyBorder="1" applyAlignment="1">
      <alignment horizontal="left" vertical="center" wrapText="1" shrinkToFit="1"/>
    </xf>
    <xf numFmtId="0" fontId="6" fillId="0" borderId="5" xfId="480" applyFont="1" applyBorder="1" applyAlignment="1">
      <alignment horizontal="left" vertical="center" wrapText="1"/>
    </xf>
    <xf numFmtId="180" fontId="39" fillId="12" borderId="48" xfId="3441" applyNumberFormat="1" applyFont="1" applyFill="1" applyBorder="1" applyAlignment="1">
      <alignment horizontal="center" vertical="center"/>
    </xf>
    <xf numFmtId="0" fontId="39" fillId="12" borderId="36" xfId="3441" applyFont="1" applyFill="1" applyBorder="1" applyAlignment="1">
      <alignment horizontal="center" vertical="center"/>
    </xf>
    <xf numFmtId="0" fontId="39" fillId="12" borderId="49" xfId="3441" applyFont="1" applyFill="1" applyBorder="1" applyAlignment="1">
      <alignment horizontal="center" vertical="center"/>
    </xf>
    <xf numFmtId="0" fontId="38" fillId="2" borderId="38" xfId="3441" applyFont="1" applyFill="1" applyBorder="1" applyAlignment="1">
      <alignment horizontal="center" vertical="center"/>
    </xf>
    <xf numFmtId="0" fontId="43" fillId="2" borderId="38" xfId="3441" applyFont="1" applyFill="1" applyBorder="1" applyAlignment="1">
      <alignment horizontal="center" vertical="center"/>
    </xf>
    <xf numFmtId="180" fontId="44" fillId="0" borderId="15" xfId="3441" applyNumberFormat="1" applyFont="1" applyBorder="1" applyAlignment="1">
      <alignment horizontal="left" vertical="center"/>
    </xf>
    <xf numFmtId="0" fontId="1" fillId="0" borderId="1" xfId="3441" applyFont="1" applyBorder="1" applyAlignment="1">
      <alignment horizontal="left" vertical="center"/>
    </xf>
    <xf numFmtId="0" fontId="45" fillId="0" borderId="3" xfId="3441" applyFont="1" applyBorder="1" applyAlignment="1">
      <alignment horizontal="center" vertical="center"/>
    </xf>
    <xf numFmtId="0" fontId="45" fillId="0" borderId="3" xfId="3441" applyFont="1" applyBorder="1" applyAlignment="1">
      <alignment horizontal="left" vertical="center"/>
    </xf>
    <xf numFmtId="0" fontId="45" fillId="0" borderId="1" xfId="3441" applyFont="1" applyBorder="1" applyAlignment="1">
      <alignment horizontal="center" vertical="center"/>
    </xf>
    <xf numFmtId="180" fontId="44" fillId="0" borderId="50" xfId="3441" applyNumberFormat="1" applyFont="1" applyBorder="1" applyAlignment="1">
      <alignment horizontal="left" vertical="center"/>
    </xf>
    <xf numFmtId="0" fontId="38" fillId="2" borderId="52" xfId="3441" applyFont="1" applyFill="1" applyBorder="1" applyAlignment="1">
      <alignment horizontal="center" vertical="center"/>
    </xf>
    <xf numFmtId="0" fontId="38" fillId="2" borderId="52" xfId="3441" applyFont="1" applyFill="1" applyBorder="1" applyAlignment="1">
      <alignment horizontal="left" vertical="center"/>
    </xf>
    <xf numFmtId="0" fontId="38" fillId="2" borderId="54" xfId="3441" applyFont="1" applyFill="1" applyBorder="1" applyAlignment="1">
      <alignment horizontal="center" vertical="center"/>
    </xf>
    <xf numFmtId="0" fontId="38" fillId="2" borderId="54" xfId="3441" applyFont="1" applyFill="1" applyBorder="1" applyAlignment="1">
      <alignment horizontal="left" vertical="center"/>
    </xf>
    <xf numFmtId="0" fontId="35" fillId="0" borderId="14" xfId="3441" applyFont="1" applyBorder="1" applyAlignment="1">
      <alignment horizontal="left" vertical="center"/>
    </xf>
    <xf numFmtId="10" fontId="27" fillId="0" borderId="55" xfId="5211" applyNumberFormat="1" applyFont="1" applyBorder="1" applyAlignment="1">
      <alignment horizontal="left" vertical="center"/>
    </xf>
    <xf numFmtId="0" fontId="27" fillId="0" borderId="55" xfId="5211" applyFont="1" applyBorder="1" applyAlignment="1">
      <alignment horizontal="left" vertical="center"/>
    </xf>
    <xf numFmtId="0" fontId="38" fillId="11" borderId="56" xfId="3441" applyFont="1" applyFill="1" applyBorder="1" applyAlignment="1">
      <alignment horizontal="center" vertical="center"/>
    </xf>
    <xf numFmtId="0" fontId="41" fillId="2" borderId="44" xfId="3441" applyFont="1" applyFill="1" applyBorder="1" applyAlignment="1">
      <alignment horizontal="center" vertical="center"/>
    </xf>
    <xf numFmtId="0" fontId="41" fillId="2" borderId="57" xfId="344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29" fillId="0" borderId="55" xfId="4310" applyFont="1" applyBorder="1" applyAlignment="1" applyProtection="1">
      <alignment horizontal="center" vertical="center" wrapText="1"/>
      <protection locked="0"/>
    </xf>
    <xf numFmtId="187" fontId="38" fillId="2" borderId="58" xfId="3441" applyNumberFormat="1" applyFont="1" applyFill="1" applyBorder="1" applyAlignment="1">
      <alignment horizontal="center" vertical="center"/>
    </xf>
    <xf numFmtId="0" fontId="38" fillId="11" borderId="58" xfId="3441" applyFont="1" applyFill="1" applyBorder="1" applyAlignment="1">
      <alignment horizontal="center" vertical="center"/>
    </xf>
    <xf numFmtId="187" fontId="29" fillId="0" borderId="8" xfId="480" applyNumberFormat="1" applyFont="1" applyBorder="1" applyAlignment="1">
      <alignment horizontal="center" vertical="center"/>
    </xf>
    <xf numFmtId="187" fontId="6" fillId="0" borderId="55" xfId="3441" applyNumberFormat="1" applyFont="1" applyBorder="1" applyAlignment="1">
      <alignment horizontal="center" vertical="center" wrapText="1"/>
    </xf>
    <xf numFmtId="187" fontId="29" fillId="0" borderId="1" xfId="480" applyNumberFormat="1" applyFont="1" applyBorder="1" applyAlignment="1">
      <alignment horizontal="center" vertical="center"/>
    </xf>
    <xf numFmtId="0" fontId="29" fillId="0" borderId="1" xfId="5211" applyFont="1" applyBorder="1" applyAlignment="1">
      <alignment horizontal="left" vertical="center" wrapText="1" shrinkToFit="1"/>
    </xf>
    <xf numFmtId="0" fontId="6" fillId="0" borderId="1" xfId="3441" applyFont="1" applyBorder="1" applyAlignment="1">
      <alignment horizontal="center" vertical="center" wrapText="1" shrinkToFit="1"/>
    </xf>
    <xf numFmtId="0" fontId="41" fillId="2" borderId="59" xfId="3441" applyFont="1" applyFill="1" applyBorder="1" applyAlignment="1">
      <alignment horizontal="center" vertical="center"/>
    </xf>
    <xf numFmtId="187" fontId="6" fillId="0" borderId="58" xfId="3441" applyNumberFormat="1" applyFont="1" applyBorder="1" applyAlignment="1">
      <alignment horizontal="center" vertical="center" wrapText="1"/>
    </xf>
    <xf numFmtId="0" fontId="43" fillId="2" borderId="59" xfId="3441" applyFont="1" applyFill="1" applyBorder="1" applyAlignment="1">
      <alignment horizontal="center" vertical="center"/>
    </xf>
    <xf numFmtId="187" fontId="28" fillId="0" borderId="60" xfId="3441" applyNumberFormat="1" applyFont="1" applyBorder="1" applyAlignment="1">
      <alignment horizontal="center" vertical="center" wrapText="1"/>
    </xf>
    <xf numFmtId="187" fontId="38" fillId="2" borderId="61" xfId="3441" applyNumberFormat="1" applyFont="1" applyFill="1" applyBorder="1" applyAlignment="1">
      <alignment horizontal="center" vertical="center"/>
    </xf>
    <xf numFmtId="187" fontId="38" fillId="2" borderId="62" xfId="344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48" fillId="0" borderId="0" xfId="344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80" fontId="27" fillId="11" borderId="25" xfId="5211" applyNumberFormat="1" applyFont="1" applyFill="1" applyBorder="1" applyAlignment="1">
      <alignment horizontal="left" vertical="center"/>
    </xf>
    <xf numFmtId="0" fontId="49" fillId="13" borderId="6" xfId="3441" applyFont="1" applyFill="1" applyBorder="1" applyAlignment="1">
      <alignment horizontal="left" vertical="center"/>
    </xf>
    <xf numFmtId="0" fontId="50" fillId="13" borderId="6" xfId="3441" applyFont="1" applyFill="1" applyBorder="1" applyAlignment="1">
      <alignment horizontal="left" vertical="center"/>
    </xf>
    <xf numFmtId="180" fontId="27" fillId="11" borderId="0" xfId="5211" applyNumberFormat="1" applyFont="1" applyFill="1" applyAlignment="1">
      <alignment horizontal="left" vertical="center"/>
    </xf>
    <xf numFmtId="0" fontId="36" fillId="12" borderId="1" xfId="3441" applyFont="1" applyFill="1" applyBorder="1" applyAlignment="1">
      <alignment horizontal="left" vertical="center"/>
    </xf>
    <xf numFmtId="0" fontId="1" fillId="0" borderId="1" xfId="5211" applyFont="1" applyBorder="1" applyAlignment="1">
      <alignment horizontal="left" vertical="center"/>
    </xf>
    <xf numFmtId="0" fontId="44" fillId="0" borderId="1" xfId="3441" applyFont="1" applyBorder="1" applyAlignment="1">
      <alignment horizontal="left" vertical="center"/>
    </xf>
    <xf numFmtId="180" fontId="1" fillId="0" borderId="1" xfId="0" applyNumberFormat="1" applyFont="1" applyBorder="1" applyAlignment="1">
      <alignment horizontal="left" vertical="center" wrapText="1"/>
    </xf>
    <xf numFmtId="0" fontId="12" fillId="0" borderId="1" xfId="5211" applyFont="1" applyBorder="1" applyAlignment="1">
      <alignment horizontal="left" vertical="center" wrapText="1" shrinkToFit="1"/>
    </xf>
    <xf numFmtId="0" fontId="12" fillId="0" borderId="1" xfId="5211" applyFont="1" applyBorder="1" applyAlignment="1">
      <alignment horizontal="left" vertical="center" shrinkToFit="1"/>
    </xf>
    <xf numFmtId="0" fontId="1" fillId="0" borderId="1" xfId="5211" applyFont="1" applyBorder="1" applyAlignment="1">
      <alignment horizontal="left" vertical="center" wrapText="1"/>
    </xf>
    <xf numFmtId="0" fontId="44" fillId="0" borderId="1" xfId="3441" applyFont="1" applyBorder="1" applyAlignment="1">
      <alignment horizontal="left" vertical="center" wrapText="1"/>
    </xf>
    <xf numFmtId="0" fontId="1" fillId="0" borderId="1" xfId="3441" applyFont="1" applyBorder="1" applyAlignment="1">
      <alignment horizontal="left" vertical="center" wrapText="1" shrinkToFit="1"/>
    </xf>
    <xf numFmtId="0" fontId="1" fillId="0" borderId="1" xfId="2413" applyFont="1" applyBorder="1" applyAlignment="1">
      <alignment horizontal="left" vertical="center" wrapText="1" shrinkToFit="1"/>
    </xf>
    <xf numFmtId="0" fontId="44" fillId="0" borderId="1" xfId="3441" applyFont="1" applyBorder="1" applyAlignment="1">
      <alignment horizontal="left" vertical="center" wrapText="1" shrinkToFit="1"/>
    </xf>
    <xf numFmtId="49" fontId="1" fillId="0" borderId="1" xfId="3441" applyNumberFormat="1" applyFont="1" applyBorder="1" applyAlignment="1">
      <alignment horizontal="left" vertical="center" wrapText="1"/>
    </xf>
    <xf numFmtId="0" fontId="1" fillId="0" borderId="1" xfId="3441" applyFont="1" applyBorder="1" applyAlignment="1">
      <alignment horizontal="left" vertical="center" shrinkToFit="1"/>
    </xf>
    <xf numFmtId="0" fontId="1" fillId="0" borderId="1" xfId="2413" applyFont="1" applyBorder="1" applyAlignment="1">
      <alignment horizontal="left" vertical="center" shrinkToFit="1"/>
    </xf>
    <xf numFmtId="0" fontId="44" fillId="0" borderId="1" xfId="3441" applyFont="1" applyBorder="1" applyAlignment="1">
      <alignment horizontal="left" vertical="center" shrinkToFit="1"/>
    </xf>
    <xf numFmtId="49" fontId="1" fillId="0" borderId="1" xfId="3441" applyNumberFormat="1" applyFont="1" applyBorder="1" applyAlignment="1">
      <alignment horizontal="left" vertical="center" shrinkToFit="1"/>
    </xf>
    <xf numFmtId="0" fontId="50" fillId="14" borderId="40" xfId="3441" applyFont="1" applyFill="1" applyBorder="1" applyAlignment="1">
      <alignment horizontal="left" vertical="center"/>
    </xf>
    <xf numFmtId="0" fontId="50" fillId="2" borderId="40" xfId="3441" applyFont="1" applyFill="1" applyBorder="1" applyAlignment="1">
      <alignment horizontal="left" vertical="center"/>
    </xf>
    <xf numFmtId="0" fontId="51" fillId="11" borderId="25" xfId="5211" applyFont="1" applyFill="1" applyBorder="1" applyAlignment="1">
      <alignment horizontal="left" vertical="center"/>
    </xf>
    <xf numFmtId="0" fontId="49" fillId="11" borderId="5" xfId="3441" applyFont="1" applyFill="1" applyBorder="1" applyAlignment="1">
      <alignment horizontal="left" vertical="center"/>
    </xf>
    <xf numFmtId="0" fontId="50" fillId="11" borderId="5" xfId="3441" applyFont="1" applyFill="1" applyBorder="1" applyAlignment="1">
      <alignment horizontal="left" vertical="center"/>
    </xf>
    <xf numFmtId="0" fontId="36" fillId="12" borderId="1" xfId="3441" applyFont="1" applyFill="1" applyBorder="1" applyAlignment="1">
      <alignment horizontal="left" vertical="center" shrinkToFit="1"/>
    </xf>
    <xf numFmtId="0" fontId="42" fillId="2" borderId="1" xfId="3441" applyFont="1" applyFill="1" applyBorder="1" applyAlignment="1">
      <alignment horizontal="left" vertical="center" shrinkToFit="1"/>
    </xf>
    <xf numFmtId="180" fontId="6" fillId="5" borderId="15" xfId="3441" applyNumberFormat="1" applyFont="1" applyFill="1" applyBorder="1" applyAlignment="1">
      <alignment horizontal="left" vertical="center"/>
    </xf>
    <xf numFmtId="0" fontId="47" fillId="0" borderId="1" xfId="0" applyFont="1" applyBorder="1" applyAlignment="1" applyProtection="1">
      <alignment vertical="center" wrapText="1"/>
      <protection locked="0"/>
    </xf>
    <xf numFmtId="49" fontId="47" fillId="0" borderId="1" xfId="0" applyNumberFormat="1" applyFont="1" applyBorder="1" applyAlignment="1" applyProtection="1">
      <alignment vertical="center" shrinkToFit="1"/>
      <protection locked="0"/>
    </xf>
    <xf numFmtId="0" fontId="6" fillId="5" borderId="1" xfId="3441" applyFont="1" applyFill="1" applyBorder="1" applyAlignment="1">
      <alignment vertical="center" shrinkToFit="1"/>
    </xf>
    <xf numFmtId="0" fontId="52" fillId="0" borderId="1" xfId="0" applyFont="1" applyBorder="1" applyAlignment="1">
      <alignment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29" fillId="0" borderId="1" xfId="5211" applyFont="1" applyBorder="1" applyAlignment="1">
      <alignment vertical="center" wrapText="1" shrinkToFit="1"/>
    </xf>
    <xf numFmtId="0" fontId="29" fillId="0" borderId="1" xfId="1778" applyFont="1" applyBorder="1" applyAlignment="1">
      <alignment vertical="center" wrapText="1"/>
    </xf>
    <xf numFmtId="0" fontId="6" fillId="0" borderId="1" xfId="3441" applyFont="1" applyBorder="1" applyAlignment="1">
      <alignment vertical="center" wrapText="1" shrinkToFit="1"/>
    </xf>
    <xf numFmtId="0" fontId="52" fillId="0" borderId="1" xfId="0" applyFont="1" applyBorder="1" applyAlignment="1">
      <alignment horizontal="center" vertical="center" wrapText="1"/>
    </xf>
    <xf numFmtId="0" fontId="51" fillId="13" borderId="25" xfId="5211" applyFont="1" applyFill="1" applyBorder="1" applyAlignment="1">
      <alignment horizontal="left" vertical="center"/>
    </xf>
    <xf numFmtId="0" fontId="49" fillId="13" borderId="5" xfId="3441" applyFont="1" applyFill="1" applyBorder="1" applyAlignment="1">
      <alignment horizontal="left" vertical="center"/>
    </xf>
    <xf numFmtId="0" fontId="50" fillId="13" borderId="5" xfId="3441" applyFont="1" applyFill="1" applyBorder="1" applyAlignment="1">
      <alignment horizontal="left" vertical="center"/>
    </xf>
    <xf numFmtId="0" fontId="36" fillId="15" borderId="1" xfId="3441" applyFont="1" applyFill="1" applyBorder="1" applyAlignment="1">
      <alignment horizontal="left" vertical="center" shrinkToFit="1"/>
    </xf>
    <xf numFmtId="0" fontId="42" fillId="15" borderId="1" xfId="3441" applyFont="1" applyFill="1" applyBorder="1" applyAlignment="1">
      <alignment horizontal="left" vertical="center" shrinkToFit="1"/>
    </xf>
    <xf numFmtId="180" fontId="44" fillId="0" borderId="15" xfId="3441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49" fontId="44" fillId="0" borderId="1" xfId="3441" applyNumberFormat="1" applyFont="1" applyBorder="1" applyAlignment="1">
      <alignment horizontal="left" vertical="center" shrinkToFit="1"/>
    </xf>
    <xf numFmtId="0" fontId="1" fillId="0" borderId="1" xfId="5211" applyFont="1" applyBorder="1" applyAlignment="1">
      <alignment horizontal="left" vertical="center" shrinkToFit="1"/>
    </xf>
    <xf numFmtId="0" fontId="44" fillId="0" borderId="1" xfId="0" applyFont="1" applyBorder="1" applyAlignment="1">
      <alignment horizontal="left" vertical="center" shrinkToFit="1"/>
    </xf>
    <xf numFmtId="0" fontId="53" fillId="0" borderId="1" xfId="0" applyFont="1" applyBorder="1" applyAlignment="1">
      <alignment horizontal="left" vertical="center" shrinkToFit="1"/>
    </xf>
    <xf numFmtId="0" fontId="44" fillId="6" borderId="1" xfId="3441" applyFont="1" applyFill="1" applyBorder="1" applyAlignment="1">
      <alignment horizontal="left" vertical="center" shrinkToFit="1"/>
    </xf>
    <xf numFmtId="0" fontId="1" fillId="0" borderId="1" xfId="4310" applyFont="1" applyBorder="1" applyAlignment="1">
      <alignment horizontal="left" vertical="center" shrinkToFit="1"/>
    </xf>
    <xf numFmtId="0" fontId="1" fillId="0" borderId="1" xfId="1036" applyFont="1" applyBorder="1" applyAlignment="1">
      <alignment horizontal="left" vertical="center" wrapText="1"/>
    </xf>
    <xf numFmtId="49" fontId="1" fillId="0" borderId="1" xfId="2692" applyNumberFormat="1" applyFont="1" applyBorder="1" applyAlignment="1">
      <alignment horizontal="left" vertical="center" wrapText="1"/>
    </xf>
    <xf numFmtId="0" fontId="1" fillId="0" borderId="1" xfId="1025" applyFont="1" applyBorder="1" applyAlignment="1">
      <alignment horizontal="left" vertical="center" wrapText="1"/>
    </xf>
    <xf numFmtId="188" fontId="1" fillId="0" borderId="1" xfId="1025" applyNumberFormat="1" applyFont="1" applyBorder="1" applyAlignment="1">
      <alignment horizontal="left" vertical="center" wrapText="1"/>
    </xf>
    <xf numFmtId="0" fontId="54" fillId="0" borderId="1" xfId="0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0" fontId="1" fillId="0" borderId="1" xfId="363" applyFont="1" applyBorder="1" applyAlignment="1">
      <alignment horizontal="left" vertical="center" shrinkToFit="1"/>
    </xf>
    <xf numFmtId="0" fontId="1" fillId="0" borderId="1" xfId="1032" applyFont="1" applyBorder="1" applyAlignment="1">
      <alignment horizontal="left" vertical="center" shrinkToFit="1"/>
    </xf>
    <xf numFmtId="0" fontId="48" fillId="0" borderId="1" xfId="3441" applyFont="1" applyBorder="1" applyAlignment="1">
      <alignment horizontal="left" vertical="center"/>
    </xf>
    <xf numFmtId="0" fontId="48" fillId="0" borderId="1" xfId="3441" applyFont="1" applyBorder="1" applyAlignment="1">
      <alignment horizontal="left" vertical="center" wrapText="1"/>
    </xf>
    <xf numFmtId="0" fontId="6" fillId="0" borderId="1" xfId="5211" applyFont="1" applyBorder="1" applyAlignment="1">
      <alignment horizontal="left" vertical="center"/>
    </xf>
    <xf numFmtId="180" fontId="27" fillId="11" borderId="26" xfId="5211" applyNumberFormat="1" applyFont="1" applyFill="1" applyBorder="1" applyAlignment="1">
      <alignment horizontal="left" vertical="center"/>
    </xf>
    <xf numFmtId="0" fontId="42" fillId="2" borderId="1" xfId="3441" applyFont="1" applyFill="1" applyBorder="1" applyAlignment="1">
      <alignment horizontal="left" vertical="center"/>
    </xf>
    <xf numFmtId="0" fontId="42" fillId="2" borderId="55" xfId="344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55" xfId="521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55" xfId="5211" applyFont="1" applyBorder="1" applyAlignment="1">
      <alignment horizontal="left" vertical="center" wrapText="1"/>
    </xf>
    <xf numFmtId="187" fontId="1" fillId="0" borderId="55" xfId="3441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shrinkToFit="1"/>
    </xf>
    <xf numFmtId="187" fontId="1" fillId="0" borderId="55" xfId="3441" applyNumberFormat="1" applyFont="1" applyBorder="1" applyAlignment="1">
      <alignment horizontal="left" vertical="center" shrinkToFit="1"/>
    </xf>
    <xf numFmtId="187" fontId="50" fillId="2" borderId="64" xfId="3441" applyNumberFormat="1" applyFont="1" applyFill="1" applyBorder="1" applyAlignment="1">
      <alignment horizontal="left" vertical="center"/>
    </xf>
    <xf numFmtId="0" fontId="50" fillId="11" borderId="58" xfId="3441" applyFont="1" applyFill="1" applyBorder="1" applyAlignment="1">
      <alignment horizontal="left" vertical="center"/>
    </xf>
    <xf numFmtId="0" fontId="42" fillId="2" borderId="55" xfId="3441" applyFont="1" applyFill="1" applyBorder="1" applyAlignment="1">
      <alignment horizontal="left" vertical="center" shrinkToFit="1"/>
    </xf>
    <xf numFmtId="187" fontId="29" fillId="0" borderId="1" xfId="5211" applyNumberFormat="1" applyFont="1" applyBorder="1" applyAlignment="1">
      <alignment vertical="center"/>
    </xf>
    <xf numFmtId="187" fontId="6" fillId="0" borderId="55" xfId="3441" applyNumberFormat="1" applyFont="1" applyBorder="1" applyAlignment="1">
      <alignment vertical="center" wrapText="1"/>
    </xf>
    <xf numFmtId="187" fontId="6" fillId="0" borderId="1" xfId="3441" applyNumberFormat="1" applyFont="1" applyBorder="1">
      <alignment vertical="center"/>
    </xf>
    <xf numFmtId="187" fontId="29" fillId="0" borderId="55" xfId="3441" applyNumberFormat="1" applyFont="1" applyBorder="1" applyAlignment="1">
      <alignment vertical="center" wrapText="1"/>
    </xf>
    <xf numFmtId="0" fontId="42" fillId="15" borderId="55" xfId="3441" applyFont="1" applyFill="1" applyBorder="1" applyAlignment="1">
      <alignment horizontal="left" vertical="center" shrinkToFit="1"/>
    </xf>
    <xf numFmtId="187" fontId="44" fillId="0" borderId="1" xfId="3441" applyNumberFormat="1" applyFont="1" applyBorder="1" applyAlignment="1">
      <alignment horizontal="left" vertical="center" shrinkToFit="1"/>
    </xf>
    <xf numFmtId="9" fontId="1" fillId="0" borderId="1" xfId="3441" applyNumberFormat="1" applyFont="1" applyBorder="1" applyAlignment="1">
      <alignment horizontal="left" vertical="center"/>
    </xf>
    <xf numFmtId="10" fontId="48" fillId="0" borderId="1" xfId="3441" applyNumberFormat="1" applyFont="1" applyBorder="1" applyAlignment="1">
      <alignment horizontal="left" vertical="center" wrapText="1"/>
    </xf>
    <xf numFmtId="183" fontId="48" fillId="0" borderId="1" xfId="3441" applyNumberFormat="1" applyFont="1" applyBorder="1" applyAlignment="1">
      <alignment horizontal="left" vertical="center"/>
    </xf>
    <xf numFmtId="187" fontId="48" fillId="0" borderId="55" xfId="3441" applyNumberFormat="1" applyFont="1" applyBorder="1" applyAlignment="1">
      <alignment horizontal="left" vertical="center" wrapText="1"/>
    </xf>
    <xf numFmtId="187" fontId="6" fillId="0" borderId="1" xfId="3441" applyNumberFormat="1" applyFont="1" applyBorder="1" applyAlignment="1">
      <alignment horizontal="left" vertical="center"/>
    </xf>
    <xf numFmtId="9" fontId="6" fillId="0" borderId="1" xfId="3441" applyNumberFormat="1" applyFont="1" applyBorder="1" applyAlignment="1">
      <alignment horizontal="left" vertical="center" wrapText="1"/>
    </xf>
    <xf numFmtId="189" fontId="6" fillId="0" borderId="1" xfId="3441" applyNumberFormat="1" applyFont="1" applyBorder="1" applyAlignment="1">
      <alignment horizontal="left" vertical="center"/>
    </xf>
    <xf numFmtId="189" fontId="6" fillId="0" borderId="1" xfId="3441" applyNumberFormat="1" applyFont="1" applyBorder="1" applyAlignment="1">
      <alignment horizontal="left" vertical="center" wrapText="1"/>
    </xf>
    <xf numFmtId="49" fontId="48" fillId="0" borderId="1" xfId="5206" applyNumberFormat="1" applyFont="1" applyBorder="1" applyAlignment="1">
      <alignment horizontal="left" vertical="center" wrapText="1"/>
    </xf>
    <xf numFmtId="0" fontId="48" fillId="0" borderId="1" xfId="5206" applyFont="1" applyBorder="1" applyAlignment="1">
      <alignment horizontal="left" vertical="center"/>
    </xf>
    <xf numFmtId="0" fontId="48" fillId="0" borderId="1" xfId="5207" applyFont="1" applyBorder="1" applyAlignment="1">
      <alignment horizontal="left" vertical="center"/>
    </xf>
    <xf numFmtId="0" fontId="23" fillId="0" borderId="1" xfId="3441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44" fillId="0" borderId="1" xfId="3441" applyFont="1" applyBorder="1">
      <alignment vertical="center"/>
    </xf>
    <xf numFmtId="180" fontId="27" fillId="13" borderId="25" xfId="5211" applyNumberFormat="1" applyFont="1" applyFill="1" applyBorder="1" applyAlignment="1">
      <alignment horizontal="left" vertical="center"/>
    </xf>
    <xf numFmtId="180" fontId="27" fillId="13" borderId="0" xfId="5211" applyNumberFormat="1" applyFont="1" applyFill="1" applyAlignment="1">
      <alignment horizontal="left" vertical="center"/>
    </xf>
    <xf numFmtId="180" fontId="4" fillId="0" borderId="19" xfId="3441" applyNumberFormat="1" applyFont="1" applyBorder="1" applyAlignment="1">
      <alignment horizontal="left" vertical="center"/>
    </xf>
    <xf numFmtId="0" fontId="4" fillId="0" borderId="2" xfId="3441" applyFont="1" applyBorder="1" applyAlignment="1">
      <alignment horizontal="left" vertical="center"/>
    </xf>
    <xf numFmtId="0" fontId="50" fillId="0" borderId="40" xfId="3441" applyFont="1" applyBorder="1" applyAlignment="1">
      <alignment horizontal="left" vertical="center"/>
    </xf>
    <xf numFmtId="0" fontId="55" fillId="0" borderId="40" xfId="3441" applyFont="1" applyBorder="1" applyAlignment="1">
      <alignment horizontal="left" vertical="center"/>
    </xf>
    <xf numFmtId="0" fontId="44" fillId="0" borderId="3" xfId="3441" applyFont="1" applyBorder="1" applyAlignment="1">
      <alignment horizontal="left" vertical="center"/>
    </xf>
    <xf numFmtId="0" fontId="50" fillId="2" borderId="52" xfId="3441" applyFont="1" applyFill="1" applyBorder="1" applyAlignment="1">
      <alignment horizontal="left" vertical="center"/>
    </xf>
    <xf numFmtId="0" fontId="50" fillId="2" borderId="54" xfId="3441" applyFont="1" applyFill="1" applyBorder="1" applyAlignment="1">
      <alignment horizontal="left" vertical="center"/>
    </xf>
    <xf numFmtId="180" fontId="48" fillId="0" borderId="1" xfId="5206" applyNumberFormat="1" applyFont="1" applyBorder="1" applyAlignment="1">
      <alignment horizontal="left" vertical="center"/>
    </xf>
    <xf numFmtId="184" fontId="48" fillId="0" borderId="1" xfId="3441" applyNumberFormat="1" applyFont="1" applyBorder="1" applyAlignment="1">
      <alignment horizontal="left" vertical="center" wrapText="1"/>
    </xf>
    <xf numFmtId="0" fontId="48" fillId="0" borderId="55" xfId="3441" applyFont="1" applyBorder="1" applyAlignment="1">
      <alignment horizontal="left" vertical="center"/>
    </xf>
    <xf numFmtId="187" fontId="48" fillId="0" borderId="55" xfId="5206" applyNumberFormat="1" applyFont="1" applyBorder="1" applyAlignment="1">
      <alignment horizontal="left" vertical="center"/>
    </xf>
    <xf numFmtId="187" fontId="44" fillId="0" borderId="1" xfId="3441" applyNumberFormat="1" applyFont="1" applyBorder="1" applyAlignment="1">
      <alignment horizontal="left" vertical="center"/>
    </xf>
    <xf numFmtId="0" fontId="50" fillId="13" borderId="56" xfId="3441" applyFont="1" applyFill="1" applyBorder="1" applyAlignment="1">
      <alignment horizontal="left" vertical="center"/>
    </xf>
    <xf numFmtId="0" fontId="55" fillId="0" borderId="64" xfId="3441" applyFont="1" applyBorder="1" applyAlignment="1">
      <alignment horizontal="left" vertical="center"/>
    </xf>
    <xf numFmtId="187" fontId="44" fillId="0" borderId="60" xfId="3441" applyNumberFormat="1" applyFont="1" applyBorder="1" applyAlignment="1">
      <alignment horizontal="left" vertical="center" wrapText="1"/>
    </xf>
    <xf numFmtId="180" fontId="44" fillId="0" borderId="55" xfId="3441" applyNumberFormat="1" applyFont="1" applyBorder="1" applyAlignment="1">
      <alignment horizontal="left" vertical="center"/>
    </xf>
    <xf numFmtId="187" fontId="50" fillId="2" borderId="61" xfId="3441" applyNumberFormat="1" applyFont="1" applyFill="1" applyBorder="1" applyAlignment="1">
      <alignment horizontal="left" vertical="center"/>
    </xf>
    <xf numFmtId="187" fontId="50" fillId="2" borderId="62" xfId="3441" applyNumberFormat="1" applyFont="1" applyFill="1" applyBorder="1" applyAlignment="1">
      <alignment horizontal="left" vertical="center"/>
    </xf>
    <xf numFmtId="176" fontId="6" fillId="6" borderId="4" xfId="5208" applyNumberFormat="1" applyFont="1" applyFill="1" applyBorder="1" applyAlignment="1">
      <alignment horizontal="center" vertical="center" wrapText="1"/>
    </xf>
    <xf numFmtId="9" fontId="6" fillId="6" borderId="4" xfId="5208" applyNumberFormat="1" applyFont="1" applyFill="1" applyBorder="1" applyAlignment="1">
      <alignment horizontal="center" vertical="center" wrapText="1"/>
    </xf>
    <xf numFmtId="0" fontId="6" fillId="6" borderId="4" xfId="5208" applyFont="1" applyFill="1" applyBorder="1" applyAlignment="1">
      <alignment horizontal="center" vertical="center" wrapText="1"/>
    </xf>
    <xf numFmtId="0" fontId="1" fillId="0" borderId="3" xfId="2352" applyFont="1" applyBorder="1" applyAlignment="1">
      <alignment horizontal="left" vertical="center"/>
    </xf>
    <xf numFmtId="176" fontId="6" fillId="0" borderId="11" xfId="5208" applyNumberFormat="1" applyFont="1" applyBorder="1" applyAlignment="1">
      <alignment horizontal="center" vertical="center" wrapText="1"/>
    </xf>
    <xf numFmtId="0" fontId="1" fillId="6" borderId="4" xfId="5208" applyFont="1" applyFill="1" applyBorder="1" applyAlignment="1">
      <alignment horizontal="center" vertical="center" wrapText="1"/>
    </xf>
    <xf numFmtId="0" fontId="6" fillId="6" borderId="4" xfId="5208" applyFont="1" applyFill="1" applyBorder="1" applyAlignment="1">
      <alignment horizontal="left" vertical="center" wrapText="1"/>
    </xf>
    <xf numFmtId="0" fontId="6" fillId="6" borderId="4" xfId="5208" applyFont="1" applyFill="1" applyBorder="1" applyAlignment="1">
      <alignment vertical="center" wrapText="1" shrinkToFit="1"/>
    </xf>
    <xf numFmtId="0" fontId="6" fillId="6" borderId="4" xfId="5208" applyFont="1" applyFill="1" applyBorder="1" applyAlignment="1">
      <alignment horizontal="center" vertical="center" wrapText="1" shrinkToFit="1"/>
    </xf>
    <xf numFmtId="0" fontId="1" fillId="6" borderId="1" xfId="5208" applyFont="1" applyFill="1" applyBorder="1" applyAlignment="1">
      <alignment horizontal="center" vertical="center" wrapText="1"/>
    </xf>
    <xf numFmtId="0" fontId="1" fillId="6" borderId="1" xfId="5208" applyFont="1" applyFill="1" applyBorder="1" applyAlignment="1">
      <alignment horizontal="center" vertical="center"/>
    </xf>
    <xf numFmtId="0" fontId="1" fillId="6" borderId="0" xfId="5208" applyFont="1" applyFill="1" applyAlignment="1">
      <alignment horizontal="center" vertical="center"/>
    </xf>
    <xf numFmtId="185" fontId="6" fillId="6" borderId="4" xfId="5208" applyNumberFormat="1" applyFont="1" applyFill="1" applyBorder="1" applyAlignment="1">
      <alignment horizontal="center" vertical="center" wrapText="1"/>
    </xf>
    <xf numFmtId="176" fontId="6" fillId="6" borderId="11" xfId="5208" applyNumberFormat="1" applyFont="1" applyFill="1" applyBorder="1" applyAlignment="1">
      <alignment horizontal="center" vertical="center" wrapText="1"/>
    </xf>
    <xf numFmtId="0" fontId="1" fillId="6" borderId="11" xfId="5208" applyFont="1" applyFill="1" applyBorder="1" applyAlignment="1">
      <alignment horizontal="center" vertical="center" wrapText="1"/>
    </xf>
    <xf numFmtId="0" fontId="120" fillId="6" borderId="0" xfId="4389" applyFill="1" applyAlignment="1"/>
    <xf numFmtId="0" fontId="122" fillId="0" borderId="4" xfId="5208" applyFont="1" applyBorder="1" applyAlignment="1">
      <alignment horizontal="center" vertical="center" wrapText="1"/>
    </xf>
    <xf numFmtId="190" fontId="1" fillId="0" borderId="1" xfId="5208" applyNumberFormat="1" applyFont="1" applyBorder="1" applyAlignment="1">
      <alignment horizontal="left" vertical="center" wrapText="1"/>
    </xf>
    <xf numFmtId="0" fontId="1" fillId="6" borderId="3" xfId="2352" applyFont="1" applyFill="1" applyBorder="1" applyAlignment="1">
      <alignment horizontal="left" vertical="center"/>
    </xf>
    <xf numFmtId="176" fontId="10" fillId="6" borderId="0" xfId="5208" applyNumberFormat="1" applyFont="1" applyFill="1" applyAlignment="1">
      <alignment horizontal="center" vertical="center" wrapText="1"/>
    </xf>
    <xf numFmtId="176" fontId="9" fillId="6" borderId="0" xfId="5208" applyNumberFormat="1" applyFont="1" applyFill="1" applyAlignment="1">
      <alignment horizontal="center" vertical="center" wrapText="1"/>
    </xf>
    <xf numFmtId="0" fontId="2" fillId="6" borderId="0" xfId="5208" applyFont="1" applyFill="1" applyAlignment="1">
      <alignment horizontal="center" vertical="center"/>
    </xf>
    <xf numFmtId="0" fontId="35" fillId="2" borderId="25" xfId="3441" applyFont="1" applyFill="1" applyBorder="1" applyAlignment="1">
      <alignment horizontal="left" vertical="center"/>
    </xf>
    <xf numFmtId="0" fontId="35" fillId="2" borderId="0" xfId="3441" applyFont="1" applyFill="1" applyAlignment="1">
      <alignment horizontal="left" vertical="center"/>
    </xf>
    <xf numFmtId="0" fontId="4" fillId="0" borderId="10" xfId="3441" applyFont="1" applyBorder="1" applyAlignment="1">
      <alignment horizontal="left" vertical="center"/>
    </xf>
    <xf numFmtId="0" fontId="36" fillId="0" borderId="20" xfId="3441" applyFont="1" applyBorder="1" applyAlignment="1">
      <alignment horizontal="left" vertical="center"/>
    </xf>
    <xf numFmtId="0" fontId="36" fillId="0" borderId="10" xfId="3441" applyFont="1" applyBorder="1" applyAlignment="1">
      <alignment horizontal="left" vertical="center"/>
    </xf>
    <xf numFmtId="0" fontId="4" fillId="12" borderId="1" xfId="3441" applyFont="1" applyFill="1" applyBorder="1" applyAlignment="1">
      <alignment horizontal="left" vertical="center"/>
    </xf>
    <xf numFmtId="0" fontId="36" fillId="12" borderId="1" xfId="3441" applyFont="1" applyFill="1" applyBorder="1" applyAlignment="1">
      <alignment horizontal="left" vertical="center"/>
    </xf>
    <xf numFmtId="0" fontId="36" fillId="12" borderId="55" xfId="3441" applyFont="1" applyFill="1" applyBorder="1" applyAlignment="1">
      <alignment horizontal="left" vertical="center"/>
    </xf>
    <xf numFmtId="0" fontId="49" fillId="14" borderId="63" xfId="3441" applyFont="1" applyFill="1" applyBorder="1" applyAlignment="1">
      <alignment horizontal="left" vertical="center"/>
    </xf>
    <xf numFmtId="0" fontId="50" fillId="14" borderId="40" xfId="3441" applyFont="1" applyFill="1" applyBorder="1" applyAlignment="1">
      <alignment horizontal="left" vertical="center"/>
    </xf>
    <xf numFmtId="0" fontId="42" fillId="2" borderId="1" xfId="3441" applyFont="1" applyFill="1" applyBorder="1" applyAlignment="1">
      <alignment horizontal="left" vertical="center" wrapText="1"/>
    </xf>
    <xf numFmtId="0" fontId="55" fillId="2" borderId="1" xfId="3441" applyFont="1" applyFill="1" applyBorder="1" applyAlignment="1">
      <alignment horizontal="left" vertical="center" wrapText="1"/>
    </xf>
    <xf numFmtId="0" fontId="4" fillId="12" borderId="1" xfId="3441" applyFont="1" applyFill="1" applyBorder="1" applyAlignment="1">
      <alignment horizontal="left" vertical="center" shrinkToFit="1"/>
    </xf>
    <xf numFmtId="0" fontId="36" fillId="12" borderId="1" xfId="3441" applyFont="1" applyFill="1" applyBorder="1" applyAlignment="1">
      <alignment horizontal="left" vertical="center" shrinkToFit="1"/>
    </xf>
    <xf numFmtId="0" fontId="36" fillId="12" borderId="55" xfId="3441" applyFont="1" applyFill="1" applyBorder="1" applyAlignment="1">
      <alignment horizontal="left" vertical="center" shrinkToFit="1"/>
    </xf>
    <xf numFmtId="0" fontId="4" fillId="15" borderId="1" xfId="3441" applyFont="1" applyFill="1" applyBorder="1" applyAlignment="1">
      <alignment horizontal="left" vertical="center" shrinkToFit="1"/>
    </xf>
    <xf numFmtId="0" fontId="36" fillId="15" borderId="1" xfId="3441" applyFont="1" applyFill="1" applyBorder="1" applyAlignment="1">
      <alignment horizontal="left" vertical="center" shrinkToFit="1"/>
    </xf>
    <xf numFmtId="0" fontId="49" fillId="2" borderId="51" xfId="3441" applyFont="1" applyFill="1" applyBorder="1" applyAlignment="1">
      <alignment horizontal="left" vertical="center"/>
    </xf>
    <xf numFmtId="0" fontId="50" fillId="2" borderId="52" xfId="3441" applyFont="1" applyFill="1" applyBorder="1" applyAlignment="1">
      <alignment horizontal="left" vertical="center"/>
    </xf>
    <xf numFmtId="0" fontId="49" fillId="2" borderId="53" xfId="3441" applyFont="1" applyFill="1" applyBorder="1" applyAlignment="1">
      <alignment horizontal="left" vertical="center"/>
    </xf>
    <xf numFmtId="0" fontId="50" fillId="2" borderId="54" xfId="3441" applyFont="1" applyFill="1" applyBorder="1" applyAlignment="1">
      <alignment horizontal="left" vertical="center"/>
    </xf>
    <xf numFmtId="180" fontId="4" fillId="0" borderId="15" xfId="3441" applyNumberFormat="1" applyFont="1" applyBorder="1" applyAlignment="1">
      <alignment horizontal="left" vertical="center" wrapText="1"/>
    </xf>
    <xf numFmtId="180" fontId="36" fillId="0" borderId="15" xfId="3441" applyNumberFormat="1" applyFont="1" applyBorder="1" applyAlignment="1">
      <alignment horizontal="left" vertical="center" wrapText="1"/>
    </xf>
    <xf numFmtId="180" fontId="4" fillId="12" borderId="15" xfId="3441" applyNumberFormat="1" applyFont="1" applyFill="1" applyBorder="1" applyAlignment="1">
      <alignment horizontal="left" vertical="center"/>
    </xf>
    <xf numFmtId="180" fontId="36" fillId="12" borderId="15" xfId="3441" applyNumberFormat="1" applyFont="1" applyFill="1" applyBorder="1" applyAlignment="1">
      <alignment horizontal="left" vertical="center"/>
    </xf>
    <xf numFmtId="180" fontId="4" fillId="12" borderId="15" xfId="3441" applyNumberFormat="1" applyFont="1" applyFill="1" applyBorder="1" applyAlignment="1">
      <alignment horizontal="left" vertical="center" shrinkToFit="1"/>
    </xf>
    <xf numFmtId="180" fontId="36" fillId="12" borderId="15" xfId="3441" applyNumberFormat="1" applyFont="1" applyFill="1" applyBorder="1" applyAlignment="1">
      <alignment horizontal="left" vertical="center" shrinkToFit="1"/>
    </xf>
    <xf numFmtId="180" fontId="4" fillId="15" borderId="15" xfId="3441" applyNumberFormat="1" applyFont="1" applyFill="1" applyBorder="1" applyAlignment="1">
      <alignment horizontal="left" vertical="center" shrinkToFit="1"/>
    </xf>
    <xf numFmtId="180" fontId="36" fillId="15" borderId="15" xfId="3441" applyNumberFormat="1" applyFont="1" applyFill="1" applyBorder="1" applyAlignment="1">
      <alignment horizontal="left" vertical="center" shrinkToFit="1"/>
    </xf>
    <xf numFmtId="0" fontId="35" fillId="0" borderId="23" xfId="3441" applyFont="1" applyBorder="1" applyAlignment="1">
      <alignment horizontal="center" vertical="center"/>
    </xf>
    <xf numFmtId="0" fontId="35" fillId="0" borderId="31" xfId="3441" applyFont="1" applyBorder="1" applyAlignment="1">
      <alignment horizontal="center" vertical="center"/>
    </xf>
    <xf numFmtId="0" fontId="35" fillId="0" borderId="0" xfId="3441" applyFont="1" applyAlignment="1">
      <alignment horizontal="center" vertical="center"/>
    </xf>
    <xf numFmtId="0" fontId="35" fillId="0" borderId="33" xfId="3441" applyFont="1" applyBorder="1" applyAlignment="1">
      <alignment horizontal="center" vertical="center"/>
    </xf>
    <xf numFmtId="0" fontId="35" fillId="0" borderId="6" xfId="3441" applyFont="1" applyBorder="1" applyAlignment="1">
      <alignment horizontal="center" vertical="center"/>
    </xf>
    <xf numFmtId="0" fontId="35" fillId="0" borderId="34" xfId="3441" applyFont="1" applyBorder="1" applyAlignment="1">
      <alignment horizontal="center" vertical="center"/>
    </xf>
    <xf numFmtId="0" fontId="33" fillId="2" borderId="22" xfId="3441" applyFont="1" applyFill="1" applyBorder="1" applyAlignment="1">
      <alignment horizontal="center" vertical="center"/>
    </xf>
    <xf numFmtId="0" fontId="34" fillId="2" borderId="23" xfId="3441" applyFont="1" applyFill="1" applyBorder="1" applyAlignment="1">
      <alignment horizontal="center" vertical="center"/>
    </xf>
    <xf numFmtId="0" fontId="34" fillId="2" borderId="24" xfId="3441" applyFont="1" applyFill="1" applyBorder="1" applyAlignment="1">
      <alignment horizontal="center" vertical="center"/>
    </xf>
    <xf numFmtId="0" fontId="39" fillId="12" borderId="3" xfId="3441" applyFont="1" applyFill="1" applyBorder="1" applyAlignment="1">
      <alignment horizontal="center" vertical="center"/>
    </xf>
    <xf numFmtId="0" fontId="40" fillId="12" borderId="5" xfId="3441" applyFont="1" applyFill="1" applyBorder="1" applyAlignment="1">
      <alignment horizontal="center" vertical="center"/>
    </xf>
    <xf numFmtId="0" fontId="39" fillId="12" borderId="1" xfId="3441" applyFont="1" applyFill="1" applyBorder="1" applyAlignment="1">
      <alignment horizontal="center" vertical="center"/>
    </xf>
    <xf numFmtId="0" fontId="40" fillId="12" borderId="55" xfId="3441" applyFont="1" applyFill="1" applyBorder="1" applyAlignment="1">
      <alignment horizontal="center" vertical="center"/>
    </xf>
    <xf numFmtId="187" fontId="37" fillId="2" borderId="41" xfId="3441" applyNumberFormat="1" applyFont="1" applyFill="1" applyBorder="1" applyAlignment="1">
      <alignment horizontal="center" vertical="center"/>
    </xf>
    <xf numFmtId="187" fontId="38" fillId="2" borderId="5" xfId="3441" applyNumberFormat="1" applyFont="1" applyFill="1" applyBorder="1" applyAlignment="1">
      <alignment horizontal="center" vertical="center"/>
    </xf>
    <xf numFmtId="0" fontId="39" fillId="12" borderId="10" xfId="3441" applyFont="1" applyFill="1" applyBorder="1" applyAlignment="1">
      <alignment horizontal="center" vertical="center"/>
    </xf>
    <xf numFmtId="0" fontId="40" fillId="12" borderId="37" xfId="3441" applyFont="1" applyFill="1" applyBorder="1" applyAlignment="1">
      <alignment horizontal="center" vertical="center"/>
    </xf>
    <xf numFmtId="0" fontId="40" fillId="12" borderId="43" xfId="3441" applyFont="1" applyFill="1" applyBorder="1" applyAlignment="1">
      <alignment horizontal="center" vertical="center"/>
    </xf>
    <xf numFmtId="0" fontId="40" fillId="12" borderId="36" xfId="3441" applyFont="1" applyFill="1" applyBorder="1" applyAlignment="1">
      <alignment horizontal="center" vertical="center"/>
    </xf>
    <xf numFmtId="0" fontId="40" fillId="12" borderId="2" xfId="3441" applyFont="1" applyFill="1" applyBorder="1" applyAlignment="1">
      <alignment horizontal="center" vertical="center"/>
    </xf>
    <xf numFmtId="0" fontId="37" fillId="2" borderId="41" xfId="3441" applyFont="1" applyFill="1" applyBorder="1" applyAlignment="1">
      <alignment horizontal="left" vertical="center"/>
    </xf>
    <xf numFmtId="0" fontId="37" fillId="2" borderId="5" xfId="3441" applyFont="1" applyFill="1" applyBorder="1" applyAlignment="1">
      <alignment horizontal="left" vertical="center"/>
    </xf>
    <xf numFmtId="0" fontId="39" fillId="12" borderId="7" xfId="3441" applyFont="1" applyFill="1" applyBorder="1" applyAlignment="1">
      <alignment horizontal="center" vertical="center"/>
    </xf>
    <xf numFmtId="0" fontId="39" fillId="12" borderId="2" xfId="3441" applyFont="1" applyFill="1" applyBorder="1" applyAlignment="1">
      <alignment horizontal="center" vertical="center"/>
    </xf>
    <xf numFmtId="0" fontId="39" fillId="12" borderId="45" xfId="3441" applyFont="1" applyFill="1" applyBorder="1" applyAlignment="1">
      <alignment horizontal="center" vertical="center"/>
    </xf>
    <xf numFmtId="0" fontId="39" fillId="12" borderId="43" xfId="3441" applyFont="1" applyFill="1" applyBorder="1" applyAlignment="1">
      <alignment horizontal="center" vertical="center"/>
    </xf>
    <xf numFmtId="0" fontId="41" fillId="2" borderId="46" xfId="3441" applyFont="1" applyFill="1" applyBorder="1" applyAlignment="1">
      <alignment horizontal="center" vertical="center" wrapText="1"/>
    </xf>
    <xf numFmtId="0" fontId="41" fillId="2" borderId="47" xfId="3441" applyFont="1" applyFill="1" applyBorder="1" applyAlignment="1">
      <alignment horizontal="center" vertical="center" wrapText="1"/>
    </xf>
    <xf numFmtId="0" fontId="37" fillId="2" borderId="41" xfId="3441" applyFont="1" applyFill="1" applyBorder="1" applyAlignment="1">
      <alignment horizontal="center" vertical="center"/>
    </xf>
    <xf numFmtId="0" fontId="38" fillId="2" borderId="5" xfId="3441" applyFont="1" applyFill="1" applyBorder="1" applyAlignment="1">
      <alignment horizontal="center" vertical="center"/>
    </xf>
    <xf numFmtId="0" fontId="46" fillId="2" borderId="51" xfId="3441" applyFont="1" applyFill="1" applyBorder="1" applyAlignment="1">
      <alignment horizontal="center" vertical="center"/>
    </xf>
    <xf numFmtId="0" fontId="38" fillId="2" borderId="52" xfId="3441" applyFont="1" applyFill="1" applyBorder="1" applyAlignment="1">
      <alignment horizontal="center" vertical="center"/>
    </xf>
    <xf numFmtId="0" fontId="46" fillId="2" borderId="53" xfId="3441" applyFont="1" applyFill="1" applyBorder="1" applyAlignment="1">
      <alignment horizontal="center" vertical="center"/>
    </xf>
    <xf numFmtId="0" fontId="38" fillId="2" borderId="54" xfId="3441" applyFont="1" applyFill="1" applyBorder="1" applyAlignment="1">
      <alignment horizontal="center" vertical="center"/>
    </xf>
    <xf numFmtId="180" fontId="39" fillId="12" borderId="19" xfId="3441" applyNumberFormat="1" applyFont="1" applyFill="1" applyBorder="1" applyAlignment="1">
      <alignment horizontal="center" vertical="center"/>
    </xf>
    <xf numFmtId="180" fontId="40" fillId="12" borderId="35" xfId="3441" applyNumberFormat="1" applyFont="1" applyFill="1" applyBorder="1" applyAlignment="1">
      <alignment horizontal="center" vertical="center"/>
    </xf>
    <xf numFmtId="180" fontId="40" fillId="12" borderId="42" xfId="3441" applyNumberFormat="1" applyFont="1" applyFill="1" applyBorder="1" applyAlignment="1">
      <alignment horizontal="center" vertical="center"/>
    </xf>
    <xf numFmtId="180" fontId="39" fillId="12" borderId="35" xfId="3441" applyNumberFormat="1" applyFont="1" applyFill="1" applyBorder="1" applyAlignment="1">
      <alignment horizontal="center" vertical="center"/>
    </xf>
    <xf numFmtId="0" fontId="17" fillId="0" borderId="0" xfId="4376" applyFont="1" applyAlignment="1">
      <alignment horizontal="center"/>
    </xf>
    <xf numFmtId="0" fontId="18" fillId="0" borderId="0" xfId="4376" applyFont="1" applyAlignment="1">
      <alignment horizontal="center"/>
    </xf>
    <xf numFmtId="14" fontId="19" fillId="0" borderId="0" xfId="4376" applyNumberFormat="1" applyFont="1" applyAlignment="1">
      <alignment horizontal="right"/>
    </xf>
    <xf numFmtId="0" fontId="19" fillId="0" borderId="0" xfId="4376" applyFont="1" applyAlignment="1">
      <alignment horizontal="right"/>
    </xf>
    <xf numFmtId="0" fontId="20" fillId="0" borderId="1" xfId="4376" applyFont="1" applyBorder="1" applyAlignment="1">
      <alignment horizontal="center"/>
    </xf>
    <xf numFmtId="0" fontId="15" fillId="0" borderId="1" xfId="4376" applyFont="1" applyBorder="1" applyAlignment="1">
      <alignment horizontal="center"/>
    </xf>
    <xf numFmtId="0" fontId="21" fillId="0" borderId="1" xfId="4344" applyFont="1" applyBorder="1" applyAlignment="1">
      <alignment horizontal="center"/>
    </xf>
    <xf numFmtId="0" fontId="15" fillId="0" borderId="20" xfId="4344" applyFont="1" applyBorder="1" applyAlignment="1">
      <alignment horizontal="left"/>
    </xf>
    <xf numFmtId="0" fontId="15" fillId="0" borderId="0" xfId="4344" applyFont="1" applyAlignment="1">
      <alignment horizontal="left"/>
    </xf>
    <xf numFmtId="0" fontId="15" fillId="6" borderId="0" xfId="4344" applyFont="1" applyFill="1" applyAlignment="1">
      <alignment horizontal="left"/>
    </xf>
    <xf numFmtId="0" fontId="23" fillId="0" borderId="0" xfId="4376" applyFont="1" applyAlignment="1">
      <alignment horizontal="center" wrapText="1"/>
    </xf>
    <xf numFmtId="0" fontId="25" fillId="0" borderId="0" xfId="4376" applyFont="1" applyAlignment="1">
      <alignment horizontal="center" wrapText="1"/>
    </xf>
    <xf numFmtId="0" fontId="24" fillId="0" borderId="0" xfId="4376" applyFont="1" applyAlignment="1">
      <alignment horizontal="center" wrapText="1"/>
    </xf>
    <xf numFmtId="0" fontId="13" fillId="8" borderId="12" xfId="5209" applyFont="1" applyFill="1" applyBorder="1" applyAlignment="1">
      <alignment horizontal="center" vertical="center"/>
    </xf>
    <xf numFmtId="0" fontId="13" fillId="8" borderId="13" xfId="5209" applyFont="1" applyFill="1" applyBorder="1" applyAlignment="1">
      <alignment horizontal="center" vertical="center"/>
    </xf>
    <xf numFmtId="0" fontId="13" fillId="8" borderId="14" xfId="5209" applyFont="1" applyFill="1" applyBorder="1" applyAlignment="1">
      <alignment horizontal="center" vertical="center"/>
    </xf>
    <xf numFmtId="0" fontId="14" fillId="9" borderId="3" xfId="5209" applyFont="1" applyFill="1" applyBorder="1" applyAlignment="1">
      <alignment horizontal="center" vertical="center" wrapText="1"/>
    </xf>
    <xf numFmtId="0" fontId="14" fillId="9" borderId="7" xfId="5209" applyFont="1" applyFill="1" applyBorder="1" applyAlignment="1">
      <alignment horizontal="center" vertical="center" wrapText="1"/>
    </xf>
    <xf numFmtId="0" fontId="5" fillId="0" borderId="1" xfId="5208" applyFont="1" applyBorder="1" applyAlignment="1">
      <alignment horizontal="center" vertical="center"/>
    </xf>
    <xf numFmtId="0" fontId="4" fillId="4" borderId="1" xfId="2352" applyFont="1" applyFill="1" applyBorder="1" applyAlignment="1">
      <alignment horizontal="center" vertical="center" wrapText="1"/>
    </xf>
    <xf numFmtId="0" fontId="4" fillId="4" borderId="2" xfId="2352" applyFont="1" applyFill="1" applyBorder="1" applyAlignment="1">
      <alignment horizontal="center" vertical="center" wrapText="1"/>
    </xf>
    <xf numFmtId="0" fontId="7" fillId="4" borderId="1" xfId="3441" applyFont="1" applyFill="1" applyBorder="1" applyAlignment="1">
      <alignment horizontal="left" vertical="center"/>
    </xf>
    <xf numFmtId="0" fontId="3" fillId="2" borderId="1" xfId="2352" applyFont="1" applyFill="1" applyBorder="1" applyAlignment="1">
      <alignment horizontal="center" vertical="center"/>
    </xf>
    <xf numFmtId="0" fontId="3" fillId="2" borderId="2" xfId="2352" applyFont="1" applyFill="1" applyBorder="1" applyAlignment="1">
      <alignment horizontal="center" vertical="center"/>
    </xf>
    <xf numFmtId="0" fontId="1" fillId="0" borderId="4" xfId="2352" applyFont="1" applyBorder="1" applyAlignment="1">
      <alignment horizontal="left" vertical="center"/>
    </xf>
    <xf numFmtId="0" fontId="1" fillId="0" borderId="7" xfId="2352" applyFont="1" applyBorder="1" applyAlignment="1">
      <alignment horizontal="left" vertical="center"/>
    </xf>
    <xf numFmtId="0" fontId="1" fillId="0" borderId="1" xfId="2352" applyFont="1" applyBorder="1" applyAlignment="1">
      <alignment horizontal="left" vertical="center"/>
    </xf>
    <xf numFmtId="0" fontId="4" fillId="0" borderId="1" xfId="2352" applyFont="1" applyBorder="1" applyAlignment="1">
      <alignment horizontal="center" vertical="center" wrapText="1"/>
    </xf>
    <xf numFmtId="0" fontId="7" fillId="4" borderId="3" xfId="3441" applyFont="1" applyFill="1" applyBorder="1" applyAlignment="1">
      <alignment horizontal="left" vertical="center"/>
    </xf>
    <xf numFmtId="0" fontId="7" fillId="4" borderId="7" xfId="3441" applyFont="1" applyFill="1" applyBorder="1" applyAlignment="1">
      <alignment horizontal="left" vertical="center"/>
    </xf>
    <xf numFmtId="0" fontId="4" fillId="3" borderId="3" xfId="5208" applyFont="1" applyFill="1" applyBorder="1" applyAlignment="1">
      <alignment horizontal="center" vertical="center"/>
    </xf>
    <xf numFmtId="0" fontId="4" fillId="3" borderId="5" xfId="5208" applyFont="1" applyFill="1" applyBorder="1" applyAlignment="1">
      <alignment horizontal="center" vertical="center"/>
    </xf>
    <xf numFmtId="0" fontId="4" fillId="3" borderId="6" xfId="5208" applyFont="1" applyFill="1" applyBorder="1" applyAlignment="1">
      <alignment horizontal="center" vertical="center"/>
    </xf>
    <xf numFmtId="0" fontId="4" fillId="3" borderId="7" xfId="5208" applyFont="1" applyFill="1" applyBorder="1" applyAlignment="1">
      <alignment horizontal="center" vertical="center"/>
    </xf>
    <xf numFmtId="0" fontId="4" fillId="6" borderId="1" xfId="2352" applyFont="1" applyFill="1" applyBorder="1" applyAlignment="1">
      <alignment horizontal="center" vertical="center"/>
    </xf>
    <xf numFmtId="0" fontId="4" fillId="6" borderId="8" xfId="2352" applyFont="1" applyFill="1" applyBorder="1" applyAlignment="1">
      <alignment horizontal="center" vertical="center"/>
    </xf>
    <xf numFmtId="0" fontId="4" fillId="6" borderId="9" xfId="2352" applyFont="1" applyFill="1" applyBorder="1" applyAlignment="1">
      <alignment horizontal="center" vertical="center"/>
    </xf>
    <xf numFmtId="0" fontId="1" fillId="5" borderId="3" xfId="5208" applyFont="1" applyFill="1" applyBorder="1" applyAlignment="1">
      <alignment horizontal="center" vertical="center" wrapText="1"/>
    </xf>
    <xf numFmtId="0" fontId="1" fillId="5" borderId="5" xfId="5208" applyFont="1" applyFill="1" applyBorder="1" applyAlignment="1">
      <alignment horizontal="center" vertical="center" wrapText="1"/>
    </xf>
    <xf numFmtId="0" fontId="1" fillId="5" borderId="7" xfId="5208" applyFont="1" applyFill="1" applyBorder="1" applyAlignment="1">
      <alignment horizontal="center" vertical="center" wrapText="1"/>
    </xf>
    <xf numFmtId="9" fontId="6" fillId="0" borderId="4" xfId="5208" applyNumberFormat="1" applyFont="1" applyFill="1" applyBorder="1" applyAlignment="1">
      <alignment horizontal="center" vertical="center" wrapText="1"/>
    </xf>
    <xf numFmtId="176" fontId="6" fillId="0" borderId="4" xfId="5208" applyNumberFormat="1" applyFont="1" applyFill="1" applyBorder="1" applyAlignment="1">
      <alignment horizontal="center" vertical="center" wrapText="1"/>
    </xf>
  </cellXfs>
  <cellStyles count="5470">
    <cellStyle name="_TOREAD - 11AW - 新加7款 - 核价表 - 2011.03.0 4" xfId="240" xr:uid="{00000000-0005-0000-0000-000020010000}"/>
    <cellStyle name="_探路者11AW面辅料大货汇总表（包含供应商联系方式）（有图）" xfId="14" xr:uid="{00000000-0005-0000-0000-000012000000}"/>
    <cellStyle name="20% - Accent1" xfId="296" xr:uid="{00000000-0005-0000-0000-000058010000}"/>
    <cellStyle name="20% - Accent2" xfId="248" xr:uid="{00000000-0005-0000-0000-000028010000}"/>
    <cellStyle name="20% - Accent3" xfId="253" xr:uid="{00000000-0005-0000-0000-00002D010000}"/>
    <cellStyle name="20% - Accent4" xfId="238" xr:uid="{00000000-0005-0000-0000-00001E010000}"/>
    <cellStyle name="20% - Accent5" xfId="274" xr:uid="{00000000-0005-0000-0000-000042010000}"/>
    <cellStyle name="20% - Accent6" xfId="281" xr:uid="{00000000-0005-0000-0000-000049010000}"/>
    <cellStyle name="20% - アクセント 1" xfId="9" xr:uid="{00000000-0005-0000-0000-00000C000000}"/>
    <cellStyle name="20% - アクセント 2" xfId="270" xr:uid="{00000000-0005-0000-0000-00003E010000}"/>
    <cellStyle name="20% - アクセント 3" xfId="245" xr:uid="{00000000-0005-0000-0000-000025010000}"/>
    <cellStyle name="20% - アクセント 4" xfId="133" xr:uid="{00000000-0005-0000-0000-0000A1000000}"/>
    <cellStyle name="20% - アクセント 5" xfId="258" xr:uid="{00000000-0005-0000-0000-000032010000}"/>
    <cellStyle name="20% - アクセント 6" xfId="261" xr:uid="{00000000-0005-0000-0000-000035010000}"/>
    <cellStyle name="20% - 輔色1" xfId="286" xr:uid="{00000000-0005-0000-0000-00004E010000}"/>
    <cellStyle name="20% - 輔色1 2" xfId="189" xr:uid="{00000000-0005-0000-0000-0000E6000000}"/>
    <cellStyle name="20% - 輔色1 2 2" xfId="299" xr:uid="{00000000-0005-0000-0000-00005B010000}"/>
    <cellStyle name="20% - 輔色1 2 3" xfId="304" xr:uid="{00000000-0005-0000-0000-000060010000}"/>
    <cellStyle name="20% - 輔色1 3" xfId="154" xr:uid="{00000000-0005-0000-0000-0000BB000000}"/>
    <cellStyle name="20% - 輔色1 3 2" xfId="307" xr:uid="{00000000-0005-0000-0000-000063010000}"/>
    <cellStyle name="20% - 輔色1 3 3" xfId="316" xr:uid="{00000000-0005-0000-0000-00006C010000}"/>
    <cellStyle name="20% - 輔色2" xfId="162" xr:uid="{00000000-0005-0000-0000-0000C5000000}"/>
    <cellStyle name="20% - 輔色2 2" xfId="319" xr:uid="{00000000-0005-0000-0000-00006F010000}"/>
    <cellStyle name="20% - 輔色2 2 2" xfId="324" xr:uid="{00000000-0005-0000-0000-000074010000}"/>
    <cellStyle name="20% - 輔色2 2 3" xfId="329" xr:uid="{00000000-0005-0000-0000-000079010000}"/>
    <cellStyle name="20% - 輔色2 3" xfId="333" xr:uid="{00000000-0005-0000-0000-00007D010000}"/>
    <cellStyle name="20% - 輔色2 3 2" xfId="343" xr:uid="{00000000-0005-0000-0000-000087010000}"/>
    <cellStyle name="20% - 輔色2 3 3" xfId="348" xr:uid="{00000000-0005-0000-0000-00008C010000}"/>
    <cellStyle name="20% - 輔色3" xfId="171" xr:uid="{00000000-0005-0000-0000-0000D0000000}"/>
    <cellStyle name="20% - 輔色3 2" xfId="350" xr:uid="{00000000-0005-0000-0000-00008E010000}"/>
    <cellStyle name="20% - 輔色3 2 2" xfId="356" xr:uid="{00000000-0005-0000-0000-000094010000}"/>
    <cellStyle name="20% - 輔色3 2 3" xfId="366" xr:uid="{00000000-0005-0000-0000-00009E010000}"/>
    <cellStyle name="20% - 輔色3 3" xfId="372" xr:uid="{00000000-0005-0000-0000-0000A4010000}"/>
    <cellStyle name="20% - 輔色3 3 2" xfId="382" xr:uid="{00000000-0005-0000-0000-0000AE010000}"/>
    <cellStyle name="20% - 輔色3 3 3" xfId="394" xr:uid="{00000000-0005-0000-0000-0000BA010000}"/>
    <cellStyle name="20% - 輔色4" xfId="19" xr:uid="{00000000-0005-0000-0000-000018000000}"/>
    <cellStyle name="20% - 輔色4 2" xfId="397" xr:uid="{00000000-0005-0000-0000-0000BD010000}"/>
    <cellStyle name="20% - 輔色4 2 2" xfId="405" xr:uid="{00000000-0005-0000-0000-0000C5010000}"/>
    <cellStyle name="20% - 輔色4 2 3" xfId="409" xr:uid="{00000000-0005-0000-0000-0000C9010000}"/>
    <cellStyle name="20% - 輔色4 3" xfId="411" xr:uid="{00000000-0005-0000-0000-0000CB010000}"/>
    <cellStyle name="20% - 輔色4 3 2" xfId="420" xr:uid="{00000000-0005-0000-0000-0000D4010000}"/>
    <cellStyle name="20% - 輔色4 3 3" xfId="120" xr:uid="{00000000-0005-0000-0000-000091000000}"/>
    <cellStyle name="20% - 輔色5" xfId="194" xr:uid="{00000000-0005-0000-0000-0000EB000000}"/>
    <cellStyle name="20% - 輔色5 2" xfId="126" xr:uid="{00000000-0005-0000-0000-000098000000}"/>
    <cellStyle name="20% - 輔色5 2 2" xfId="424" xr:uid="{00000000-0005-0000-0000-0000D8010000}"/>
    <cellStyle name="20% - 輔色5 2 3" xfId="430" xr:uid="{00000000-0005-0000-0000-0000DE010000}"/>
    <cellStyle name="20% - 輔色5 3" xfId="432" xr:uid="{00000000-0005-0000-0000-0000E0010000}"/>
    <cellStyle name="20% - 輔色5 3 2" xfId="165" xr:uid="{00000000-0005-0000-0000-0000C9000000}"/>
    <cellStyle name="20% - 輔色5 3 3" xfId="172" xr:uid="{00000000-0005-0000-0000-0000D2000000}"/>
    <cellStyle name="20% - 輔色6" xfId="200" xr:uid="{00000000-0005-0000-0000-0000F3000000}"/>
    <cellStyle name="20% - 輔色6 2" xfId="438" xr:uid="{00000000-0005-0000-0000-0000E6010000}"/>
    <cellStyle name="20% - 輔色6 2 2" xfId="444" xr:uid="{00000000-0005-0000-0000-0000EC010000}"/>
    <cellStyle name="20% - 輔色6 2 3" xfId="447" xr:uid="{00000000-0005-0000-0000-0000EF010000}"/>
    <cellStyle name="20% - 輔色6 3" xfId="448" xr:uid="{00000000-0005-0000-0000-0000F0010000}"/>
    <cellStyle name="20% - 輔色6 3 2" xfId="459" xr:uid="{00000000-0005-0000-0000-0000FB010000}"/>
    <cellStyle name="20% - 輔色6 3 3" xfId="462" xr:uid="{00000000-0005-0000-0000-0000FE010000}"/>
    <cellStyle name="20% - 强调文字颜色 1 2" xfId="467" xr:uid="{00000000-0005-0000-0000-000003020000}"/>
    <cellStyle name="20% - 强调文字颜色 2 2" xfId="472" xr:uid="{00000000-0005-0000-0000-000008020000}"/>
    <cellStyle name="20% - 强调文字颜色 3 2" xfId="477" xr:uid="{00000000-0005-0000-0000-00000D020000}"/>
    <cellStyle name="20% - 强调文字颜色 4 2" xfId="302" xr:uid="{00000000-0005-0000-0000-00005E010000}"/>
    <cellStyle name="20% - 强调文字颜色 5 2" xfId="312" xr:uid="{00000000-0005-0000-0000-000068010000}"/>
    <cellStyle name="20% - 强调文字颜色 6 2" xfId="481" xr:uid="{00000000-0005-0000-0000-000011020000}"/>
    <cellStyle name="40% - Accent1" xfId="483" xr:uid="{00000000-0005-0000-0000-000013020000}"/>
    <cellStyle name="40% - Accent2" xfId="489" xr:uid="{00000000-0005-0000-0000-000019020000}"/>
    <cellStyle name="40% - Accent3" xfId="493" xr:uid="{00000000-0005-0000-0000-00001D020000}"/>
    <cellStyle name="40% - Accent4" xfId="495" xr:uid="{00000000-0005-0000-0000-00001F020000}"/>
    <cellStyle name="40% - Accent5" xfId="497" xr:uid="{00000000-0005-0000-0000-000021020000}"/>
    <cellStyle name="40% - Accent6" xfId="498" xr:uid="{00000000-0005-0000-0000-000022020000}"/>
    <cellStyle name="40% - アクセント 1" xfId="510" xr:uid="{00000000-0005-0000-0000-00002E020000}"/>
    <cellStyle name="40% - アクセント 2" xfId="517" xr:uid="{00000000-0005-0000-0000-000035020000}"/>
    <cellStyle name="40% - アクセント 3" xfId="527" xr:uid="{00000000-0005-0000-0000-00003F020000}"/>
    <cellStyle name="40% - アクセント 4" xfId="531" xr:uid="{00000000-0005-0000-0000-000043020000}"/>
    <cellStyle name="40% - アクセント 5" xfId="532" xr:uid="{00000000-0005-0000-0000-000044020000}"/>
    <cellStyle name="40% - アクセント 6" xfId="285" xr:uid="{00000000-0005-0000-0000-00004D010000}"/>
    <cellStyle name="40% - 輔色1" xfId="540" xr:uid="{00000000-0005-0000-0000-00004C020000}"/>
    <cellStyle name="40% - 輔色1 2" xfId="545" xr:uid="{00000000-0005-0000-0000-000051020000}"/>
    <cellStyle name="40% - 輔色1 2 2" xfId="552" xr:uid="{00000000-0005-0000-0000-000058020000}"/>
    <cellStyle name="40% - 輔色1 2 3" xfId="557" xr:uid="{00000000-0005-0000-0000-00005D020000}"/>
    <cellStyle name="40% - 輔色1 3" xfId="565" xr:uid="{00000000-0005-0000-0000-000065020000}"/>
    <cellStyle name="40% - 輔色1 3 2" xfId="570" xr:uid="{00000000-0005-0000-0000-00006A020000}"/>
    <cellStyle name="40% - 輔色1 3 3" xfId="573" xr:uid="{00000000-0005-0000-0000-00006D020000}"/>
    <cellStyle name="40% - 輔色2" xfId="25" xr:uid="{00000000-0005-0000-0000-00001F000000}"/>
    <cellStyle name="40% - 輔色2 2" xfId="584" xr:uid="{00000000-0005-0000-0000-000078020000}"/>
    <cellStyle name="40% - 輔色2 2 2" xfId="592" xr:uid="{00000000-0005-0000-0000-000080020000}"/>
    <cellStyle name="40% - 輔色2 2 3" xfId="596" xr:uid="{00000000-0005-0000-0000-000084020000}"/>
    <cellStyle name="40% - 輔色2 3" xfId="602" xr:uid="{00000000-0005-0000-0000-00008A020000}"/>
    <cellStyle name="40% - 輔色2 3 2" xfId="609" xr:uid="{00000000-0005-0000-0000-000091020000}"/>
    <cellStyle name="40% - 輔色2 3 3" xfId="611" xr:uid="{00000000-0005-0000-0000-000093020000}"/>
    <cellStyle name="40% - 輔色3" xfId="619" xr:uid="{00000000-0005-0000-0000-00009B020000}"/>
    <cellStyle name="40% - 輔色3 2" xfId="627" xr:uid="{00000000-0005-0000-0000-0000A3020000}"/>
    <cellStyle name="40% - 輔色3 2 2" xfId="632" xr:uid="{00000000-0005-0000-0000-0000A8020000}"/>
    <cellStyle name="40% - 輔色3 2 3" xfId="634" xr:uid="{00000000-0005-0000-0000-0000AA020000}"/>
    <cellStyle name="40% - 輔色3 3" xfId="641" xr:uid="{00000000-0005-0000-0000-0000B1020000}"/>
    <cellStyle name="40% - 輔色3 3 2" xfId="646" xr:uid="{00000000-0005-0000-0000-0000B6020000}"/>
    <cellStyle name="40% - 輔色3 3 3" xfId="539" xr:uid="{00000000-0005-0000-0000-00004B020000}"/>
    <cellStyle name="40% - 輔色4" xfId="647" xr:uid="{00000000-0005-0000-0000-0000B7020000}"/>
    <cellStyle name="40% - 輔色4 2" xfId="656" xr:uid="{00000000-0005-0000-0000-0000C0020000}"/>
    <cellStyle name="40% - 輔色4 2 2" xfId="659" xr:uid="{00000000-0005-0000-0000-0000C3020000}"/>
    <cellStyle name="40% - 輔色4 2 3" xfId="662" xr:uid="{00000000-0005-0000-0000-0000C6020000}"/>
    <cellStyle name="40% - 輔色4 3" xfId="669" xr:uid="{00000000-0005-0000-0000-0000CD020000}"/>
    <cellStyle name="40% - 輔色4 3 2" xfId="672" xr:uid="{00000000-0005-0000-0000-0000D0020000}"/>
    <cellStyle name="40% - 輔色4 3 3" xfId="679" xr:uid="{00000000-0005-0000-0000-0000D7020000}"/>
    <cellStyle name="40% - 輔色5" xfId="688" xr:uid="{00000000-0005-0000-0000-0000E0020000}"/>
    <cellStyle name="40% - 輔色5 2" xfId="233" xr:uid="{00000000-0005-0000-0000-000019010000}"/>
    <cellStyle name="40% - 輔色5 2 2" xfId="694" xr:uid="{00000000-0005-0000-0000-0000E6020000}"/>
    <cellStyle name="40% - 輔色5 2 3" xfId="700" xr:uid="{00000000-0005-0000-0000-0000EC020000}"/>
    <cellStyle name="40% - 輔色5 3" xfId="707" xr:uid="{00000000-0005-0000-0000-0000F3020000}"/>
    <cellStyle name="40% - 輔色5 3 2" xfId="709" xr:uid="{00000000-0005-0000-0000-0000F5020000}"/>
    <cellStyle name="40% - 輔色5 3 3" xfId="712" xr:uid="{00000000-0005-0000-0000-0000F8020000}"/>
    <cellStyle name="40% - 輔色6" xfId="716" xr:uid="{00000000-0005-0000-0000-0000FC020000}"/>
    <cellStyle name="40% - 輔色6 2" xfId="720" xr:uid="{00000000-0005-0000-0000-000000030000}"/>
    <cellStyle name="40% - 輔色6 2 2" xfId="722" xr:uid="{00000000-0005-0000-0000-000002030000}"/>
    <cellStyle name="40% - 輔色6 2 3" xfId="62" xr:uid="{00000000-0005-0000-0000-00004A000000}"/>
    <cellStyle name="40% - 輔色6 3" xfId="726" xr:uid="{00000000-0005-0000-0000-000006030000}"/>
    <cellStyle name="40% - 輔色6 3 2" xfId="734" xr:uid="{00000000-0005-0000-0000-00000E030000}"/>
    <cellStyle name="40% - 輔色6 3 3" xfId="743" xr:uid="{00000000-0005-0000-0000-000017030000}"/>
    <cellStyle name="40% - 强调文字颜色 1 2" xfId="320" xr:uid="{00000000-0005-0000-0000-000070010000}"/>
    <cellStyle name="40% - 强调文字颜色 2 2" xfId="351" xr:uid="{00000000-0005-0000-0000-00008F010000}"/>
    <cellStyle name="40% - 强调文字颜色 3 2" xfId="398" xr:uid="{00000000-0005-0000-0000-0000BE010000}"/>
    <cellStyle name="40% - 强调文字颜色 4 2" xfId="127" xr:uid="{00000000-0005-0000-0000-000099000000}"/>
    <cellStyle name="40% - 强调文字颜色 5 2" xfId="439" xr:uid="{00000000-0005-0000-0000-0000E7010000}"/>
    <cellStyle name="40% - 强调文字颜色 6 2" xfId="750" xr:uid="{00000000-0005-0000-0000-00001E030000}"/>
    <cellStyle name="60% - Accent1" xfId="757" xr:uid="{00000000-0005-0000-0000-000025030000}"/>
    <cellStyle name="60% - Accent2" xfId="758" xr:uid="{00000000-0005-0000-0000-000026030000}"/>
    <cellStyle name="60% - Accent3" xfId="763" xr:uid="{00000000-0005-0000-0000-00002B030000}"/>
    <cellStyle name="60% - Accent4" xfId="773" xr:uid="{00000000-0005-0000-0000-000035030000}"/>
    <cellStyle name="60% - Accent5" xfId="781" xr:uid="{00000000-0005-0000-0000-00003D030000}"/>
    <cellStyle name="60% - Accent6" xfId="789" xr:uid="{00000000-0005-0000-0000-000045030000}"/>
    <cellStyle name="60% - アクセント 1" xfId="176" xr:uid="{00000000-0005-0000-0000-0000D7000000}"/>
    <cellStyle name="60% - アクセント 2" xfId="185" xr:uid="{00000000-0005-0000-0000-0000E1000000}"/>
    <cellStyle name="60% - アクセント 3" xfId="199" xr:uid="{00000000-0005-0000-0000-0000F2000000}"/>
    <cellStyle name="60% - アクセント 4" xfId="221" xr:uid="{00000000-0005-0000-0000-00000B010000}"/>
    <cellStyle name="60% - アクセント 5" xfId="793" xr:uid="{00000000-0005-0000-0000-000049030000}"/>
    <cellStyle name="60% - アクセント 6" xfId="797" xr:uid="{00000000-0005-0000-0000-00004D030000}"/>
    <cellStyle name="60% - 輔色1" xfId="804" xr:uid="{00000000-0005-0000-0000-000054030000}"/>
    <cellStyle name="60% - 輔色1 2" xfId="807" xr:uid="{00000000-0005-0000-0000-000057030000}"/>
    <cellStyle name="60% - 輔色1 2 2" xfId="810" xr:uid="{00000000-0005-0000-0000-00005A030000}"/>
    <cellStyle name="60% - 輔色1 2 3" xfId="815" xr:uid="{00000000-0005-0000-0000-00005F030000}"/>
    <cellStyle name="60% - 輔色1 3" xfId="819" xr:uid="{00000000-0005-0000-0000-000063030000}"/>
    <cellStyle name="60% - 輔色1 3 2" xfId="820" xr:uid="{00000000-0005-0000-0000-000064030000}"/>
    <cellStyle name="60% - 輔色1 3 3" xfId="822" xr:uid="{00000000-0005-0000-0000-000066030000}"/>
    <cellStyle name="60% - 輔色2" xfId="824" xr:uid="{00000000-0005-0000-0000-000068030000}"/>
    <cellStyle name="60% - 輔色2 2" xfId="161" xr:uid="{00000000-0005-0000-0000-0000C4000000}"/>
    <cellStyle name="60% - 輔色2 2 2" xfId="466" xr:uid="{00000000-0005-0000-0000-000002020000}"/>
    <cellStyle name="60% - 輔色2 2 3" xfId="828" xr:uid="{00000000-0005-0000-0000-00006C030000}"/>
    <cellStyle name="60% - 輔色2 3" xfId="169" xr:uid="{00000000-0005-0000-0000-0000CE000000}"/>
    <cellStyle name="60% - 輔色2 3 2" xfId="471" xr:uid="{00000000-0005-0000-0000-000007020000}"/>
    <cellStyle name="60% - 輔色2 3 3" xfId="831" xr:uid="{00000000-0005-0000-0000-00006F030000}"/>
    <cellStyle name="60% - 輔色3" xfId="842" xr:uid="{00000000-0005-0000-0000-00007A030000}"/>
    <cellStyle name="60% - 輔色3 2" xfId="844" xr:uid="{00000000-0005-0000-0000-00007C030000}"/>
    <cellStyle name="60% - 輔色3 2 2" xfId="851" xr:uid="{00000000-0005-0000-0000-000083030000}"/>
    <cellStyle name="60% - 輔色3 2 3" xfId="855" xr:uid="{00000000-0005-0000-0000-000087030000}"/>
    <cellStyle name="60% - 輔色3 3" xfId="862" xr:uid="{00000000-0005-0000-0000-00008E030000}"/>
    <cellStyle name="60% - 輔色3 3 2" xfId="863" xr:uid="{00000000-0005-0000-0000-00008F030000}"/>
    <cellStyle name="60% - 輔色3 3 3" xfId="866" xr:uid="{00000000-0005-0000-0000-000092030000}"/>
    <cellStyle name="60% - 輔色4" xfId="873" xr:uid="{00000000-0005-0000-0000-000099030000}"/>
    <cellStyle name="60% - 輔色4 2" xfId="879" xr:uid="{00000000-0005-0000-0000-00009F030000}"/>
    <cellStyle name="60% - 輔色4 2 2" xfId="881" xr:uid="{00000000-0005-0000-0000-0000A1030000}"/>
    <cellStyle name="60% - 輔色4 2 3" xfId="884" xr:uid="{00000000-0005-0000-0000-0000A4030000}"/>
    <cellStyle name="60% - 輔色4 3" xfId="886" xr:uid="{00000000-0005-0000-0000-0000A6030000}"/>
    <cellStyle name="60% - 輔色4 3 2" xfId="887" xr:uid="{00000000-0005-0000-0000-0000A7030000}"/>
    <cellStyle name="60% - 輔色4 3 3" xfId="888" xr:uid="{00000000-0005-0000-0000-0000A8030000}"/>
    <cellStyle name="60% - 輔色5" xfId="890" xr:uid="{00000000-0005-0000-0000-0000AA030000}"/>
    <cellStyle name="60% - 輔色5 2" xfId="897" xr:uid="{00000000-0005-0000-0000-0000B1030000}"/>
    <cellStyle name="60% - 輔色5 2 2" xfId="80" xr:uid="{00000000-0005-0000-0000-00005E000000}"/>
    <cellStyle name="60% - 輔色5 2 3" xfId="40" xr:uid="{00000000-0005-0000-0000-000031000000}"/>
    <cellStyle name="60% - 輔色5 3" xfId="902" xr:uid="{00000000-0005-0000-0000-0000B6030000}"/>
    <cellStyle name="60% - 輔色5 3 2" xfId="904" xr:uid="{00000000-0005-0000-0000-0000B8030000}"/>
    <cellStyle name="60% - 輔色5 3 3" xfId="910" xr:uid="{00000000-0005-0000-0000-0000BE030000}"/>
    <cellStyle name="60% - 輔色6" xfId="917" xr:uid="{00000000-0005-0000-0000-0000C5030000}"/>
    <cellStyle name="60% - 輔色6 2" xfId="918" xr:uid="{00000000-0005-0000-0000-0000C6030000}"/>
    <cellStyle name="60% - 輔色6 2 2" xfId="923" xr:uid="{00000000-0005-0000-0000-0000CB030000}"/>
    <cellStyle name="60% - 輔色6 2 3" xfId="927" xr:uid="{00000000-0005-0000-0000-0000CF030000}"/>
    <cellStyle name="60% - 輔色6 3" xfId="929" xr:uid="{00000000-0005-0000-0000-0000D1030000}"/>
    <cellStyle name="60% - 輔色6 3 2" xfId="934" xr:uid="{00000000-0005-0000-0000-0000D6030000}"/>
    <cellStyle name="60% - 輔色6 3 3" xfId="938" xr:uid="{00000000-0005-0000-0000-0000DA030000}"/>
    <cellStyle name="60% - 强调文字颜色 1 2" xfId="946" xr:uid="{00000000-0005-0000-0000-0000E2030000}"/>
    <cellStyle name="60% - 强调文字颜色 2 2" xfId="954" xr:uid="{00000000-0005-0000-0000-0000EA030000}"/>
    <cellStyle name="60% - 强调文字颜色 3 2" xfId="963" xr:uid="{00000000-0005-0000-0000-0000F3030000}"/>
    <cellStyle name="60% - 强调文字颜色 3 2 2" xfId="250" xr:uid="{00000000-0005-0000-0000-00002A010000}"/>
    <cellStyle name="60% - 强调文字颜色 3 2 2 2" xfId="835" xr:uid="{00000000-0005-0000-0000-000073030000}"/>
    <cellStyle name="60% - 强调文字颜色 4 2" xfId="970" xr:uid="{00000000-0005-0000-0000-0000FA030000}"/>
    <cellStyle name="60% - 强调文字颜色 5 2" xfId="971" xr:uid="{00000000-0005-0000-0000-0000FB030000}"/>
    <cellStyle name="60% - 强调文字颜色 6 2" xfId="690" xr:uid="{00000000-0005-0000-0000-0000E2020000}"/>
    <cellStyle name="Accent1" xfId="339" xr:uid="{00000000-0005-0000-0000-000083010000}"/>
    <cellStyle name="Accent2" xfId="977" xr:uid="{00000000-0005-0000-0000-000001040000}"/>
    <cellStyle name="Accent3" xfId="985" xr:uid="{00000000-0005-0000-0000-000009040000}"/>
    <cellStyle name="Accent4" xfId="990" xr:uid="{00000000-0005-0000-0000-00000E040000}"/>
    <cellStyle name="Accent5" xfId="998" xr:uid="{00000000-0005-0000-0000-000016040000}"/>
    <cellStyle name="Accent6" xfId="1002" xr:uid="{00000000-0005-0000-0000-00001A040000}"/>
    <cellStyle name="Bad" xfId="1005" xr:uid="{00000000-0005-0000-0000-00001D040000}"/>
    <cellStyle name="Calculation" xfId="1011" xr:uid="{00000000-0005-0000-0000-000023040000}"/>
    <cellStyle name="Check Cell" xfId="1020" xr:uid="{00000000-0005-0000-0000-00002C040000}"/>
    <cellStyle name="Explanatory Text" xfId="529" xr:uid="{00000000-0005-0000-0000-000041020000}"/>
    <cellStyle name="Good" xfId="841" xr:uid="{00000000-0005-0000-0000-000079030000}"/>
    <cellStyle name="Heading 1" xfId="1022" xr:uid="{00000000-0005-0000-0000-00002E040000}"/>
    <cellStyle name="Heading 2" xfId="476" xr:uid="{00000000-0005-0000-0000-00000C020000}"/>
    <cellStyle name="Heading 3" xfId="150" xr:uid="{00000000-0005-0000-0000-0000B6000000}"/>
    <cellStyle name="Heading 4" xfId="943" xr:uid="{00000000-0005-0000-0000-0000DF030000}"/>
    <cellStyle name="Input" xfId="121" xr:uid="{00000000-0005-0000-0000-000092000000}"/>
    <cellStyle name="Linked Cell" xfId="429" xr:uid="{00000000-0005-0000-0000-0000DD010000}"/>
    <cellStyle name="Neutral" xfId="967" xr:uid="{00000000-0005-0000-0000-0000F7030000}"/>
    <cellStyle name="Normal_~0578341" xfId="1024" xr:uid="{00000000-0005-0000-0000-000030040000}"/>
    <cellStyle name="Normal_71125A_SRX 500 JKT BOM" xfId="363" xr:uid="{00000000-0005-0000-0000-00009B010000}"/>
    <cellStyle name="Normal_71125A_SRX 500 JKT BOM_TAWC91816料" xfId="1025" xr:uid="{00000000-0005-0000-0000-000031040000}"/>
    <cellStyle name="Normal_Feuil1" xfId="1032" xr:uid="{00000000-0005-0000-0000-000038040000}"/>
    <cellStyle name="Normal_Feuil1_TAWC91816料" xfId="1036" xr:uid="{00000000-0005-0000-0000-00003C040000}"/>
    <cellStyle name="Note" xfId="1040" xr:uid="{00000000-0005-0000-0000-000040040000}"/>
    <cellStyle name="Output" xfId="548" xr:uid="{00000000-0005-0000-0000-000054020000}"/>
    <cellStyle name="S2" xfId="760" xr:uid="{00000000-0005-0000-0000-000028030000}"/>
    <cellStyle name="Title" xfId="1042" xr:uid="{00000000-0005-0000-0000-000042040000}"/>
    <cellStyle name="Total" xfId="1043" xr:uid="{00000000-0005-0000-0000-000043040000}"/>
    <cellStyle name="Warning Text" xfId="711" xr:uid="{00000000-0005-0000-0000-0000F7020000}"/>
    <cellStyle name="アクセント 1" xfId="1046" xr:uid="{00000000-0005-0000-0000-000046040000}"/>
    <cellStyle name="アクセント 2" xfId="1051" xr:uid="{00000000-0005-0000-0000-00004B040000}"/>
    <cellStyle name="アクセント 3" xfId="1052" xr:uid="{00000000-0005-0000-0000-00004C040000}"/>
    <cellStyle name="アクセント 4" xfId="607" xr:uid="{00000000-0005-0000-0000-00008F020000}"/>
    <cellStyle name="アクセント 5" xfId="615" xr:uid="{00000000-0005-0000-0000-000097020000}"/>
    <cellStyle name="アクセント 6" xfId="147" xr:uid="{00000000-0005-0000-0000-0000B2000000}"/>
    <cellStyle name="タイトル" xfId="1055" xr:uid="{00000000-0005-0000-0000-00004F040000}"/>
    <cellStyle name="チェック セル" xfId="817" xr:uid="{00000000-0005-0000-0000-000061030000}"/>
    <cellStyle name="どちらでもない" xfId="1058" xr:uid="{00000000-0005-0000-0000-000052040000}"/>
    <cellStyle name="ハイパーリンク_組曲プレゼン.xls" xfId="1062" xr:uid="{00000000-0005-0000-0000-000056040000}"/>
    <cellStyle name="メモ" xfId="1063" xr:uid="{00000000-0005-0000-0000-000057040000}"/>
    <cellStyle name="リンク セル" xfId="349" xr:uid="{00000000-0005-0000-0000-00008D010000}"/>
    <cellStyle name="百分比 2" xfId="1071" xr:uid="{00000000-0005-0000-0000-00005F040000}"/>
    <cellStyle name="百分比 2 2" xfId="813" xr:uid="{00000000-0005-0000-0000-00005D030000}"/>
    <cellStyle name="百分比 2 2 2" xfId="1074" xr:uid="{00000000-0005-0000-0000-000062040000}"/>
    <cellStyle name="百分比 2 3" xfId="1076" xr:uid="{00000000-0005-0000-0000-000064040000}"/>
    <cellStyle name="百分比 2 3 2" xfId="1079" xr:uid="{00000000-0005-0000-0000-000067040000}"/>
    <cellStyle name="百分比 2 3 3" xfId="1083" xr:uid="{00000000-0005-0000-0000-00006B040000}"/>
    <cellStyle name="百分比 2 4" xfId="1087" xr:uid="{00000000-0005-0000-0000-00006F040000}"/>
    <cellStyle name="百分比 2 5" xfId="1090" xr:uid="{00000000-0005-0000-0000-000072040000}"/>
    <cellStyle name="百分比 2 6" xfId="1097" xr:uid="{00000000-0005-0000-0000-000079040000}"/>
    <cellStyle name="百分比 2 7" xfId="1103" xr:uid="{00000000-0005-0000-0000-00007F040000}"/>
    <cellStyle name="百分比 2 8" xfId="1108" xr:uid="{00000000-0005-0000-0000-000084040000}"/>
    <cellStyle name="百分比 3" xfId="1115" xr:uid="{00000000-0005-0000-0000-00008B040000}"/>
    <cellStyle name="備註" xfId="381" xr:uid="{00000000-0005-0000-0000-0000AD010000}"/>
    <cellStyle name="備註 2" xfId="393" xr:uid="{00000000-0005-0000-0000-0000B9010000}"/>
    <cellStyle name="标题 1 2" xfId="1117" xr:uid="{00000000-0005-0000-0000-00008D040000}"/>
    <cellStyle name="标题 2 2" xfId="1119" xr:uid="{00000000-0005-0000-0000-00008F040000}"/>
    <cellStyle name="标题 3 2" xfId="1123" xr:uid="{00000000-0005-0000-0000-000093040000}"/>
    <cellStyle name="标题 4 2" xfId="1129" xr:uid="{00000000-0005-0000-0000-000099040000}"/>
    <cellStyle name="标题 5" xfId="1140" xr:uid="{00000000-0005-0000-0000-0000A4040000}"/>
    <cellStyle name="標題" xfId="186" xr:uid="{00000000-0005-0000-0000-0000E2000000}"/>
    <cellStyle name="標題 1" xfId="771" xr:uid="{00000000-0005-0000-0000-000033030000}"/>
    <cellStyle name="標題 1 2" xfId="1142" xr:uid="{00000000-0005-0000-0000-0000A6040000}"/>
    <cellStyle name="標題 1 2 2" xfId="1143" xr:uid="{00000000-0005-0000-0000-0000A7040000}"/>
    <cellStyle name="標題 1 2 3" xfId="1144" xr:uid="{00000000-0005-0000-0000-0000A8040000}"/>
    <cellStyle name="標題 1 3" xfId="1147" xr:uid="{00000000-0005-0000-0000-0000AB040000}"/>
    <cellStyle name="標題 1 3 2" xfId="1148" xr:uid="{00000000-0005-0000-0000-0000AC040000}"/>
    <cellStyle name="標題 1 3 3" xfId="1149" xr:uid="{00000000-0005-0000-0000-0000AD040000}"/>
    <cellStyle name="標題 2" xfId="779" xr:uid="{00000000-0005-0000-0000-00003B030000}"/>
    <cellStyle name="標題 2 2" xfId="1151" xr:uid="{00000000-0005-0000-0000-0000AF040000}"/>
    <cellStyle name="標題 2 2 2" xfId="1155" xr:uid="{00000000-0005-0000-0000-0000B3040000}"/>
    <cellStyle name="標題 2 2 3" xfId="1159" xr:uid="{00000000-0005-0000-0000-0000B7040000}"/>
    <cellStyle name="標題 2 3" xfId="1162" xr:uid="{00000000-0005-0000-0000-0000BA040000}"/>
    <cellStyle name="標題 2 3 2" xfId="209" xr:uid="{00000000-0005-0000-0000-0000FD000000}"/>
    <cellStyle name="標題 2 3 3" xfId="230" xr:uid="{00000000-0005-0000-0000-000015010000}"/>
    <cellStyle name="標題 3" xfId="787" xr:uid="{00000000-0005-0000-0000-000043030000}"/>
    <cellStyle name="標題 3 2" xfId="508" xr:uid="{00000000-0005-0000-0000-00002C020000}"/>
    <cellStyle name="標題 3 2 2" xfId="1164" xr:uid="{00000000-0005-0000-0000-0000BC040000}"/>
    <cellStyle name="標題 3 2 3" xfId="1170" xr:uid="{00000000-0005-0000-0000-0000C2040000}"/>
    <cellStyle name="標題 3 3" xfId="515" xr:uid="{00000000-0005-0000-0000-000033020000}"/>
    <cellStyle name="標題 3 3 2" xfId="1171" xr:uid="{00000000-0005-0000-0000-0000C3040000}"/>
    <cellStyle name="標題 3 3 3" xfId="1176" xr:uid="{00000000-0005-0000-0000-0000C8040000}"/>
    <cellStyle name="標題 4" xfId="852" xr:uid="{00000000-0005-0000-0000-000084030000}"/>
    <cellStyle name="標題 4 2" xfId="1186" xr:uid="{00000000-0005-0000-0000-0000D2040000}"/>
    <cellStyle name="標題 4 2 2" xfId="1198" xr:uid="{00000000-0005-0000-0000-0000DE040000}"/>
    <cellStyle name="標題 4 2 3" xfId="1200" xr:uid="{00000000-0005-0000-0000-0000E0040000}"/>
    <cellStyle name="標題 4 3" xfId="59" xr:uid="{00000000-0005-0000-0000-000046000000}"/>
    <cellStyle name="標題 4 3 2" xfId="1064" xr:uid="{00000000-0005-0000-0000-000058040000}"/>
    <cellStyle name="標題 4 3 3" xfId="1112" xr:uid="{00000000-0005-0000-0000-000088040000}"/>
    <cellStyle name="標題 5" xfId="860" xr:uid="{00000000-0005-0000-0000-00008C030000}"/>
    <cellStyle name="標題 5 2" xfId="1203" xr:uid="{00000000-0005-0000-0000-0000E3040000}"/>
    <cellStyle name="標題 5 3" xfId="1208" xr:uid="{00000000-0005-0000-0000-0000E8040000}"/>
    <cellStyle name="標題 6" xfId="1210" xr:uid="{00000000-0005-0000-0000-0000EA040000}"/>
    <cellStyle name="標題 6 2" xfId="761" xr:uid="{00000000-0005-0000-0000-000029030000}"/>
    <cellStyle name="標題 6 3" xfId="770" xr:uid="{00000000-0005-0000-0000-000032030000}"/>
    <cellStyle name="標準_組曲プレゼン.xls" xfId="1213" xr:uid="{00000000-0005-0000-0000-0000ED040000}"/>
    <cellStyle name="表示済みのハイパーリンク_組曲プレゼン.xls" xfId="891" xr:uid="{00000000-0005-0000-0000-0000AB030000}"/>
    <cellStyle name="差 2" xfId="581" xr:uid="{00000000-0005-0000-0000-000075020000}"/>
    <cellStyle name="差 2 2" xfId="590" xr:uid="{00000000-0005-0000-0000-00007E020000}"/>
    <cellStyle name="差_10AW核价-润懋(35款已核，单耗未减)" xfId="1214" xr:uid="{00000000-0005-0000-0000-0000EE040000}"/>
    <cellStyle name="差_10AW核价-润懋(35款已核，单耗未减) 2" xfId="87" xr:uid="{00000000-0005-0000-0000-000066000000}"/>
    <cellStyle name="差_10AW核价-润懋(35款已核，单耗未减) 2 2" xfId="1127" xr:uid="{00000000-0005-0000-0000-000097040000}"/>
    <cellStyle name="差_10AW核价-润懋(35款已核，单耗未减) 3" xfId="1131" xr:uid="{00000000-0005-0000-0000-00009B040000}"/>
    <cellStyle name="差_10AW核价-润懋(35款已核，单耗未减) 4" xfId="1215" xr:uid="{00000000-0005-0000-0000-0000EF040000}"/>
    <cellStyle name="差_10AW核价-润懋(35款已核，单耗未减) 5" xfId="1217" xr:uid="{00000000-0005-0000-0000-0000F1040000}"/>
    <cellStyle name="差_10AW润懋最终确定单价（16款未定）" xfId="184" xr:uid="{00000000-0005-0000-0000-0000E0000000}"/>
    <cellStyle name="差_10AW润懋最终确定单价（16款未定） 2" xfId="778" xr:uid="{00000000-0005-0000-0000-00003A030000}"/>
    <cellStyle name="差_10AW润懋最终确定单价（16款未定） 2 2" xfId="1153" xr:uid="{00000000-0005-0000-0000-0000B1040000}"/>
    <cellStyle name="差_10AW润懋最终确定单价（16款未定） 3" xfId="786" xr:uid="{00000000-0005-0000-0000-000042030000}"/>
    <cellStyle name="差_10AW润懋最终确定单价（16款未定） 4" xfId="850" xr:uid="{00000000-0005-0000-0000-000082030000}"/>
    <cellStyle name="差_10AW润懋最终确定单价（16款未定） 5" xfId="857" xr:uid="{00000000-0005-0000-0000-000089030000}"/>
    <cellStyle name="差_2011秋冬季生产放量表2-9(韩姐原始单)" xfId="451" xr:uid="{00000000-0005-0000-0000-0000F3010000}"/>
    <cellStyle name="差_226" xfId="965" xr:uid="{00000000-0005-0000-0000-0000F5030000}"/>
    <cellStyle name="差_226 2" xfId="1222" xr:uid="{00000000-0005-0000-0000-0000F6040000}"/>
    <cellStyle name="差_226 2 2" xfId="69" xr:uid="{00000000-0005-0000-0000-000051000000}"/>
    <cellStyle name="差_226 2 3" xfId="1228" xr:uid="{00000000-0005-0000-0000-0000FC040000}"/>
    <cellStyle name="差_226 2 4" xfId="622" xr:uid="{00000000-0005-0000-0000-00009E020000}"/>
    <cellStyle name="差_226 2 5" xfId="637" xr:uid="{00000000-0005-0000-0000-0000AD020000}"/>
    <cellStyle name="差_226 2 6" xfId="293" xr:uid="{00000000-0005-0000-0000-000055010000}"/>
    <cellStyle name="差_226 3" xfId="140" xr:uid="{00000000-0005-0000-0000-0000AA000000}"/>
    <cellStyle name="差_226 4" xfId="1234" xr:uid="{00000000-0005-0000-0000-000002050000}"/>
    <cellStyle name="差_226 5" xfId="1236" xr:uid="{00000000-0005-0000-0000-000004050000}"/>
    <cellStyle name="差_226 6" xfId="1247" xr:uid="{00000000-0005-0000-0000-00000F050000}"/>
    <cellStyle name="差_226 7" xfId="408" xr:uid="{00000000-0005-0000-0000-0000C8010000}"/>
    <cellStyle name="差_227" xfId="445" xr:uid="{00000000-0005-0000-0000-0000ED010000}"/>
    <cellStyle name="差_227 2" xfId="1021" xr:uid="{00000000-0005-0000-0000-00002D040000}"/>
    <cellStyle name="差_227 2 2" xfId="1101" xr:uid="{00000000-0005-0000-0000-00007D040000}"/>
    <cellStyle name="差_227 2 3" xfId="1106" xr:uid="{00000000-0005-0000-0000-000082040000}"/>
    <cellStyle name="差_227 2 4" xfId="1109" xr:uid="{00000000-0005-0000-0000-000085040000}"/>
    <cellStyle name="差_227 2 5" xfId="748" xr:uid="{00000000-0005-0000-0000-00001C030000}"/>
    <cellStyle name="差_227 2 6" xfId="1251" xr:uid="{00000000-0005-0000-0000-000013050000}"/>
    <cellStyle name="差_227 3" xfId="1256" xr:uid="{00000000-0005-0000-0000-000018050000}"/>
    <cellStyle name="差_227 4" xfId="1261" xr:uid="{00000000-0005-0000-0000-00001D050000}"/>
    <cellStyle name="差_227 5" xfId="1266" xr:uid="{00000000-0005-0000-0000-000022050000}"/>
    <cellStyle name="差_227 6" xfId="1280" xr:uid="{00000000-0005-0000-0000-000030050000}"/>
    <cellStyle name="差_227 7" xfId="421" xr:uid="{00000000-0005-0000-0000-0000D5010000}"/>
    <cellStyle name="差_235" xfId="1282" xr:uid="{00000000-0005-0000-0000-000032050000}"/>
    <cellStyle name="差_235 2" xfId="1283" xr:uid="{00000000-0005-0000-0000-000033050000}"/>
    <cellStyle name="差_235 2 2" xfId="1284" xr:uid="{00000000-0005-0000-0000-000034050000}"/>
    <cellStyle name="差_235 2 3" xfId="1286" xr:uid="{00000000-0005-0000-0000-000036050000}"/>
    <cellStyle name="差_235 2 4" xfId="1290" xr:uid="{00000000-0005-0000-0000-00003A050000}"/>
    <cellStyle name="差_235 2 5" xfId="32" xr:uid="{00000000-0005-0000-0000-000028000000}"/>
    <cellStyle name="差_235 2 6" xfId="1295" xr:uid="{00000000-0005-0000-0000-00003F050000}"/>
    <cellStyle name="差_235 3" xfId="1296" xr:uid="{00000000-0005-0000-0000-000040050000}"/>
    <cellStyle name="差_235 4" xfId="1298" xr:uid="{00000000-0005-0000-0000-000042050000}"/>
    <cellStyle name="差_235 5" xfId="465" xr:uid="{00000000-0005-0000-0000-000001020000}"/>
    <cellStyle name="差_235 6" xfId="827" xr:uid="{00000000-0005-0000-0000-00006B030000}"/>
    <cellStyle name="差_235 7" xfId="1299" xr:uid="{00000000-0005-0000-0000-000043050000}"/>
    <cellStyle name="差_236" xfId="1166" xr:uid="{00000000-0005-0000-0000-0000BE040000}"/>
    <cellStyle name="差_236 2" xfId="1054" xr:uid="{00000000-0005-0000-0000-00004E040000}"/>
    <cellStyle name="差_236 2 2" xfId="705" xr:uid="{00000000-0005-0000-0000-0000F1020000}"/>
    <cellStyle name="差_236 2 3" xfId="1300" xr:uid="{00000000-0005-0000-0000-000044050000}"/>
    <cellStyle name="差_236 2 4" xfId="1305" xr:uid="{00000000-0005-0000-0000-000049050000}"/>
    <cellStyle name="差_236 2 5" xfId="1306" xr:uid="{00000000-0005-0000-0000-00004A050000}"/>
    <cellStyle name="差_236 2 6" xfId="1308" xr:uid="{00000000-0005-0000-0000-00004C050000}"/>
    <cellStyle name="差_236 3" xfId="1309" xr:uid="{00000000-0005-0000-0000-00004D050000}"/>
    <cellStyle name="差_236 4" xfId="1311" xr:uid="{00000000-0005-0000-0000-00004F050000}"/>
    <cellStyle name="差_236 5" xfId="470" xr:uid="{00000000-0005-0000-0000-000006020000}"/>
    <cellStyle name="差_236 6" xfId="830" xr:uid="{00000000-0005-0000-0000-00006E030000}"/>
    <cellStyle name="差_236 7" xfId="1316" xr:uid="{00000000-0005-0000-0000-000054050000}"/>
    <cellStyle name="差_TOREAD - 14FW - 电商113款 - 核价表 - 20131011" xfId="1317" xr:uid="{00000000-0005-0000-0000-000055050000}"/>
    <cellStyle name="差_YKK 拉链大货报价09.12.09" xfId="939" xr:uid="{00000000-0005-0000-0000-0000DB030000}"/>
    <cellStyle name="差_报价表6.2" xfId="455" xr:uid="{00000000-0005-0000-0000-0000F7010000}"/>
    <cellStyle name="差_大田640一版报价xlsx" xfId="1320" xr:uid="{00000000-0005-0000-0000-000058050000}"/>
    <cellStyle name="差_大田641一版报价xlsx" xfId="677" xr:uid="{00000000-0005-0000-0000-0000D5020000}"/>
    <cellStyle name="差_服装" xfId="968" xr:uid="{00000000-0005-0000-0000-0000F8030000}"/>
    <cellStyle name="差_服装_1" xfId="92" xr:uid="{00000000-0005-0000-0000-00006C000000}"/>
    <cellStyle name="差_丽扬转出款2680" xfId="1323" xr:uid="{00000000-0005-0000-0000-00005B050000}"/>
    <cellStyle name="差_丽扬转出款2680 2" xfId="41" xr:uid="{00000000-0005-0000-0000-000032000000}"/>
    <cellStyle name="差_丽扬转出款2680 2 2" xfId="956" xr:uid="{00000000-0005-0000-0000-0000EC030000}"/>
    <cellStyle name="差_丽扬转出款2680 2 3" xfId="1324" xr:uid="{00000000-0005-0000-0000-00005C050000}"/>
    <cellStyle name="差_丽扬转出款2680 2 4" xfId="1326" xr:uid="{00000000-0005-0000-0000-00005E050000}"/>
    <cellStyle name="差_丽扬转出款2680 2 5" xfId="1329" xr:uid="{00000000-0005-0000-0000-000061050000}"/>
    <cellStyle name="差_丽扬转出款2680 2 6" xfId="1332" xr:uid="{00000000-0005-0000-0000-000064050000}"/>
    <cellStyle name="差_丽扬转出款2680 3" xfId="108" xr:uid="{00000000-0005-0000-0000-000083000000}"/>
    <cellStyle name="差_丽扬转出款2680 4" xfId="214" xr:uid="{00000000-0005-0000-0000-000002010000}"/>
    <cellStyle name="差_丽扬转出款2680 5" xfId="236" xr:uid="{00000000-0005-0000-0000-00001C010000}"/>
    <cellStyle name="差_丽扬转出款2680 6" xfId="702" xr:uid="{00000000-0005-0000-0000-0000EE020000}"/>
    <cellStyle name="差_丽扬转出款2680 7" xfId="1303" xr:uid="{00000000-0005-0000-0000-000047050000}"/>
    <cellStyle name="差_内件物料单" xfId="755" xr:uid="{00000000-0005-0000-0000-000023030000}"/>
    <cellStyle name="差_内件物料单 2" xfId="1336" xr:uid="{00000000-0005-0000-0000-000068050000}"/>
    <cellStyle name="差_润懋转出款的物料工厂待定" xfId="369" xr:uid="{00000000-0005-0000-0000-0000A1010000}"/>
    <cellStyle name="差_润懋转出款的物料工厂待定 2" xfId="1339" xr:uid="{00000000-0005-0000-0000-00006B050000}"/>
    <cellStyle name="差_润懋转出款的物料工厂待定 2 2" xfId="18" xr:uid="{00000000-0005-0000-0000-000017000000}"/>
    <cellStyle name="差_润懋转出款的物料工厂待定 3" xfId="692" xr:uid="{00000000-0005-0000-0000-0000E4020000}"/>
    <cellStyle name="差_润懋转出款的物料工厂待定 4" xfId="697" xr:uid="{00000000-0005-0000-0000-0000E9020000}"/>
    <cellStyle name="差_润懋转出款的物料工厂待定 5" xfId="1341" xr:uid="{00000000-0005-0000-0000-00006D050000}"/>
    <cellStyle name="差_童装" xfId="422" xr:uid="{00000000-0005-0000-0000-0000D6010000}"/>
    <cellStyle name="差_外件物料单" xfId="903" xr:uid="{00000000-0005-0000-0000-0000B7030000}"/>
    <cellStyle name="差_外件物料单 2" xfId="1348" xr:uid="{00000000-0005-0000-0000-000074050000}"/>
    <cellStyle name="差_下单表" xfId="1350" xr:uid="{00000000-0005-0000-0000-000076050000}"/>
    <cellStyle name="差_鞋品" xfId="1351" xr:uid="{00000000-0005-0000-0000-000077050000}"/>
    <cellStyle name="差_鞋品_1" xfId="1357" xr:uid="{00000000-0005-0000-0000-00007D050000}"/>
    <cellStyle name="差_装备" xfId="1304" xr:uid="{00000000-0005-0000-0000-000048050000}"/>
    <cellStyle name="常规" xfId="0" builtinId="0"/>
    <cellStyle name="常规 10" xfId="840" xr:uid="{00000000-0005-0000-0000-000078030000}"/>
    <cellStyle name="常规 10 10" xfId="872" xr:uid="{00000000-0005-0000-0000-000098030000}"/>
    <cellStyle name="常规 10 11" xfId="889" xr:uid="{00000000-0005-0000-0000-0000A9030000}"/>
    <cellStyle name="常规 10 11 2" xfId="895" xr:uid="{00000000-0005-0000-0000-0000AF030000}"/>
    <cellStyle name="常规 10 11 2 2" xfId="77" xr:uid="{00000000-0005-0000-0000-00005B000000}"/>
    <cellStyle name="常规 10 11 2 2 2" xfId="948" xr:uid="{00000000-0005-0000-0000-0000E4030000}"/>
    <cellStyle name="常规 10 11 2 3" xfId="36" xr:uid="{00000000-0005-0000-0000-00002D000000}"/>
    <cellStyle name="常规 10 11 2 3 2" xfId="959" xr:uid="{00000000-0005-0000-0000-0000EF030000}"/>
    <cellStyle name="常规 10 11 2 4" xfId="105" xr:uid="{00000000-0005-0000-0000-000080000000}"/>
    <cellStyle name="常规 10 11 3" xfId="900" xr:uid="{00000000-0005-0000-0000-0000B4030000}"/>
    <cellStyle name="常规 10 11 3 2" xfId="907" xr:uid="{00000000-0005-0000-0000-0000BB030000}"/>
    <cellStyle name="常规 10 11 4" xfId="1361" xr:uid="{00000000-0005-0000-0000-000081050000}"/>
    <cellStyle name="常规 10 11 4 2" xfId="263" xr:uid="{00000000-0005-0000-0000-000037010000}"/>
    <cellStyle name="常规 10 11 5" xfId="401" xr:uid="{00000000-0005-0000-0000-0000C1010000}"/>
    <cellStyle name="常规 10 11 5 2" xfId="406" xr:uid="{00000000-0005-0000-0000-0000C6010000}"/>
    <cellStyle name="常规 10 11 6" xfId="413" xr:uid="{00000000-0005-0000-0000-0000CD010000}"/>
    <cellStyle name="常规 10 11 7" xfId="1367" xr:uid="{00000000-0005-0000-0000-000087050000}"/>
    <cellStyle name="常规 10 12" xfId="916" xr:uid="{00000000-0005-0000-0000-0000C4030000}"/>
    <cellStyle name="常规 10 13" xfId="1369" xr:uid="{00000000-0005-0000-0000-000089050000}"/>
    <cellStyle name="常规 10 13 2" xfId="1370" xr:uid="{00000000-0005-0000-0000-00008A050000}"/>
    <cellStyle name="常规 10 14" xfId="1017" xr:uid="{00000000-0005-0000-0000-000029040000}"/>
    <cellStyle name="常规 10 14 2" xfId="1094" xr:uid="{00000000-0005-0000-0000-000076040000}"/>
    <cellStyle name="常规 10 15" xfId="1254" xr:uid="{00000000-0005-0000-0000-000016050000}"/>
    <cellStyle name="常规 10 15 2" xfId="839" xr:uid="{00000000-0005-0000-0000-000077030000}"/>
    <cellStyle name="常规 10 16" xfId="1258" xr:uid="{00000000-0005-0000-0000-00001A050000}"/>
    <cellStyle name="常规 10 16 2" xfId="1373" xr:uid="{00000000-0005-0000-0000-00008D050000}"/>
    <cellStyle name="常规 10 17" xfId="1262" xr:uid="{00000000-0005-0000-0000-00001E050000}"/>
    <cellStyle name="常规 10 17 2" xfId="1375" xr:uid="{00000000-0005-0000-0000-00008F050000}"/>
    <cellStyle name="常规 10 18" xfId="1278" xr:uid="{00000000-0005-0000-0000-00002E050000}"/>
    <cellStyle name="常规 10 18 2" xfId="1376" xr:uid="{00000000-0005-0000-0000-000090050000}"/>
    <cellStyle name="常规 10 19" xfId="423" xr:uid="{00000000-0005-0000-0000-0000D7010000}"/>
    <cellStyle name="常规 10 2" xfId="843" xr:uid="{00000000-0005-0000-0000-00007B030000}"/>
    <cellStyle name="常规 10 2 10" xfId="785" xr:uid="{00000000-0005-0000-0000-000041030000}"/>
    <cellStyle name="常规 10 2 10 2" xfId="505" xr:uid="{00000000-0005-0000-0000-000029020000}"/>
    <cellStyle name="常规 10 2 10 2 2" xfId="1167" xr:uid="{00000000-0005-0000-0000-0000BF040000}"/>
    <cellStyle name="常规 10 2 10 3" xfId="511" xr:uid="{00000000-0005-0000-0000-00002F020000}"/>
    <cellStyle name="常规 10 2 10 3 2" xfId="1172" xr:uid="{00000000-0005-0000-0000-0000C4040000}"/>
    <cellStyle name="常规 10 2 10 4" xfId="525" xr:uid="{00000000-0005-0000-0000-00003D020000}"/>
    <cellStyle name="常规 10 2 11" xfId="849" xr:uid="{00000000-0005-0000-0000-000081030000}"/>
    <cellStyle name="常规 10 2 11 2" xfId="1187" xr:uid="{00000000-0005-0000-0000-0000D3040000}"/>
    <cellStyle name="常规 10 2 12" xfId="856" xr:uid="{00000000-0005-0000-0000-000088030000}"/>
    <cellStyle name="常规 10 2 12 2" xfId="1205" xr:uid="{00000000-0005-0000-0000-0000E5040000}"/>
    <cellStyle name="常规 10 2 13" xfId="1212" xr:uid="{00000000-0005-0000-0000-0000EC040000}"/>
    <cellStyle name="常规 10 2 13 2" xfId="759" xr:uid="{00000000-0005-0000-0000-000027030000}"/>
    <cellStyle name="常规 10 2 14" xfId="1378" xr:uid="{00000000-0005-0000-0000-000092050000}"/>
    <cellStyle name="常规 10 2 14 2" xfId="1382" xr:uid="{00000000-0005-0000-0000-000096050000}"/>
    <cellStyle name="常规 10 2 15" xfId="1385" xr:uid="{00000000-0005-0000-0000-000099050000}"/>
    <cellStyle name="常规 10 2 15 2" xfId="1389" xr:uid="{00000000-0005-0000-0000-00009D050000}"/>
    <cellStyle name="常规 10 2 16" xfId="1027" xr:uid="{00000000-0005-0000-0000-000033040000}"/>
    <cellStyle name="常规 10 2 17" xfId="1393" xr:uid="{00000000-0005-0000-0000-0000A1050000}"/>
    <cellStyle name="常规 10 2 2" xfId="846" xr:uid="{00000000-0005-0000-0000-00007E030000}"/>
    <cellStyle name="常规 10 2 2 2" xfId="1182" xr:uid="{00000000-0005-0000-0000-0000CE040000}"/>
    <cellStyle name="常规 10 2 2 2 10" xfId="1394" xr:uid="{00000000-0005-0000-0000-0000A2050000}"/>
    <cellStyle name="常规 10 2 2 2 10 2" xfId="1395" xr:uid="{00000000-0005-0000-0000-0000A3050000}"/>
    <cellStyle name="常规 10 2 2 2 11" xfId="1396" xr:uid="{00000000-0005-0000-0000-0000A4050000}"/>
    <cellStyle name="常规 10 2 2 2 11 2" xfId="1397" xr:uid="{00000000-0005-0000-0000-0000A5050000}"/>
    <cellStyle name="常规 10 2 2 2 12" xfId="566" xr:uid="{00000000-0005-0000-0000-000066020000}"/>
    <cellStyle name="常规 10 2 2 2 13" xfId="571" xr:uid="{00000000-0005-0000-0000-00006B020000}"/>
    <cellStyle name="常规 10 2 2 2 2" xfId="1192" xr:uid="{00000000-0005-0000-0000-0000D8040000}"/>
    <cellStyle name="常规 10 2 2 2 2 10" xfId="1399" xr:uid="{00000000-0005-0000-0000-0000A7050000}"/>
    <cellStyle name="常规 10 2 2 2 2 11" xfId="1009" xr:uid="{00000000-0005-0000-0000-000021040000}"/>
    <cellStyle name="常规 10 2 2 2 2 2" xfId="993" xr:uid="{00000000-0005-0000-0000-000011040000}"/>
    <cellStyle name="常规 10 2 2 2 2 2 2" xfId="1403" xr:uid="{00000000-0005-0000-0000-0000AB050000}"/>
    <cellStyle name="常规 10 2 2 2 2 2 2 2" xfId="1407" xr:uid="{00000000-0005-0000-0000-0000AF050000}"/>
    <cellStyle name="常规 10 2 2 2 2 2 2 2 2" xfId="1415" xr:uid="{00000000-0005-0000-0000-0000B7050000}"/>
    <cellStyle name="常规 10 2 2 2 2 2 2 3" xfId="920" xr:uid="{00000000-0005-0000-0000-0000C8030000}"/>
    <cellStyle name="常规 10 2 2 2 2 2 2 3 2" xfId="218" xr:uid="{00000000-0005-0000-0000-000007010000}"/>
    <cellStyle name="常规 10 2 2 2 2 2 2 4" xfId="926" xr:uid="{00000000-0005-0000-0000-0000CE030000}"/>
    <cellStyle name="常规 10 2 2 2 2 2 3" xfId="1422" xr:uid="{00000000-0005-0000-0000-0000BE050000}"/>
    <cellStyle name="常规 10 2 2 2 2 2 3 2" xfId="1429" xr:uid="{00000000-0005-0000-0000-0000C5050000}"/>
    <cellStyle name="常规 10 2 2 2 2 2 3 2 2" xfId="871" xr:uid="{00000000-0005-0000-0000-000097030000}"/>
    <cellStyle name="常规 10 2 2 2 2 2 3 3" xfId="931" xr:uid="{00000000-0005-0000-0000-0000D3030000}"/>
    <cellStyle name="常规 10 2 2 2 2 2 3 3 2" xfId="1432" xr:uid="{00000000-0005-0000-0000-0000C8050000}"/>
    <cellStyle name="常规 10 2 2 2 2 2 3 4" xfId="936" xr:uid="{00000000-0005-0000-0000-0000D8030000}"/>
    <cellStyle name="常规 10 2 2 2 2 2 4" xfId="727" xr:uid="{00000000-0005-0000-0000-000007030000}"/>
    <cellStyle name="常规 10 2 2 2 2 2 4 2" xfId="1359" xr:uid="{00000000-0005-0000-0000-00007F050000}"/>
    <cellStyle name="常规 10 2 2 2 2 2 5" xfId="739" xr:uid="{00000000-0005-0000-0000-000013030000}"/>
    <cellStyle name="常规 10 2 2 2 2 2 5 2" xfId="1434" xr:uid="{00000000-0005-0000-0000-0000CA050000}"/>
    <cellStyle name="常规 10 2 2 2 2 2 6" xfId="1411" xr:uid="{00000000-0005-0000-0000-0000B3050000}"/>
    <cellStyle name="常规 10 2 2 2 2 2 6 2" xfId="287" xr:uid="{00000000-0005-0000-0000-00004F010000}"/>
    <cellStyle name="常规 10 2 2 2 2 2 7" xfId="652" xr:uid="{00000000-0005-0000-0000-0000BC020000}"/>
    <cellStyle name="常规 10 2 2 2 2 2 8" xfId="665" xr:uid="{00000000-0005-0000-0000-0000C9020000}"/>
    <cellStyle name="常规 10 2 2 2 2 3" xfId="999" xr:uid="{00000000-0005-0000-0000-000017040000}"/>
    <cellStyle name="常规 10 2 2 2 2 4" xfId="1436" xr:uid="{00000000-0005-0000-0000-0000CC050000}"/>
    <cellStyle name="常规 10 2 2 2 2 4 2" xfId="1441" xr:uid="{00000000-0005-0000-0000-0000D1050000}"/>
    <cellStyle name="常规 10 2 2 2 2 4 2 2" xfId="1449" xr:uid="{00000000-0005-0000-0000-0000D9050000}"/>
    <cellStyle name="常规 10 2 2 2 2 4 3" xfId="905" xr:uid="{00000000-0005-0000-0000-0000B9030000}"/>
    <cellStyle name="常规 10 2 2 2 2 4 3 2" xfId="1347" xr:uid="{00000000-0005-0000-0000-000073050000}"/>
    <cellStyle name="常规 10 2 2 2 2 4 4" xfId="911" xr:uid="{00000000-0005-0000-0000-0000BF030000}"/>
    <cellStyle name="常规 10 2 2 2 2 5" xfId="1452" xr:uid="{00000000-0005-0000-0000-0000DC050000}"/>
    <cellStyle name="常规 10 2 2 2 2 5 2" xfId="1459" xr:uid="{00000000-0005-0000-0000-0000E3050000}"/>
    <cellStyle name="常规 10 2 2 2 2 5 2 2" xfId="1221" xr:uid="{00000000-0005-0000-0000-0000F5040000}"/>
    <cellStyle name="常规 10 2 2 2 2 5 3" xfId="266" xr:uid="{00000000-0005-0000-0000-00003A010000}"/>
    <cellStyle name="常规 10 2 2 2 2 5 3 2" xfId="1463" xr:uid="{00000000-0005-0000-0000-0000E7050000}"/>
    <cellStyle name="常规 10 2 2 2 2 5 4" xfId="1464" xr:uid="{00000000-0005-0000-0000-0000E8050000}"/>
    <cellStyle name="常规 10 2 2 2 2 6" xfId="65" xr:uid="{00000000-0005-0000-0000-00004D000000}"/>
    <cellStyle name="常规 10 2 2 2 2 6 2" xfId="1246" xr:uid="{00000000-0005-0000-0000-00000E050000}"/>
    <cellStyle name="常规 10 2 2 2 2 7" xfId="1223" xr:uid="{00000000-0005-0000-0000-0000F7040000}"/>
    <cellStyle name="常规 10 2 2 2 2 7 2" xfId="1279" xr:uid="{00000000-0005-0000-0000-00002F050000}"/>
    <cellStyle name="常规 10 2 2 2 2 8" xfId="623" xr:uid="{00000000-0005-0000-0000-00009F020000}"/>
    <cellStyle name="常规 10 2 2 2 2 8 2" xfId="1467" xr:uid="{00000000-0005-0000-0000-0000EB050000}"/>
    <cellStyle name="常规 10 2 2 2 2 9" xfId="639" xr:uid="{00000000-0005-0000-0000-0000AF020000}"/>
    <cellStyle name="常规 10 2 2 2 2 9 2" xfId="1469" xr:uid="{00000000-0005-0000-0000-0000ED050000}"/>
    <cellStyle name="常规 10 2 2 2 3" xfId="1470" xr:uid="{00000000-0005-0000-0000-0000EE050000}"/>
    <cellStyle name="常规 10 2 2 2 3 2" xfId="1472" xr:uid="{00000000-0005-0000-0000-0000F0050000}"/>
    <cellStyle name="常规 10 2 2 2 3 2 2" xfId="1474" xr:uid="{00000000-0005-0000-0000-0000F2050000}"/>
    <cellStyle name="常规 10 2 2 2 3 2 2 2" xfId="1476" xr:uid="{00000000-0005-0000-0000-0000F4050000}"/>
    <cellStyle name="常规 10 2 2 2 3 2 3" xfId="801" xr:uid="{00000000-0005-0000-0000-000051030000}"/>
    <cellStyle name="常规 10 2 2 2 3 2 3 2" xfId="809" xr:uid="{00000000-0005-0000-0000-000059030000}"/>
    <cellStyle name="常规 10 2 2 2 3 2 4" xfId="825" xr:uid="{00000000-0005-0000-0000-000069030000}"/>
    <cellStyle name="常规 10 2 2 2 3 3" xfId="1402" xr:uid="{00000000-0005-0000-0000-0000AA050000}"/>
    <cellStyle name="常规 10 2 2 2 3 3 2" xfId="1404" xr:uid="{00000000-0005-0000-0000-0000AC050000}"/>
    <cellStyle name="常规 10 2 2 2 3 3 2 2" xfId="1416" xr:uid="{00000000-0005-0000-0000-0000B8050000}"/>
    <cellStyle name="常规 10 2 2 2 3 3 3" xfId="924" xr:uid="{00000000-0005-0000-0000-0000CC030000}"/>
    <cellStyle name="常规 10 2 2 2 3 3 3 2" xfId="216" xr:uid="{00000000-0005-0000-0000-000004010000}"/>
    <cellStyle name="常规 10 2 2 2 3 3 4" xfId="928" xr:uid="{00000000-0005-0000-0000-0000D0030000}"/>
    <cellStyle name="常规 10 2 2 2 3 4" xfId="1418" xr:uid="{00000000-0005-0000-0000-0000BA050000}"/>
    <cellStyle name="常规 10 2 2 2 3 4 2" xfId="1423" xr:uid="{00000000-0005-0000-0000-0000BF050000}"/>
    <cellStyle name="常规 10 2 2 2 3 5" xfId="732" xr:uid="{00000000-0005-0000-0000-00000C030000}"/>
    <cellStyle name="常规 10 2 2 2 3 5 2" xfId="1352" xr:uid="{00000000-0005-0000-0000-000078050000}"/>
    <cellStyle name="常规 10 2 2 2 3 6" xfId="742" xr:uid="{00000000-0005-0000-0000-000016030000}"/>
    <cellStyle name="常规 10 2 2 2 3 6 2" xfId="1433" xr:uid="{00000000-0005-0000-0000-0000C9050000}"/>
    <cellStyle name="常规 10 2 2 2 3 7" xfId="1408" xr:uid="{00000000-0005-0000-0000-0000B0050000}"/>
    <cellStyle name="常规 10 2 2 2 3 7 2" xfId="283" xr:uid="{00000000-0005-0000-0000-00004B010000}"/>
    <cellStyle name="常规 10 2 2 2 3 8" xfId="654" xr:uid="{00000000-0005-0000-0000-0000BE020000}"/>
    <cellStyle name="常规 10 2 2 2 3 9" xfId="667" xr:uid="{00000000-0005-0000-0000-0000CB020000}"/>
    <cellStyle name="常规 10 2 2 2 4" xfId="1480" xr:uid="{00000000-0005-0000-0000-0000F8050000}"/>
    <cellStyle name="常规 10 2 2 2 4 2" xfId="1482" xr:uid="{00000000-0005-0000-0000-0000FA050000}"/>
    <cellStyle name="常规 10 2 2 2 4 2 2" xfId="1314" xr:uid="{00000000-0005-0000-0000-000052050000}"/>
    <cellStyle name="常规 10 2 2 2 4 2 2 2" xfId="111" xr:uid="{00000000-0005-0000-0000-000087000000}"/>
    <cellStyle name="常规 10 2 2 2 4 2 3" xfId="1484" xr:uid="{00000000-0005-0000-0000-0000FC050000}"/>
    <cellStyle name="常规 10 2 2 2 4 2 3 2" xfId="1486" xr:uid="{00000000-0005-0000-0000-0000FE050000}"/>
    <cellStyle name="常规 10 2 2 2 4 2 4" xfId="1490" xr:uid="{00000000-0005-0000-0000-000002060000}"/>
    <cellStyle name="常规 10 2 2 2 4 3" xfId="1491" xr:uid="{00000000-0005-0000-0000-000003060000}"/>
    <cellStyle name="常规 10 2 2 2 4 3 2" xfId="944" xr:uid="{00000000-0005-0000-0000-0000E0030000}"/>
    <cellStyle name="常规 10 2 2 2 4 3 2 2" xfId="1492" xr:uid="{00000000-0005-0000-0000-000004060000}"/>
    <cellStyle name="常规 10 2 2 2 4 3 3" xfId="1493" xr:uid="{00000000-0005-0000-0000-000005060000}"/>
    <cellStyle name="常规 10 2 2 2 4 3 3 2" xfId="1496" xr:uid="{00000000-0005-0000-0000-000008060000}"/>
    <cellStyle name="常规 10 2 2 2 4 3 4" xfId="1497" xr:uid="{00000000-0005-0000-0000-000009060000}"/>
    <cellStyle name="常规 10 2 2 2 4 4" xfId="76" xr:uid="{00000000-0005-0000-0000-00005A000000}"/>
    <cellStyle name="常规 10 2 2 2 4 4 2" xfId="949" xr:uid="{00000000-0005-0000-0000-0000E5030000}"/>
    <cellStyle name="常规 10 2 2 2 4 5" xfId="35" xr:uid="{00000000-0005-0000-0000-00002C000000}"/>
    <cellStyle name="常规 10 2 2 2 4 5 2" xfId="960" xr:uid="{00000000-0005-0000-0000-0000F0030000}"/>
    <cellStyle name="常规 10 2 2 2 4 6" xfId="104" xr:uid="{00000000-0005-0000-0000-00007F000000}"/>
    <cellStyle name="常规 10 2 2 2 4 6 2" xfId="1498" xr:uid="{00000000-0005-0000-0000-00000A060000}"/>
    <cellStyle name="常规 10 2 2 2 4 7" xfId="211" xr:uid="{00000000-0005-0000-0000-0000FF000000}"/>
    <cellStyle name="常规 10 2 2 2 4 8" xfId="234" xr:uid="{00000000-0005-0000-0000-00001A010000}"/>
    <cellStyle name="常规 10 2 2 2 5" xfId="1499" xr:uid="{00000000-0005-0000-0000-00000B060000}"/>
    <cellStyle name="常规 10 2 2 2 6" xfId="1500" xr:uid="{00000000-0005-0000-0000-00000C060000}"/>
    <cellStyle name="常规 10 2 2 2 6 2" xfId="1501" xr:uid="{00000000-0005-0000-0000-00000D060000}"/>
    <cellStyle name="常规 10 2 2 2 6 2 2" xfId="1502" xr:uid="{00000000-0005-0000-0000-00000E060000}"/>
    <cellStyle name="常规 10 2 2 2 6 3" xfId="1455" xr:uid="{00000000-0005-0000-0000-0000DF050000}"/>
    <cellStyle name="常规 10 2 2 2 6 3 2" xfId="1219" xr:uid="{00000000-0005-0000-0000-0000F3040000}"/>
    <cellStyle name="常规 10 2 2 2 6 4" xfId="262" xr:uid="{00000000-0005-0000-0000-000036010000}"/>
    <cellStyle name="常规 10 2 2 2 7" xfId="1509" xr:uid="{00000000-0005-0000-0000-000015060000}"/>
    <cellStyle name="常规 10 2 2 2 7 2" xfId="1238" xr:uid="{00000000-0005-0000-0000-000006050000}"/>
    <cellStyle name="常规 10 2 2 2 7 2 2" xfId="1513" xr:uid="{00000000-0005-0000-0000-000019060000}"/>
    <cellStyle name="常规 10 2 2 2 7 3" xfId="1243" xr:uid="{00000000-0005-0000-0000-00000B050000}"/>
    <cellStyle name="常规 10 2 2 2 7 3 2" xfId="1518" xr:uid="{00000000-0005-0000-0000-00001E060000}"/>
    <cellStyle name="常规 10 2 2 2 7 4" xfId="404" xr:uid="{00000000-0005-0000-0000-0000C4010000}"/>
    <cellStyle name="常规 10 2 2 2 8" xfId="1525" xr:uid="{00000000-0005-0000-0000-000025060000}"/>
    <cellStyle name="常规 10 2 2 2 8 2" xfId="1273" xr:uid="{00000000-0005-0000-0000-000029050000}"/>
    <cellStyle name="常规 10 2 2 2 9" xfId="1533" xr:uid="{00000000-0005-0000-0000-00002D060000}"/>
    <cellStyle name="常规 10 2 2 2 9 2" xfId="499" xr:uid="{00000000-0005-0000-0000-000023020000}"/>
    <cellStyle name="常规 10 2 2 3" xfId="46" xr:uid="{00000000-0005-0000-0000-000038000000}"/>
    <cellStyle name="常规 10 2 2 3 2" xfId="1069" xr:uid="{00000000-0005-0000-0000-00005D040000}"/>
    <cellStyle name="常规 10 2 2 3 2 2" xfId="816" xr:uid="{00000000-0005-0000-0000-000060030000}"/>
    <cellStyle name="常规 10 2 2 3 2 2 2" xfId="1073" xr:uid="{00000000-0005-0000-0000-000061040000}"/>
    <cellStyle name="常规 10 2 2 3 2 3" xfId="1075" xr:uid="{00000000-0005-0000-0000-000063040000}"/>
    <cellStyle name="常规 10 2 2 3 2 3 2" xfId="1077" xr:uid="{00000000-0005-0000-0000-000065040000}"/>
    <cellStyle name="常规 10 2 2 3 2 4" xfId="1085" xr:uid="{00000000-0005-0000-0000-00006D040000}"/>
    <cellStyle name="常规 10 2 2 3 3" xfId="1113" xr:uid="{00000000-0005-0000-0000-000089040000}"/>
    <cellStyle name="常规 10 2 2 3 3 2" xfId="823" xr:uid="{00000000-0005-0000-0000-000067030000}"/>
    <cellStyle name="常规 10 2 2 3 3 2 2" xfId="1342" xr:uid="{00000000-0005-0000-0000-00006E050000}"/>
    <cellStyle name="常规 10 2 2 3 3 3" xfId="1473" xr:uid="{00000000-0005-0000-0000-0000F1050000}"/>
    <cellStyle name="常规 10 2 2 3 3 3 2" xfId="1475" xr:uid="{00000000-0005-0000-0000-0000F3050000}"/>
    <cellStyle name="常规 10 2 2 3 3 4" xfId="806" xr:uid="{00000000-0005-0000-0000-000056030000}"/>
    <cellStyle name="常规 10 2 2 3 4" xfId="97" xr:uid="{00000000-0005-0000-0000-000074000000}"/>
    <cellStyle name="常规 10 2 2 3 4 2" xfId="1116" xr:uid="{00000000-0005-0000-0000-00008C040000}"/>
    <cellStyle name="常规 10 2 2 3 5" xfId="98" xr:uid="{00000000-0005-0000-0000-000076000000}"/>
    <cellStyle name="常规 10 2 2 3 5 2" xfId="1118" xr:uid="{00000000-0005-0000-0000-00008E040000}"/>
    <cellStyle name="常规 10 2 2 3 6" xfId="102" xr:uid="{00000000-0005-0000-0000-00007C000000}"/>
    <cellStyle name="常规 10 2 2 3 6 2" xfId="1122" xr:uid="{00000000-0005-0000-0000-000092040000}"/>
    <cellStyle name="常规 10 2 2 3 7" xfId="84" xr:uid="{00000000-0005-0000-0000-000063000000}"/>
    <cellStyle name="常规 10 2 2 3 8" xfId="1137" xr:uid="{00000000-0005-0000-0000-0000A1040000}"/>
    <cellStyle name="常规 10 2 3" xfId="1538" xr:uid="{00000000-0005-0000-0000-000032060000}"/>
    <cellStyle name="常规 10 2 3 10" xfId="1541" xr:uid="{00000000-0005-0000-0000-000035060000}"/>
    <cellStyle name="常规 10 2 3 10 2" xfId="1548" xr:uid="{00000000-0005-0000-0000-00003C060000}"/>
    <cellStyle name="常规 10 2 3 11" xfId="1553" xr:uid="{00000000-0005-0000-0000-000041060000}"/>
    <cellStyle name="常规 10 2 3 11 2" xfId="1560" xr:uid="{00000000-0005-0000-0000-000048060000}"/>
    <cellStyle name="常规 10 2 3 12" xfId="1564" xr:uid="{00000000-0005-0000-0000-00004C060000}"/>
    <cellStyle name="常规 10 2 3 13" xfId="1569" xr:uid="{00000000-0005-0000-0000-000051060000}"/>
    <cellStyle name="常规 10 2 3 2" xfId="1576" xr:uid="{00000000-0005-0000-0000-000058060000}"/>
    <cellStyle name="常规 10 2 3 2 10" xfId="1401" xr:uid="{00000000-0005-0000-0000-0000A9050000}"/>
    <cellStyle name="常规 10 2 3 2 11" xfId="1417" xr:uid="{00000000-0005-0000-0000-0000B9050000}"/>
    <cellStyle name="常规 10 2 3 2 2" xfId="1580" xr:uid="{00000000-0005-0000-0000-00005C060000}"/>
    <cellStyle name="常规 10 2 3 2 2 2" xfId="1584" xr:uid="{00000000-0005-0000-0000-000060060000}"/>
    <cellStyle name="常规 10 2 3 2 2 2 2" xfId="1586" xr:uid="{00000000-0005-0000-0000-000062060000}"/>
    <cellStyle name="常规 10 2 3 2 2 2 2 2" xfId="1592" xr:uid="{00000000-0005-0000-0000-000068060000}"/>
    <cellStyle name="常规 10 2 3 2 2 2 3" xfId="338" xr:uid="{00000000-0005-0000-0000-000082010000}"/>
    <cellStyle name="常规 10 2 3 2 2 2 3 2" xfId="1597" xr:uid="{00000000-0005-0000-0000-00006D060000}"/>
    <cellStyle name="常规 10 2 3 2 2 2 4" xfId="974" xr:uid="{00000000-0005-0000-0000-0000FE030000}"/>
    <cellStyle name="常规 10 2 3 2 2 3" xfId="1600" xr:uid="{00000000-0005-0000-0000-000070060000}"/>
    <cellStyle name="常规 10 2 3 2 2 3 2" xfId="1602" xr:uid="{00000000-0005-0000-0000-000072060000}"/>
    <cellStyle name="常规 10 2 3 2 2 3 2 2" xfId="362" xr:uid="{00000000-0005-0000-0000-00009A010000}"/>
    <cellStyle name="常规 10 2 3 2 2 3 3" xfId="378" xr:uid="{00000000-0005-0000-0000-0000AA010000}"/>
    <cellStyle name="常规 10 2 3 2 2 3 3 2" xfId="389" xr:uid="{00000000-0005-0000-0000-0000B5010000}"/>
    <cellStyle name="常规 10 2 3 2 2 3 4" xfId="1608" xr:uid="{00000000-0005-0000-0000-000078060000}"/>
    <cellStyle name="常规 10 2 3 2 2 4" xfId="1613" xr:uid="{00000000-0005-0000-0000-00007D060000}"/>
    <cellStyle name="常规 10 2 3 2 2 4 2" xfId="1615" xr:uid="{00000000-0005-0000-0000-00007F060000}"/>
    <cellStyle name="常规 10 2 3 2 2 5" xfId="1617" xr:uid="{00000000-0005-0000-0000-000081060000}"/>
    <cellStyle name="常规 10 2 3 2 2 5 2" xfId="123" xr:uid="{00000000-0005-0000-0000-000094000000}"/>
    <cellStyle name="常规 10 2 3 2 2 6" xfId="208" xr:uid="{00000000-0005-0000-0000-0000FC000000}"/>
    <cellStyle name="常规 10 2 3 2 2 6 2" xfId="1620" xr:uid="{00000000-0005-0000-0000-000084060000}"/>
    <cellStyle name="常规 10 2 3 2 2 7" xfId="229" xr:uid="{00000000-0005-0000-0000-000014010000}"/>
    <cellStyle name="常规 10 2 3 2 2 8" xfId="1623" xr:uid="{00000000-0005-0000-0000-000087060000}"/>
    <cellStyle name="常规 10 2 3 2 3" xfId="1625" xr:uid="{00000000-0005-0000-0000-000089060000}"/>
    <cellStyle name="常规 10 2 3 2 4" xfId="1628" xr:uid="{00000000-0005-0000-0000-00008C060000}"/>
    <cellStyle name="常规 10 2 3 2 4 2" xfId="681" xr:uid="{00000000-0005-0000-0000-0000D9020000}"/>
    <cellStyle name="常规 10 2 3 2 4 2 2" xfId="1632" xr:uid="{00000000-0005-0000-0000-000090060000}"/>
    <cellStyle name="常规 10 2 3 2 4 3" xfId="1080" xr:uid="{00000000-0005-0000-0000-000068040000}"/>
    <cellStyle name="常规 10 2 3 2 4 3 2" xfId="1636" xr:uid="{00000000-0005-0000-0000-000094060000}"/>
    <cellStyle name="常规 10 2 3 2 4 4" xfId="1082" xr:uid="{00000000-0005-0000-0000-00006A040000}"/>
    <cellStyle name="常规 10 2 3 2 5" xfId="1643" xr:uid="{00000000-0005-0000-0000-00009B060000}"/>
    <cellStyle name="常规 10 2 3 2 5 2" xfId="1650" xr:uid="{00000000-0005-0000-0000-0000A2060000}"/>
    <cellStyle name="常规 10 2 3 2 5 2 2" xfId="766" xr:uid="{00000000-0005-0000-0000-00002E030000}"/>
    <cellStyle name="常规 10 2 3 2 5 3" xfId="1653" xr:uid="{00000000-0005-0000-0000-0000A5060000}"/>
    <cellStyle name="常规 10 2 3 2 5 3 2" xfId="1661" xr:uid="{00000000-0005-0000-0000-0000AD060000}"/>
    <cellStyle name="常规 10 2 3 2 5 4" xfId="1666" xr:uid="{00000000-0005-0000-0000-0000B2060000}"/>
    <cellStyle name="常规 10 2 3 2 6" xfId="1668" xr:uid="{00000000-0005-0000-0000-0000B4060000}"/>
    <cellStyle name="常规 10 2 3 2 6 2" xfId="1671" xr:uid="{00000000-0005-0000-0000-0000B7060000}"/>
    <cellStyle name="常规 10 2 3 2 7" xfId="1676" xr:uid="{00000000-0005-0000-0000-0000BC060000}"/>
    <cellStyle name="常规 10 2 3 2 7 2" xfId="1680" xr:uid="{00000000-0005-0000-0000-0000C0060000}"/>
    <cellStyle name="常规 10 2 3 2 8" xfId="1684" xr:uid="{00000000-0005-0000-0000-0000C4060000}"/>
    <cellStyle name="常规 10 2 3 2 8 2" xfId="1687" xr:uid="{00000000-0005-0000-0000-0000C7060000}"/>
    <cellStyle name="常规 10 2 3 2 9" xfId="1689" xr:uid="{00000000-0005-0000-0000-0000C9060000}"/>
    <cellStyle name="常规 10 2 3 2 9 2" xfId="1692" xr:uid="{00000000-0005-0000-0000-0000CC060000}"/>
    <cellStyle name="常规 10 2 3 3" xfId="1696" xr:uid="{00000000-0005-0000-0000-0000D0060000}"/>
    <cellStyle name="常规 10 2 3 3 2" xfId="456" xr:uid="{00000000-0005-0000-0000-0000F8010000}"/>
    <cellStyle name="常规 10 2 3 3 2 2" xfId="1702" xr:uid="{00000000-0005-0000-0000-0000D6060000}"/>
    <cellStyle name="常规 10 2 3 3 2 2 2" xfId="520" xr:uid="{00000000-0005-0000-0000-000038020000}"/>
    <cellStyle name="常规 10 2 3 3 2 3" xfId="1704" xr:uid="{00000000-0005-0000-0000-0000D8060000}"/>
    <cellStyle name="常规 10 2 3 3 2 3 2" xfId="58" xr:uid="{00000000-0005-0000-0000-000045000000}"/>
    <cellStyle name="常规 10 2 3 3 2 4" xfId="1706" xr:uid="{00000000-0005-0000-0000-0000DA060000}"/>
    <cellStyle name="常规 10 2 3 3 3" xfId="11" xr:uid="{00000000-0005-0000-0000-00000E000000}"/>
    <cellStyle name="常规 10 2 3 3 3 2" xfId="696" xr:uid="{00000000-0005-0000-0000-0000E8020000}"/>
    <cellStyle name="常规 10 2 3 3 3 2 2" xfId="1707" xr:uid="{00000000-0005-0000-0000-0000DB060000}"/>
    <cellStyle name="常规 10 2 3 3 3 3" xfId="1340" xr:uid="{00000000-0005-0000-0000-00006C050000}"/>
    <cellStyle name="常规 10 2 3 3 3 3 2" xfId="1708" xr:uid="{00000000-0005-0000-0000-0000DC060000}"/>
    <cellStyle name="常规 10 2 3 3 3 4" xfId="1709" xr:uid="{00000000-0005-0000-0000-0000DD060000}"/>
    <cellStyle name="常规 10 2 3 3 4" xfId="268" xr:uid="{00000000-0005-0000-0000-00003C010000}"/>
    <cellStyle name="常规 10 2 3 3 4 2" xfId="714" xr:uid="{00000000-0005-0000-0000-0000FA020000}"/>
    <cellStyle name="常规 10 2 3 3 5" xfId="243" xr:uid="{00000000-0005-0000-0000-000023010000}"/>
    <cellStyle name="常规 10 2 3 3 5 2" xfId="1711" xr:uid="{00000000-0005-0000-0000-0000DF060000}"/>
    <cellStyle name="常规 10 2 3 3 6" xfId="134" xr:uid="{00000000-0005-0000-0000-0000A3000000}"/>
    <cellStyle name="常规 10 2 3 3 6 2" xfId="1713" xr:uid="{00000000-0005-0000-0000-0000E1060000}"/>
    <cellStyle name="常规 10 2 3 3 7" xfId="255" xr:uid="{00000000-0005-0000-0000-00002F010000}"/>
    <cellStyle name="常规 10 2 3 3 7 2" xfId="1718" xr:uid="{00000000-0005-0000-0000-0000E6060000}"/>
    <cellStyle name="常规 10 2 3 3 8" xfId="260" xr:uid="{00000000-0005-0000-0000-000034010000}"/>
    <cellStyle name="常规 10 2 3 3 9" xfId="1724" xr:uid="{00000000-0005-0000-0000-0000EC060000}"/>
    <cellStyle name="常规 10 2 3 4" xfId="1034" xr:uid="{00000000-0005-0000-0000-00003A040000}"/>
    <cellStyle name="常规 10 2 3 4 2" xfId="1249" xr:uid="{00000000-0005-0000-0000-000011050000}"/>
    <cellStyle name="常规 10 2 3 4 2 2" xfId="1727" xr:uid="{00000000-0005-0000-0000-0000EF060000}"/>
    <cellStyle name="常规 10 2 3 4 2 2 2" xfId="279" xr:uid="{00000000-0005-0000-0000-000047010000}"/>
    <cellStyle name="常规 10 2 3 4 2 3" xfId="1730" xr:uid="{00000000-0005-0000-0000-0000F2060000}"/>
    <cellStyle name="常规 10 2 3 4 2 3 2" xfId="1734" xr:uid="{00000000-0005-0000-0000-0000F6060000}"/>
    <cellStyle name="常规 10 2 3 4 2 4" xfId="586" xr:uid="{00000000-0005-0000-0000-00007A020000}"/>
    <cellStyle name="常规 10 2 3 4 3" xfId="1735" xr:uid="{00000000-0005-0000-0000-0000F7060000}"/>
    <cellStyle name="常规 10 2 3 4 3 2" xfId="60" xr:uid="{00000000-0005-0000-0000-000047000000}"/>
    <cellStyle name="常规 10 2 3 4 3 2 2" xfId="1740" xr:uid="{00000000-0005-0000-0000-0000FC060000}"/>
    <cellStyle name="常规 10 2 3 4 3 3" xfId="1745" xr:uid="{00000000-0005-0000-0000-000001070000}"/>
    <cellStyle name="常规 10 2 3 4 3 3 2" xfId="1276" xr:uid="{00000000-0005-0000-0000-00002C050000}"/>
    <cellStyle name="常规 10 2 3 4 3 4" xfId="630" xr:uid="{00000000-0005-0000-0000-0000A6020000}"/>
    <cellStyle name="常规 10 2 3 4 4" xfId="138" xr:uid="{00000000-0005-0000-0000-0000A8000000}"/>
    <cellStyle name="常规 10 2 3 4 4 2" xfId="744" xr:uid="{00000000-0005-0000-0000-000018030000}"/>
    <cellStyle name="常规 10 2 3 4 5" xfId="1747" xr:uid="{00000000-0005-0000-0000-000003070000}"/>
    <cellStyle name="常规 10 2 3 4 5 2" xfId="103" xr:uid="{00000000-0005-0000-0000-00007D000000}"/>
    <cellStyle name="常规 10 2 3 4 6" xfId="1748" xr:uid="{00000000-0005-0000-0000-000004070000}"/>
    <cellStyle name="常规 10 2 3 4 6 2" xfId="1749" xr:uid="{00000000-0005-0000-0000-000005070000}"/>
    <cellStyle name="常规 10 2 3 4 7" xfId="1739" xr:uid="{00000000-0005-0000-0000-0000FB060000}"/>
    <cellStyle name="常规 10 2 3 4 8" xfId="1750" xr:uid="{00000000-0005-0000-0000-000006070000}"/>
    <cellStyle name="常规 10 2 3 5" xfId="1754" xr:uid="{00000000-0005-0000-0000-00000A070000}"/>
    <cellStyle name="常规 10 2 3 6" xfId="1756" xr:uid="{00000000-0005-0000-0000-00000C070000}"/>
    <cellStyle name="常规 10 2 3 6 2" xfId="1758" xr:uid="{00000000-0005-0000-0000-00000E070000}"/>
    <cellStyle name="常规 10 2 3 6 2 2" xfId="648" xr:uid="{00000000-0005-0000-0000-0000B8020000}"/>
    <cellStyle name="常规 10 2 3 6 3" xfId="1760" xr:uid="{00000000-0005-0000-0000-000010070000}"/>
    <cellStyle name="常规 10 2 3 6 3 2" xfId="1762" xr:uid="{00000000-0005-0000-0000-000012070000}"/>
    <cellStyle name="常规 10 2 3 6 4" xfId="1766" xr:uid="{00000000-0005-0000-0000-000016070000}"/>
    <cellStyle name="常规 10 2 3 6 4 2" xfId="1768" xr:uid="{00000000-0005-0000-0000-000018070000}"/>
    <cellStyle name="常规 10 2 3 6 5" xfId="1771" xr:uid="{00000000-0005-0000-0000-00001B070000}"/>
    <cellStyle name="常规 10 2 3 7" xfId="674" xr:uid="{00000000-0005-0000-0000-0000D2020000}"/>
    <cellStyle name="常规 10 2 3 7 2" xfId="1779" xr:uid="{00000000-0005-0000-0000-000023070000}"/>
    <cellStyle name="常规 10 2 3 7 2 2" xfId="1782" xr:uid="{00000000-0005-0000-0000-000026070000}"/>
    <cellStyle name="常规 10 2 3 7 3" xfId="1786" xr:uid="{00000000-0005-0000-0000-00002A070000}"/>
    <cellStyle name="常规 10 2 3 7 3 2" xfId="1031" xr:uid="{00000000-0005-0000-0000-000037040000}"/>
    <cellStyle name="常规 10 2 3 7 4" xfId="1790" xr:uid="{00000000-0005-0000-0000-00002E070000}"/>
    <cellStyle name="常规 10 2 3 8" xfId="684" xr:uid="{00000000-0005-0000-0000-0000DC020000}"/>
    <cellStyle name="常规 10 2 3 8 2" xfId="1630" xr:uid="{00000000-0005-0000-0000-00008E060000}"/>
    <cellStyle name="常规 10 2 3 9" xfId="1078" xr:uid="{00000000-0005-0000-0000-000066040000}"/>
    <cellStyle name="常规 10 2 3 9 2" xfId="1641" xr:uid="{00000000-0005-0000-0000-000099060000}"/>
    <cellStyle name="常规 10 2 4" xfId="1648" xr:uid="{00000000-0005-0000-0000-0000A0060000}"/>
    <cellStyle name="常规 10 2 4 10" xfId="1793" xr:uid="{00000000-0005-0000-0000-000031070000}"/>
    <cellStyle name="常规 10 2 4 10 2" xfId="1621" xr:uid="{00000000-0005-0000-0000-000085060000}"/>
    <cellStyle name="常规 10 2 4 11" xfId="1797" xr:uid="{00000000-0005-0000-0000-000035070000}"/>
    <cellStyle name="常规 10 2 4 11 2" xfId="1799" xr:uid="{00000000-0005-0000-0000-000037070000}"/>
    <cellStyle name="常规 10 2 4 12" xfId="1803" xr:uid="{00000000-0005-0000-0000-00003B070000}"/>
    <cellStyle name="常规 10 2 4 13" xfId="1494" xr:uid="{00000000-0005-0000-0000-000006060000}"/>
    <cellStyle name="常规 10 2 4 2" xfId="767" xr:uid="{00000000-0005-0000-0000-00002F030000}"/>
    <cellStyle name="常规 10 2 4 2 10" xfId="1512" xr:uid="{00000000-0005-0000-0000-000018060000}"/>
    <cellStyle name="常规 10 2 4 2 11" xfId="1807" xr:uid="{00000000-0005-0000-0000-00003F070000}"/>
    <cellStyle name="常规 10 2 4 2 2" xfId="1008" xr:uid="{00000000-0005-0000-0000-000020040000}"/>
    <cellStyle name="常规 10 2 4 2 2 2" xfId="1812" xr:uid="{00000000-0005-0000-0000-000044070000}"/>
    <cellStyle name="常规 10 2 4 2 2 2 2" xfId="1524" xr:uid="{00000000-0005-0000-0000-000024060000}"/>
    <cellStyle name="常规 10 2 4 2 2 2 2 2" xfId="1272" xr:uid="{00000000-0005-0000-0000-000028050000}"/>
    <cellStyle name="常规 10 2 4 2 2 2 3" xfId="1532" xr:uid="{00000000-0005-0000-0000-00002C060000}"/>
    <cellStyle name="常规 10 2 4 2 2 2 3 2" xfId="500" xr:uid="{00000000-0005-0000-0000-000024020000}"/>
    <cellStyle name="常规 10 2 4 2 2 2 4" xfId="1715" xr:uid="{00000000-0005-0000-0000-0000E3060000}"/>
    <cellStyle name="常规 10 2 4 2 2 3" xfId="1813" xr:uid="{00000000-0005-0000-0000-000045070000}"/>
    <cellStyle name="常规 10 2 4 2 2 3 2" xfId="1136" xr:uid="{00000000-0005-0000-0000-0000A0040000}"/>
    <cellStyle name="常规 10 2 4 2 2 3 2 2" xfId="536" xr:uid="{00000000-0005-0000-0000-000048020000}"/>
    <cellStyle name="常规 10 2 4 2 2 3 3" xfId="1818" xr:uid="{00000000-0005-0000-0000-00004A070000}"/>
    <cellStyle name="常规 10 2 4 2 2 3 3 2" xfId="1824" xr:uid="{00000000-0005-0000-0000-000050070000}"/>
    <cellStyle name="常规 10 2 4 2 2 3 4" xfId="1721" xr:uid="{00000000-0005-0000-0000-0000E9060000}"/>
    <cellStyle name="常规 10 2 4 2 2 4" xfId="1605" xr:uid="{00000000-0005-0000-0000-000075060000}"/>
    <cellStyle name="常规 10 2 4 2 2 4 2" xfId="364" xr:uid="{00000000-0005-0000-0000-00009C010000}"/>
    <cellStyle name="常规 10 2 4 2 2 5" xfId="379" xr:uid="{00000000-0005-0000-0000-0000AB010000}"/>
    <cellStyle name="常规 10 2 4 2 2 5 2" xfId="391" xr:uid="{00000000-0005-0000-0000-0000B7010000}"/>
    <cellStyle name="常规 10 2 4 2 2 6" xfId="1610" xr:uid="{00000000-0005-0000-0000-00007A060000}"/>
    <cellStyle name="常规 10 2 4 2 2 6 2" xfId="595" xr:uid="{00000000-0005-0000-0000-000083020000}"/>
    <cellStyle name="常规 10 2 4 2 2 7" xfId="1832" xr:uid="{00000000-0005-0000-0000-000058070000}"/>
    <cellStyle name="常规 10 2 4 2 2 8" xfId="1835" xr:uid="{00000000-0005-0000-0000-00005B070000}"/>
    <cellStyle name="常规 10 2 4 2 3" xfId="1841" xr:uid="{00000000-0005-0000-0000-000061070000}"/>
    <cellStyle name="常规 10 2 4 2 4" xfId="1845" xr:uid="{00000000-0005-0000-0000-000065070000}"/>
    <cellStyle name="常规 10 2 4 2 4 2" xfId="1847" xr:uid="{00000000-0005-0000-0000-000067070000}"/>
    <cellStyle name="常规 10 2 4 2 4 2 2" xfId="1850" xr:uid="{00000000-0005-0000-0000-00006A070000}"/>
    <cellStyle name="常规 10 2 4 2 4 3" xfId="1852" xr:uid="{00000000-0005-0000-0000-00006C070000}"/>
    <cellStyle name="常规 10 2 4 2 4 3 2" xfId="1855" xr:uid="{00000000-0005-0000-0000-00006F070000}"/>
    <cellStyle name="常规 10 2 4 2 4 4" xfId="124" xr:uid="{00000000-0005-0000-0000-000095000000}"/>
    <cellStyle name="常规 10 2 4 2 5" xfId="1857" xr:uid="{00000000-0005-0000-0000-000071070000}"/>
    <cellStyle name="常规 10 2 4 2 5 2" xfId="1060" xr:uid="{00000000-0005-0000-0000-000054040000}"/>
    <cellStyle name="常规 10 2 4 2 5 2 2" xfId="74" xr:uid="{00000000-0005-0000-0000-000057000000}"/>
    <cellStyle name="常规 10 2 4 2 5 3" xfId="1860" xr:uid="{00000000-0005-0000-0000-000074070000}"/>
    <cellStyle name="常规 10 2 4 2 5 3 2" xfId="1862" xr:uid="{00000000-0005-0000-0000-000076070000}"/>
    <cellStyle name="常规 10 2 4 2 5 4" xfId="1619" xr:uid="{00000000-0005-0000-0000-000083060000}"/>
    <cellStyle name="常规 10 2 4 2 6" xfId="1864" xr:uid="{00000000-0005-0000-0000-000078070000}"/>
    <cellStyle name="常规 10 2 4 2 6 2" xfId="1104" xr:uid="{00000000-0005-0000-0000-000080040000}"/>
    <cellStyle name="常规 10 2 4 2 7" xfId="1866" xr:uid="{00000000-0005-0000-0000-00007A070000}"/>
    <cellStyle name="常规 10 2 4 2 7 2" xfId="876" xr:uid="{00000000-0005-0000-0000-00009C030000}"/>
    <cellStyle name="常规 10 2 4 2 8" xfId="1849" xr:uid="{00000000-0005-0000-0000-000069070000}"/>
    <cellStyle name="常规 10 2 4 2 8 2" xfId="1872" xr:uid="{00000000-0005-0000-0000-000080070000}"/>
    <cellStyle name="常规 10 2 4 2 9" xfId="940" xr:uid="{00000000-0005-0000-0000-0000DC030000}"/>
    <cellStyle name="常规 10 2 4 2 9 2" xfId="1555" xr:uid="{00000000-0005-0000-0000-000043060000}"/>
    <cellStyle name="常规 10 2 4 3" xfId="776" xr:uid="{00000000-0005-0000-0000-000038030000}"/>
    <cellStyle name="常规 10 2 4 3 2" xfId="1876" xr:uid="{00000000-0005-0000-0000-000084070000}"/>
    <cellStyle name="常规 10 2 4 3 2 2" xfId="1880" xr:uid="{00000000-0005-0000-0000-000088070000}"/>
    <cellStyle name="常规 10 2 4 3 2 2 2" xfId="1885" xr:uid="{00000000-0005-0000-0000-00008D070000}"/>
    <cellStyle name="常规 10 2 4 3 2 3" xfId="1887" xr:uid="{00000000-0005-0000-0000-00008F070000}"/>
    <cellStyle name="常规 10 2 4 3 2 3 2" xfId="1489" xr:uid="{00000000-0005-0000-0000-000001060000}"/>
    <cellStyle name="常规 10 2 4 3 2 4" xfId="1891" xr:uid="{00000000-0005-0000-0000-000093070000}"/>
    <cellStyle name="常规 10 2 4 3 3" xfId="1896" xr:uid="{00000000-0005-0000-0000-000098070000}"/>
    <cellStyle name="常规 10 2 4 3 3 2" xfId="1902" xr:uid="{00000000-0005-0000-0000-00009E070000}"/>
    <cellStyle name="常规 10 2 4 3 3 2 2" xfId="1384" xr:uid="{00000000-0005-0000-0000-000098050000}"/>
    <cellStyle name="常规 10 2 4 3 3 3" xfId="1906" xr:uid="{00000000-0005-0000-0000-0000A2070000}"/>
    <cellStyle name="常规 10 2 4 3 3 3 2" xfId="1911" xr:uid="{00000000-0005-0000-0000-0000A7070000}"/>
    <cellStyle name="常规 10 2 4 3 3 4" xfId="1916" xr:uid="{00000000-0005-0000-0000-0000AC070000}"/>
    <cellStyle name="常规 10 2 4 3 4" xfId="1922" xr:uid="{00000000-0005-0000-0000-0000B2070000}"/>
    <cellStyle name="常规 10 2 4 3 4 2" xfId="1925" xr:uid="{00000000-0005-0000-0000-0000B5070000}"/>
    <cellStyle name="常规 10 2 4 3 5" xfId="1928" xr:uid="{00000000-0005-0000-0000-0000B8070000}"/>
    <cellStyle name="常规 10 2 4 3 5 2" xfId="1932" xr:uid="{00000000-0005-0000-0000-0000BC070000}"/>
    <cellStyle name="常规 10 2 4 3 6" xfId="1934" xr:uid="{00000000-0005-0000-0000-0000BE070000}"/>
    <cellStyle name="常规 10 2 4 3 6 2" xfId="1936" xr:uid="{00000000-0005-0000-0000-0000C0070000}"/>
    <cellStyle name="常规 10 2 4 3 7" xfId="1939" xr:uid="{00000000-0005-0000-0000-0000C3070000}"/>
    <cellStyle name="常规 10 2 4 3 7 2" xfId="1944" xr:uid="{00000000-0005-0000-0000-0000C8070000}"/>
    <cellStyle name="常规 10 2 4 3 8" xfId="1854" xr:uid="{00000000-0005-0000-0000-00006E070000}"/>
    <cellStyle name="常规 10 2 4 3 9" xfId="1948" xr:uid="{00000000-0005-0000-0000-0000CC070000}"/>
    <cellStyle name="常规 10 2 4 4" xfId="783" xr:uid="{00000000-0005-0000-0000-00003F030000}"/>
    <cellStyle name="常规 10 2 4 4 2" xfId="1951" xr:uid="{00000000-0005-0000-0000-0000CF070000}"/>
    <cellStyle name="常规 10 2 4 4 2 2" xfId="1952" xr:uid="{00000000-0005-0000-0000-0000D0070000}"/>
    <cellStyle name="常规 10 2 4 4 2 2 2" xfId="604" xr:uid="{00000000-0005-0000-0000-00008C020000}"/>
    <cellStyle name="常规 10 2 4 4 2 3" xfId="1954" xr:uid="{00000000-0005-0000-0000-0000D2070000}"/>
    <cellStyle name="常规 10 2 4 4 2 3 2" xfId="643" xr:uid="{00000000-0005-0000-0000-0000B3020000}"/>
    <cellStyle name="常规 10 2 4 4 2 4" xfId="1638" xr:uid="{00000000-0005-0000-0000-000096060000}"/>
    <cellStyle name="常规 10 2 4 4 3" xfId="1958" xr:uid="{00000000-0005-0000-0000-0000D6070000}"/>
    <cellStyle name="常规 10 2 4 4 3 2" xfId="204" xr:uid="{00000000-0005-0000-0000-0000F8000000}"/>
    <cellStyle name="常规 10 2 4 4 3 2 2" xfId="434" xr:uid="{00000000-0005-0000-0000-0000E2010000}"/>
    <cellStyle name="常规 10 2 4 4 3 3" xfId="225" xr:uid="{00000000-0005-0000-0000-000010010000}"/>
    <cellStyle name="常规 10 2 4 4 3 3 2" xfId="754" xr:uid="{00000000-0005-0000-0000-000022030000}"/>
    <cellStyle name="常规 10 2 4 4 3 4" xfId="1960" xr:uid="{00000000-0005-0000-0000-0000D8070000}"/>
    <cellStyle name="常规 10 2 4 4 4" xfId="1963" xr:uid="{00000000-0005-0000-0000-0000DB070000}"/>
    <cellStyle name="常规 10 2 4 4 4 2" xfId="1964" xr:uid="{00000000-0005-0000-0000-0000DC070000}"/>
    <cellStyle name="常规 10 2 4 4 5" xfId="1968" xr:uid="{00000000-0005-0000-0000-0000E0070000}"/>
    <cellStyle name="常规 10 2 4 4 5 2" xfId="1800" xr:uid="{00000000-0005-0000-0000-000038070000}"/>
    <cellStyle name="常规 10 2 4 4 6" xfId="1126" xr:uid="{00000000-0005-0000-0000-000096040000}"/>
    <cellStyle name="常规 10 2 4 4 6 2" xfId="1390" xr:uid="{00000000-0005-0000-0000-00009E050000}"/>
    <cellStyle name="常规 10 2 4 4 7" xfId="1969" xr:uid="{00000000-0005-0000-0000-0000E1070000}"/>
    <cellStyle name="常规 10 2 4 4 8" xfId="427" xr:uid="{00000000-0005-0000-0000-0000DB010000}"/>
    <cellStyle name="常规 10 2 4 5" xfId="791" xr:uid="{00000000-0005-0000-0000-000047030000}"/>
    <cellStyle name="常规 10 2 4 6" xfId="847" xr:uid="{00000000-0005-0000-0000-00007F030000}"/>
    <cellStyle name="常规 10 2 4 6 2" xfId="1181" xr:uid="{00000000-0005-0000-0000-0000CD040000}"/>
    <cellStyle name="常规 10 2 4 6 2 2" xfId="1190" xr:uid="{00000000-0005-0000-0000-0000D6040000}"/>
    <cellStyle name="常规 10 2 4 6 3" xfId="54" xr:uid="{00000000-0005-0000-0000-000041000000}"/>
    <cellStyle name="常规 10 2 4 6 3 2" xfId="1067" xr:uid="{00000000-0005-0000-0000-00005B040000}"/>
    <cellStyle name="常规 10 2 4 6 4" xfId="1972" xr:uid="{00000000-0005-0000-0000-0000E4070000}"/>
    <cellStyle name="常规 10 2 4 6 4 2" xfId="292" xr:uid="{00000000-0005-0000-0000-000054010000}"/>
    <cellStyle name="常规 10 2 4 6 5" xfId="1979" xr:uid="{00000000-0005-0000-0000-0000EB070000}"/>
    <cellStyle name="常规 10 2 4 7" xfId="1537" xr:uid="{00000000-0005-0000-0000-000031060000}"/>
    <cellStyle name="常规 10 2 4 7 2" xfId="1575" xr:uid="{00000000-0005-0000-0000-000057060000}"/>
    <cellStyle name="常规 10 2 4 7 2 2" xfId="1578" xr:uid="{00000000-0005-0000-0000-00005A060000}"/>
    <cellStyle name="常规 10 2 4 7 3" xfId="1695" xr:uid="{00000000-0005-0000-0000-0000CF060000}"/>
    <cellStyle name="常规 10 2 4 7 3 2" xfId="453" xr:uid="{00000000-0005-0000-0000-0000F5010000}"/>
    <cellStyle name="常规 10 2 4 7 4" xfId="1033" xr:uid="{00000000-0005-0000-0000-000039040000}"/>
    <cellStyle name="常规 10 2 4 8" xfId="1645" xr:uid="{00000000-0005-0000-0000-00009D060000}"/>
    <cellStyle name="常规 10 2 4 8 2" xfId="769" xr:uid="{00000000-0005-0000-0000-000031030000}"/>
    <cellStyle name="常规 10 2 4 9" xfId="1655" xr:uid="{00000000-0005-0000-0000-0000A7060000}"/>
    <cellStyle name="常规 10 2 4 9 2" xfId="1663" xr:uid="{00000000-0005-0000-0000-0000AF060000}"/>
    <cellStyle name="常规 10 2 5" xfId="1652" xr:uid="{00000000-0005-0000-0000-0000A4060000}"/>
    <cellStyle name="常规 10 2 5 10" xfId="1980" xr:uid="{00000000-0005-0000-0000-0000EC070000}"/>
    <cellStyle name="常规 10 2 5 11" xfId="1981" xr:uid="{00000000-0005-0000-0000-0000ED070000}"/>
    <cellStyle name="常规 10 2 5 2" xfId="1659" xr:uid="{00000000-0005-0000-0000-0000AB060000}"/>
    <cellStyle name="常规 10 2 5 2 2" xfId="1983" xr:uid="{00000000-0005-0000-0000-0000EF070000}"/>
    <cellStyle name="常规 10 2 5 2 2 2" xfId="1987" xr:uid="{00000000-0005-0000-0000-0000F3070000}"/>
    <cellStyle name="常规 10 2 5 2 2 2 2" xfId="1989" xr:uid="{00000000-0005-0000-0000-0000F5070000}"/>
    <cellStyle name="常规 10 2 5 2 2 3" xfId="1185" xr:uid="{00000000-0005-0000-0000-0000D1040000}"/>
    <cellStyle name="常规 10 2 5 2 2 3 2" xfId="1196" xr:uid="{00000000-0005-0000-0000-0000DC040000}"/>
    <cellStyle name="常规 10 2 5 2 2 4" xfId="56" xr:uid="{00000000-0005-0000-0000-000043000000}"/>
    <cellStyle name="常规 10 2 5 2 3" xfId="1991" xr:uid="{00000000-0005-0000-0000-0000F7070000}"/>
    <cellStyle name="常规 10 2 5 2 3 2" xfId="1993" xr:uid="{00000000-0005-0000-0000-0000F9070000}"/>
    <cellStyle name="常规 10 2 5 2 3 2 2" xfId="410" xr:uid="{00000000-0005-0000-0000-0000CA010000}"/>
    <cellStyle name="常规 10 2 5 2 3 3" xfId="1201" xr:uid="{00000000-0005-0000-0000-0000E1040000}"/>
    <cellStyle name="常规 10 2 5 2 3 3 2" xfId="431" xr:uid="{00000000-0005-0000-0000-0000DF010000}"/>
    <cellStyle name="常规 10 2 5 2 3 4" xfId="1206" xr:uid="{00000000-0005-0000-0000-0000E6040000}"/>
    <cellStyle name="常规 10 2 5 2 4" xfId="1994" xr:uid="{00000000-0005-0000-0000-0000FA070000}"/>
    <cellStyle name="常规 10 2 5 2 4 2" xfId="1995" xr:uid="{00000000-0005-0000-0000-0000FB070000}"/>
    <cellStyle name="常规 10 2 5 2 5" xfId="1996" xr:uid="{00000000-0005-0000-0000-0000FC070000}"/>
    <cellStyle name="常规 10 2 5 2 5 2" xfId="1168" xr:uid="{00000000-0005-0000-0000-0000C0040000}"/>
    <cellStyle name="常规 10 2 5 2 6" xfId="1997" xr:uid="{00000000-0005-0000-0000-0000FD070000}"/>
    <cellStyle name="常规 10 2 5 2 6 2" xfId="1173" xr:uid="{00000000-0005-0000-0000-0000C5040000}"/>
    <cellStyle name="常规 10 2 5 2 7" xfId="951" xr:uid="{00000000-0005-0000-0000-0000E7030000}"/>
    <cellStyle name="常规 10 2 5 2 8" xfId="73" xr:uid="{00000000-0005-0000-0000-000056000000}"/>
    <cellStyle name="常规 10 2 5 3" xfId="1998" xr:uid="{00000000-0005-0000-0000-0000FE070000}"/>
    <cellStyle name="常规 10 2 5 4" xfId="2001" xr:uid="{00000000-0005-0000-0000-000001080000}"/>
    <cellStyle name="常规 10 2 5 4 2" xfId="2004" xr:uid="{00000000-0005-0000-0000-000004080000}"/>
    <cellStyle name="常规 10 2 5 4 2 2" xfId="2008" xr:uid="{00000000-0005-0000-0000-000008080000}"/>
    <cellStyle name="常规 10 2 5 4 3" xfId="2013" xr:uid="{00000000-0005-0000-0000-00000D080000}"/>
    <cellStyle name="常规 10 2 5 4 3 2" xfId="2016" xr:uid="{00000000-0005-0000-0000-000010080000}"/>
    <cellStyle name="常规 10 2 5 4 4" xfId="2018" xr:uid="{00000000-0005-0000-0000-000012080000}"/>
    <cellStyle name="常规 10 2 5 4 4 2" xfId="1364" xr:uid="{00000000-0005-0000-0000-000084050000}"/>
    <cellStyle name="常规 10 2 5 4 5" xfId="2020" xr:uid="{00000000-0005-0000-0000-000014080000}"/>
    <cellStyle name="常规 10 2 5 5" xfId="2021" xr:uid="{00000000-0005-0000-0000-000015080000}"/>
    <cellStyle name="常规 10 2 5 5 2" xfId="2024" xr:uid="{00000000-0005-0000-0000-000018080000}"/>
    <cellStyle name="常规 10 2 5 5 2 2" xfId="2027" xr:uid="{00000000-0005-0000-0000-00001B080000}"/>
    <cellStyle name="常规 10 2 5 5 3" xfId="42" xr:uid="{00000000-0005-0000-0000-000033000000}"/>
    <cellStyle name="常规 10 2 5 5 3 2" xfId="2029" xr:uid="{00000000-0005-0000-0000-00001D080000}"/>
    <cellStyle name="常规 10 2 5 5 4" xfId="2032" xr:uid="{00000000-0005-0000-0000-000020080000}"/>
    <cellStyle name="常规 10 2 5 6" xfId="2035" xr:uid="{00000000-0005-0000-0000-000023080000}"/>
    <cellStyle name="常规 10 2 5 6 2" xfId="2037" xr:uid="{00000000-0005-0000-0000-000025080000}"/>
    <cellStyle name="常规 10 2 5 7" xfId="2041" xr:uid="{00000000-0005-0000-0000-000029080000}"/>
    <cellStyle name="常规 10 2 5 7 2" xfId="182" xr:uid="{00000000-0005-0000-0000-0000DE000000}"/>
    <cellStyle name="常规 10 2 5 8" xfId="1669" xr:uid="{00000000-0005-0000-0000-0000B5060000}"/>
    <cellStyle name="常规 10 2 5 8 2" xfId="2043" xr:uid="{00000000-0005-0000-0000-00002B080000}"/>
    <cellStyle name="常规 10 2 5 9" xfId="2047" xr:uid="{00000000-0005-0000-0000-00002F080000}"/>
    <cellStyle name="常规 10 2 5 9 2" xfId="1479" xr:uid="{00000000-0005-0000-0000-0000F7050000}"/>
    <cellStyle name="常规 10 2 6" xfId="1665" xr:uid="{00000000-0005-0000-0000-0000B1060000}"/>
    <cellStyle name="常规 10 2 6 2" xfId="2050" xr:uid="{00000000-0005-0000-0000-000032080000}"/>
    <cellStyle name="常规 10 2 6 3" xfId="2053" xr:uid="{00000000-0005-0000-0000-000035080000}"/>
    <cellStyle name="常规 10 2 6 3 2" xfId="2056" xr:uid="{00000000-0005-0000-0000-000038080000}"/>
    <cellStyle name="常规 10 2 6 3 2 2" xfId="1257" xr:uid="{00000000-0005-0000-0000-000019050000}"/>
    <cellStyle name="常规 10 2 6 3 3" xfId="91" xr:uid="{00000000-0005-0000-0000-00006B000000}"/>
    <cellStyle name="常规 10 2 6 3 3 2" xfId="1772" xr:uid="{00000000-0005-0000-0000-00001C070000}"/>
    <cellStyle name="常规 10 2 6 3 4" xfId="2059" xr:uid="{00000000-0005-0000-0000-00003B080000}"/>
    <cellStyle name="常规 10 2 6 4" xfId="2061" xr:uid="{00000000-0005-0000-0000-00003D080000}"/>
    <cellStyle name="常规 10 2 6 4 2" xfId="1292" xr:uid="{00000000-0005-0000-0000-00003C050000}"/>
    <cellStyle name="常规 10 2 6 4 2 2" xfId="2063" xr:uid="{00000000-0005-0000-0000-00003F080000}"/>
    <cellStyle name="常规 10 2 6 4 3" xfId="2069" xr:uid="{00000000-0005-0000-0000-000045080000}"/>
    <cellStyle name="常规 10 2 6 4 3 2" xfId="1975" xr:uid="{00000000-0005-0000-0000-0000E7070000}"/>
    <cellStyle name="常规 10 2 6 4 4" xfId="554" xr:uid="{00000000-0005-0000-0000-00005A020000}"/>
    <cellStyle name="常规 10 2 6 5" xfId="2073" xr:uid="{00000000-0005-0000-0000-000049080000}"/>
    <cellStyle name="常规 10 2 6 5 2" xfId="2075" xr:uid="{00000000-0005-0000-0000-00004B080000}"/>
    <cellStyle name="常规 10 2 6 6" xfId="2081" xr:uid="{00000000-0005-0000-0000-000051080000}"/>
    <cellStyle name="常规 10 2 6 6 2" xfId="983" xr:uid="{00000000-0005-0000-0000-000007040000}"/>
    <cellStyle name="常规 10 2 6 7" xfId="2087" xr:uid="{00000000-0005-0000-0000-000057080000}"/>
    <cellStyle name="常规 10 2 6 7 2" xfId="1830" xr:uid="{00000000-0005-0000-0000-000056070000}"/>
    <cellStyle name="常规 10 2 6 8" xfId="1682" xr:uid="{00000000-0005-0000-0000-0000C2060000}"/>
    <cellStyle name="常规 10 2 6 8 2" xfId="2092" xr:uid="{00000000-0005-0000-0000-00005C080000}"/>
    <cellStyle name="常规 10 2 6 9" xfId="2093" xr:uid="{00000000-0005-0000-0000-00005D080000}"/>
    <cellStyle name="常规 10 2 7" xfId="1028" xr:uid="{00000000-0005-0000-0000-000034040000}"/>
    <cellStyle name="常规 10 2 7 2" xfId="2096" xr:uid="{00000000-0005-0000-0000-000060080000}"/>
    <cellStyle name="常规 10 2 7 2 2" xfId="237" xr:uid="{00000000-0005-0000-0000-00001D010000}"/>
    <cellStyle name="常规 10 2 7 2 2 2" xfId="303" xr:uid="{00000000-0005-0000-0000-00005F010000}"/>
    <cellStyle name="常规 10 2 7 2 3" xfId="273" xr:uid="{00000000-0005-0000-0000-000041010000}"/>
    <cellStyle name="常规 10 2 7 2 3 2" xfId="314" xr:uid="{00000000-0005-0000-0000-00006A010000}"/>
    <cellStyle name="常规 10 2 7 2 4" xfId="276" xr:uid="{00000000-0005-0000-0000-000044010000}"/>
    <cellStyle name="常规 10 2 7 3" xfId="2097" xr:uid="{00000000-0005-0000-0000-000061080000}"/>
    <cellStyle name="常规 10 2 7 3 2" xfId="2099" xr:uid="{00000000-0005-0000-0000-000063080000}"/>
    <cellStyle name="常规 10 2 7 3 2 2" xfId="328" xr:uid="{00000000-0005-0000-0000-000078010000}"/>
    <cellStyle name="常规 10 2 7 3 3" xfId="2100" xr:uid="{00000000-0005-0000-0000-000064080000}"/>
    <cellStyle name="常规 10 2 7 3 3 2" xfId="346" xr:uid="{00000000-0005-0000-0000-00008A010000}"/>
    <cellStyle name="常规 10 2 7 3 4" xfId="1731" xr:uid="{00000000-0005-0000-0000-0000F3060000}"/>
    <cellStyle name="常规 10 2 7 4" xfId="2101" xr:uid="{00000000-0005-0000-0000-000065080000}"/>
    <cellStyle name="常规 10 2 7 4 2" xfId="1307" xr:uid="{00000000-0005-0000-0000-00004B050000}"/>
    <cellStyle name="常规 10 2 7 5" xfId="2102" xr:uid="{00000000-0005-0000-0000-000066080000}"/>
    <cellStyle name="常规 10 2 7 5 2" xfId="1049" xr:uid="{00000000-0005-0000-0000-000049040000}"/>
    <cellStyle name="常规 10 2 7 6" xfId="1590" xr:uid="{00000000-0005-0000-0000-000066060000}"/>
    <cellStyle name="常规 10 2 7 6 2" xfId="2103" xr:uid="{00000000-0005-0000-0000-000067080000}"/>
    <cellStyle name="常规 10 2 7 7" xfId="2106" xr:uid="{00000000-0005-0000-0000-00006A080000}"/>
    <cellStyle name="常规 10 2 7 8" xfId="1685" xr:uid="{00000000-0005-0000-0000-0000C5060000}"/>
    <cellStyle name="常规 10 2 8" xfId="2109" xr:uid="{00000000-0005-0000-0000-00006D080000}"/>
    <cellStyle name="常规 10 2 9" xfId="2110" xr:uid="{00000000-0005-0000-0000-00006E080000}"/>
    <cellStyle name="常规 10 2 9 2" xfId="30" xr:uid="{00000000-0005-0000-0000-000026000000}"/>
    <cellStyle name="常规 10 2 9 2 2" xfId="1966" xr:uid="{00000000-0005-0000-0000-0000DE070000}"/>
    <cellStyle name="常规 10 2 9 3" xfId="1294" xr:uid="{00000000-0005-0000-0000-00003E050000}"/>
    <cellStyle name="常规 10 2 9 3 2" xfId="2065" xr:uid="{00000000-0005-0000-0000-000041080000}"/>
    <cellStyle name="常规 10 2 9 4" xfId="2070" xr:uid="{00000000-0005-0000-0000-000046080000}"/>
    <cellStyle name="常规 10 2 9 4 2" xfId="1974" xr:uid="{00000000-0005-0000-0000-0000E6070000}"/>
    <cellStyle name="常规 10 2 9 5" xfId="555" xr:uid="{00000000-0005-0000-0000-00005B020000}"/>
    <cellStyle name="常规 10 2 9 5 2" xfId="1753" xr:uid="{00000000-0005-0000-0000-000009070000}"/>
    <cellStyle name="常规 10 2 9 6" xfId="561" xr:uid="{00000000-0005-0000-0000-000061020000}"/>
    <cellStyle name="常规 10 20" xfId="1253" xr:uid="{00000000-0005-0000-0000-000015050000}"/>
    <cellStyle name="常规 10 3" xfId="2111" xr:uid="{00000000-0005-0000-0000-00006F080000}"/>
    <cellStyle name="常规 10 4" xfId="2113" xr:uid="{00000000-0005-0000-0000-000071080000}"/>
    <cellStyle name="常规 10 4 10" xfId="2114" xr:uid="{00000000-0005-0000-0000-000072080000}"/>
    <cellStyle name="常规 10 4 10 2" xfId="2117" xr:uid="{00000000-0005-0000-0000-000075080000}"/>
    <cellStyle name="常规 10 4 11" xfId="1440" xr:uid="{00000000-0005-0000-0000-0000D0050000}"/>
    <cellStyle name="常规 10 4 11 2" xfId="1444" xr:uid="{00000000-0005-0000-0000-0000D4050000}"/>
    <cellStyle name="常规 10 4 12" xfId="909" xr:uid="{00000000-0005-0000-0000-0000BD030000}"/>
    <cellStyle name="常规 10 4 13" xfId="915" xr:uid="{00000000-0005-0000-0000-0000C3030000}"/>
    <cellStyle name="常规 10 4 2" xfId="2078" xr:uid="{00000000-0005-0000-0000-00004E080000}"/>
    <cellStyle name="常规 10 4 2 10" xfId="1765" xr:uid="{00000000-0005-0000-0000-000015070000}"/>
    <cellStyle name="常规 10 4 2 11" xfId="1770" xr:uid="{00000000-0005-0000-0000-00001A070000}"/>
    <cellStyle name="常规 10 4 2 2" xfId="980" xr:uid="{00000000-0005-0000-0000-000004040000}"/>
    <cellStyle name="常规 10 4 2 2 2" xfId="578" xr:uid="{00000000-0005-0000-0000-000072020000}"/>
    <cellStyle name="常规 10 4 2 2 2 2" xfId="2118" xr:uid="{00000000-0005-0000-0000-000076080000}"/>
    <cellStyle name="常规 10 4 2 2 2 2 2" xfId="2122" xr:uid="{00000000-0005-0000-0000-00007A080000}"/>
    <cellStyle name="常规 10 4 2 2 2 3" xfId="2125" xr:uid="{00000000-0005-0000-0000-00007D080000}"/>
    <cellStyle name="常规 10 4 2 2 2 3 2" xfId="2129" xr:uid="{00000000-0005-0000-0000-000081080000}"/>
    <cellStyle name="常规 10 4 2 2 2 4" xfId="2131" xr:uid="{00000000-0005-0000-0000-000083080000}"/>
    <cellStyle name="常规 10 4 2 2 3" xfId="2133" xr:uid="{00000000-0005-0000-0000-000085080000}"/>
    <cellStyle name="常规 10 4 2 2 3 2" xfId="1505" xr:uid="{00000000-0005-0000-0000-000011060000}"/>
    <cellStyle name="常规 10 4 2 2 3 2 2" xfId="1235" xr:uid="{00000000-0005-0000-0000-000003050000}"/>
    <cellStyle name="常规 10 4 2 2 3 3" xfId="1521" xr:uid="{00000000-0005-0000-0000-000021060000}"/>
    <cellStyle name="常规 10 4 2 2 3 3 2" xfId="1265" xr:uid="{00000000-0005-0000-0000-000021050000}"/>
    <cellStyle name="常规 10 4 2 2 3 4" xfId="1529" xr:uid="{00000000-0005-0000-0000-000029060000}"/>
    <cellStyle name="常规 10 4 2 2 4" xfId="2135" xr:uid="{00000000-0005-0000-0000-000087080000}"/>
    <cellStyle name="常规 10 4 2 2 4 2" xfId="82" xr:uid="{00000000-0005-0000-0000-000060000000}"/>
    <cellStyle name="常规 10 4 2 2 5" xfId="1726" xr:uid="{00000000-0005-0000-0000-0000EE060000}"/>
    <cellStyle name="常规 10 4 2 2 5 2" xfId="278" xr:uid="{00000000-0005-0000-0000-000046010000}"/>
    <cellStyle name="常规 10 4 2 2 6" xfId="1729" xr:uid="{00000000-0005-0000-0000-0000F1060000}"/>
    <cellStyle name="常规 10 4 2 2 6 2" xfId="1733" xr:uid="{00000000-0005-0000-0000-0000F5060000}"/>
    <cellStyle name="常规 10 4 2 2 7" xfId="587" xr:uid="{00000000-0005-0000-0000-00007B020000}"/>
    <cellStyle name="常规 10 4 2 2 8" xfId="605" xr:uid="{00000000-0005-0000-0000-00008D020000}"/>
    <cellStyle name="常规 10 4 2 3" xfId="987" xr:uid="{00000000-0005-0000-0000-00000B040000}"/>
    <cellStyle name="常规 10 4 2 4" xfId="994" xr:uid="{00000000-0005-0000-0000-000012040000}"/>
    <cellStyle name="常规 10 4 2 4 2" xfId="2138" xr:uid="{00000000-0005-0000-0000-00008A080000}"/>
    <cellStyle name="常规 10 4 2 4 2 2" xfId="2142" xr:uid="{00000000-0005-0000-0000-00008E080000}"/>
    <cellStyle name="常规 10 4 2 4 3" xfId="2148" xr:uid="{00000000-0005-0000-0000-000094080000}"/>
    <cellStyle name="常规 10 4 2 4 3 2" xfId="1869" xr:uid="{00000000-0005-0000-0000-00007D070000}"/>
    <cellStyle name="常规 10 4 2 4 4" xfId="735" xr:uid="{00000000-0005-0000-0000-00000F030000}"/>
    <cellStyle name="常规 10 4 2 5" xfId="1000" xr:uid="{00000000-0005-0000-0000-000018040000}"/>
    <cellStyle name="常规 10 4 2 5 2" xfId="99" xr:uid="{00000000-0005-0000-0000-000078000000}"/>
    <cellStyle name="常规 10 4 2 5 2 2" xfId="947" xr:uid="{00000000-0005-0000-0000-0000E3030000}"/>
    <cellStyle name="常规 10 4 2 5 3" xfId="75" xr:uid="{00000000-0005-0000-0000-000059000000}"/>
    <cellStyle name="常规 10 4 2 5 3 2" xfId="955" xr:uid="{00000000-0005-0000-0000-0000EB030000}"/>
    <cellStyle name="常规 10 4 2 5 4" xfId="34" xr:uid="{00000000-0005-0000-0000-00002B000000}"/>
    <cellStyle name="常规 10 4 2 6" xfId="2150" xr:uid="{00000000-0005-0000-0000-000096080000}"/>
    <cellStyle name="常规 10 4 2 6 2" xfId="1674" xr:uid="{00000000-0005-0000-0000-0000BA060000}"/>
    <cellStyle name="常规 10 4 2 7" xfId="724" xr:uid="{00000000-0005-0000-0000-000004030000}"/>
    <cellStyle name="常规 10 4 2 7 2" xfId="257" xr:uid="{00000000-0005-0000-0000-000031010000}"/>
    <cellStyle name="常规 10 4 2 8" xfId="64" xr:uid="{00000000-0005-0000-0000-00004C000000}"/>
    <cellStyle name="常规 10 4 2 8 2" xfId="1738" xr:uid="{00000000-0005-0000-0000-0000FA060000}"/>
    <cellStyle name="常规 10 4 2 9" xfId="1744" xr:uid="{00000000-0005-0000-0000-000000070000}"/>
    <cellStyle name="常规 10 4 2 9 2" xfId="1275" xr:uid="{00000000-0005-0000-0000-00002B050000}"/>
    <cellStyle name="常规 10 4 3" xfId="2084" xr:uid="{00000000-0005-0000-0000-000054080000}"/>
    <cellStyle name="常规 10 4 3 2" xfId="1827" xr:uid="{00000000-0005-0000-0000-000053070000}"/>
    <cellStyle name="常规 10 4 3 2 2" xfId="616" xr:uid="{00000000-0005-0000-0000-000098020000}"/>
    <cellStyle name="常规 10 4 3 2 2 2" xfId="2154" xr:uid="{00000000-0005-0000-0000-00009A080000}"/>
    <cellStyle name="常规 10 4 3 2 3" xfId="146" xr:uid="{00000000-0005-0000-0000-0000B1000000}"/>
    <cellStyle name="常规 10 4 3 2 3 2" xfId="2156" xr:uid="{00000000-0005-0000-0000-00009C080000}"/>
    <cellStyle name="常规 10 4 3 2 4" xfId="2157" xr:uid="{00000000-0005-0000-0000-00009D080000}"/>
    <cellStyle name="常规 10 4 3 3" xfId="1834" xr:uid="{00000000-0005-0000-0000-00005A070000}"/>
    <cellStyle name="常规 10 4 3 3 2" xfId="2159" xr:uid="{00000000-0005-0000-0000-00009F080000}"/>
    <cellStyle name="常规 10 4 3 3 2 2" xfId="2162" xr:uid="{00000000-0005-0000-0000-0000A2080000}"/>
    <cellStyle name="常规 10 4 3 3 3" xfId="2165" xr:uid="{00000000-0005-0000-0000-0000A5080000}"/>
    <cellStyle name="常规 10 4 3 3 3 2" xfId="1377" xr:uid="{00000000-0005-0000-0000-000091050000}"/>
    <cellStyle name="常规 10 4 3 3 4" xfId="2166" xr:uid="{00000000-0005-0000-0000-0000A6080000}"/>
    <cellStyle name="常规 10 4 3 4" xfId="2167" xr:uid="{00000000-0005-0000-0000-0000A7080000}"/>
    <cellStyle name="常规 10 4 3 4 2" xfId="2168" xr:uid="{00000000-0005-0000-0000-0000A8080000}"/>
    <cellStyle name="常规 10 4 3 5" xfId="2137" xr:uid="{00000000-0005-0000-0000-000089080000}"/>
    <cellStyle name="常规 10 4 3 5 2" xfId="2140" xr:uid="{00000000-0005-0000-0000-00008C080000}"/>
    <cellStyle name="常规 10 4 3 6" xfId="2147" xr:uid="{00000000-0005-0000-0000-000093080000}"/>
    <cellStyle name="常规 10 4 3 6 2" xfId="1865" xr:uid="{00000000-0005-0000-0000-000079070000}"/>
    <cellStyle name="常规 10 4 3 7" xfId="738" xr:uid="{00000000-0005-0000-0000-000012030000}"/>
    <cellStyle name="常规 10 4 3 7 2" xfId="1941" xr:uid="{00000000-0005-0000-0000-0000C5070000}"/>
    <cellStyle name="常规 10 4 3 8" xfId="747" xr:uid="{00000000-0005-0000-0000-00001B030000}"/>
    <cellStyle name="常规 10 4 3 9" xfId="1413" xr:uid="{00000000-0005-0000-0000-0000B5050000}"/>
    <cellStyle name="常规 10 4 4" xfId="1678" xr:uid="{00000000-0005-0000-0000-0000BE060000}"/>
    <cellStyle name="常规 10 4 4 2" xfId="2091" xr:uid="{00000000-0005-0000-0000-00005B080000}"/>
    <cellStyle name="常规 10 4 4 2 2" xfId="541" xr:uid="{00000000-0005-0000-0000-00004D020000}"/>
    <cellStyle name="常规 10 4 4 2 2 2" xfId="544" xr:uid="{00000000-0005-0000-0000-000050020000}"/>
    <cellStyle name="常规 10 4 4 2 3" xfId="26" xr:uid="{00000000-0005-0000-0000-000020000000}"/>
    <cellStyle name="常规 10 4 4 2 3 2" xfId="583" xr:uid="{00000000-0005-0000-0000-000077020000}"/>
    <cellStyle name="常规 10 4 4 2 4" xfId="618" xr:uid="{00000000-0005-0000-0000-00009A020000}"/>
    <cellStyle name="常规 10 4 4 3" xfId="2170" xr:uid="{00000000-0005-0000-0000-0000AA080000}"/>
    <cellStyle name="常规 10 4 4 3 2" xfId="2172" xr:uid="{00000000-0005-0000-0000-0000AC080000}"/>
    <cellStyle name="常规 10 4 4 3 2 2" xfId="2174" xr:uid="{00000000-0005-0000-0000-0000AE080000}"/>
    <cellStyle name="常规 10 4 4 3 3" xfId="2179" xr:uid="{00000000-0005-0000-0000-0000B3080000}"/>
    <cellStyle name="常规 10 4 4 3 3 2" xfId="2180" xr:uid="{00000000-0005-0000-0000-0000B4080000}"/>
    <cellStyle name="常规 10 4 4 3 4" xfId="2181" xr:uid="{00000000-0005-0000-0000-0000B5080000}"/>
    <cellStyle name="常规 10 4 4 4" xfId="2182" xr:uid="{00000000-0005-0000-0000-0000B6080000}"/>
    <cellStyle name="常规 10 4 4 4 2" xfId="2183" xr:uid="{00000000-0005-0000-0000-0000B7080000}"/>
    <cellStyle name="常规 10 4 4 5" xfId="2185" xr:uid="{00000000-0005-0000-0000-0000B9080000}"/>
    <cellStyle name="常规 10 4 4 5 2" xfId="2187" xr:uid="{00000000-0005-0000-0000-0000BB080000}"/>
    <cellStyle name="常规 10 4 4 6" xfId="2189" xr:uid="{00000000-0005-0000-0000-0000BD080000}"/>
    <cellStyle name="常规 10 4 4 6 2" xfId="952" xr:uid="{00000000-0005-0000-0000-0000E8030000}"/>
    <cellStyle name="常规 10 4 4 7" xfId="2192" xr:uid="{00000000-0005-0000-0000-0000C0080000}"/>
    <cellStyle name="常规 10 4 4 8" xfId="2195" xr:uid="{00000000-0005-0000-0000-0000C3080000}"/>
    <cellStyle name="常规 10 4 5" xfId="2198" xr:uid="{00000000-0005-0000-0000-0000C6080000}"/>
    <cellStyle name="常规 10 4 6" xfId="2201" xr:uid="{00000000-0005-0000-0000-0000C9080000}"/>
    <cellStyle name="常规 10 4 6 2" xfId="2202" xr:uid="{00000000-0005-0000-0000-0000CA080000}"/>
    <cellStyle name="常规 10 4 6 2 2" xfId="2203" xr:uid="{00000000-0005-0000-0000-0000CB080000}"/>
    <cellStyle name="常规 10 4 6 3" xfId="2204" xr:uid="{00000000-0005-0000-0000-0000CC080000}"/>
    <cellStyle name="常规 10 4 6 3 2" xfId="2206" xr:uid="{00000000-0005-0000-0000-0000CE080000}"/>
    <cellStyle name="常规 10 4 6 4" xfId="2207" xr:uid="{00000000-0005-0000-0000-0000CF080000}"/>
    <cellStyle name="常规 10 4 6 4 2" xfId="2209" xr:uid="{00000000-0005-0000-0000-0000D1080000}"/>
    <cellStyle name="常规 10 4 6 5" xfId="2210" xr:uid="{00000000-0005-0000-0000-0000D2080000}"/>
    <cellStyle name="常规 10 4 7" xfId="2213" xr:uid="{00000000-0005-0000-0000-0000D5080000}"/>
    <cellStyle name="常规 10 4 7 2" xfId="136" xr:uid="{00000000-0005-0000-0000-0000A6000000}"/>
    <cellStyle name="常规 10 4 7 2 2" xfId="746" xr:uid="{00000000-0005-0000-0000-00001A030000}"/>
    <cellStyle name="常规 10 4 7 3" xfId="2214" xr:uid="{00000000-0005-0000-0000-0000D6080000}"/>
    <cellStyle name="常规 10 4 7 3 2" xfId="2194" xr:uid="{00000000-0005-0000-0000-0000C2080000}"/>
    <cellStyle name="常规 10 4 7 4" xfId="2215" xr:uid="{00000000-0005-0000-0000-0000D7080000}"/>
    <cellStyle name="常规 10 4 8" xfId="2216" xr:uid="{00000000-0005-0000-0000-0000D8080000}"/>
    <cellStyle name="常规 10 4 8 2" xfId="1255" xr:uid="{00000000-0005-0000-0000-000017050000}"/>
    <cellStyle name="常规 10 4 9" xfId="2217" xr:uid="{00000000-0005-0000-0000-0000D9080000}"/>
    <cellStyle name="常规 10 4 9 2" xfId="2218" xr:uid="{00000000-0005-0000-0000-0000DA080000}"/>
    <cellStyle name="常规 10 5" xfId="1589" xr:uid="{00000000-0005-0000-0000-000065060000}"/>
    <cellStyle name="常规 10 5 10" xfId="2223" xr:uid="{00000000-0005-0000-0000-0000DF080000}"/>
    <cellStyle name="常规 10 5 10 2" xfId="2227" xr:uid="{00000000-0005-0000-0000-0000E3080000}"/>
    <cellStyle name="常规 10 5 11" xfId="2229" xr:uid="{00000000-0005-0000-0000-0000E5080000}"/>
    <cellStyle name="常规 10 5 11 2" xfId="2232" xr:uid="{00000000-0005-0000-0000-0000E8080000}"/>
    <cellStyle name="常规 10 5 12" xfId="2234" xr:uid="{00000000-0005-0000-0000-0000EA080000}"/>
    <cellStyle name="常规 10 5 13" xfId="2153" xr:uid="{00000000-0005-0000-0000-000099080000}"/>
    <cellStyle name="常规 10 5 2" xfId="1593" xr:uid="{00000000-0005-0000-0000-000069060000}"/>
    <cellStyle name="常规 10 5 2 10" xfId="2236" xr:uid="{00000000-0005-0000-0000-0000EC080000}"/>
    <cellStyle name="常规 10 5 2 11" xfId="2171" xr:uid="{00000000-0005-0000-0000-0000AB080000}"/>
    <cellStyle name="常规 10 5 2 2" xfId="2238" xr:uid="{00000000-0005-0000-0000-0000EE080000}"/>
    <cellStyle name="常规 10 5 2 2 2" xfId="2239" xr:uid="{00000000-0005-0000-0000-0000EF080000}"/>
    <cellStyle name="常规 10 5 2 2 2 2" xfId="2240" xr:uid="{00000000-0005-0000-0000-0000F0080000}"/>
    <cellStyle name="常规 10 5 2 2 2 2 2" xfId="528" xr:uid="{00000000-0005-0000-0000-000040020000}"/>
    <cellStyle name="常规 10 5 2 2 2 3" xfId="2241" xr:uid="{00000000-0005-0000-0000-0000F1080000}"/>
    <cellStyle name="常规 10 5 2 2 2 3 2" xfId="1973" xr:uid="{00000000-0005-0000-0000-0000E5070000}"/>
    <cellStyle name="常规 10 5 2 2 2 4" xfId="2243" xr:uid="{00000000-0005-0000-0000-0000F3080000}"/>
    <cellStyle name="常规 10 5 2 2 3" xfId="2244" xr:uid="{00000000-0005-0000-0000-0000F4080000}"/>
    <cellStyle name="常规 10 5 2 2 3 2" xfId="2245" xr:uid="{00000000-0005-0000-0000-0000F5080000}"/>
    <cellStyle name="常规 10 5 2 2 3 2 2" xfId="2031" xr:uid="{00000000-0005-0000-0000-00001F080000}"/>
    <cellStyle name="常规 10 5 2 2 3 3" xfId="2246" xr:uid="{00000000-0005-0000-0000-0000F6080000}"/>
    <cellStyle name="常规 10 5 2 2 3 3 2" xfId="2248" xr:uid="{00000000-0005-0000-0000-0000F8080000}"/>
    <cellStyle name="常规 10 5 2 2 3 4" xfId="2250" xr:uid="{00000000-0005-0000-0000-0000FA080000}"/>
    <cellStyle name="常规 10 5 2 2 4" xfId="2251" xr:uid="{00000000-0005-0000-0000-0000FB080000}"/>
    <cellStyle name="常规 10 5 2 2 4 2" xfId="2252" xr:uid="{00000000-0005-0000-0000-0000FC080000}"/>
    <cellStyle name="常规 10 5 2 2 5" xfId="1953" xr:uid="{00000000-0005-0000-0000-0000D1070000}"/>
    <cellStyle name="常规 10 5 2 2 5 2" xfId="603" xr:uid="{00000000-0005-0000-0000-00008B020000}"/>
    <cellStyle name="常规 10 5 2 2 6" xfId="1955" xr:uid="{00000000-0005-0000-0000-0000D3070000}"/>
    <cellStyle name="常规 10 5 2 2 6 2" xfId="644" xr:uid="{00000000-0005-0000-0000-0000B4020000}"/>
    <cellStyle name="常规 10 5 2 2 7" xfId="1639" xr:uid="{00000000-0005-0000-0000-000097060000}"/>
    <cellStyle name="常规 10 5 2 2 8" xfId="2253" xr:uid="{00000000-0005-0000-0000-0000FD080000}"/>
    <cellStyle name="常规 10 5 2 3" xfId="2255" xr:uid="{00000000-0005-0000-0000-0000FF080000}"/>
    <cellStyle name="常规 10 5 2 4" xfId="2258" xr:uid="{00000000-0005-0000-0000-000002090000}"/>
    <cellStyle name="常规 10 5 2 4 2" xfId="2259" xr:uid="{00000000-0005-0000-0000-000003090000}"/>
    <cellStyle name="常规 10 5 2 4 2 2" xfId="2261" xr:uid="{00000000-0005-0000-0000-000005090000}"/>
    <cellStyle name="常规 10 5 2 4 3" xfId="2264" xr:uid="{00000000-0005-0000-0000-000008090000}"/>
    <cellStyle name="常规 10 5 2 4 3 2" xfId="2265" xr:uid="{00000000-0005-0000-0000-000009090000}"/>
    <cellStyle name="常规 10 5 2 4 4" xfId="2266" xr:uid="{00000000-0005-0000-0000-00000A090000}"/>
    <cellStyle name="常规 10 5 2 5" xfId="2268" xr:uid="{00000000-0005-0000-0000-00000C090000}"/>
    <cellStyle name="常规 10 5 2 5 2" xfId="2270" xr:uid="{00000000-0005-0000-0000-00000E090000}"/>
    <cellStyle name="常规 10 5 2 5 2 2" xfId="2272" xr:uid="{00000000-0005-0000-0000-000010090000}"/>
    <cellStyle name="常规 10 5 2 5 3" xfId="2273" xr:uid="{00000000-0005-0000-0000-000011090000}"/>
    <cellStyle name="常规 10 5 2 5 3 2" xfId="2274" xr:uid="{00000000-0005-0000-0000-000012090000}"/>
    <cellStyle name="常规 10 5 2 5 4" xfId="2275" xr:uid="{00000000-0005-0000-0000-000013090000}"/>
    <cellStyle name="常规 10 5 2 6" xfId="2278" xr:uid="{00000000-0005-0000-0000-000016090000}"/>
    <cellStyle name="常规 10 5 2 6 2" xfId="1379" xr:uid="{00000000-0005-0000-0000-000093050000}"/>
    <cellStyle name="常规 10 5 2 7" xfId="2283" xr:uid="{00000000-0005-0000-0000-00001B090000}"/>
    <cellStyle name="常规 10 5 2 7 2" xfId="2285" xr:uid="{00000000-0005-0000-0000-00001D090000}"/>
    <cellStyle name="常规 10 5 2 8" xfId="1095" xr:uid="{00000000-0005-0000-0000-000077040000}"/>
    <cellStyle name="常规 10 5 2 8 2" xfId="2290" xr:uid="{00000000-0005-0000-0000-000022090000}"/>
    <cellStyle name="常规 10 5 2 9" xfId="2291" xr:uid="{00000000-0005-0000-0000-000023090000}"/>
    <cellStyle name="常规 10 5 2 9 2" xfId="2295" xr:uid="{00000000-0005-0000-0000-000027090000}"/>
    <cellStyle name="常规 10 5 3" xfId="2297" xr:uid="{00000000-0005-0000-0000-000029090000}"/>
    <cellStyle name="常规 10 5 3 2" xfId="2298" xr:uid="{00000000-0005-0000-0000-00002A090000}"/>
    <cellStyle name="常规 10 5 3 2 2" xfId="2299" xr:uid="{00000000-0005-0000-0000-00002B090000}"/>
    <cellStyle name="常规 10 5 3 2 2 2" xfId="2300" xr:uid="{00000000-0005-0000-0000-00002C090000}"/>
    <cellStyle name="常规 10 5 3 2 3" xfId="2301" xr:uid="{00000000-0005-0000-0000-00002D090000}"/>
    <cellStyle name="常规 10 5 3 2 3 2" xfId="2302" xr:uid="{00000000-0005-0000-0000-00002E090000}"/>
    <cellStyle name="常规 10 5 3 2 4" xfId="2306" xr:uid="{00000000-0005-0000-0000-000032090000}"/>
    <cellStyle name="常规 10 5 3 3" xfId="2307" xr:uid="{00000000-0005-0000-0000-000033090000}"/>
    <cellStyle name="常规 10 5 3 3 2" xfId="2308" xr:uid="{00000000-0005-0000-0000-000034090000}"/>
    <cellStyle name="常规 10 5 3 3 2 2" xfId="48" xr:uid="{00000000-0005-0000-0000-00003A000000}"/>
    <cellStyle name="常规 10 5 3 3 3" xfId="2309" xr:uid="{00000000-0005-0000-0000-000035090000}"/>
    <cellStyle name="常规 10 5 3 3 3 2" xfId="1697" xr:uid="{00000000-0005-0000-0000-0000D1060000}"/>
    <cellStyle name="常规 10 5 3 3 4" xfId="2312" xr:uid="{00000000-0005-0000-0000-000038090000}"/>
    <cellStyle name="常规 10 5 3 4" xfId="2313" xr:uid="{00000000-0005-0000-0000-000039090000}"/>
    <cellStyle name="常规 10 5 3 4 2" xfId="2314" xr:uid="{00000000-0005-0000-0000-00003A090000}"/>
    <cellStyle name="常规 10 5 3 5" xfId="2316" xr:uid="{00000000-0005-0000-0000-00003C090000}"/>
    <cellStyle name="常规 10 5 3 5 2" xfId="2317" xr:uid="{00000000-0005-0000-0000-00003D090000}"/>
    <cellStyle name="常规 10 5 3 6" xfId="2319" xr:uid="{00000000-0005-0000-0000-00003F090000}"/>
    <cellStyle name="常规 10 5 3 6 2" xfId="2320" xr:uid="{00000000-0005-0000-0000-000040090000}"/>
    <cellStyle name="常规 10 5 3 7" xfId="2321" xr:uid="{00000000-0005-0000-0000-000041090000}"/>
    <cellStyle name="常规 10 5 3 7 2" xfId="2322" xr:uid="{00000000-0005-0000-0000-000042090000}"/>
    <cellStyle name="常规 10 5 3 8" xfId="838" xr:uid="{00000000-0005-0000-0000-000076030000}"/>
    <cellStyle name="常规 10 5 3 9" xfId="870" xr:uid="{00000000-0005-0000-0000-000096030000}"/>
    <cellStyle name="常规 10 5 4" xfId="1688" xr:uid="{00000000-0005-0000-0000-0000C8060000}"/>
    <cellStyle name="常规 10 5 4 2" xfId="6" xr:uid="{00000000-0005-0000-0000-000008000000}"/>
    <cellStyle name="常规 10 5 4 2 2" xfId="2323" xr:uid="{00000000-0005-0000-0000-000043090000}"/>
    <cellStyle name="常规 10 5 4 2 2 2" xfId="2324" xr:uid="{00000000-0005-0000-0000-000044090000}"/>
    <cellStyle name="常规 10 5 4 2 3" xfId="2325" xr:uid="{00000000-0005-0000-0000-000045090000}"/>
    <cellStyle name="常规 10 5 4 2 3 2" xfId="2326" xr:uid="{00000000-0005-0000-0000-000046090000}"/>
    <cellStyle name="常规 10 5 4 2 4" xfId="2328" xr:uid="{00000000-0005-0000-0000-000048090000}"/>
    <cellStyle name="常规 10 5 4 3" xfId="2329" xr:uid="{00000000-0005-0000-0000-000049090000}"/>
    <cellStyle name="常规 10 5 4 3 2" xfId="2330" xr:uid="{00000000-0005-0000-0000-00004A090000}"/>
    <cellStyle name="常规 10 5 4 3 2 2" xfId="2332" xr:uid="{00000000-0005-0000-0000-00004C090000}"/>
    <cellStyle name="常规 10 5 4 3 3" xfId="2335" xr:uid="{00000000-0005-0000-0000-00004F090000}"/>
    <cellStyle name="常规 10 5 4 3 3 2" xfId="2338" xr:uid="{00000000-0005-0000-0000-000052090000}"/>
    <cellStyle name="常规 10 5 4 3 4" xfId="2344" xr:uid="{00000000-0005-0000-0000-000058090000}"/>
    <cellStyle name="常规 10 5 4 4" xfId="2345" xr:uid="{00000000-0005-0000-0000-000059090000}"/>
    <cellStyle name="常规 10 5 4 4 2" xfId="1230" xr:uid="{00000000-0005-0000-0000-0000FE040000}"/>
    <cellStyle name="常规 10 5 4 5" xfId="2141" xr:uid="{00000000-0005-0000-0000-00008D080000}"/>
    <cellStyle name="常规 10 5 4 5 2" xfId="1412" xr:uid="{00000000-0005-0000-0000-0000B4050000}"/>
    <cellStyle name="常规 10 5 4 6" xfId="2346" xr:uid="{00000000-0005-0000-0000-00005A090000}"/>
    <cellStyle name="常规 10 5 4 6 2" xfId="215" xr:uid="{00000000-0005-0000-0000-000003010000}"/>
    <cellStyle name="常规 10 5 4 7" xfId="2347" xr:uid="{00000000-0005-0000-0000-00005B090000}"/>
    <cellStyle name="常规 10 5 4 8" xfId="1374" xr:uid="{00000000-0005-0000-0000-00008E050000}"/>
    <cellStyle name="常规 10 5 5" xfId="2348" xr:uid="{00000000-0005-0000-0000-00005C090000}"/>
    <cellStyle name="常规 10 5 6" xfId="2349" xr:uid="{00000000-0005-0000-0000-00005D090000}"/>
    <cellStyle name="常规 10 5 6 2" xfId="2351" xr:uid="{00000000-0005-0000-0000-00005F090000}"/>
    <cellStyle name="常规 10 5 6 2 2" xfId="2355" xr:uid="{00000000-0005-0000-0000-000063090000}"/>
    <cellStyle name="常规 10 5 6 3" xfId="2356" xr:uid="{00000000-0005-0000-0000-000064090000}"/>
    <cellStyle name="常规 10 5 6 3 2" xfId="2360" xr:uid="{00000000-0005-0000-0000-000068090000}"/>
    <cellStyle name="常规 10 5 6 4" xfId="2361" xr:uid="{00000000-0005-0000-0000-000069090000}"/>
    <cellStyle name="常规 10 5 6 4 2" xfId="2363" xr:uid="{00000000-0005-0000-0000-00006B090000}"/>
    <cellStyle name="常规 10 5 6 5" xfId="2364" xr:uid="{00000000-0005-0000-0000-00006C090000}"/>
    <cellStyle name="常规 10 5 7" xfId="2366" xr:uid="{00000000-0005-0000-0000-00006E090000}"/>
    <cellStyle name="常规 10 5 7 2" xfId="2368" xr:uid="{00000000-0005-0000-0000-000070090000}"/>
    <cellStyle name="常规 10 5 7 2 2" xfId="2371" xr:uid="{00000000-0005-0000-0000-000073090000}"/>
    <cellStyle name="常规 10 5 7 3" xfId="1967" xr:uid="{00000000-0005-0000-0000-0000DF070000}"/>
    <cellStyle name="常规 10 5 7 3 2" xfId="1802" xr:uid="{00000000-0005-0000-0000-00003A070000}"/>
    <cellStyle name="常规 10 5 7 4" xfId="1128" xr:uid="{00000000-0005-0000-0000-000098040000}"/>
    <cellStyle name="常规 10 5 8" xfId="157" xr:uid="{00000000-0005-0000-0000-0000BF000000}"/>
    <cellStyle name="常规 10 5 8 2" xfId="2373" xr:uid="{00000000-0005-0000-0000-000075090000}"/>
    <cellStyle name="常规 10 5 9" xfId="132" xr:uid="{00000000-0005-0000-0000-0000A0000000}"/>
    <cellStyle name="常规 10 5 9 2" xfId="2379" xr:uid="{00000000-0005-0000-0000-00007B090000}"/>
    <cellStyle name="常规 10 6" xfId="340" xr:uid="{00000000-0005-0000-0000-000084010000}"/>
    <cellStyle name="常规 10 6 10" xfId="308" xr:uid="{00000000-0005-0000-0000-000064010000}"/>
    <cellStyle name="常规 10 6 10 2" xfId="2380" xr:uid="{00000000-0005-0000-0000-00007C090000}"/>
    <cellStyle name="常规 10 6 11" xfId="317" xr:uid="{00000000-0005-0000-0000-00006D010000}"/>
    <cellStyle name="常规 10 6 12" xfId="958" xr:uid="{00000000-0005-0000-0000-0000EE030000}"/>
    <cellStyle name="常规 10 6 2" xfId="1594" xr:uid="{00000000-0005-0000-0000-00006A060000}"/>
    <cellStyle name="常规 10 6 2 2" xfId="2384" xr:uid="{00000000-0005-0000-0000-000080090000}"/>
    <cellStyle name="常规 10 6 2 2 2" xfId="2386" xr:uid="{00000000-0005-0000-0000-000082090000}"/>
    <cellStyle name="常规 10 6 2 2 2 2" xfId="2393" xr:uid="{00000000-0005-0000-0000-000089090000}"/>
    <cellStyle name="常规 10 6 2 2 2 2 2" xfId="2398" xr:uid="{00000000-0005-0000-0000-00008E090000}"/>
    <cellStyle name="常规 10 6 2 2 2 3" xfId="2399" xr:uid="{00000000-0005-0000-0000-00008F090000}"/>
    <cellStyle name="常规 10 6 2 2 2 3 2" xfId="2400" xr:uid="{00000000-0005-0000-0000-000090090000}"/>
    <cellStyle name="常规 10 6 2 2 2 4" xfId="1450" xr:uid="{00000000-0005-0000-0000-0000DA050000}"/>
    <cellStyle name="常规 10 6 2 2 3" xfId="2402" xr:uid="{00000000-0005-0000-0000-000092090000}"/>
    <cellStyle name="常规 10 6 2 2 3 2" xfId="2404" xr:uid="{00000000-0005-0000-0000-000094090000}"/>
    <cellStyle name="常规 10 6 2 2 3 2 2" xfId="2405" xr:uid="{00000000-0005-0000-0000-000095090000}"/>
    <cellStyle name="常规 10 6 2 2 3 3" xfId="2406" xr:uid="{00000000-0005-0000-0000-000096090000}"/>
    <cellStyle name="常规 10 6 2 2 3 3 2" xfId="2407" xr:uid="{00000000-0005-0000-0000-000097090000}"/>
    <cellStyle name="常规 10 6 2 2 3 4" xfId="1349" xr:uid="{00000000-0005-0000-0000-000075050000}"/>
    <cellStyle name="常规 10 6 2 2 4" xfId="2408" xr:uid="{00000000-0005-0000-0000-000098090000}"/>
    <cellStyle name="常规 10 6 2 2 4 2" xfId="2409" xr:uid="{00000000-0005-0000-0000-000099090000}"/>
    <cellStyle name="常规 10 6 2 2 5" xfId="2007" xr:uid="{00000000-0005-0000-0000-000007080000}"/>
    <cellStyle name="常规 10 6 2 2 5 2" xfId="2411" xr:uid="{00000000-0005-0000-0000-00009B090000}"/>
    <cellStyle name="常规 10 6 2 2 6" xfId="2414" xr:uid="{00000000-0005-0000-0000-00009E090000}"/>
    <cellStyle name="常规 10 6 2 2 6 2" xfId="2415" xr:uid="{00000000-0005-0000-0000-00009F090000}"/>
    <cellStyle name="常规 10 6 2 2 7" xfId="2416" xr:uid="{00000000-0005-0000-0000-0000A0090000}"/>
    <cellStyle name="常规 10 6 2 2 8" xfId="2417" xr:uid="{00000000-0005-0000-0000-0000A1090000}"/>
    <cellStyle name="常规 10 6 2 3" xfId="2419" xr:uid="{00000000-0005-0000-0000-0000A3090000}"/>
    <cellStyle name="常规 10 6 2 4" xfId="2422" xr:uid="{00000000-0005-0000-0000-0000A6090000}"/>
    <cellStyle name="常规 10 6 3" xfId="2429" xr:uid="{00000000-0005-0000-0000-0000AD090000}"/>
    <cellStyle name="常规 10 6 3 2" xfId="2433" xr:uid="{00000000-0005-0000-0000-0000B1090000}"/>
    <cellStyle name="常规 10 6 3 2 2" xfId="2438" xr:uid="{00000000-0005-0000-0000-0000B6090000}"/>
    <cellStyle name="常规 10 6 3 2 2 2" xfId="2442" xr:uid="{00000000-0005-0000-0000-0000BA090000}"/>
    <cellStyle name="常规 10 6 3 2 3" xfId="2446" xr:uid="{00000000-0005-0000-0000-0000BE090000}"/>
    <cellStyle name="常规 10 6 3 2 3 2" xfId="2451" xr:uid="{00000000-0005-0000-0000-0000C3090000}"/>
    <cellStyle name="常规 10 6 3 2 4" xfId="2453" xr:uid="{00000000-0005-0000-0000-0000C5090000}"/>
    <cellStyle name="常规 10 6 3 3" xfId="2457" xr:uid="{00000000-0005-0000-0000-0000C9090000}"/>
    <cellStyle name="常规 10 6 3 3 2" xfId="2462" xr:uid="{00000000-0005-0000-0000-0000CE090000}"/>
    <cellStyle name="常规 10 6 3 3 2 2" xfId="2465" xr:uid="{00000000-0005-0000-0000-0000D1090000}"/>
    <cellStyle name="常规 10 6 3 3 3" xfId="2262" xr:uid="{00000000-0005-0000-0000-000006090000}"/>
    <cellStyle name="常规 10 6 3 3 3 2" xfId="2468" xr:uid="{00000000-0005-0000-0000-0000D4090000}"/>
    <cellStyle name="常规 10 6 3 3 4" xfId="1335" xr:uid="{00000000-0005-0000-0000-000067050000}"/>
    <cellStyle name="常规 10 6 3 4" xfId="834" xr:uid="{00000000-0005-0000-0000-000072030000}"/>
    <cellStyle name="常规 10 6 3 4 2" xfId="2470" xr:uid="{00000000-0005-0000-0000-0000D6090000}"/>
    <cellStyle name="常规 10 6 3 5" xfId="2472" xr:uid="{00000000-0005-0000-0000-0000D8090000}"/>
    <cellStyle name="常规 10 6 3 5 2" xfId="2476" xr:uid="{00000000-0005-0000-0000-0000DC090000}"/>
    <cellStyle name="常规 10 6 3 6" xfId="2478" xr:uid="{00000000-0005-0000-0000-0000DE090000}"/>
    <cellStyle name="常规 10 6 3 6 2" xfId="719" xr:uid="{00000000-0005-0000-0000-0000FF020000}"/>
    <cellStyle name="常规 10 6 3 7" xfId="2480" xr:uid="{00000000-0005-0000-0000-0000E0090000}"/>
    <cellStyle name="常规 10 6 3 7 2" xfId="2481" xr:uid="{00000000-0005-0000-0000-0000E1090000}"/>
    <cellStyle name="常规 10 6 3 8" xfId="2483" xr:uid="{00000000-0005-0000-0000-0000E3090000}"/>
    <cellStyle name="常规 10 6 3 9" xfId="2485" xr:uid="{00000000-0005-0000-0000-0000E5090000}"/>
    <cellStyle name="常规 10 6 4" xfId="1690" xr:uid="{00000000-0005-0000-0000-0000CA060000}"/>
    <cellStyle name="常规 10 6 4 2" xfId="2486" xr:uid="{00000000-0005-0000-0000-0000E6090000}"/>
    <cellStyle name="常规 10 6 4 2 2" xfId="2490" xr:uid="{00000000-0005-0000-0000-0000EA090000}"/>
    <cellStyle name="常规 10 6 4 2 2 2" xfId="2492" xr:uid="{00000000-0005-0000-0000-0000EC090000}"/>
    <cellStyle name="常规 10 6 4 2 3" xfId="2494" xr:uid="{00000000-0005-0000-0000-0000EE090000}"/>
    <cellStyle name="常规 10 6 4 2 3 2" xfId="2495" xr:uid="{00000000-0005-0000-0000-0000EF090000}"/>
    <cellStyle name="常规 10 6 4 2 4" xfId="2496" xr:uid="{00000000-0005-0000-0000-0000F0090000}"/>
    <cellStyle name="常规 10 6 4 3" xfId="2497" xr:uid="{00000000-0005-0000-0000-0000F1090000}"/>
    <cellStyle name="常规 10 6 4 3 2" xfId="2500" xr:uid="{00000000-0005-0000-0000-0000F4090000}"/>
    <cellStyle name="常规 10 6 4 3 2 2" xfId="635" xr:uid="{00000000-0005-0000-0000-0000AB020000}"/>
    <cellStyle name="常规 10 6 4 3 3" xfId="2271" xr:uid="{00000000-0005-0000-0000-00000F090000}"/>
    <cellStyle name="常规 10 6 4 3 3 2" xfId="664" xr:uid="{00000000-0005-0000-0000-0000C8020000}"/>
    <cellStyle name="常规 10 6 4 3 4" xfId="2501" xr:uid="{00000000-0005-0000-0000-0000F5090000}"/>
    <cellStyle name="常规 10 6 4 4" xfId="2502" xr:uid="{00000000-0005-0000-0000-0000F6090000}"/>
    <cellStyle name="常规 10 6 4 4 2" xfId="2504" xr:uid="{00000000-0005-0000-0000-0000F8090000}"/>
    <cellStyle name="常规 10 6 4 5" xfId="945" xr:uid="{00000000-0005-0000-0000-0000E1030000}"/>
    <cellStyle name="常规 10 6 4 5 2" xfId="2505" xr:uid="{00000000-0005-0000-0000-0000F9090000}"/>
    <cellStyle name="常规 10 6 4 6" xfId="2506" xr:uid="{00000000-0005-0000-0000-0000FA090000}"/>
    <cellStyle name="常规 10 6 4 6 2" xfId="2508" xr:uid="{00000000-0005-0000-0000-0000FC090000}"/>
    <cellStyle name="常规 10 6 4 7" xfId="2509" xr:uid="{00000000-0005-0000-0000-0000FD090000}"/>
    <cellStyle name="常规 10 6 4 8" xfId="2510" xr:uid="{00000000-0005-0000-0000-0000FE090000}"/>
    <cellStyle name="常规 10 6 5" xfId="2513" xr:uid="{00000000-0005-0000-0000-0000010A0000}"/>
    <cellStyle name="常规 10 6 6" xfId="2516" xr:uid="{00000000-0005-0000-0000-0000040A0000}"/>
    <cellStyle name="常规 10 6 6 2" xfId="2520" xr:uid="{00000000-0005-0000-0000-0000080A0000}"/>
    <cellStyle name="常规 10 6 6 2 2" xfId="2524" xr:uid="{00000000-0005-0000-0000-00000C0A0000}"/>
    <cellStyle name="常规 10 6 6 3" xfId="2527" xr:uid="{00000000-0005-0000-0000-00000F0A0000}"/>
    <cellStyle name="常规 10 6 6 3 2" xfId="2530" xr:uid="{00000000-0005-0000-0000-0000120A0000}"/>
    <cellStyle name="常规 10 6 6 4" xfId="2533" xr:uid="{00000000-0005-0000-0000-0000150A0000}"/>
    <cellStyle name="常规 10 6 6 4 2" xfId="2536" xr:uid="{00000000-0005-0000-0000-0000180A0000}"/>
    <cellStyle name="常规 10 6 6 5" xfId="964" xr:uid="{00000000-0005-0000-0000-0000F4030000}"/>
    <cellStyle name="常规 10 6 7" xfId="2539" xr:uid="{00000000-0005-0000-0000-00001B0A0000}"/>
    <cellStyle name="常规 10 6 7 2" xfId="2542" xr:uid="{00000000-0005-0000-0000-00001E0A0000}"/>
    <cellStyle name="常规 10 6 7 2 2" xfId="1368" xr:uid="{00000000-0005-0000-0000-000088050000}"/>
    <cellStyle name="常规 10 6 7 3" xfId="2543" xr:uid="{00000000-0005-0000-0000-00001F0A0000}"/>
    <cellStyle name="常规 10 6 7 3 2" xfId="2545" xr:uid="{00000000-0005-0000-0000-0000210A0000}"/>
    <cellStyle name="常规 10 6 7 4" xfId="2548" xr:uid="{00000000-0005-0000-0000-0000240A0000}"/>
    <cellStyle name="常规 10 6 8" xfId="2553" xr:uid="{00000000-0005-0000-0000-0000290A0000}"/>
    <cellStyle name="常规 10 6 8 2" xfId="2557" xr:uid="{00000000-0005-0000-0000-00002D0A0000}"/>
    <cellStyle name="常规 10 6 9" xfId="1988" xr:uid="{00000000-0005-0000-0000-0000F4070000}"/>
    <cellStyle name="常规 10 6 9 2" xfId="2560" xr:uid="{00000000-0005-0000-0000-0000300A0000}"/>
    <cellStyle name="常规 10 7" xfId="976" xr:uid="{00000000-0005-0000-0000-000000040000}"/>
    <cellStyle name="常规 10 7 10" xfId="2563" xr:uid="{00000000-0005-0000-0000-0000330A0000}"/>
    <cellStyle name="常规 10 7 10 2" xfId="275" xr:uid="{00000000-0005-0000-0000-000043010000}"/>
    <cellStyle name="常规 10 7 11" xfId="880" xr:uid="{00000000-0005-0000-0000-0000A0030000}"/>
    <cellStyle name="常规 10 7 11 2" xfId="2564" xr:uid="{00000000-0005-0000-0000-0000340A0000}"/>
    <cellStyle name="常规 10 7 12" xfId="883" xr:uid="{00000000-0005-0000-0000-0000A3030000}"/>
    <cellStyle name="常规 10 7 13" xfId="2565" xr:uid="{00000000-0005-0000-0000-0000350A0000}"/>
    <cellStyle name="常规 10 7 2" xfId="559" xr:uid="{00000000-0005-0000-0000-00005F020000}"/>
    <cellStyle name="常规 10 7 2 10" xfId="2567" xr:uid="{00000000-0005-0000-0000-0000370A0000}"/>
    <cellStyle name="常规 10 7 2 2" xfId="2571" xr:uid="{00000000-0005-0000-0000-00003B0A0000}"/>
    <cellStyle name="常规 10 7 2 2 2" xfId="2572" xr:uid="{00000000-0005-0000-0000-00003C0A0000}"/>
    <cellStyle name="常规 10 7 2 2 2 2" xfId="2573" xr:uid="{00000000-0005-0000-0000-00003D0A0000}"/>
    <cellStyle name="常规 10 7 2 2 2 2 2" xfId="1057" xr:uid="{00000000-0005-0000-0000-000051040000}"/>
    <cellStyle name="常规 10 7 2 2 2 3" xfId="2574" xr:uid="{00000000-0005-0000-0000-00003E0A0000}"/>
    <cellStyle name="常规 10 7 2 2 2 3 2" xfId="2576" xr:uid="{00000000-0005-0000-0000-0000400A0000}"/>
    <cellStyle name="常规 10 7 2 2 2 4" xfId="1664" xr:uid="{00000000-0005-0000-0000-0000B0060000}"/>
    <cellStyle name="常规 10 7 2 2 3" xfId="2580" xr:uid="{00000000-0005-0000-0000-0000440A0000}"/>
    <cellStyle name="常规 10 7 2 2 3 2" xfId="2582" xr:uid="{00000000-0005-0000-0000-0000460A0000}"/>
    <cellStyle name="常规 10 7 2 2 3 2 2" xfId="2584" xr:uid="{00000000-0005-0000-0000-0000480A0000}"/>
    <cellStyle name="常规 10 7 2 2 3 3" xfId="2585" xr:uid="{00000000-0005-0000-0000-0000490A0000}"/>
    <cellStyle name="常规 10 7 2 2 3 3 2" xfId="2586" xr:uid="{00000000-0005-0000-0000-00004A0A0000}"/>
    <cellStyle name="常规 10 7 2 2 3 4" xfId="2587" xr:uid="{00000000-0005-0000-0000-00004B0A0000}"/>
    <cellStyle name="常规 10 7 2 2 4" xfId="2375" xr:uid="{00000000-0005-0000-0000-000077090000}"/>
    <cellStyle name="常规 10 7 2 2 4 2" xfId="2590" xr:uid="{00000000-0005-0000-0000-00004E0A0000}"/>
    <cellStyle name="常规 10 7 2 2 5" xfId="2064" xr:uid="{00000000-0005-0000-0000-000040080000}"/>
    <cellStyle name="常规 10 7 2 2 5 2" xfId="2593" xr:uid="{00000000-0005-0000-0000-0000510A0000}"/>
    <cellStyle name="常规 10 7 2 2 6" xfId="2595" xr:uid="{00000000-0005-0000-0000-0000530A0000}"/>
    <cellStyle name="常规 10 7 2 2 6 2" xfId="1289" xr:uid="{00000000-0005-0000-0000-000039050000}"/>
    <cellStyle name="常规 10 7 2 2 7" xfId="2596" xr:uid="{00000000-0005-0000-0000-0000540A0000}"/>
    <cellStyle name="常规 10 7 2 2 8" xfId="2597" xr:uid="{00000000-0005-0000-0000-0000550A0000}"/>
    <cellStyle name="常规 10 7 2 3" xfId="845" xr:uid="{00000000-0005-0000-0000-00007D030000}"/>
    <cellStyle name="常规 10 7 2 3 2" xfId="1184" xr:uid="{00000000-0005-0000-0000-0000D0040000}"/>
    <cellStyle name="常规 10 7 2 3 2 2" xfId="1194" xr:uid="{00000000-0005-0000-0000-0000DA040000}"/>
    <cellStyle name="常规 10 7 2 3 3" xfId="50" xr:uid="{00000000-0005-0000-0000-00003D000000}"/>
    <cellStyle name="常规 10 7 2 3 3 2" xfId="1072" xr:uid="{00000000-0005-0000-0000-000060040000}"/>
    <cellStyle name="常规 10 7 2 3 4" xfId="2378" xr:uid="{00000000-0005-0000-0000-00007A090000}"/>
    <cellStyle name="常规 10 7 2 4" xfId="1540" xr:uid="{00000000-0005-0000-0000-000034060000}"/>
    <cellStyle name="常规 10 7 2 4 2" xfId="1577" xr:uid="{00000000-0005-0000-0000-000059060000}"/>
    <cellStyle name="常规 10 7 2 4 2 2" xfId="1581" xr:uid="{00000000-0005-0000-0000-00005D060000}"/>
    <cellStyle name="常规 10 7 2 4 3" xfId="1699" xr:uid="{00000000-0005-0000-0000-0000D3060000}"/>
    <cellStyle name="常规 10 7 2 4 3 2" xfId="457" xr:uid="{00000000-0005-0000-0000-0000F9010000}"/>
    <cellStyle name="常规 10 7 2 4 4" xfId="1037" xr:uid="{00000000-0005-0000-0000-00003D040000}"/>
    <cellStyle name="常规 10 7 2 5" xfId="1651" xr:uid="{00000000-0005-0000-0000-0000A3060000}"/>
    <cellStyle name="常规 10 7 2 5 2" xfId="765" xr:uid="{00000000-0005-0000-0000-00002D030000}"/>
    <cellStyle name="常规 10 7 2 6" xfId="1654" xr:uid="{00000000-0005-0000-0000-0000A6060000}"/>
    <cellStyle name="常规 10 7 2 6 2" xfId="1662" xr:uid="{00000000-0005-0000-0000-0000AE060000}"/>
    <cellStyle name="常规 10 7 2 7" xfId="1667" xr:uid="{00000000-0005-0000-0000-0000B3060000}"/>
    <cellStyle name="常规 10 7 2 7 2" xfId="2049" xr:uid="{00000000-0005-0000-0000-000031080000}"/>
    <cellStyle name="常规 10 7 2 8" xfId="1029" xr:uid="{00000000-0005-0000-0000-000035040000}"/>
    <cellStyle name="常规 10 7 2 8 2" xfId="2095" xr:uid="{00000000-0005-0000-0000-00005F080000}"/>
    <cellStyle name="常规 10 7 2 9" xfId="2108" xr:uid="{00000000-0005-0000-0000-00006C080000}"/>
    <cellStyle name="常规 10 7 3" xfId="2603" xr:uid="{00000000-0005-0000-0000-00005B0A0000}"/>
    <cellStyle name="常规 10 7 3 2" xfId="2606" xr:uid="{00000000-0005-0000-0000-00005E0A0000}"/>
    <cellStyle name="常规 10 7 3 2 2" xfId="2609" xr:uid="{00000000-0005-0000-0000-0000610A0000}"/>
    <cellStyle name="常规 10 7 3 2 2 2" xfId="2610" xr:uid="{00000000-0005-0000-0000-0000620A0000}"/>
    <cellStyle name="常规 10 7 3 2 3" xfId="2611" xr:uid="{00000000-0005-0000-0000-0000630A0000}"/>
    <cellStyle name="常规 10 7 3 2 3 2" xfId="2612" xr:uid="{00000000-0005-0000-0000-0000640A0000}"/>
    <cellStyle name="常规 10 7 3 2 4" xfId="2556" xr:uid="{00000000-0005-0000-0000-00002C0A0000}"/>
    <cellStyle name="常规 10 7 3 3" xfId="2614" xr:uid="{00000000-0005-0000-0000-0000660A0000}"/>
    <cellStyle name="常规 10 7 3 3 2" xfId="2617" xr:uid="{00000000-0005-0000-0000-0000690A0000}"/>
    <cellStyle name="常规 10 7 3 3 2 2" xfId="1297" xr:uid="{00000000-0005-0000-0000-000041050000}"/>
    <cellStyle name="常规 10 7 3 3 3" xfId="2619" xr:uid="{00000000-0005-0000-0000-00006B0A0000}"/>
    <cellStyle name="常规 10 7 3 3 3 2" xfId="1310" xr:uid="{00000000-0005-0000-0000-00004E050000}"/>
    <cellStyle name="常规 10 7 3 3 4" xfId="2559" xr:uid="{00000000-0005-0000-0000-00002F0A0000}"/>
    <cellStyle name="常规 10 7 3 4" xfId="2621" xr:uid="{00000000-0005-0000-0000-00006D0A0000}"/>
    <cellStyle name="常规 10 7 3 4 2" xfId="187" xr:uid="{00000000-0005-0000-0000-0000E3000000}"/>
    <cellStyle name="常规 10 7 3 5" xfId="1672" xr:uid="{00000000-0005-0000-0000-0000B8060000}"/>
    <cellStyle name="常规 10 7 3 5 2" xfId="2623" xr:uid="{00000000-0005-0000-0000-00006F0A0000}"/>
    <cellStyle name="常规 10 7 3 6" xfId="2627" xr:uid="{00000000-0005-0000-0000-0000730A0000}"/>
    <cellStyle name="常规 10 7 3 6 2" xfId="2629" xr:uid="{00000000-0005-0000-0000-0000750A0000}"/>
    <cellStyle name="常规 10 7 3 7" xfId="2631" xr:uid="{00000000-0005-0000-0000-0000770A0000}"/>
    <cellStyle name="常规 10 7 3 7 2" xfId="96" xr:uid="{00000000-0005-0000-0000-000072000000}"/>
    <cellStyle name="常规 10 7 3 8" xfId="2632" xr:uid="{00000000-0005-0000-0000-0000780A0000}"/>
    <cellStyle name="常规 10 7 3 9" xfId="2634" xr:uid="{00000000-0005-0000-0000-00007A0A0000}"/>
    <cellStyle name="常规 10 7 4" xfId="2637" xr:uid="{00000000-0005-0000-0000-00007D0A0000}"/>
    <cellStyle name="常规 10 7 4 2" xfId="2639" xr:uid="{00000000-0005-0000-0000-00007F0A0000}"/>
    <cellStyle name="常规 10 7 4 2 2" xfId="2642" xr:uid="{00000000-0005-0000-0000-0000820A0000}"/>
    <cellStyle name="常规 10 7 4 2 2 2" xfId="2643" xr:uid="{00000000-0005-0000-0000-0000830A0000}"/>
    <cellStyle name="常规 10 7 4 2 3" xfId="2644" xr:uid="{00000000-0005-0000-0000-0000840A0000}"/>
    <cellStyle name="常规 10 7 4 2 3 2" xfId="2645" xr:uid="{00000000-0005-0000-0000-0000850A0000}"/>
    <cellStyle name="常规 10 7 4 2 4" xfId="569" xr:uid="{00000000-0005-0000-0000-000069020000}"/>
    <cellStyle name="常规 10 7 4 3" xfId="2079" xr:uid="{00000000-0005-0000-0000-00004F080000}"/>
    <cellStyle name="常规 10 7 4 3 2" xfId="979" xr:uid="{00000000-0005-0000-0000-000003040000}"/>
    <cellStyle name="常规 10 7 4 3 2 2" xfId="576" xr:uid="{00000000-0005-0000-0000-000070020000}"/>
    <cellStyle name="常规 10 7 4 3 3" xfId="989" xr:uid="{00000000-0005-0000-0000-00000D040000}"/>
    <cellStyle name="常规 10 7 4 3 3 2" xfId="1003" xr:uid="{00000000-0005-0000-0000-00001B040000}"/>
    <cellStyle name="常规 10 7 4 3 4" xfId="996" xr:uid="{00000000-0005-0000-0000-000014040000}"/>
    <cellStyle name="常规 10 7 4 4" xfId="2085" xr:uid="{00000000-0005-0000-0000-000055080000}"/>
    <cellStyle name="常规 10 7 4 4 2" xfId="1828" xr:uid="{00000000-0005-0000-0000-000054070000}"/>
    <cellStyle name="常规 10 7 4 5" xfId="1681" xr:uid="{00000000-0005-0000-0000-0000C1060000}"/>
    <cellStyle name="常规 10 7 4 5 2" xfId="2089" xr:uid="{00000000-0005-0000-0000-000059080000}"/>
    <cellStyle name="常规 10 7 4 6" xfId="2196" xr:uid="{00000000-0005-0000-0000-0000C4080000}"/>
    <cellStyle name="常规 10 7 4 6 2" xfId="2647" xr:uid="{00000000-0005-0000-0000-0000870A0000}"/>
    <cellStyle name="常规 10 7 4 7" xfId="2199" xr:uid="{00000000-0005-0000-0000-0000C7080000}"/>
    <cellStyle name="常规 10 7 4 8" xfId="2211" xr:uid="{00000000-0005-0000-0000-0000D3080000}"/>
    <cellStyle name="常规 10 7 5" xfId="2650" xr:uid="{00000000-0005-0000-0000-00008A0A0000}"/>
    <cellStyle name="常规 10 7 6" xfId="2652" xr:uid="{00000000-0005-0000-0000-00008C0A0000}"/>
    <cellStyle name="常规 10 7 6 2" xfId="2655" xr:uid="{00000000-0005-0000-0000-00008F0A0000}"/>
    <cellStyle name="常规 10 7 6 2 2" xfId="2656" xr:uid="{00000000-0005-0000-0000-0000900A0000}"/>
    <cellStyle name="常规 10 7 6 3" xfId="1598" xr:uid="{00000000-0005-0000-0000-00006E060000}"/>
    <cellStyle name="常规 10 7 6 3 2" xfId="2382" xr:uid="{00000000-0005-0000-0000-00007E090000}"/>
    <cellStyle name="常规 10 7 6 4" xfId="2425" xr:uid="{00000000-0005-0000-0000-0000A9090000}"/>
    <cellStyle name="常规 10 7 6 4 2" xfId="2431" xr:uid="{00000000-0005-0000-0000-0000AF090000}"/>
    <cellStyle name="常规 10 7 6 5" xfId="1693" xr:uid="{00000000-0005-0000-0000-0000CD060000}"/>
    <cellStyle name="常规 10 7 7" xfId="543" xr:uid="{00000000-0005-0000-0000-00004F020000}"/>
    <cellStyle name="常规 10 7 7 2" xfId="551" xr:uid="{00000000-0005-0000-0000-000057020000}"/>
    <cellStyle name="常规 10 7 7 2 2" xfId="2658" xr:uid="{00000000-0005-0000-0000-0000920A0000}"/>
    <cellStyle name="常规 10 7 7 3" xfId="556" xr:uid="{00000000-0005-0000-0000-00005C020000}"/>
    <cellStyle name="常规 10 7 7 3 2" xfId="2569" xr:uid="{00000000-0005-0000-0000-0000390A0000}"/>
    <cellStyle name="常规 10 7 7 4" xfId="2598" xr:uid="{00000000-0005-0000-0000-0000560A0000}"/>
    <cellStyle name="常规 10 7 8" xfId="564" xr:uid="{00000000-0005-0000-0000-000064020000}"/>
    <cellStyle name="常规 10 7 8 2" xfId="568" xr:uid="{00000000-0005-0000-0000-000068020000}"/>
    <cellStyle name="常规 10 7 9" xfId="1195" xr:uid="{00000000-0005-0000-0000-0000DB040000}"/>
    <cellStyle name="常规 10 7 9 2" xfId="997" xr:uid="{00000000-0005-0000-0000-000015040000}"/>
    <cellStyle name="常规 10 8" xfId="986" xr:uid="{00000000-0005-0000-0000-00000A040000}"/>
    <cellStyle name="常规 10 8 10" xfId="2659" xr:uid="{00000000-0005-0000-0000-0000930A0000}"/>
    <cellStyle name="常规 10 8 10 2" xfId="2660" xr:uid="{00000000-0005-0000-0000-0000940A0000}"/>
    <cellStyle name="常规 10 8 11" xfId="2661" xr:uid="{00000000-0005-0000-0000-0000950A0000}"/>
    <cellStyle name="常规 10 8 11 2" xfId="148" xr:uid="{00000000-0005-0000-0000-0000B3000000}"/>
    <cellStyle name="常规 10 8 12" xfId="2664" xr:uid="{00000000-0005-0000-0000-0000980A0000}"/>
    <cellStyle name="常规 10 8 13" xfId="2665" xr:uid="{00000000-0005-0000-0000-0000990A0000}"/>
    <cellStyle name="常规 10 8 2" xfId="572" xr:uid="{00000000-0005-0000-0000-00006C020000}"/>
    <cellStyle name="常规 10 8 2 10" xfId="2666" xr:uid="{00000000-0005-0000-0000-00009A0A0000}"/>
    <cellStyle name="常规 10 8 2 2" xfId="2667" xr:uid="{00000000-0005-0000-0000-00009B0A0000}"/>
    <cellStyle name="常规 10 8 2 2 2" xfId="2668" xr:uid="{00000000-0005-0000-0000-00009C0A0000}"/>
    <cellStyle name="常规 10 8 2 2 2 2" xfId="2532" xr:uid="{00000000-0005-0000-0000-0000140A0000}"/>
    <cellStyle name="常规 10 8 2 2 2 2 2" xfId="2534" xr:uid="{00000000-0005-0000-0000-0000160A0000}"/>
    <cellStyle name="常规 10 8 2 2 2 3" xfId="962" xr:uid="{00000000-0005-0000-0000-0000F2030000}"/>
    <cellStyle name="常规 10 8 2 2 2 3 2" xfId="251" xr:uid="{00000000-0005-0000-0000-00002B010000}"/>
    <cellStyle name="常规 10 8 2 2 2 4" xfId="2669" xr:uid="{00000000-0005-0000-0000-00009D0A0000}"/>
    <cellStyle name="常规 10 8 2 2 3" xfId="2671" xr:uid="{00000000-0005-0000-0000-00009F0A0000}"/>
    <cellStyle name="常规 10 8 2 2 3 2" xfId="2547" xr:uid="{00000000-0005-0000-0000-0000230A0000}"/>
    <cellStyle name="常规 10 8 2 2 3 2 2" xfId="2673" xr:uid="{00000000-0005-0000-0000-0000A10A0000}"/>
    <cellStyle name="常规 10 8 2 2 3 3" xfId="969" xr:uid="{00000000-0005-0000-0000-0000F9030000}"/>
    <cellStyle name="常规 10 8 2 2 3 3 2" xfId="2674" xr:uid="{00000000-0005-0000-0000-0000A20A0000}"/>
    <cellStyle name="常规 10 8 2 2 3 4" xfId="2676" xr:uid="{00000000-0005-0000-0000-0000A40A0000}"/>
    <cellStyle name="常规 10 8 2 2 4" xfId="358" xr:uid="{00000000-0005-0000-0000-000096010000}"/>
    <cellStyle name="常规 10 8 2 2 4 2" xfId="2677" xr:uid="{00000000-0005-0000-0000-0000A50A0000}"/>
    <cellStyle name="常规 10 8 2 2 5" xfId="367" xr:uid="{00000000-0005-0000-0000-00009F010000}"/>
    <cellStyle name="常规 10 8 2 2 5 2" xfId="2678" xr:uid="{00000000-0005-0000-0000-0000A60A0000}"/>
    <cellStyle name="常规 10 8 2 2 6" xfId="2679" xr:uid="{00000000-0005-0000-0000-0000A70A0000}"/>
    <cellStyle name="常规 10 8 2 2 6 2" xfId="796" xr:uid="{00000000-0005-0000-0000-00004C030000}"/>
    <cellStyle name="常规 10 8 2 2 7" xfId="2680" xr:uid="{00000000-0005-0000-0000-0000A80A0000}"/>
    <cellStyle name="常规 10 8 2 2 8" xfId="2681" xr:uid="{00000000-0005-0000-0000-0000A90A0000}"/>
    <cellStyle name="常规 10 8 2 3" xfId="2684" xr:uid="{00000000-0005-0000-0000-0000AC0A0000}"/>
    <cellStyle name="常规 10 8 2 3 2" xfId="2686" xr:uid="{00000000-0005-0000-0000-0000AE0A0000}"/>
    <cellStyle name="常规 10 8 2 3 2 2" xfId="2428" xr:uid="{00000000-0005-0000-0000-0000AC090000}"/>
    <cellStyle name="常规 10 8 2 3 3" xfId="2334" xr:uid="{00000000-0005-0000-0000-00004E090000}"/>
    <cellStyle name="常规 10 8 2 3 3 2" xfId="2602" xr:uid="{00000000-0005-0000-0000-00005A0A0000}"/>
    <cellStyle name="常规 10 8 2 3 4" xfId="384" xr:uid="{00000000-0005-0000-0000-0000B0010000}"/>
    <cellStyle name="常规 10 8 2 4" xfId="2688" xr:uid="{00000000-0005-0000-0000-0000B00A0000}"/>
    <cellStyle name="常规 10 8 2 4 2" xfId="2691" xr:uid="{00000000-0005-0000-0000-0000B30A0000}"/>
    <cellStyle name="常规 10 8 2 4 2 2" xfId="2695" xr:uid="{00000000-0005-0000-0000-0000B70A0000}"/>
    <cellStyle name="常规 10 8 2 4 3" xfId="2341" xr:uid="{00000000-0005-0000-0000-000055090000}"/>
    <cellStyle name="常规 10 8 2 4 3 2" xfId="2702" xr:uid="{00000000-0005-0000-0000-0000BE0A0000}"/>
    <cellStyle name="常规 10 8 2 4 4" xfId="2709" xr:uid="{00000000-0005-0000-0000-0000C50A0000}"/>
    <cellStyle name="常规 10 8 2 5" xfId="1712" xr:uid="{00000000-0005-0000-0000-0000E0060000}"/>
    <cellStyle name="常规 10 8 2 5 2" xfId="2710" xr:uid="{00000000-0005-0000-0000-0000C60A0000}"/>
    <cellStyle name="常规 10 8 2 6" xfId="808" xr:uid="{00000000-0005-0000-0000-000058030000}"/>
    <cellStyle name="常规 10 8 2 6 2" xfId="2711" xr:uid="{00000000-0005-0000-0000-0000C70A0000}"/>
    <cellStyle name="常规 10 8 2 7" xfId="2712" xr:uid="{00000000-0005-0000-0000-0000C80A0000}"/>
    <cellStyle name="常规 10 8 2 7 2" xfId="2713" xr:uid="{00000000-0005-0000-0000-0000C90A0000}"/>
    <cellStyle name="常规 10 8 2 8" xfId="2714" xr:uid="{00000000-0005-0000-0000-0000CA0A0000}"/>
    <cellStyle name="常规 10 8 2 8 2" xfId="2715" xr:uid="{00000000-0005-0000-0000-0000CB0A0000}"/>
    <cellStyle name="常规 10 8 2 9" xfId="2718" xr:uid="{00000000-0005-0000-0000-0000CE0A0000}"/>
    <cellStyle name="常规 10 8 3" xfId="2723" xr:uid="{00000000-0005-0000-0000-0000D30A0000}"/>
    <cellStyle name="常规 10 8 3 2" xfId="1507" xr:uid="{00000000-0005-0000-0000-000013060000}"/>
    <cellStyle name="常规 10 8 3 2 2" xfId="1237" xr:uid="{00000000-0005-0000-0000-000005050000}"/>
    <cellStyle name="常规 10 8 3 2 2 2" xfId="1515" xr:uid="{00000000-0005-0000-0000-00001B060000}"/>
    <cellStyle name="常规 10 8 3 2 3" xfId="1242" xr:uid="{00000000-0005-0000-0000-00000A050000}"/>
    <cellStyle name="常规 10 8 3 2 3 2" xfId="1519" xr:uid="{00000000-0005-0000-0000-00001F060000}"/>
    <cellStyle name="常规 10 8 3 2 4" xfId="407" xr:uid="{00000000-0005-0000-0000-0000C7010000}"/>
    <cellStyle name="常规 10 8 3 3" xfId="1522" xr:uid="{00000000-0005-0000-0000-000022060000}"/>
    <cellStyle name="常规 10 8 3 3 2" xfId="1267" xr:uid="{00000000-0005-0000-0000-000023050000}"/>
    <cellStyle name="常规 10 8 3 3 2 2" xfId="1542" xr:uid="{00000000-0005-0000-0000-000036060000}"/>
    <cellStyle name="常规 10 8 3 3 3" xfId="2729" xr:uid="{00000000-0005-0000-0000-0000D90A0000}"/>
    <cellStyle name="常规 10 8 3 3 3 2" xfId="2731" xr:uid="{00000000-0005-0000-0000-0000DB0A0000}"/>
    <cellStyle name="常规 10 8 3 3 4" xfId="414" xr:uid="{00000000-0005-0000-0000-0000CE010000}"/>
    <cellStyle name="常规 10 8 3 4" xfId="1531" xr:uid="{00000000-0005-0000-0000-00002B060000}"/>
    <cellStyle name="常规 10 8 3 4 2" xfId="504" xr:uid="{00000000-0005-0000-0000-000028020000}"/>
    <cellStyle name="常规 10 8 3 5" xfId="1714" xr:uid="{00000000-0005-0000-0000-0000E2060000}"/>
    <cellStyle name="常规 10 8 3 5 2" xfId="2221" xr:uid="{00000000-0005-0000-0000-0000DD080000}"/>
    <cellStyle name="常规 10 8 3 6" xfId="2733" xr:uid="{00000000-0005-0000-0000-0000DD0A0000}"/>
    <cellStyle name="常规 10 8 3 6 2" xfId="2734" xr:uid="{00000000-0005-0000-0000-0000DE0A0000}"/>
    <cellStyle name="常规 10 8 3 7" xfId="2736" xr:uid="{00000000-0005-0000-0000-0000E00A0000}"/>
    <cellStyle name="常规 10 8 3 7 2" xfId="2739" xr:uid="{00000000-0005-0000-0000-0000E30A0000}"/>
    <cellStyle name="常规 10 8 3 8" xfId="2742" xr:uid="{00000000-0005-0000-0000-0000E60A0000}"/>
    <cellStyle name="常规 10 8 3 9" xfId="190" xr:uid="{00000000-0005-0000-0000-0000E7000000}"/>
    <cellStyle name="常规 10 8 4" xfId="2747" xr:uid="{00000000-0005-0000-0000-0000EB0A0000}"/>
    <cellStyle name="常规 10 8 4 2" xfId="83" xr:uid="{00000000-0005-0000-0000-000062000000}"/>
    <cellStyle name="常规 10 8 4 2 2" xfId="2749" xr:uid="{00000000-0005-0000-0000-0000ED0A0000}"/>
    <cellStyle name="常规 10 8 4 2 2 2" xfId="2107" xr:uid="{00000000-0005-0000-0000-00006B080000}"/>
    <cellStyle name="常规 10 8 4 2 3" xfId="1435" xr:uid="{00000000-0005-0000-0000-0000CB050000}"/>
    <cellStyle name="常规 10 8 4 2 3 2" xfId="2633" xr:uid="{00000000-0005-0000-0000-0000790A0000}"/>
    <cellStyle name="常规 10 8 4 2 4" xfId="425" xr:uid="{00000000-0005-0000-0000-0000D9010000}"/>
    <cellStyle name="常规 10 8 4 3" xfId="1135" xr:uid="{00000000-0005-0000-0000-00009F040000}"/>
    <cellStyle name="常规 10 8 4 3 2" xfId="537" xr:uid="{00000000-0005-0000-0000-000049020000}"/>
    <cellStyle name="常规 10 8 4 3 2 2" xfId="2717" xr:uid="{00000000-0005-0000-0000-0000CD0A0000}"/>
    <cellStyle name="常规 10 8 4 3 3" xfId="288" xr:uid="{00000000-0005-0000-0000-000050010000}"/>
    <cellStyle name="常规 10 8 4 3 3 2" xfId="191" xr:uid="{00000000-0005-0000-0000-0000E8000000}"/>
    <cellStyle name="常规 10 8 4 3 4" xfId="163" xr:uid="{00000000-0005-0000-0000-0000C7000000}"/>
    <cellStyle name="常规 10 8 4 4" xfId="1816" xr:uid="{00000000-0005-0000-0000-000048070000}"/>
    <cellStyle name="常规 10 8 4 4 2" xfId="1823" xr:uid="{00000000-0005-0000-0000-00004F070000}"/>
    <cellStyle name="常规 10 8 4 5" xfId="1719" xr:uid="{00000000-0005-0000-0000-0000E7060000}"/>
    <cellStyle name="常规 10 8 4 5 2" xfId="2753" xr:uid="{00000000-0005-0000-0000-0000F10A0000}"/>
    <cellStyle name="常规 10 8 4 6" xfId="2756" xr:uid="{00000000-0005-0000-0000-0000F40A0000}"/>
    <cellStyle name="常规 10 8 4 6 2" xfId="2757" xr:uid="{00000000-0005-0000-0000-0000F50A0000}"/>
    <cellStyle name="常规 10 8 4 7" xfId="2760" xr:uid="{00000000-0005-0000-0000-0000F80A0000}"/>
    <cellStyle name="常规 10 8 4 8" xfId="2763" xr:uid="{00000000-0005-0000-0000-0000FB0A0000}"/>
    <cellStyle name="常规 10 8 5" xfId="2765" xr:uid="{00000000-0005-0000-0000-0000FD0A0000}"/>
    <cellStyle name="常规 10 8 6" xfId="2767" xr:uid="{00000000-0005-0000-0000-0000FF0A0000}"/>
    <cellStyle name="常规 10 8 6 2" xfId="2770" xr:uid="{00000000-0005-0000-0000-0000020B0000}"/>
    <cellStyle name="常规 10 8 6 2 2" xfId="2771" xr:uid="{00000000-0005-0000-0000-0000030B0000}"/>
    <cellStyle name="常规 10 8 6 3" xfId="390" xr:uid="{00000000-0005-0000-0000-0000B6010000}"/>
    <cellStyle name="常规 10 8 6 3 2" xfId="1044" xr:uid="{00000000-0005-0000-0000-000044040000}"/>
    <cellStyle name="常规 10 8 6 4" xfId="2697" xr:uid="{00000000-0005-0000-0000-0000B90A0000}"/>
    <cellStyle name="常规 10 8 7" xfId="582" xr:uid="{00000000-0005-0000-0000-000076020000}"/>
    <cellStyle name="常规 10 8 7 2" xfId="591" xr:uid="{00000000-0005-0000-0000-00007F020000}"/>
    <cellStyle name="常规 10 8 7 2 2" xfId="2662" xr:uid="{00000000-0005-0000-0000-0000960A0000}"/>
    <cellStyle name="常规 10 8 7 3" xfId="598" xr:uid="{00000000-0005-0000-0000-000086020000}"/>
    <cellStyle name="常规 10 8 7 3 2" xfId="142" xr:uid="{00000000-0005-0000-0000-0000AC000000}"/>
    <cellStyle name="常规 10 8 7 4" xfId="2703" xr:uid="{00000000-0005-0000-0000-0000BF0A0000}"/>
    <cellStyle name="常规 10 8 8" xfId="601" xr:uid="{00000000-0005-0000-0000-000089020000}"/>
    <cellStyle name="常规 10 8 8 2" xfId="608" xr:uid="{00000000-0005-0000-0000-000090020000}"/>
    <cellStyle name="常规 10 8 9" xfId="2774" xr:uid="{00000000-0005-0000-0000-0000060B0000}"/>
    <cellStyle name="常规 10 8 9 2" xfId="2256" xr:uid="{00000000-0005-0000-0000-000000090000}"/>
    <cellStyle name="常规 10 9" xfId="991" xr:uid="{00000000-0005-0000-0000-00000F040000}"/>
    <cellStyle name="常规 100" xfId="2777" xr:uid="{00000000-0005-0000-0000-0000090B0000}"/>
    <cellStyle name="常规 100 2" xfId="2781" xr:uid="{00000000-0005-0000-0000-00000D0B0000}"/>
    <cellStyle name="常规 100 3" xfId="2785" xr:uid="{00000000-0005-0000-0000-0000110B0000}"/>
    <cellStyle name="常规 101" xfId="2790" xr:uid="{00000000-0005-0000-0000-0000160B0000}"/>
    <cellStyle name="常规 101 2" xfId="2794" xr:uid="{00000000-0005-0000-0000-00001A0B0000}"/>
    <cellStyle name="常规 102" xfId="2390" xr:uid="{00000000-0005-0000-0000-000086090000}"/>
    <cellStyle name="常规 102 2" xfId="2397" xr:uid="{00000000-0005-0000-0000-00008D090000}"/>
    <cellStyle name="常规 105" xfId="2289" xr:uid="{00000000-0005-0000-0000-000021090000}"/>
    <cellStyle name="常规 105 2" xfId="2796" xr:uid="{00000000-0005-0000-0000-00001C0B0000}"/>
    <cellStyle name="常规 106" xfId="1013" xr:uid="{00000000-0005-0000-0000-000025040000}"/>
    <cellStyle name="常规 106 2" xfId="2798" xr:uid="{00000000-0005-0000-0000-00001E0B0000}"/>
    <cellStyle name="常规 109" xfId="2802" xr:uid="{00000000-0005-0000-0000-0000220B0000}"/>
    <cellStyle name="常规 109 2" xfId="2806" xr:uid="{00000000-0005-0000-0000-0000260B0000}"/>
    <cellStyle name="常规 11" xfId="868" xr:uid="{00000000-0005-0000-0000-000094030000}"/>
    <cellStyle name="常规 11 10" xfId="2810" xr:uid="{00000000-0005-0000-0000-00002A0B0000}"/>
    <cellStyle name="常规 11 10 2" xfId="2811" xr:uid="{00000000-0005-0000-0000-00002B0B0000}"/>
    <cellStyle name="常规 11 11" xfId="205" xr:uid="{00000000-0005-0000-0000-0000F9000000}"/>
    <cellStyle name="常规 11 11 2" xfId="436" xr:uid="{00000000-0005-0000-0000-0000E4010000}"/>
    <cellStyle name="常规 11 12" xfId="226" xr:uid="{00000000-0005-0000-0000-000011010000}"/>
    <cellStyle name="常规 11 12 2" xfId="752" xr:uid="{00000000-0005-0000-0000-000020030000}"/>
    <cellStyle name="常规 11 13" xfId="1961" xr:uid="{00000000-0005-0000-0000-0000D9070000}"/>
    <cellStyle name="常规 11 13 2" xfId="2813" xr:uid="{00000000-0005-0000-0000-00002D0B0000}"/>
    <cellStyle name="常规 11 14" xfId="2814" xr:uid="{00000000-0005-0000-0000-00002E0B0000}"/>
    <cellStyle name="常规 11 14 2" xfId="482" xr:uid="{00000000-0005-0000-0000-000012020000}"/>
    <cellStyle name="常规 11 15" xfId="2816" xr:uid="{00000000-0005-0000-0000-0000300B0000}"/>
    <cellStyle name="常规 11 16" xfId="2818" xr:uid="{00000000-0005-0000-0000-0000320B0000}"/>
    <cellStyle name="常规 11 2" xfId="2820" xr:uid="{00000000-0005-0000-0000-0000340B0000}"/>
    <cellStyle name="常规 11 2 2" xfId="2682" xr:uid="{00000000-0005-0000-0000-0000AA0A0000}"/>
    <cellStyle name="常规 11 2 2 10" xfId="2822" xr:uid="{00000000-0005-0000-0000-0000360B0000}"/>
    <cellStyle name="常规 11 2 2 10 2" xfId="2823" xr:uid="{00000000-0005-0000-0000-0000370B0000}"/>
    <cellStyle name="常规 11 2 2 11" xfId="2826" xr:uid="{00000000-0005-0000-0000-00003A0B0000}"/>
    <cellStyle name="常规 11 2 2 11 2" xfId="2827" xr:uid="{00000000-0005-0000-0000-00003B0B0000}"/>
    <cellStyle name="常规 11 2 2 12" xfId="2828" xr:uid="{00000000-0005-0000-0000-00003C0B0000}"/>
    <cellStyle name="常规 11 2 2 13" xfId="2831" xr:uid="{00000000-0005-0000-0000-00003F0B0000}"/>
    <cellStyle name="常规 11 2 2 2" xfId="2685" xr:uid="{00000000-0005-0000-0000-0000AD0A0000}"/>
    <cellStyle name="常规 11 2 2 2 10" xfId="2834" xr:uid="{00000000-0005-0000-0000-0000420B0000}"/>
    <cellStyle name="常规 11 2 2 2 11" xfId="2836" xr:uid="{00000000-0005-0000-0000-0000440B0000}"/>
    <cellStyle name="常规 11 2 2 2 2" xfId="2424" xr:uid="{00000000-0005-0000-0000-0000A8090000}"/>
    <cellStyle name="常规 11 2 2 2 2 2" xfId="2430" xr:uid="{00000000-0005-0000-0000-0000AE090000}"/>
    <cellStyle name="常规 11 2 2 2 2 2 2" xfId="2436" xr:uid="{00000000-0005-0000-0000-0000B4090000}"/>
    <cellStyle name="常规 11 2 2 2 2 2 2 2" xfId="2441" xr:uid="{00000000-0005-0000-0000-0000B9090000}"/>
    <cellStyle name="常规 11 2 2 2 2 2 3" xfId="2443" xr:uid="{00000000-0005-0000-0000-0000BB090000}"/>
    <cellStyle name="常规 11 2 2 2 2 2 3 2" xfId="2448" xr:uid="{00000000-0005-0000-0000-0000C0090000}"/>
    <cellStyle name="常规 11 2 2 2 2 2 4" xfId="2452" xr:uid="{00000000-0005-0000-0000-0000C4090000}"/>
    <cellStyle name="常规 11 2 2 2 2 3" xfId="2454" xr:uid="{00000000-0005-0000-0000-0000C6090000}"/>
    <cellStyle name="常规 11 2 2 2 2 3 2" xfId="2460" xr:uid="{00000000-0005-0000-0000-0000CC090000}"/>
    <cellStyle name="常规 11 2 2 2 2 3 2 2" xfId="2464" xr:uid="{00000000-0005-0000-0000-0000D0090000}"/>
    <cellStyle name="常规 11 2 2 2 2 3 3" xfId="2260" xr:uid="{00000000-0005-0000-0000-000004090000}"/>
    <cellStyle name="常规 11 2 2 2 2 3 3 2" xfId="2467" xr:uid="{00000000-0005-0000-0000-0000D3090000}"/>
    <cellStyle name="常规 11 2 2 2 2 3 4" xfId="1337" xr:uid="{00000000-0005-0000-0000-000069050000}"/>
    <cellStyle name="常规 11 2 2 2 2 4" xfId="832" xr:uid="{00000000-0005-0000-0000-000070030000}"/>
    <cellStyle name="常规 11 2 2 2 2 4 2" xfId="2469" xr:uid="{00000000-0005-0000-0000-0000D5090000}"/>
    <cellStyle name="常规 11 2 2 2 2 5" xfId="2471" xr:uid="{00000000-0005-0000-0000-0000D7090000}"/>
    <cellStyle name="常规 11 2 2 2 2 5 2" xfId="2474" xr:uid="{00000000-0005-0000-0000-0000DA090000}"/>
    <cellStyle name="常规 11 2 2 2 2 6" xfId="2477" xr:uid="{00000000-0005-0000-0000-0000DD090000}"/>
    <cellStyle name="常规 11 2 2 2 2 6 2" xfId="717" xr:uid="{00000000-0005-0000-0000-0000FD020000}"/>
    <cellStyle name="常规 11 2 2 2 2 7" xfId="2479" xr:uid="{00000000-0005-0000-0000-0000DF090000}"/>
    <cellStyle name="常规 11 2 2 2 2 8" xfId="2482" xr:uid="{00000000-0005-0000-0000-0000E2090000}"/>
    <cellStyle name="常规 11 2 2 2 3" xfId="1694" xr:uid="{00000000-0005-0000-0000-0000CE060000}"/>
    <cellStyle name="常规 11 2 2 2 4" xfId="2511" xr:uid="{00000000-0005-0000-0000-0000FF090000}"/>
    <cellStyle name="常规 11 2 2 2 4 2" xfId="2838" xr:uid="{00000000-0005-0000-0000-0000460B0000}"/>
    <cellStyle name="常规 11 2 2 2 4 2 2" xfId="2841" xr:uid="{00000000-0005-0000-0000-0000490B0000}"/>
    <cellStyle name="常规 11 2 2 2 4 3" xfId="2842" xr:uid="{00000000-0005-0000-0000-00004A0B0000}"/>
    <cellStyle name="常规 11 2 2 2 4 3 2" xfId="2843" xr:uid="{00000000-0005-0000-0000-00004B0B0000}"/>
    <cellStyle name="常规 11 2 2 2 4 4" xfId="2844" xr:uid="{00000000-0005-0000-0000-00004C0B0000}"/>
    <cellStyle name="常规 11 2 2 2 5" xfId="2514" xr:uid="{00000000-0005-0000-0000-0000020A0000}"/>
    <cellStyle name="常规 11 2 2 2 5 2" xfId="2518" xr:uid="{00000000-0005-0000-0000-0000060A0000}"/>
    <cellStyle name="常规 11 2 2 2 5 2 2" xfId="2523" xr:uid="{00000000-0005-0000-0000-00000B0A0000}"/>
    <cellStyle name="常规 11 2 2 2 5 3" xfId="2526" xr:uid="{00000000-0005-0000-0000-00000E0A0000}"/>
    <cellStyle name="常规 11 2 2 2 5 3 2" xfId="2529" xr:uid="{00000000-0005-0000-0000-0000110A0000}"/>
    <cellStyle name="常规 11 2 2 2 5 4" xfId="2531" xr:uid="{00000000-0005-0000-0000-0000130A0000}"/>
    <cellStyle name="常规 11 2 2 2 6" xfId="2537" xr:uid="{00000000-0005-0000-0000-0000190A0000}"/>
    <cellStyle name="常规 11 2 2 2 6 2" xfId="2541" xr:uid="{00000000-0005-0000-0000-00001D0A0000}"/>
    <cellStyle name="常规 11 2 2 2 7" xfId="2550" xr:uid="{00000000-0005-0000-0000-0000260A0000}"/>
    <cellStyle name="常规 11 2 2 2 7 2" xfId="2554" xr:uid="{00000000-0005-0000-0000-00002A0A0000}"/>
    <cellStyle name="常规 11 2 2 2 8" xfId="1990" xr:uid="{00000000-0005-0000-0000-0000F6070000}"/>
    <cellStyle name="常规 11 2 2 2 8 2" xfId="2558" xr:uid="{00000000-0005-0000-0000-00002E0A0000}"/>
    <cellStyle name="常规 11 2 2 2 9" xfId="2522" xr:uid="{00000000-0005-0000-0000-00000A0A0000}"/>
    <cellStyle name="常规 11 2 2 2 9 2" xfId="222" xr:uid="{00000000-0005-0000-0000-00000C010000}"/>
    <cellStyle name="常规 11 2 2 3" xfId="2331" xr:uid="{00000000-0005-0000-0000-00004B090000}"/>
    <cellStyle name="常规 11 2 2 3 2" xfId="2599" xr:uid="{00000000-0005-0000-0000-0000570A0000}"/>
    <cellStyle name="常规 11 2 2 3 2 2" xfId="2604" xr:uid="{00000000-0005-0000-0000-00005C0A0000}"/>
    <cellStyle name="常规 11 2 2 3 2 2 2" xfId="2607" xr:uid="{00000000-0005-0000-0000-00005F0A0000}"/>
    <cellStyle name="常规 11 2 2 3 2 3" xfId="2613" xr:uid="{00000000-0005-0000-0000-0000650A0000}"/>
    <cellStyle name="常规 11 2 2 3 2 3 2" xfId="2615" xr:uid="{00000000-0005-0000-0000-0000670A0000}"/>
    <cellStyle name="常规 11 2 2 3 2 4" xfId="2620" xr:uid="{00000000-0005-0000-0000-00006C0A0000}"/>
    <cellStyle name="常规 11 2 2 3 3" xfId="2635" xr:uid="{00000000-0005-0000-0000-00007B0A0000}"/>
    <cellStyle name="常规 11 2 2 3 3 2" xfId="2638" xr:uid="{00000000-0005-0000-0000-00007E0A0000}"/>
    <cellStyle name="常规 11 2 2 3 3 2 2" xfId="2641" xr:uid="{00000000-0005-0000-0000-0000810A0000}"/>
    <cellStyle name="常规 11 2 2 3 3 3" xfId="2077" xr:uid="{00000000-0005-0000-0000-00004D080000}"/>
    <cellStyle name="常规 11 2 2 3 3 3 2" xfId="981" xr:uid="{00000000-0005-0000-0000-000005040000}"/>
    <cellStyle name="常规 11 2 2 3 3 4" xfId="2083" xr:uid="{00000000-0005-0000-0000-000053080000}"/>
    <cellStyle name="常规 11 2 2 3 4" xfId="2649" xr:uid="{00000000-0005-0000-0000-0000890A0000}"/>
    <cellStyle name="常规 11 2 2 3 4 2" xfId="2845" xr:uid="{00000000-0005-0000-0000-00004D0B0000}"/>
    <cellStyle name="常规 11 2 2 3 5" xfId="2651" xr:uid="{00000000-0005-0000-0000-00008B0A0000}"/>
    <cellStyle name="常规 11 2 2 3 5 2" xfId="2654" xr:uid="{00000000-0005-0000-0000-00008E0A0000}"/>
    <cellStyle name="常规 11 2 2 3 6" xfId="542" xr:uid="{00000000-0005-0000-0000-00004E020000}"/>
    <cellStyle name="常规 11 2 2 3 6 2" xfId="550" xr:uid="{00000000-0005-0000-0000-000056020000}"/>
    <cellStyle name="常规 11 2 2 3 7" xfId="563" xr:uid="{00000000-0005-0000-0000-000063020000}"/>
    <cellStyle name="常规 11 2 2 3 7 2" xfId="567" xr:uid="{00000000-0005-0000-0000-000067020000}"/>
    <cellStyle name="常规 11 2 2 3 8" xfId="1197" xr:uid="{00000000-0005-0000-0000-0000DD040000}"/>
    <cellStyle name="常规 11 2 2 3 9" xfId="2528" xr:uid="{00000000-0005-0000-0000-0000100A0000}"/>
    <cellStyle name="常规 11 2 2 4" xfId="383" xr:uid="{00000000-0005-0000-0000-0000AF010000}"/>
    <cellStyle name="常规 11 2 2 4 2" xfId="2719" xr:uid="{00000000-0005-0000-0000-0000CF0A0000}"/>
    <cellStyle name="常规 11 2 2 4 2 2" xfId="1511" xr:uid="{00000000-0005-0000-0000-000017060000}"/>
    <cellStyle name="常规 11 2 2 4 2 2 2" xfId="1239" xr:uid="{00000000-0005-0000-0000-000007050000}"/>
    <cellStyle name="常规 11 2 2 4 2 3" xfId="1526" xr:uid="{00000000-0005-0000-0000-000026060000}"/>
    <cellStyle name="常规 11 2 2 4 2 3 2" xfId="1270" xr:uid="{00000000-0005-0000-0000-000026050000}"/>
    <cellStyle name="常规 11 2 2 4 2 4" xfId="1534" xr:uid="{00000000-0005-0000-0000-00002E060000}"/>
    <cellStyle name="常规 11 2 2 4 3" xfId="2743" xr:uid="{00000000-0005-0000-0000-0000E70A0000}"/>
    <cellStyle name="常规 11 2 2 4 3 2" xfId="86" xr:uid="{00000000-0005-0000-0000-000065000000}"/>
    <cellStyle name="常规 11 2 2 4 3 2 2" xfId="2748" xr:uid="{00000000-0005-0000-0000-0000EC0A0000}"/>
    <cellStyle name="常规 11 2 2 4 3 3" xfId="1138" xr:uid="{00000000-0005-0000-0000-0000A2040000}"/>
    <cellStyle name="常规 11 2 2 4 3 3 2" xfId="534" xr:uid="{00000000-0005-0000-0000-000046020000}"/>
    <cellStyle name="常规 11 2 2 4 3 4" xfId="1819" xr:uid="{00000000-0005-0000-0000-00004B070000}"/>
    <cellStyle name="常规 11 2 2 4 4" xfId="2764" xr:uid="{00000000-0005-0000-0000-0000FC0A0000}"/>
    <cellStyle name="常规 11 2 2 4 4 2" xfId="282" xr:uid="{00000000-0005-0000-0000-00004A010000}"/>
    <cellStyle name="常规 11 2 2 4 5" xfId="2766" xr:uid="{00000000-0005-0000-0000-0000FE0A0000}"/>
    <cellStyle name="常规 11 2 2 4 5 2" xfId="2769" xr:uid="{00000000-0005-0000-0000-0000010B0000}"/>
    <cellStyle name="常规 11 2 2 4 6" xfId="580" xr:uid="{00000000-0005-0000-0000-000074020000}"/>
    <cellStyle name="常规 11 2 2 4 6 2" xfId="589" xr:uid="{00000000-0005-0000-0000-00007D020000}"/>
    <cellStyle name="常规 11 2 2 4 7" xfId="600" xr:uid="{00000000-0005-0000-0000-000088020000}"/>
    <cellStyle name="常规 11 2 2 4 8" xfId="2773" xr:uid="{00000000-0005-0000-0000-0000050B0000}"/>
    <cellStyle name="常规 11 2 2 5" xfId="395" xr:uid="{00000000-0005-0000-0000-0000BB010000}"/>
    <cellStyle name="常规 11 2 2 6" xfId="2846" xr:uid="{00000000-0005-0000-0000-00004E0B0000}"/>
    <cellStyle name="常规 11 2 2 6 2" xfId="2146" xr:uid="{00000000-0005-0000-0000-000092080000}"/>
    <cellStyle name="常规 11 2 2 6 2 2" xfId="1867" xr:uid="{00000000-0005-0000-0000-00007B070000}"/>
    <cellStyle name="常规 11 2 2 6 3" xfId="737" xr:uid="{00000000-0005-0000-0000-000011030000}"/>
    <cellStyle name="常规 11 2 2 6 3 2" xfId="1940" xr:uid="{00000000-0005-0000-0000-0000C4070000}"/>
    <cellStyle name="常规 11 2 2 6 4" xfId="745" xr:uid="{00000000-0005-0000-0000-000019030000}"/>
    <cellStyle name="常规 11 2 2 7" xfId="2849" xr:uid="{00000000-0005-0000-0000-0000510B0000}"/>
    <cellStyle name="常规 11 2 2 7 2" xfId="2188" xr:uid="{00000000-0005-0000-0000-0000BC080000}"/>
    <cellStyle name="常规 11 2 2 7 2 2" xfId="950" xr:uid="{00000000-0005-0000-0000-0000E6030000}"/>
    <cellStyle name="常规 11 2 2 7 3" xfId="2191" xr:uid="{00000000-0005-0000-0000-0000BF080000}"/>
    <cellStyle name="常规 11 2 2 7 3 2" xfId="2850" xr:uid="{00000000-0005-0000-0000-0000520B0000}"/>
    <cellStyle name="常规 11 2 2 7 4" xfId="2193" xr:uid="{00000000-0005-0000-0000-0000C1080000}"/>
    <cellStyle name="常规 11 2 2 8" xfId="2852" xr:uid="{00000000-0005-0000-0000-0000540B0000}"/>
    <cellStyle name="常规 11 2 2 8 2" xfId="2854" xr:uid="{00000000-0005-0000-0000-0000560B0000}"/>
    <cellStyle name="常规 11 2 2 9" xfId="2856" xr:uid="{00000000-0005-0000-0000-0000580B0000}"/>
    <cellStyle name="常规 11 2 2 9 2" xfId="2858" xr:uid="{00000000-0005-0000-0000-00005A0B0000}"/>
    <cellStyle name="常规 11 2 3" xfId="2687" xr:uid="{00000000-0005-0000-0000-0000AF0A0000}"/>
    <cellStyle name="常规 11 2 3 2" xfId="2689" xr:uid="{00000000-0005-0000-0000-0000B10A0000}"/>
    <cellStyle name="常规 11 2 3 2 2" xfId="2696" xr:uid="{00000000-0005-0000-0000-0000B80A0000}"/>
    <cellStyle name="常规 11 2 3 2 2 2" xfId="1437" xr:uid="{00000000-0005-0000-0000-0000CD050000}"/>
    <cellStyle name="常规 11 2 3 2 3" xfId="2862" xr:uid="{00000000-0005-0000-0000-00005E0B0000}"/>
    <cellStyle name="常规 11 2 3 2 3 2" xfId="1419" xr:uid="{00000000-0005-0000-0000-0000BB050000}"/>
    <cellStyle name="常规 11 2 3 2 4" xfId="896" xr:uid="{00000000-0005-0000-0000-0000B0030000}"/>
    <cellStyle name="常规 11 2 3 3" xfId="2337" xr:uid="{00000000-0005-0000-0000-000051090000}"/>
    <cellStyle name="常规 11 2 3 3 2" xfId="2704" xr:uid="{00000000-0005-0000-0000-0000C00A0000}"/>
    <cellStyle name="常规 11 2 3 3 2 2" xfId="1086" xr:uid="{00000000-0005-0000-0000-00006E040000}"/>
    <cellStyle name="常规 11 2 3 3 3" xfId="2867" xr:uid="{00000000-0005-0000-0000-0000630B0000}"/>
    <cellStyle name="常规 11 2 3 3 3 2" xfId="805" xr:uid="{00000000-0005-0000-0000-000055030000}"/>
    <cellStyle name="常规 11 2 3 3 4" xfId="2871" xr:uid="{00000000-0005-0000-0000-0000670B0000}"/>
    <cellStyle name="常规 11 2 3 4" xfId="2706" xr:uid="{00000000-0005-0000-0000-0000C20A0000}"/>
    <cellStyle name="常规 11 2 3 4 2" xfId="2875" xr:uid="{00000000-0005-0000-0000-00006B0B0000}"/>
    <cellStyle name="常规 11 2 3 5" xfId="2878" xr:uid="{00000000-0005-0000-0000-00006E0B0000}"/>
    <cellStyle name="常规 11 2 3 5 2" xfId="2280" xr:uid="{00000000-0005-0000-0000-000018090000}"/>
    <cellStyle name="常规 11 2 3 6" xfId="2879" xr:uid="{00000000-0005-0000-0000-00006F0B0000}"/>
    <cellStyle name="常规 11 2 3 6 2" xfId="2318" xr:uid="{00000000-0005-0000-0000-00003E090000}"/>
    <cellStyle name="常规 11 2 3 7" xfId="2882" xr:uid="{00000000-0005-0000-0000-0000720B0000}"/>
    <cellStyle name="常规 11 2 3 8" xfId="2884" xr:uid="{00000000-0005-0000-0000-0000740B0000}"/>
    <cellStyle name="常规 11 3" xfId="1809" xr:uid="{00000000-0005-0000-0000-000041070000}"/>
    <cellStyle name="常规 11 3 10" xfId="2886" xr:uid="{00000000-0005-0000-0000-0000760B0000}"/>
    <cellStyle name="常规 11 3 10 2" xfId="1456" xr:uid="{00000000-0005-0000-0000-0000E0050000}"/>
    <cellStyle name="常规 11 3 11" xfId="71" xr:uid="{00000000-0005-0000-0000-000053000000}"/>
    <cellStyle name="常规 11 3 11 2" xfId="1244" xr:uid="{00000000-0005-0000-0000-00000C050000}"/>
    <cellStyle name="常规 11 3 12" xfId="1231" xr:uid="{00000000-0005-0000-0000-0000FF040000}"/>
    <cellStyle name="常规 11 3 13" xfId="620" xr:uid="{00000000-0005-0000-0000-00009C020000}"/>
    <cellStyle name="常规 11 3 2" xfId="1527" xr:uid="{00000000-0005-0000-0000-000027060000}"/>
    <cellStyle name="常规 11 3 2 10" xfId="2888" xr:uid="{00000000-0005-0000-0000-0000780B0000}"/>
    <cellStyle name="常规 11 3 2 11" xfId="180" xr:uid="{00000000-0005-0000-0000-0000DC000000}"/>
    <cellStyle name="常规 11 3 2 2" xfId="1271" xr:uid="{00000000-0005-0000-0000-000027050000}"/>
    <cellStyle name="常规 11 3 2 2 2" xfId="1546" xr:uid="{00000000-0005-0000-0000-00003A060000}"/>
    <cellStyle name="常规 11 3 2 2 2 2" xfId="1551" xr:uid="{00000000-0005-0000-0000-00003F060000}"/>
    <cellStyle name="常规 11 3 2 2 2 2 2" xfId="2304" xr:uid="{00000000-0005-0000-0000-000030090000}"/>
    <cellStyle name="常规 11 3 2 2 2 3" xfId="2891" xr:uid="{00000000-0005-0000-0000-00007B0B0000}"/>
    <cellStyle name="常规 11 3 2 2 2 3 2" xfId="2310" xr:uid="{00000000-0005-0000-0000-000036090000}"/>
    <cellStyle name="常规 11 3 2 2 2 4" xfId="2488" xr:uid="{00000000-0005-0000-0000-0000E8090000}"/>
    <cellStyle name="常规 11 3 2 2 3" xfId="1558" xr:uid="{00000000-0005-0000-0000-000046060000}"/>
    <cellStyle name="常规 11 3 2 2 3 2" xfId="1562" xr:uid="{00000000-0005-0000-0000-00004A060000}"/>
    <cellStyle name="常规 11 3 2 2 3 2 2" xfId="2327" xr:uid="{00000000-0005-0000-0000-000047090000}"/>
    <cellStyle name="常规 11 3 2 2 3 3" xfId="2894" xr:uid="{00000000-0005-0000-0000-00007E0B0000}"/>
    <cellStyle name="常规 11 3 2 2 3 3 2" xfId="2343" xr:uid="{00000000-0005-0000-0000-000057090000}"/>
    <cellStyle name="常规 11 3 2 2 3 4" xfId="2499" xr:uid="{00000000-0005-0000-0000-0000F3090000}"/>
    <cellStyle name="常规 11 3 2 2 4" xfId="1566" xr:uid="{00000000-0005-0000-0000-00004E060000}"/>
    <cellStyle name="常规 11 3 2 2 4 2" xfId="2897" xr:uid="{00000000-0005-0000-0000-0000810B0000}"/>
    <cellStyle name="常规 11 3 2 2 5" xfId="1572" xr:uid="{00000000-0005-0000-0000-000054060000}"/>
    <cellStyle name="常规 11 3 2 2 5 2" xfId="2898" xr:uid="{00000000-0005-0000-0000-0000820B0000}"/>
    <cellStyle name="常规 11 3 2 2 6" xfId="1776" xr:uid="{00000000-0005-0000-0000-000020070000}"/>
    <cellStyle name="常规 11 3 2 2 6 2" xfId="1781" xr:uid="{00000000-0005-0000-0000-000025070000}"/>
    <cellStyle name="常规 11 3 2 2 7" xfId="1785" xr:uid="{00000000-0005-0000-0000-000029070000}"/>
    <cellStyle name="常规 11 3 2 2 8" xfId="1789" xr:uid="{00000000-0005-0000-0000-00002D070000}"/>
    <cellStyle name="常规 11 3 2 3" xfId="2725" xr:uid="{00000000-0005-0000-0000-0000D50A0000}"/>
    <cellStyle name="常规 11 3 2 4" xfId="418" xr:uid="{00000000-0005-0000-0000-0000D2010000}"/>
    <cellStyle name="常规 11 3 2 4 2" xfId="2901" xr:uid="{00000000-0005-0000-0000-0000850B0000}"/>
    <cellStyle name="常规 11 3 2 4 2 2" xfId="2551" xr:uid="{00000000-0005-0000-0000-0000270A0000}"/>
    <cellStyle name="常规 11 3 2 4 3" xfId="2904" xr:uid="{00000000-0005-0000-0000-0000880B0000}"/>
    <cellStyle name="常规 11 3 2 4 3 2" xfId="562" xr:uid="{00000000-0005-0000-0000-000062020000}"/>
    <cellStyle name="常规 11 3 2 4 4" xfId="2905" xr:uid="{00000000-0005-0000-0000-0000890B0000}"/>
    <cellStyle name="常规 11 3 2 5" xfId="117" xr:uid="{00000000-0005-0000-0000-00008E000000}"/>
    <cellStyle name="常规 11 3 2 5 2" xfId="21" xr:uid="{00000000-0005-0000-0000-00001B000000}"/>
    <cellStyle name="常规 11 3 2 5 2 2" xfId="399" xr:uid="{00000000-0005-0000-0000-0000BF010000}"/>
    <cellStyle name="常规 11 3 2 5 3" xfId="195" xr:uid="{00000000-0005-0000-0000-0000ED000000}"/>
    <cellStyle name="常规 11 3 2 5 3 2" xfId="128" xr:uid="{00000000-0005-0000-0000-00009A000000}"/>
    <cellStyle name="常规 11 3 2 5 4" xfId="202" xr:uid="{00000000-0005-0000-0000-0000F6000000}"/>
    <cellStyle name="常规 11 3 2 6" xfId="2908" xr:uid="{00000000-0005-0000-0000-00008C0B0000}"/>
    <cellStyle name="常规 11 3 2 6 2" xfId="2913" xr:uid="{00000000-0005-0000-0000-0000910B0000}"/>
    <cellStyle name="常规 11 3 2 7" xfId="2917" xr:uid="{00000000-0005-0000-0000-0000950B0000}"/>
    <cellStyle name="常规 11 3 2 7 2" xfId="1792" xr:uid="{00000000-0005-0000-0000-000030070000}"/>
    <cellStyle name="常规 11 3 2 8" xfId="2922" xr:uid="{00000000-0005-0000-0000-00009A0B0000}"/>
    <cellStyle name="常规 11 3 2 8 2" xfId="2925" xr:uid="{00000000-0005-0000-0000-00009D0B0000}"/>
    <cellStyle name="常规 11 3 2 9" xfId="2927" xr:uid="{00000000-0005-0000-0000-00009F0B0000}"/>
    <cellStyle name="常规 11 3 2 9 2" xfId="2930" xr:uid="{00000000-0005-0000-0000-0000A20B0000}"/>
    <cellStyle name="常规 11 3 3" xfId="1535" xr:uid="{00000000-0005-0000-0000-00002F060000}"/>
    <cellStyle name="常规 11 3 3 2" xfId="501" xr:uid="{00000000-0005-0000-0000-000025020000}"/>
    <cellStyle name="常规 11 3 3 2 2" xfId="2934" xr:uid="{00000000-0005-0000-0000-0000A60B0000}"/>
    <cellStyle name="常规 11 3 3 2 2 2" xfId="2938" xr:uid="{00000000-0005-0000-0000-0000AA0B0000}"/>
    <cellStyle name="常规 11 3 3 2 3" xfId="2940" xr:uid="{00000000-0005-0000-0000-0000AC0B0000}"/>
    <cellStyle name="常规 11 3 3 2 3 2" xfId="2943" xr:uid="{00000000-0005-0000-0000-0000AF0B0000}"/>
    <cellStyle name="常规 11 3 3 2 4" xfId="2945" xr:uid="{00000000-0005-0000-0000-0000B10B0000}"/>
    <cellStyle name="常规 11 3 3 3" xfId="2946" xr:uid="{00000000-0005-0000-0000-0000B20B0000}"/>
    <cellStyle name="常规 11 3 3 3 2" xfId="1330" xr:uid="{00000000-0005-0000-0000-000062050000}"/>
    <cellStyle name="常规 11 3 3 3 2 2" xfId="2949" xr:uid="{00000000-0005-0000-0000-0000B50B0000}"/>
    <cellStyle name="常规 11 3 3 3 3" xfId="1333" xr:uid="{00000000-0005-0000-0000-000065050000}"/>
    <cellStyle name="常规 11 3 3 3 3 2" xfId="2952" xr:uid="{00000000-0005-0000-0000-0000B80B0000}"/>
    <cellStyle name="常规 11 3 3 3 4" xfId="2954" xr:uid="{00000000-0005-0000-0000-0000BA0B0000}"/>
    <cellStyle name="常规 11 3 3 4" xfId="2955" xr:uid="{00000000-0005-0000-0000-0000BB0B0000}"/>
    <cellStyle name="常规 11 3 3 4 2" xfId="2957" xr:uid="{00000000-0005-0000-0000-0000BD0B0000}"/>
    <cellStyle name="常规 11 3 3 5" xfId="2960" xr:uid="{00000000-0005-0000-0000-0000C00B0000}"/>
    <cellStyle name="常规 11 3 3 5 2" xfId="2963" xr:uid="{00000000-0005-0000-0000-0000C30B0000}"/>
    <cellStyle name="常规 11 3 3 6" xfId="2965" xr:uid="{00000000-0005-0000-0000-0000C50B0000}"/>
    <cellStyle name="常规 11 3 3 6 2" xfId="2968" xr:uid="{00000000-0005-0000-0000-0000C80B0000}"/>
    <cellStyle name="常规 11 3 3 7" xfId="2970" xr:uid="{00000000-0005-0000-0000-0000CA0B0000}"/>
    <cellStyle name="常规 11 3 3 7 2" xfId="2973" xr:uid="{00000000-0005-0000-0000-0000CD0B0000}"/>
    <cellStyle name="常规 11 3 3 8" xfId="2353" xr:uid="{00000000-0005-0000-0000-000061090000}"/>
    <cellStyle name="常规 11 3 3 9" xfId="110" xr:uid="{00000000-0005-0000-0000-000086000000}"/>
    <cellStyle name="常规 11 3 4" xfId="1716" xr:uid="{00000000-0005-0000-0000-0000E4060000}"/>
    <cellStyle name="常规 11 3 4 2" xfId="2219" xr:uid="{00000000-0005-0000-0000-0000DB080000}"/>
    <cellStyle name="常规 11 3 4 2 2" xfId="2225" xr:uid="{00000000-0005-0000-0000-0000E1080000}"/>
    <cellStyle name="常规 11 3 4 2 2 2" xfId="2976" xr:uid="{00000000-0005-0000-0000-0000D00B0000}"/>
    <cellStyle name="常规 11 3 4 2 3" xfId="2979" xr:uid="{00000000-0005-0000-0000-0000D30B0000}"/>
    <cellStyle name="常规 11 3 4 2 3 2" xfId="524" xr:uid="{00000000-0005-0000-0000-00003C020000}"/>
    <cellStyle name="常规 11 3 4 2 4" xfId="2984" xr:uid="{00000000-0005-0000-0000-0000D80B0000}"/>
    <cellStyle name="常规 11 3 4 3" xfId="2228" xr:uid="{00000000-0005-0000-0000-0000E4080000}"/>
    <cellStyle name="常规 11 3 4 3 2" xfId="2231" xr:uid="{00000000-0005-0000-0000-0000E7080000}"/>
    <cellStyle name="常规 11 3 4 3 2 2" xfId="2987" xr:uid="{00000000-0005-0000-0000-0000DB0B0000}"/>
    <cellStyle name="常规 11 3 4 3 3" xfId="2990" xr:uid="{00000000-0005-0000-0000-0000DE0B0000}"/>
    <cellStyle name="常规 11 3 4 3 3 2" xfId="2993" xr:uid="{00000000-0005-0000-0000-0000E10B0000}"/>
    <cellStyle name="常规 11 3 4 3 4" xfId="2996" xr:uid="{00000000-0005-0000-0000-0000E40B0000}"/>
    <cellStyle name="常规 11 3 4 4" xfId="2233" xr:uid="{00000000-0005-0000-0000-0000E9080000}"/>
    <cellStyle name="常规 11 3 4 4 2" xfId="2997" xr:uid="{00000000-0005-0000-0000-0000E50B0000}"/>
    <cellStyle name="常规 11 3 4 5" xfId="2152" xr:uid="{00000000-0005-0000-0000-000098080000}"/>
    <cellStyle name="常规 11 3 4 5 2" xfId="2998" xr:uid="{00000000-0005-0000-0000-0000E60B0000}"/>
    <cellStyle name="常规 11 3 4 6" xfId="2999" xr:uid="{00000000-0005-0000-0000-0000E70B0000}"/>
    <cellStyle name="常规 11 3 4 6 2" xfId="625" xr:uid="{00000000-0005-0000-0000-0000A1020000}"/>
    <cellStyle name="常规 11 3 4 7" xfId="3004" xr:uid="{00000000-0005-0000-0000-0000EC0B0000}"/>
    <cellStyle name="常规 11 3 4 8" xfId="2359" xr:uid="{00000000-0005-0000-0000-000067090000}"/>
    <cellStyle name="常规 11 3 5" xfId="2732" xr:uid="{00000000-0005-0000-0000-0000DC0A0000}"/>
    <cellStyle name="常规 11 3 6" xfId="2735" xr:uid="{00000000-0005-0000-0000-0000DF0A0000}"/>
    <cellStyle name="常规 11 3 6 2" xfId="2737" xr:uid="{00000000-0005-0000-0000-0000E10A0000}"/>
    <cellStyle name="常规 11 3 6 2 2" xfId="1889" xr:uid="{00000000-0005-0000-0000-000091070000}"/>
    <cellStyle name="常规 11 3 6 3" xfId="3005" xr:uid="{00000000-0005-0000-0000-0000ED0B0000}"/>
    <cellStyle name="常规 11 3 6 3 2" xfId="1909" xr:uid="{00000000-0005-0000-0000-0000A5070000}"/>
    <cellStyle name="常规 11 3 6 4" xfId="1315" xr:uid="{00000000-0005-0000-0000-000053050000}"/>
    <cellStyle name="常规 11 3 6 4 2" xfId="112" xr:uid="{00000000-0005-0000-0000-000088000000}"/>
    <cellStyle name="常规 11 3 6 5" xfId="1485" xr:uid="{00000000-0005-0000-0000-0000FD050000}"/>
    <cellStyle name="常规 11 3 7" xfId="2740" xr:uid="{00000000-0005-0000-0000-0000E40A0000}"/>
    <cellStyle name="常规 11 3 7 2" xfId="475" xr:uid="{00000000-0005-0000-0000-00000B020000}"/>
    <cellStyle name="常规 11 3 7 2 2" xfId="1957" xr:uid="{00000000-0005-0000-0000-0000D5070000}"/>
    <cellStyle name="常规 11 3 7 3" xfId="151" xr:uid="{00000000-0005-0000-0000-0000B7000000}"/>
    <cellStyle name="常规 11 3 7 3 2" xfId="227" xr:uid="{00000000-0005-0000-0000-000012010000}"/>
    <cellStyle name="常规 11 3 7 4" xfId="942" xr:uid="{00000000-0005-0000-0000-0000DE030000}"/>
    <cellStyle name="常规 11 3 8" xfId="193" xr:uid="{00000000-0005-0000-0000-0000EA000000}"/>
    <cellStyle name="常规 11 3 8 2" xfId="300" xr:uid="{00000000-0005-0000-0000-00005C010000}"/>
    <cellStyle name="常规 11 3 9" xfId="155" xr:uid="{00000000-0005-0000-0000-0000BC000000}"/>
    <cellStyle name="常规 11 3 9 2" xfId="311" xr:uid="{00000000-0005-0000-0000-000067010000}"/>
    <cellStyle name="常规 11 4" xfId="1814" xr:uid="{00000000-0005-0000-0000-000046070000}"/>
    <cellStyle name="常规 11 4 10" xfId="3007" xr:uid="{00000000-0005-0000-0000-0000EF0B0000}"/>
    <cellStyle name="常规 11 4 10 2" xfId="3008" xr:uid="{00000000-0005-0000-0000-0000F00B0000}"/>
    <cellStyle name="常规 11 4 11" xfId="3010" xr:uid="{00000000-0005-0000-0000-0000F20B0000}"/>
    <cellStyle name="常规 11 4 11 2" xfId="3013" xr:uid="{00000000-0005-0000-0000-0000F50B0000}"/>
    <cellStyle name="常规 11 4 12" xfId="3015" xr:uid="{00000000-0005-0000-0000-0000F70B0000}"/>
    <cellStyle name="常规 11 4 13" xfId="1881" xr:uid="{00000000-0005-0000-0000-000089070000}"/>
    <cellStyle name="常规 11 4 2" xfId="1139" xr:uid="{00000000-0005-0000-0000-0000A3040000}"/>
    <cellStyle name="常规 11 4 2 10" xfId="3016" xr:uid="{00000000-0005-0000-0000-0000F80B0000}"/>
    <cellStyle name="常规 11 4 2 11" xfId="1506" xr:uid="{00000000-0005-0000-0000-000012060000}"/>
    <cellStyle name="常规 11 4 2 2" xfId="533" xr:uid="{00000000-0005-0000-0000-000045020000}"/>
    <cellStyle name="常规 11 4 2 2 2" xfId="2716" xr:uid="{00000000-0005-0000-0000-0000CC0A0000}"/>
    <cellStyle name="常规 11 4 2 2 2 2" xfId="3018" xr:uid="{00000000-0005-0000-0000-0000FA0B0000}"/>
    <cellStyle name="常规 11 4 2 2 2 2 2" xfId="3019" xr:uid="{00000000-0005-0000-0000-0000FB0B0000}"/>
    <cellStyle name="常规 11 4 2 2 2 3" xfId="1121" xr:uid="{00000000-0005-0000-0000-000091040000}"/>
    <cellStyle name="常规 11 4 2 2 2 3 2" xfId="3020" xr:uid="{00000000-0005-0000-0000-0000FC0B0000}"/>
    <cellStyle name="常规 11 4 2 2 2 4" xfId="1424" xr:uid="{00000000-0005-0000-0000-0000C0050000}"/>
    <cellStyle name="常规 11 4 2 2 3" xfId="3021" xr:uid="{00000000-0005-0000-0000-0000FD0B0000}"/>
    <cellStyle name="常规 11 4 2 2 3 2" xfId="3022" xr:uid="{00000000-0005-0000-0000-0000FE0B0000}"/>
    <cellStyle name="常规 11 4 2 2 3 2 2" xfId="686" xr:uid="{00000000-0005-0000-0000-0000DE020000}"/>
    <cellStyle name="常规 11 4 2 2 3 3" xfId="1125" xr:uid="{00000000-0005-0000-0000-000095040000}"/>
    <cellStyle name="常规 11 4 2 2 3 3 2" xfId="3023" xr:uid="{00000000-0005-0000-0000-0000FF0B0000}"/>
    <cellStyle name="常规 11 4 2 2 3 4" xfId="1353" xr:uid="{00000000-0005-0000-0000-000079050000}"/>
    <cellStyle name="常规 11 4 2 2 4" xfId="28" xr:uid="{00000000-0005-0000-0000-000024000000}"/>
    <cellStyle name="常规 11 4 2 2 4 2" xfId="3024" xr:uid="{00000000-0005-0000-0000-0000000C0000}"/>
    <cellStyle name="常规 11 4 2 2 5" xfId="2779" xr:uid="{00000000-0005-0000-0000-00000B0B0000}"/>
    <cellStyle name="常规 11 4 2 2 5 2" xfId="530" xr:uid="{00000000-0005-0000-0000-000042020000}"/>
    <cellStyle name="常规 11 4 2 2 6" xfId="2784" xr:uid="{00000000-0005-0000-0000-0000100B0000}"/>
    <cellStyle name="常规 11 4 2 2 6 2" xfId="3025" xr:uid="{00000000-0005-0000-0000-0000010C0000}"/>
    <cellStyle name="常规 11 4 2 2 7" xfId="547" xr:uid="{00000000-0005-0000-0000-000053020000}"/>
    <cellStyle name="常规 11 4 2 2 8" xfId="2410" xr:uid="{00000000-0005-0000-0000-00009A090000}"/>
    <cellStyle name="常规 11 4 2 3" xfId="290" xr:uid="{00000000-0005-0000-0000-000052010000}"/>
    <cellStyle name="常规 11 4 2 4" xfId="166" xr:uid="{00000000-0005-0000-0000-0000CA000000}"/>
    <cellStyle name="常规 11 4 2 4 2" xfId="322" xr:uid="{00000000-0005-0000-0000-000072010000}"/>
    <cellStyle name="常规 11 4 2 4 2 2" xfId="326" xr:uid="{00000000-0005-0000-0000-000076010000}"/>
    <cellStyle name="常规 11 4 2 4 3" xfId="335" xr:uid="{00000000-0005-0000-0000-00007F010000}"/>
    <cellStyle name="常规 11 4 2 4 3 2" xfId="344" xr:uid="{00000000-0005-0000-0000-000088010000}"/>
    <cellStyle name="常规 11 4 2 4 4" xfId="3026" xr:uid="{00000000-0005-0000-0000-0000020C0000}"/>
    <cellStyle name="常规 11 4 2 5" xfId="173" xr:uid="{00000000-0005-0000-0000-0000D3000000}"/>
    <cellStyle name="常规 11 4 2 5 2" xfId="354" xr:uid="{00000000-0005-0000-0000-000092010000}"/>
    <cellStyle name="常规 11 4 2 5 2 2" xfId="359" xr:uid="{00000000-0005-0000-0000-000097010000}"/>
    <cellStyle name="常规 11 4 2 5 3" xfId="375" xr:uid="{00000000-0005-0000-0000-0000A7010000}"/>
    <cellStyle name="常规 11 4 2 5 3 2" xfId="386" xr:uid="{00000000-0005-0000-0000-0000B2010000}"/>
    <cellStyle name="常规 11 4 2 5 4" xfId="3027" xr:uid="{00000000-0005-0000-0000-0000030C0000}"/>
    <cellStyle name="常规 11 4 2 6" xfId="24" xr:uid="{00000000-0005-0000-0000-00001E000000}"/>
    <cellStyle name="常规 11 4 2 6 2" xfId="402" xr:uid="{00000000-0005-0000-0000-0000C2010000}"/>
    <cellStyle name="常规 11 4 2 7" xfId="197" xr:uid="{00000000-0005-0000-0000-0000EF000000}"/>
    <cellStyle name="常规 11 4 2 7 2" xfId="129" xr:uid="{00000000-0005-0000-0000-00009B000000}"/>
    <cellStyle name="常规 11 4 2 8" xfId="203" xr:uid="{00000000-0005-0000-0000-0000F7000000}"/>
    <cellStyle name="常规 11 4 2 8 2" xfId="442" xr:uid="{00000000-0005-0000-0000-0000EA010000}"/>
    <cellStyle name="常规 11 4 2 9" xfId="224" xr:uid="{00000000-0005-0000-0000-00000F010000}"/>
    <cellStyle name="常规 11 4 2 9 2" xfId="749" xr:uid="{00000000-0005-0000-0000-00001D030000}"/>
    <cellStyle name="常规 11 4 3" xfId="1820" xr:uid="{00000000-0005-0000-0000-00004C070000}"/>
    <cellStyle name="常规 11 4 3 2" xfId="1825" xr:uid="{00000000-0005-0000-0000-000051070000}"/>
    <cellStyle name="常规 11 4 3 2 2" xfId="3030" xr:uid="{00000000-0005-0000-0000-0000060C0000}"/>
    <cellStyle name="常规 11 4 3 2 2 2" xfId="2130" xr:uid="{00000000-0005-0000-0000-000082080000}"/>
    <cellStyle name="常规 11 4 3 2 3" xfId="3031" xr:uid="{00000000-0005-0000-0000-0000070C0000}"/>
    <cellStyle name="常规 11 4 3 2 3 2" xfId="1530" xr:uid="{00000000-0005-0000-0000-00002A060000}"/>
    <cellStyle name="常规 11 4 3 2 4" xfId="3033" xr:uid="{00000000-0005-0000-0000-0000090C0000}"/>
    <cellStyle name="常规 11 4 3 3" xfId="3036" xr:uid="{00000000-0005-0000-0000-00000C0C0000}"/>
    <cellStyle name="常规 11 4 3 3 2" xfId="3038" xr:uid="{00000000-0005-0000-0000-00000E0C0000}"/>
    <cellStyle name="常规 11 4 3 3 2 2" xfId="2190" xr:uid="{00000000-0005-0000-0000-0000BE080000}"/>
    <cellStyle name="常规 11 4 3 3 3" xfId="3039" xr:uid="{00000000-0005-0000-0000-00000F0C0000}"/>
    <cellStyle name="常规 11 4 3 3 3 2" xfId="3041" xr:uid="{00000000-0005-0000-0000-0000110C0000}"/>
    <cellStyle name="常规 11 4 3 3 4" xfId="3043" xr:uid="{00000000-0005-0000-0000-0000130C0000}"/>
    <cellStyle name="常规 11 4 3 4" xfId="3045" xr:uid="{00000000-0005-0000-0000-0000150C0000}"/>
    <cellStyle name="常规 11 4 3 4 2" xfId="3046" xr:uid="{00000000-0005-0000-0000-0000160C0000}"/>
    <cellStyle name="常规 11 4 3 5" xfId="3047" xr:uid="{00000000-0005-0000-0000-0000170C0000}"/>
    <cellStyle name="常规 11 4 3 5 2" xfId="3048" xr:uid="{00000000-0005-0000-0000-0000180C0000}"/>
    <cellStyle name="常规 11 4 3 6" xfId="2911" xr:uid="{00000000-0005-0000-0000-00008F0B0000}"/>
    <cellStyle name="常规 11 4 3 6 2" xfId="3049" xr:uid="{00000000-0005-0000-0000-0000190C0000}"/>
    <cellStyle name="常规 11 4 3 7" xfId="3050" xr:uid="{00000000-0005-0000-0000-00001A0C0000}"/>
    <cellStyle name="常规 11 4 3 7 2" xfId="3051" xr:uid="{00000000-0005-0000-0000-00001B0C0000}"/>
    <cellStyle name="常规 11 4 3 8" xfId="2370" xr:uid="{00000000-0005-0000-0000-000072090000}"/>
    <cellStyle name="常规 11 4 3 9" xfId="3053" xr:uid="{00000000-0005-0000-0000-00001D0C0000}"/>
    <cellStyle name="常规 11 4 4" xfId="1722" xr:uid="{00000000-0005-0000-0000-0000EA060000}"/>
    <cellStyle name="常规 11 4 4 2" xfId="2751" xr:uid="{00000000-0005-0000-0000-0000EF0A0000}"/>
    <cellStyle name="常规 11 4 4 2 2" xfId="487" xr:uid="{00000000-0005-0000-0000-000017020000}"/>
    <cellStyle name="常规 11 4 4 2 2 2" xfId="3002" xr:uid="{00000000-0005-0000-0000-0000EA0B0000}"/>
    <cellStyle name="常规 11 4 4 2 3" xfId="490" xr:uid="{00000000-0005-0000-0000-00001A020000}"/>
    <cellStyle name="常规 11 4 4 2 3 2" xfId="3054" xr:uid="{00000000-0005-0000-0000-00001E0C0000}"/>
    <cellStyle name="常规 11 4 4 2 4" xfId="494" xr:uid="{00000000-0005-0000-0000-00001E020000}"/>
    <cellStyle name="常规 11 4 4 3" xfId="3056" xr:uid="{00000000-0005-0000-0000-0000200C0000}"/>
    <cellStyle name="常规 11 4 4 3 2" xfId="3058" xr:uid="{00000000-0005-0000-0000-0000220C0000}"/>
    <cellStyle name="常规 11 4 4 3 2 2" xfId="1796" xr:uid="{00000000-0005-0000-0000-000034070000}"/>
    <cellStyle name="常规 11 4 4 3 3" xfId="3060" xr:uid="{00000000-0005-0000-0000-0000240C0000}"/>
    <cellStyle name="常规 11 4 4 3 3 2" xfId="3062" xr:uid="{00000000-0005-0000-0000-0000260C0000}"/>
    <cellStyle name="常规 11 4 4 3 4" xfId="3063" xr:uid="{00000000-0005-0000-0000-0000270C0000}"/>
    <cellStyle name="常规 11 4 4 4" xfId="676" xr:uid="{00000000-0005-0000-0000-0000D4020000}"/>
    <cellStyle name="常规 11 4 4 4 2" xfId="3064" xr:uid="{00000000-0005-0000-0000-0000280C0000}"/>
    <cellStyle name="常规 11 4 4 5" xfId="2161" xr:uid="{00000000-0005-0000-0000-0000A1080000}"/>
    <cellStyle name="常规 11 4 4 5 2" xfId="3065" xr:uid="{00000000-0005-0000-0000-0000290C0000}"/>
    <cellStyle name="常规 11 4 4 6" xfId="1794" xr:uid="{00000000-0005-0000-0000-000032070000}"/>
    <cellStyle name="常规 11 4 4 6 2" xfId="1622" xr:uid="{00000000-0005-0000-0000-000086060000}"/>
    <cellStyle name="常规 11 4 4 7" xfId="1798" xr:uid="{00000000-0005-0000-0000-000036070000}"/>
    <cellStyle name="常规 11 4 4 8" xfId="1804" xr:uid="{00000000-0005-0000-0000-00003C070000}"/>
    <cellStyle name="常规 11 4 5" xfId="2755" xr:uid="{00000000-0005-0000-0000-0000F30A0000}"/>
    <cellStyle name="常规 11 4 6" xfId="2759" xr:uid="{00000000-0005-0000-0000-0000F70A0000}"/>
    <cellStyle name="常规 11 4 6 2" xfId="3067" xr:uid="{00000000-0005-0000-0000-00002B0C0000}"/>
    <cellStyle name="常规 11 4 6 2 2" xfId="3068" xr:uid="{00000000-0005-0000-0000-00002C0C0000}"/>
    <cellStyle name="常规 11 4 6 3" xfId="3069" xr:uid="{00000000-0005-0000-0000-00002D0C0000}"/>
    <cellStyle name="常规 11 4 6 3 2" xfId="3070" xr:uid="{00000000-0005-0000-0000-00002E0C0000}"/>
    <cellStyle name="常规 11 4 6 4" xfId="2116" xr:uid="{00000000-0005-0000-0000-000074080000}"/>
    <cellStyle name="常规 11 4 6 4 2" xfId="3071" xr:uid="{00000000-0005-0000-0000-00002F0C0000}"/>
    <cellStyle name="常规 11 4 6 5" xfId="3072" xr:uid="{00000000-0005-0000-0000-0000300C0000}"/>
    <cellStyle name="常规 11 4 7" xfId="2761" xr:uid="{00000000-0005-0000-0000-0000F90A0000}"/>
    <cellStyle name="常规 11 4 7 2" xfId="3073" xr:uid="{00000000-0005-0000-0000-0000310C0000}"/>
    <cellStyle name="常规 11 4 7 2 2" xfId="2412" xr:uid="{00000000-0005-0000-0000-00009C090000}"/>
    <cellStyle name="常规 11 4 7 3" xfId="3074" xr:uid="{00000000-0005-0000-0000-0000320C0000}"/>
    <cellStyle name="常规 11 4 7 3 2" xfId="3075" xr:uid="{00000000-0005-0000-0000-0000330C0000}"/>
    <cellStyle name="常规 11 4 7 4" xfId="1445" xr:uid="{00000000-0005-0000-0000-0000D5050000}"/>
    <cellStyle name="常规 11 4 8" xfId="323" xr:uid="{00000000-0005-0000-0000-000073010000}"/>
    <cellStyle name="常规 11 4 8 2" xfId="327" xr:uid="{00000000-0005-0000-0000-000077010000}"/>
    <cellStyle name="常规 11 4 9" xfId="336" xr:uid="{00000000-0005-0000-0000-000080010000}"/>
    <cellStyle name="常规 11 4 9 2" xfId="345" xr:uid="{00000000-0005-0000-0000-000089010000}"/>
    <cellStyle name="常规 11 5" xfId="1606" xr:uid="{00000000-0005-0000-0000-000076060000}"/>
    <cellStyle name="常规 11 5 10" xfId="3078" xr:uid="{00000000-0005-0000-0000-0000360C0000}"/>
    <cellStyle name="常规 11 5 10 2" xfId="3079" xr:uid="{00000000-0005-0000-0000-0000370C0000}"/>
    <cellStyle name="常规 11 5 11" xfId="1488" xr:uid="{00000000-0005-0000-0000-000000060000}"/>
    <cellStyle name="常规 11 5 12" xfId="3080" xr:uid="{00000000-0005-0000-0000-0000380C0000}"/>
    <cellStyle name="常规 11 5 2" xfId="365" xr:uid="{00000000-0005-0000-0000-00009D010000}"/>
    <cellStyle name="常规 11 5 2 2" xfId="3082" xr:uid="{00000000-0005-0000-0000-00003A0C0000}"/>
    <cellStyle name="常规 11 5 2 2 2" xfId="1898" xr:uid="{00000000-0005-0000-0000-00009A070000}"/>
    <cellStyle name="常规 11 5 2 2 2 2" xfId="1903" xr:uid="{00000000-0005-0000-0000-00009F070000}"/>
    <cellStyle name="常规 11 5 2 2 2 2 2" xfId="1386" xr:uid="{00000000-0005-0000-0000-00009A050000}"/>
    <cellStyle name="常规 11 5 2 2 2 3" xfId="1908" xr:uid="{00000000-0005-0000-0000-0000A4070000}"/>
    <cellStyle name="常规 11 5 2 2 2 3 2" xfId="1913" xr:uid="{00000000-0005-0000-0000-0000A9070000}"/>
    <cellStyle name="常规 11 5 2 2 2 4" xfId="1918" xr:uid="{00000000-0005-0000-0000-0000AE070000}"/>
    <cellStyle name="常规 11 5 2 2 3" xfId="1923" xr:uid="{00000000-0005-0000-0000-0000B3070000}"/>
    <cellStyle name="常规 11 5 2 2 3 2" xfId="1926" xr:uid="{00000000-0005-0000-0000-0000B6070000}"/>
    <cellStyle name="常规 11 5 2 2 3 2 2" xfId="3084" xr:uid="{00000000-0005-0000-0000-00003C0C0000}"/>
    <cellStyle name="常规 11 5 2 2 3 3" xfId="113" xr:uid="{00000000-0005-0000-0000-000089000000}"/>
    <cellStyle name="常规 11 5 2 2 3 3 2" xfId="3085" xr:uid="{00000000-0005-0000-0000-00003D0C0000}"/>
    <cellStyle name="常规 11 5 2 2 3 4" xfId="1400" xr:uid="{00000000-0005-0000-0000-0000A8050000}"/>
    <cellStyle name="常规 11 5 2 2 4" xfId="1929" xr:uid="{00000000-0005-0000-0000-0000B9070000}"/>
    <cellStyle name="常规 11 5 2 2 4 2" xfId="1933" xr:uid="{00000000-0005-0000-0000-0000BD070000}"/>
    <cellStyle name="常规 11 5 2 2 5" xfId="1935" xr:uid="{00000000-0005-0000-0000-0000BF070000}"/>
    <cellStyle name="常规 11 5 2 2 5 2" xfId="1938" xr:uid="{00000000-0005-0000-0000-0000C2070000}"/>
    <cellStyle name="常规 11 5 2 2 6" xfId="1942" xr:uid="{00000000-0005-0000-0000-0000C6070000}"/>
    <cellStyle name="常规 11 5 2 2 6 2" xfId="1946" xr:uid="{00000000-0005-0000-0000-0000CA070000}"/>
    <cellStyle name="常规 11 5 2 2 7" xfId="1856" xr:uid="{00000000-0005-0000-0000-000070070000}"/>
    <cellStyle name="常规 11 5 2 2 8" xfId="1949" xr:uid="{00000000-0005-0000-0000-0000CD070000}"/>
    <cellStyle name="常规 11 5 2 3" xfId="3087" xr:uid="{00000000-0005-0000-0000-00003F0C0000}"/>
    <cellStyle name="常规 11 5 2 4" xfId="460" xr:uid="{00000000-0005-0000-0000-0000FC010000}"/>
    <cellStyle name="常规 11 5 3" xfId="3090" xr:uid="{00000000-0005-0000-0000-0000420C0000}"/>
    <cellStyle name="常规 11 5 3 2" xfId="3092" xr:uid="{00000000-0005-0000-0000-0000440C0000}"/>
    <cellStyle name="常规 11 5 3 2 2" xfId="3096" xr:uid="{00000000-0005-0000-0000-0000480C0000}"/>
    <cellStyle name="常规 11 5 3 2 2 2" xfId="2242" xr:uid="{00000000-0005-0000-0000-0000F2080000}"/>
    <cellStyle name="常规 11 5 3 2 3" xfId="3098" xr:uid="{00000000-0005-0000-0000-00004A0C0000}"/>
    <cellStyle name="常规 11 5 3 2 3 2" xfId="2249" xr:uid="{00000000-0005-0000-0000-0000F9080000}"/>
    <cellStyle name="常规 11 5 3 2 4" xfId="3099" xr:uid="{00000000-0005-0000-0000-00004B0C0000}"/>
    <cellStyle name="常规 11 5 3 3" xfId="3102" xr:uid="{00000000-0005-0000-0000-00004E0C0000}"/>
    <cellStyle name="常规 11 5 3 3 2" xfId="2010" xr:uid="{00000000-0005-0000-0000-00000A080000}"/>
    <cellStyle name="常规 11 5 3 3 2 2" xfId="2015" xr:uid="{00000000-0005-0000-0000-00000F080000}"/>
    <cellStyle name="常规 11 5 3 3 3" xfId="2017" xr:uid="{00000000-0005-0000-0000-000011080000}"/>
    <cellStyle name="常规 11 5 3 3 3 2" xfId="1365" xr:uid="{00000000-0005-0000-0000-000085050000}"/>
    <cellStyle name="常规 11 5 3 3 4" xfId="2019" xr:uid="{00000000-0005-0000-0000-000013080000}"/>
    <cellStyle name="常规 11 5 3 4" xfId="3105" xr:uid="{00000000-0005-0000-0000-0000510C0000}"/>
    <cellStyle name="常规 11 5 3 4 2" xfId="45" xr:uid="{00000000-0005-0000-0000-000037000000}"/>
    <cellStyle name="常规 11 5 3 5" xfId="3107" xr:uid="{00000000-0005-0000-0000-0000530C0000}"/>
    <cellStyle name="常规 11 5 3 5 2" xfId="3112" xr:uid="{00000000-0005-0000-0000-0000580C0000}"/>
    <cellStyle name="常规 11 5 3 6" xfId="2967" xr:uid="{00000000-0005-0000-0000-0000C70B0000}"/>
    <cellStyle name="常规 11 5 3 6 2" xfId="3113" xr:uid="{00000000-0005-0000-0000-0000590C0000}"/>
    <cellStyle name="常规 11 5 3 7" xfId="3114" xr:uid="{00000000-0005-0000-0000-00005A0C0000}"/>
    <cellStyle name="常规 11 5 3 7 2" xfId="3115" xr:uid="{00000000-0005-0000-0000-00005B0C0000}"/>
    <cellStyle name="常规 11 5 3 8" xfId="2588" xr:uid="{00000000-0005-0000-0000-00004C0A0000}"/>
    <cellStyle name="常规 11 5 3 9" xfId="3117" xr:uid="{00000000-0005-0000-0000-00005D0C0000}"/>
    <cellStyle name="常规 11 5 4" xfId="3119" xr:uid="{00000000-0005-0000-0000-00005F0C0000}"/>
    <cellStyle name="常规 11 5 4 2" xfId="3121" xr:uid="{00000000-0005-0000-0000-0000610C0000}"/>
    <cellStyle name="常规 11 5 4 2 2" xfId="94" xr:uid="{00000000-0005-0000-0000-00006E000000}"/>
    <cellStyle name="常规 11 5 4 2 2 2" xfId="1773" xr:uid="{00000000-0005-0000-0000-00001D070000}"/>
    <cellStyle name="常规 11 5 4 2 3" xfId="2058" xr:uid="{00000000-0005-0000-0000-00003A080000}"/>
    <cellStyle name="常规 11 5 4 2 3 2" xfId="3123" xr:uid="{00000000-0005-0000-0000-0000630C0000}"/>
    <cellStyle name="常规 11 5 4 2 4" xfId="3126" xr:uid="{00000000-0005-0000-0000-0000660C0000}"/>
    <cellStyle name="常规 11 5 4 3" xfId="3128" xr:uid="{00000000-0005-0000-0000-0000680C0000}"/>
    <cellStyle name="常规 11 5 4 3 2" xfId="2068" xr:uid="{00000000-0005-0000-0000-000044080000}"/>
    <cellStyle name="常规 11 5 4 3 2 2" xfId="1976" xr:uid="{00000000-0005-0000-0000-0000E8070000}"/>
    <cellStyle name="常规 11 5 4 3 3" xfId="553" xr:uid="{00000000-0005-0000-0000-000059020000}"/>
    <cellStyle name="常规 11 5 4 3 3 2" xfId="1755" xr:uid="{00000000-0005-0000-0000-00000B070000}"/>
    <cellStyle name="常规 11 5 4 3 4" xfId="560" xr:uid="{00000000-0005-0000-0000-000060020000}"/>
    <cellStyle name="常规 11 5 4 4" xfId="3131" xr:uid="{00000000-0005-0000-0000-00006B0C0000}"/>
    <cellStyle name="常规 11 5 4 4 2" xfId="3134" xr:uid="{00000000-0005-0000-0000-00006E0C0000}"/>
    <cellStyle name="常规 11 5 4 5" xfId="3135" xr:uid="{00000000-0005-0000-0000-00006F0C0000}"/>
    <cellStyle name="常规 11 5 4 5 2" xfId="992" xr:uid="{00000000-0005-0000-0000-000010040000}"/>
    <cellStyle name="常规 11 5 4 6" xfId="2972" xr:uid="{00000000-0005-0000-0000-0000CC0B0000}"/>
    <cellStyle name="常规 11 5 4 6 2" xfId="1836" xr:uid="{00000000-0005-0000-0000-00005C070000}"/>
    <cellStyle name="常规 11 5 4 7" xfId="3136" xr:uid="{00000000-0005-0000-0000-0000700C0000}"/>
    <cellStyle name="常规 11 5 4 8" xfId="2592" xr:uid="{00000000-0005-0000-0000-0000500A0000}"/>
    <cellStyle name="常规 11 5 5" xfId="3138" xr:uid="{00000000-0005-0000-0000-0000720C0000}"/>
    <cellStyle name="常规 11 5 6" xfId="3140" xr:uid="{00000000-0005-0000-0000-0000740C0000}"/>
    <cellStyle name="常规 11 5 6 2" xfId="3142" xr:uid="{00000000-0005-0000-0000-0000760C0000}"/>
    <cellStyle name="常规 11 5 6 2 2" xfId="1263" xr:uid="{00000000-0005-0000-0000-00001F050000}"/>
    <cellStyle name="常规 11 5 6 3" xfId="3145" xr:uid="{00000000-0005-0000-0000-0000790C0000}"/>
    <cellStyle name="常规 11 5 6 3 2" xfId="3146" xr:uid="{00000000-0005-0000-0000-00007A0C0000}"/>
    <cellStyle name="常规 11 5 6 4" xfId="1503" xr:uid="{00000000-0005-0000-0000-00000F060000}"/>
    <cellStyle name="常规 11 5 6 4 2" xfId="3147" xr:uid="{00000000-0005-0000-0000-00007B0C0000}"/>
    <cellStyle name="常规 11 5 6 5" xfId="3148" xr:uid="{00000000-0005-0000-0000-00007C0C0000}"/>
    <cellStyle name="常规 11 5 7" xfId="3151" xr:uid="{00000000-0005-0000-0000-00007F0C0000}"/>
    <cellStyle name="常规 11 5 7 2" xfId="1133" xr:uid="{00000000-0005-0000-0000-00009D040000}"/>
    <cellStyle name="常规 11 5 7 2 2" xfId="2594" xr:uid="{00000000-0005-0000-0000-0000520A0000}"/>
    <cellStyle name="常规 11 5 7 3" xfId="1216" xr:uid="{00000000-0005-0000-0000-0000F0040000}"/>
    <cellStyle name="常规 11 5 7 3 2" xfId="3153" xr:uid="{00000000-0005-0000-0000-0000810C0000}"/>
    <cellStyle name="常规 11 5 7 4" xfId="1220" xr:uid="{00000000-0005-0000-0000-0000F4040000}"/>
    <cellStyle name="常规 11 5 8" xfId="355" xr:uid="{00000000-0005-0000-0000-000093010000}"/>
    <cellStyle name="常规 11 5 8 2" xfId="360" xr:uid="{00000000-0005-0000-0000-000098010000}"/>
    <cellStyle name="常规 11 5 9" xfId="376" xr:uid="{00000000-0005-0000-0000-0000A8010000}"/>
    <cellStyle name="常规 11 5 9 2" xfId="387" xr:uid="{00000000-0005-0000-0000-0000B3010000}"/>
    <cellStyle name="常规 11 6" xfId="380" xr:uid="{00000000-0005-0000-0000-0000AC010000}"/>
    <cellStyle name="常规 11 6 2" xfId="392" xr:uid="{00000000-0005-0000-0000-0000B8010000}"/>
    <cellStyle name="常规 11 6 3" xfId="2694" xr:uid="{00000000-0005-0000-0000-0000B60A0000}"/>
    <cellStyle name="常规 11 6 3 2" xfId="1438" xr:uid="{00000000-0005-0000-0000-0000CE050000}"/>
    <cellStyle name="常规 11 6 3 2 2" xfId="1442" xr:uid="{00000000-0005-0000-0000-0000D2050000}"/>
    <cellStyle name="常规 11 6 3 3" xfId="1453" xr:uid="{00000000-0005-0000-0000-0000DD050000}"/>
    <cellStyle name="常规 11 6 3 3 2" xfId="1461" xr:uid="{00000000-0005-0000-0000-0000E5050000}"/>
    <cellStyle name="常规 11 6 3 4" xfId="66" xr:uid="{00000000-0005-0000-0000-00004E000000}"/>
    <cellStyle name="常规 11 6 3 4 2" xfId="1248" xr:uid="{00000000-0005-0000-0000-000010050000}"/>
    <cellStyle name="常规 11 6 3 5" xfId="1224" xr:uid="{00000000-0005-0000-0000-0000F8040000}"/>
    <cellStyle name="常规 11 6 4" xfId="2860" xr:uid="{00000000-0005-0000-0000-00005C0B0000}"/>
    <cellStyle name="常规 11 6 4 2" xfId="1420" xr:uid="{00000000-0005-0000-0000-0000BC050000}"/>
    <cellStyle name="常规 11 6 4 2 2" xfId="1425" xr:uid="{00000000-0005-0000-0000-0000C1050000}"/>
    <cellStyle name="常规 11 6 4 3" xfId="731" xr:uid="{00000000-0005-0000-0000-00000B030000}"/>
    <cellStyle name="常规 11 6 4 3 2" xfId="1354" xr:uid="{00000000-0005-0000-0000-00007A050000}"/>
    <cellStyle name="常规 11 6 4 4" xfId="741" xr:uid="{00000000-0005-0000-0000-000015030000}"/>
    <cellStyle name="常规 11 6 5" xfId="894" xr:uid="{00000000-0005-0000-0000-0000AE030000}"/>
    <cellStyle name="常规 11 6 5 2" xfId="79" xr:uid="{00000000-0005-0000-0000-00005D000000}"/>
    <cellStyle name="常规 11 6 6" xfId="899" xr:uid="{00000000-0005-0000-0000-0000B3030000}"/>
    <cellStyle name="常规 11 6 6 2" xfId="908" xr:uid="{00000000-0005-0000-0000-0000BC030000}"/>
    <cellStyle name="常规 11 6 7" xfId="1363" xr:uid="{00000000-0005-0000-0000-000083050000}"/>
    <cellStyle name="常规 11 6 7 2" xfId="265" xr:uid="{00000000-0005-0000-0000-000039010000}"/>
    <cellStyle name="常规 11 6 8" xfId="403" xr:uid="{00000000-0005-0000-0000-0000C3010000}"/>
    <cellStyle name="常规 11 7" xfId="1611" xr:uid="{00000000-0005-0000-0000-00007B060000}"/>
    <cellStyle name="常规 11 7 2" xfId="594" xr:uid="{00000000-0005-0000-0000-000082020000}"/>
    <cellStyle name="常规 11 7 2 2" xfId="143" xr:uid="{00000000-0005-0000-0000-0000AD000000}"/>
    <cellStyle name="常规 11 7 2 2 2" xfId="2178" xr:uid="{00000000-0005-0000-0000-0000B2080000}"/>
    <cellStyle name="常规 11 7 2 3" xfId="3154" xr:uid="{00000000-0005-0000-0000-0000820C0000}"/>
    <cellStyle name="常规 11 7 2 3 2" xfId="3155" xr:uid="{00000000-0005-0000-0000-0000830C0000}"/>
    <cellStyle name="常规 11 7 2 4" xfId="3157" xr:uid="{00000000-0005-0000-0000-0000850C0000}"/>
    <cellStyle name="常规 11 7 3" xfId="2701" xr:uid="{00000000-0005-0000-0000-0000BD0A0000}"/>
    <cellStyle name="常规 11 7 3 2" xfId="1088" xr:uid="{00000000-0005-0000-0000-000070040000}"/>
    <cellStyle name="常规 11 7 3 2 2" xfId="1656" xr:uid="{00000000-0005-0000-0000-0000A8060000}"/>
    <cellStyle name="常规 11 7 3 3" xfId="1091" xr:uid="{00000000-0005-0000-0000-000073040000}"/>
    <cellStyle name="常规 11 7 3 3 2" xfId="2046" xr:uid="{00000000-0005-0000-0000-00002E080000}"/>
    <cellStyle name="常规 11 7 3 4" xfId="1098" xr:uid="{00000000-0005-0000-0000-00007A040000}"/>
    <cellStyle name="常规 11 7 4" xfId="2865" xr:uid="{00000000-0005-0000-0000-0000610B0000}"/>
    <cellStyle name="常规 11 7 4 2" xfId="803" xr:uid="{00000000-0005-0000-0000-000053030000}"/>
    <cellStyle name="常规 11 7 5" xfId="2870" xr:uid="{00000000-0005-0000-0000-0000660B0000}"/>
    <cellStyle name="常规 11 7 5 2" xfId="919" xr:uid="{00000000-0005-0000-0000-0000C7030000}"/>
    <cellStyle name="常规 11 7 6" xfId="3160" xr:uid="{00000000-0005-0000-0000-0000880C0000}"/>
    <cellStyle name="常规 11 7 6 2" xfId="930" xr:uid="{00000000-0005-0000-0000-0000D2030000}"/>
    <cellStyle name="常规 11 7 7" xfId="2173" xr:uid="{00000000-0005-0000-0000-0000AD080000}"/>
    <cellStyle name="常规 11 7 8" xfId="130" xr:uid="{00000000-0005-0000-0000-00009C000000}"/>
    <cellStyle name="常规 11 8" xfId="1833" xr:uid="{00000000-0005-0000-0000-000059070000}"/>
    <cellStyle name="常规 11 8 2" xfId="610" xr:uid="{00000000-0005-0000-0000-000092020000}"/>
    <cellStyle name="常规 11 8 2 2" xfId="3162" xr:uid="{00000000-0005-0000-0000-00008A0C0000}"/>
    <cellStyle name="常规 11 8 3" xfId="2874" xr:uid="{00000000-0005-0000-0000-00006A0B0000}"/>
    <cellStyle name="常规 11 8 3 2" xfId="3164" xr:uid="{00000000-0005-0000-0000-00008C0C0000}"/>
    <cellStyle name="常规 11 8 4" xfId="3166" xr:uid="{00000000-0005-0000-0000-00008E0C0000}"/>
    <cellStyle name="常规 11 8 4 2" xfId="3077" xr:uid="{00000000-0005-0000-0000-0000350C0000}"/>
    <cellStyle name="常规 11 8 5" xfId="1371" xr:uid="{00000000-0005-0000-0000-00008B050000}"/>
    <cellStyle name="常规 11 8 5 2" xfId="3168" xr:uid="{00000000-0005-0000-0000-0000900C0000}"/>
    <cellStyle name="常规 11 8 6" xfId="3170" xr:uid="{00000000-0005-0000-0000-0000920C0000}"/>
    <cellStyle name="常规 11 9" xfId="1837" xr:uid="{00000000-0005-0000-0000-00005D070000}"/>
    <cellStyle name="常规 11 9 2" xfId="2267" xr:uid="{00000000-0005-0000-0000-00000B090000}"/>
    <cellStyle name="常规 11 9 2 2" xfId="2269" xr:uid="{00000000-0005-0000-0000-00000D090000}"/>
    <cellStyle name="常规 11 9 3" xfId="2277" xr:uid="{00000000-0005-0000-0000-000015090000}"/>
    <cellStyle name="常规 11 9 3 2" xfId="1380" xr:uid="{00000000-0005-0000-0000-000094050000}"/>
    <cellStyle name="常规 11 9 4" xfId="2282" xr:uid="{00000000-0005-0000-0000-00001A090000}"/>
    <cellStyle name="常规 110" xfId="2288" xr:uid="{00000000-0005-0000-0000-000020090000}"/>
    <cellStyle name="常规 111" xfId="1014" xr:uid="{00000000-0005-0000-0000-000026040000}"/>
    <cellStyle name="常规 113" xfId="3172" xr:uid="{00000000-0005-0000-0000-0000940C0000}"/>
    <cellStyle name="常规 114" xfId="2801" xr:uid="{00000000-0005-0000-0000-0000210B0000}"/>
    <cellStyle name="常规 114 2" xfId="2805" xr:uid="{00000000-0005-0000-0000-0000250B0000}"/>
    <cellStyle name="常规 115" xfId="3177" xr:uid="{00000000-0005-0000-0000-0000990C0000}"/>
    <cellStyle name="常规 115 2" xfId="3181" xr:uid="{00000000-0005-0000-0000-00009D0C0000}"/>
    <cellStyle name="常规 116" xfId="2039" xr:uid="{00000000-0005-0000-0000-000027080000}"/>
    <cellStyle name="常规 116 2" xfId="3183" xr:uid="{00000000-0005-0000-0000-00009F0C0000}"/>
    <cellStyle name="常规 117" xfId="3109" xr:uid="{00000000-0005-0000-0000-0000550C0000}"/>
    <cellStyle name="常规 117 2" xfId="3185" xr:uid="{00000000-0005-0000-0000-0000A10C0000}"/>
    <cellStyle name="常规 118" xfId="3188" xr:uid="{00000000-0005-0000-0000-0000A40C0000}"/>
    <cellStyle name="常规 118 2" xfId="3190" xr:uid="{00000000-0005-0000-0000-0000A60C0000}"/>
    <cellStyle name="常规 118 2 2" xfId="3192" xr:uid="{00000000-0005-0000-0000-0000A80C0000}"/>
    <cellStyle name="常规 12" xfId="892" xr:uid="{00000000-0005-0000-0000-0000AC030000}"/>
    <cellStyle name="常规 12 2" xfId="3194" xr:uid="{00000000-0005-0000-0000-0000AA0C0000}"/>
    <cellStyle name="常规 12 2 2" xfId="3196" xr:uid="{00000000-0005-0000-0000-0000AC0C0000}"/>
    <cellStyle name="常规 12 2 2 2" xfId="3198" xr:uid="{00000000-0005-0000-0000-0000AE0C0000}"/>
    <cellStyle name="常规 12 2 3" xfId="3201" xr:uid="{00000000-0005-0000-0000-0000B10C0000}"/>
    <cellStyle name="常规 12 3" xfId="3202" xr:uid="{00000000-0005-0000-0000-0000B20C0000}"/>
    <cellStyle name="常规 12 3 2" xfId="1683" xr:uid="{00000000-0005-0000-0000-0000C3060000}"/>
    <cellStyle name="常规 12 4" xfId="3204" xr:uid="{00000000-0005-0000-0000-0000B40C0000}"/>
    <cellStyle name="常规 12 4 2" xfId="259" xr:uid="{00000000-0005-0000-0000-000033010000}"/>
    <cellStyle name="常规 122" xfId="3110" xr:uid="{00000000-0005-0000-0000-0000560C0000}"/>
    <cellStyle name="常规 122 2" xfId="3186" xr:uid="{00000000-0005-0000-0000-0000A20C0000}"/>
    <cellStyle name="常规 13" xfId="3205" xr:uid="{00000000-0005-0000-0000-0000B50C0000}"/>
    <cellStyle name="常规 13 10" xfId="626" xr:uid="{00000000-0005-0000-0000-0000A2020000}"/>
    <cellStyle name="常规 13 10 2" xfId="1465" xr:uid="{00000000-0005-0000-0000-0000E9050000}"/>
    <cellStyle name="常规 13 11" xfId="640" xr:uid="{00000000-0005-0000-0000-0000B0020000}"/>
    <cellStyle name="常规 13 11 2" xfId="1468" xr:uid="{00000000-0005-0000-0000-0000EC050000}"/>
    <cellStyle name="常规 13 12" xfId="295" xr:uid="{00000000-0005-0000-0000-000057010000}"/>
    <cellStyle name="常规 13 12 2" xfId="3207" xr:uid="{00000000-0005-0000-0000-0000B70C0000}"/>
    <cellStyle name="常规 13 13" xfId="247" xr:uid="{00000000-0005-0000-0000-000027010000}"/>
    <cellStyle name="常规 13 14" xfId="252" xr:uid="{00000000-0005-0000-0000-00002C010000}"/>
    <cellStyle name="常规 13 2" xfId="3208" xr:uid="{00000000-0005-0000-0000-0000B80C0000}"/>
    <cellStyle name="常规 13 2 10" xfId="3210" xr:uid="{00000000-0005-0000-0000-0000BA0C0000}"/>
    <cellStyle name="常规 13 2 2" xfId="3211" xr:uid="{00000000-0005-0000-0000-0000BB0C0000}"/>
    <cellStyle name="常规 13 2 2 2" xfId="3214" xr:uid="{00000000-0005-0000-0000-0000BE0C0000}"/>
    <cellStyle name="常规 13 2 2 2 2" xfId="3217" xr:uid="{00000000-0005-0000-0000-0000C10C0000}"/>
    <cellStyle name="常规 13 2 2 2 2 2" xfId="3219" xr:uid="{00000000-0005-0000-0000-0000C30C0000}"/>
    <cellStyle name="常规 13 2 2 2 2 2 2" xfId="201" xr:uid="{00000000-0005-0000-0000-0000F5000000}"/>
    <cellStyle name="常规 13 2 2 2 2 3" xfId="2369" xr:uid="{00000000-0005-0000-0000-000071090000}"/>
    <cellStyle name="常规 13 2 2 2 2 3 2" xfId="2372" xr:uid="{00000000-0005-0000-0000-000074090000}"/>
    <cellStyle name="常规 13 2 2 2 2 4" xfId="1965" xr:uid="{00000000-0005-0000-0000-0000DD070000}"/>
    <cellStyle name="常规 13 2 2 2 3" xfId="3222" xr:uid="{00000000-0005-0000-0000-0000C60C0000}"/>
    <cellStyle name="常规 13 2 2 2 3 2" xfId="2581" xr:uid="{00000000-0005-0000-0000-0000450A0000}"/>
    <cellStyle name="常规 13 2 2 2 3 2 2" xfId="2583" xr:uid="{00000000-0005-0000-0000-0000470A0000}"/>
    <cellStyle name="常规 13 2 2 2 3 3" xfId="2376" xr:uid="{00000000-0005-0000-0000-000078090000}"/>
    <cellStyle name="常规 13 2 2 2 3 3 2" xfId="2591" xr:uid="{00000000-0005-0000-0000-00004F0A0000}"/>
    <cellStyle name="常规 13 2 2 2 3 4" xfId="2066" xr:uid="{00000000-0005-0000-0000-000042080000}"/>
    <cellStyle name="常规 13 2 2 2 4" xfId="3226" xr:uid="{00000000-0005-0000-0000-0000CA0C0000}"/>
    <cellStyle name="常规 13 2 2 2 4 2" xfId="49" xr:uid="{00000000-0005-0000-0000-00003C000000}"/>
    <cellStyle name="常规 13 2 2 2 5" xfId="3230" xr:uid="{00000000-0005-0000-0000-0000CE0C0000}"/>
    <cellStyle name="常规 13 2 2 2 5 2" xfId="1698" xr:uid="{00000000-0005-0000-0000-0000D2060000}"/>
    <cellStyle name="常规 13 2 2 2 6" xfId="2311" xr:uid="{00000000-0005-0000-0000-000037090000}"/>
    <cellStyle name="常规 13 2 2 2 6 2" xfId="775" xr:uid="{00000000-0005-0000-0000-000037030000}"/>
    <cellStyle name="常规 13 2 2 2 7" xfId="3231" xr:uid="{00000000-0005-0000-0000-0000CF0C0000}"/>
    <cellStyle name="常规 13 2 2 2 8" xfId="3232" xr:uid="{00000000-0005-0000-0000-0000D00C0000}"/>
    <cellStyle name="常规 13 2 2 3" xfId="3234" xr:uid="{00000000-0005-0000-0000-0000D20C0000}"/>
    <cellStyle name="常规 13 2 2 4" xfId="706" xr:uid="{00000000-0005-0000-0000-0000F2020000}"/>
    <cellStyle name="常规 13 2 3" xfId="2449" xr:uid="{00000000-0005-0000-0000-0000C1090000}"/>
    <cellStyle name="常规 13 2 3 2" xfId="3236" xr:uid="{00000000-0005-0000-0000-0000D40C0000}"/>
    <cellStyle name="常规 13 2 3 2 2" xfId="3241" xr:uid="{00000000-0005-0000-0000-0000D90C0000}"/>
    <cellStyle name="常规 13 2 3 2 2 2" xfId="3244" xr:uid="{00000000-0005-0000-0000-0000DC0C0000}"/>
    <cellStyle name="常规 13 2 3 2 3" xfId="3247" xr:uid="{00000000-0005-0000-0000-0000DF0C0000}"/>
    <cellStyle name="常规 13 2 3 2 3 2" xfId="2672" xr:uid="{00000000-0005-0000-0000-0000A00A0000}"/>
    <cellStyle name="常规 13 2 3 2 4" xfId="3250" xr:uid="{00000000-0005-0000-0000-0000E20C0000}"/>
    <cellStyle name="常规 13 2 3 3" xfId="3254" xr:uid="{00000000-0005-0000-0000-0000E60C0000}"/>
    <cellStyle name="常规 13 2 3 3 2" xfId="3257" xr:uid="{00000000-0005-0000-0000-0000E90C0000}"/>
    <cellStyle name="常规 13 2 3 3 2 2" xfId="3259" xr:uid="{00000000-0005-0000-0000-0000EB0C0000}"/>
    <cellStyle name="常规 13 2 3 3 3" xfId="68" xr:uid="{00000000-0005-0000-0000-000050000000}"/>
    <cellStyle name="常规 13 2 3 3 3 2" xfId="1241" xr:uid="{00000000-0005-0000-0000-000009050000}"/>
    <cellStyle name="常规 13 2 3 3 4" xfId="1227" xr:uid="{00000000-0005-0000-0000-0000FB040000}"/>
    <cellStyle name="常规 13 2 3 4" xfId="3261" xr:uid="{00000000-0005-0000-0000-0000ED0C0000}"/>
    <cellStyle name="常规 13 2 3 4 2" xfId="729" xr:uid="{00000000-0005-0000-0000-000009030000}"/>
    <cellStyle name="常规 13 2 3 5" xfId="1321" xr:uid="{00000000-0005-0000-0000-000059050000}"/>
    <cellStyle name="常规 13 2 3 5 2" xfId="38" xr:uid="{00000000-0005-0000-0000-00002F000000}"/>
    <cellStyle name="常规 13 2 3 6" xfId="2950" xr:uid="{00000000-0005-0000-0000-0000B60B0000}"/>
    <cellStyle name="常规 13 2 3 6 2" xfId="913" xr:uid="{00000000-0005-0000-0000-0000C1030000}"/>
    <cellStyle name="常规 13 2 3 7" xfId="3262" xr:uid="{00000000-0005-0000-0000-0000EE0C0000}"/>
    <cellStyle name="常规 13 2 3 8" xfId="3263" xr:uid="{00000000-0005-0000-0000-0000EF0C0000}"/>
    <cellStyle name="常规 13 2 4" xfId="3264" xr:uid="{00000000-0005-0000-0000-0000F00C0000}"/>
    <cellStyle name="常规 13 2 4 2" xfId="3267" xr:uid="{00000000-0005-0000-0000-0000F30C0000}"/>
    <cellStyle name="常规 13 2 4 2 2" xfId="3271" xr:uid="{00000000-0005-0000-0000-0000F70C0000}"/>
    <cellStyle name="常规 13 2 4 3" xfId="3274" xr:uid="{00000000-0005-0000-0000-0000FA0C0000}"/>
    <cellStyle name="常规 13 2 4 3 2" xfId="3275" xr:uid="{00000000-0005-0000-0000-0000FB0C0000}"/>
    <cellStyle name="常规 13 2 4 4" xfId="3277" xr:uid="{00000000-0005-0000-0000-0000FD0C0000}"/>
    <cellStyle name="常规 13 2 4 4 2" xfId="826" xr:uid="{00000000-0005-0000-0000-00006A030000}"/>
    <cellStyle name="常规 13 2 4 5" xfId="3278" xr:uid="{00000000-0005-0000-0000-0000FE0C0000}"/>
    <cellStyle name="常规 13 2 5" xfId="3279" xr:uid="{00000000-0005-0000-0000-0000FF0C0000}"/>
    <cellStyle name="常规 13 2 5 2" xfId="3281" xr:uid="{00000000-0005-0000-0000-0000010D0000}"/>
    <cellStyle name="常规 13 2 5 2 2" xfId="3001" xr:uid="{00000000-0005-0000-0000-0000E90B0000}"/>
    <cellStyle name="常规 13 2 5 3" xfId="3284" xr:uid="{00000000-0005-0000-0000-0000040D0000}"/>
    <cellStyle name="常规 13 2 5 3 2" xfId="3286" xr:uid="{00000000-0005-0000-0000-0000060D0000}"/>
    <cellStyle name="常规 13 2 5 4" xfId="3287" xr:uid="{00000000-0005-0000-0000-0000070D0000}"/>
    <cellStyle name="常规 13 2 6" xfId="3288" xr:uid="{00000000-0005-0000-0000-0000080D0000}"/>
    <cellStyle name="常规 13 2 6 2" xfId="3289" xr:uid="{00000000-0005-0000-0000-0000090D0000}"/>
    <cellStyle name="常规 13 2 7" xfId="3290" xr:uid="{00000000-0005-0000-0000-00000A0D0000}"/>
    <cellStyle name="常规 13 2 7 2" xfId="3291" xr:uid="{00000000-0005-0000-0000-00000B0D0000}"/>
    <cellStyle name="常规 13 2 8" xfId="488" xr:uid="{00000000-0005-0000-0000-000018020000}"/>
    <cellStyle name="常规 13 2 8 2" xfId="3003" xr:uid="{00000000-0005-0000-0000-0000EB0B0000}"/>
    <cellStyle name="常规 13 2 9" xfId="491" xr:uid="{00000000-0005-0000-0000-00001B020000}"/>
    <cellStyle name="常规 13 3" xfId="1846" xr:uid="{00000000-0005-0000-0000-000066070000}"/>
    <cellStyle name="常规 13 3 2" xfId="1848" xr:uid="{00000000-0005-0000-0000-000068070000}"/>
    <cellStyle name="常规 13 3 2 2" xfId="1871" xr:uid="{00000000-0005-0000-0000-00007F070000}"/>
    <cellStyle name="常规 13 3 3" xfId="941" xr:uid="{00000000-0005-0000-0000-0000DD030000}"/>
    <cellStyle name="常规 13 3 4" xfId="3292" xr:uid="{00000000-0005-0000-0000-00000C0D0000}"/>
    <cellStyle name="常规 13 3 5" xfId="3293" xr:uid="{00000000-0005-0000-0000-00000D0D0000}"/>
    <cellStyle name="常规 13 3 6" xfId="3294" xr:uid="{00000000-0005-0000-0000-00000E0D0000}"/>
    <cellStyle name="常规 13 3 7" xfId="3295" xr:uid="{00000000-0005-0000-0000-00000F0D0000}"/>
    <cellStyle name="常规 13 3 8" xfId="3059" xr:uid="{00000000-0005-0000-0000-0000230C0000}"/>
    <cellStyle name="常规 13 4" xfId="1851" xr:uid="{00000000-0005-0000-0000-00006B070000}"/>
    <cellStyle name="常规 13 4 2" xfId="1853" xr:uid="{00000000-0005-0000-0000-00006D070000}"/>
    <cellStyle name="常规 13 4 2 2" xfId="3297" xr:uid="{00000000-0005-0000-0000-0000110D0000}"/>
    <cellStyle name="常规 13 4 2 2 2" xfId="3300" xr:uid="{00000000-0005-0000-0000-0000140D0000}"/>
    <cellStyle name="常规 13 4 2 2 2 2" xfId="496" xr:uid="{00000000-0005-0000-0000-000020020000}"/>
    <cellStyle name="常规 13 4 2 2 3" xfId="3301" xr:uid="{00000000-0005-0000-0000-0000150D0000}"/>
    <cellStyle name="常规 13 4 2 2 3 2" xfId="3303" xr:uid="{00000000-0005-0000-0000-0000170D0000}"/>
    <cellStyle name="常规 13 4 2 2 4" xfId="2616" xr:uid="{00000000-0005-0000-0000-0000680A0000}"/>
    <cellStyle name="常规 13 4 2 3" xfId="3305" xr:uid="{00000000-0005-0000-0000-0000190D0000}"/>
    <cellStyle name="常规 13 4 2 3 2" xfId="3307" xr:uid="{00000000-0005-0000-0000-00001B0D0000}"/>
    <cellStyle name="常规 13 4 2 3 2 2" xfId="3308" xr:uid="{00000000-0005-0000-0000-00001C0D0000}"/>
    <cellStyle name="常规 13 4 2 3 3" xfId="3309" xr:uid="{00000000-0005-0000-0000-00001D0D0000}"/>
    <cellStyle name="常规 13 4 2 3 3 2" xfId="3311" xr:uid="{00000000-0005-0000-0000-00001F0D0000}"/>
    <cellStyle name="常规 13 4 2 3 4" xfId="183" xr:uid="{00000000-0005-0000-0000-0000DF000000}"/>
    <cellStyle name="常规 13 4 2 4" xfId="3313" xr:uid="{00000000-0005-0000-0000-0000210D0000}"/>
    <cellStyle name="常规 13 4 2 4 2" xfId="3316" xr:uid="{00000000-0005-0000-0000-0000240D0000}"/>
    <cellStyle name="常规 13 4 2 5" xfId="1178" xr:uid="{00000000-0005-0000-0000-0000CA040000}"/>
    <cellStyle name="常规 13 4 2 5 2" xfId="1189" xr:uid="{00000000-0005-0000-0000-0000D5040000}"/>
    <cellStyle name="常规 13 4 2 6" xfId="53" xr:uid="{00000000-0005-0000-0000-000040000000}"/>
    <cellStyle name="常规 13 4 2 6 2" xfId="1066" xr:uid="{00000000-0005-0000-0000-00005A040000}"/>
    <cellStyle name="常规 13 4 2 7" xfId="1971" xr:uid="{00000000-0005-0000-0000-0000E3070000}"/>
    <cellStyle name="常规 13 4 2 8" xfId="1978" xr:uid="{00000000-0005-0000-0000-0000EA070000}"/>
    <cellStyle name="常规 13 4 3" xfId="1947" xr:uid="{00000000-0005-0000-0000-0000CB070000}"/>
    <cellStyle name="常规 13 4 4" xfId="3318" xr:uid="{00000000-0005-0000-0000-0000260D0000}"/>
    <cellStyle name="常规 13 4 5" xfId="3319" xr:uid="{00000000-0005-0000-0000-0000270D0000}"/>
    <cellStyle name="常规 13 5" xfId="125" xr:uid="{00000000-0005-0000-0000-000097000000}"/>
    <cellStyle name="常规 13 5 2" xfId="426" xr:uid="{00000000-0005-0000-0000-0000DA010000}"/>
    <cellStyle name="常规 13 5 2 2" xfId="3173" xr:uid="{00000000-0005-0000-0000-0000950C0000}"/>
    <cellStyle name="常规 13 5 2 2 2" xfId="3321" xr:uid="{00000000-0005-0000-0000-0000290D0000}"/>
    <cellStyle name="常规 13 5 2 3" xfId="2803" xr:uid="{00000000-0005-0000-0000-0000230B0000}"/>
    <cellStyle name="常规 13 5 2 3 2" xfId="2807" xr:uid="{00000000-0005-0000-0000-0000270B0000}"/>
    <cellStyle name="常规 13 5 2 4" xfId="3178" xr:uid="{00000000-0005-0000-0000-00009A0C0000}"/>
    <cellStyle name="常规 13 5 3" xfId="3324" xr:uid="{00000000-0005-0000-0000-00002C0D0000}"/>
    <cellStyle name="常规 13 5 3 2" xfId="2980" xr:uid="{00000000-0005-0000-0000-0000D40B0000}"/>
    <cellStyle name="常规 13 5 3 2 2" xfId="526" xr:uid="{00000000-0005-0000-0000-00003E020000}"/>
    <cellStyle name="常规 13 5 3 3" xfId="2985" xr:uid="{00000000-0005-0000-0000-0000D90B0000}"/>
    <cellStyle name="常规 13 5 3 3 2" xfId="3326" xr:uid="{00000000-0005-0000-0000-00002E0D0000}"/>
    <cellStyle name="常规 13 5 3 4" xfId="2889" xr:uid="{00000000-0005-0000-0000-0000790B0000}"/>
    <cellStyle name="常规 13 5 4" xfId="3327" xr:uid="{00000000-0005-0000-0000-00002F0D0000}"/>
    <cellStyle name="常规 13 5 4 2" xfId="2991" xr:uid="{00000000-0005-0000-0000-0000DF0B0000}"/>
    <cellStyle name="常规 13 5 5" xfId="3328" xr:uid="{00000000-0005-0000-0000-0000300D0000}"/>
    <cellStyle name="常规 13 5 5 2" xfId="3329" xr:uid="{00000000-0005-0000-0000-0000310D0000}"/>
    <cellStyle name="常规 13 5 6" xfId="1157" xr:uid="{00000000-0005-0000-0000-0000B5040000}"/>
    <cellStyle name="常规 13 5 6 2" xfId="3330" xr:uid="{00000000-0005-0000-0000-0000320D0000}"/>
    <cellStyle name="常规 13 5 7" xfId="1160" xr:uid="{00000000-0005-0000-0000-0000B8040000}"/>
    <cellStyle name="常规 13 5 8" xfId="3066" xr:uid="{00000000-0005-0000-0000-00002A0C0000}"/>
    <cellStyle name="常规 13 6" xfId="1579" xr:uid="{00000000-0005-0000-0000-00005B060000}"/>
    <cellStyle name="常规 13 6 2" xfId="1583" xr:uid="{00000000-0005-0000-0000-00005F060000}"/>
    <cellStyle name="常规 13 6 2 2" xfId="1588" xr:uid="{00000000-0005-0000-0000-000064060000}"/>
    <cellStyle name="常规 13 6 3" xfId="1599" xr:uid="{00000000-0005-0000-0000-00006F060000}"/>
    <cellStyle name="常规 13 6 3 2" xfId="1604" xr:uid="{00000000-0005-0000-0000-000074060000}"/>
    <cellStyle name="常规 13 6 4" xfId="1612" xr:uid="{00000000-0005-0000-0000-00007C060000}"/>
    <cellStyle name="常规 13 6 4 2" xfId="1614" xr:uid="{00000000-0005-0000-0000-00007E060000}"/>
    <cellStyle name="常规 13 6 5" xfId="1616" xr:uid="{00000000-0005-0000-0000-000080060000}"/>
    <cellStyle name="常规 13 6 5 2" xfId="122" xr:uid="{00000000-0005-0000-0000-000093000000}"/>
    <cellStyle name="常规 13 6 6" xfId="210" xr:uid="{00000000-0005-0000-0000-0000FE000000}"/>
    <cellStyle name="常规 13 7" xfId="1624" xr:uid="{00000000-0005-0000-0000-000088060000}"/>
    <cellStyle name="常规 13 7 2" xfId="3331" xr:uid="{00000000-0005-0000-0000-0000330D0000}"/>
    <cellStyle name="常规 13 7 2 2" xfId="3332" xr:uid="{00000000-0005-0000-0000-0000340D0000}"/>
    <cellStyle name="常规 13 7 3" xfId="3335" xr:uid="{00000000-0005-0000-0000-0000370D0000}"/>
    <cellStyle name="常规 13 7 3 2" xfId="3336" xr:uid="{00000000-0005-0000-0000-0000380D0000}"/>
    <cellStyle name="常规 13 7 4" xfId="3339" xr:uid="{00000000-0005-0000-0000-00003B0D0000}"/>
    <cellStyle name="常规 13 8" xfId="1627" xr:uid="{00000000-0005-0000-0000-00008B060000}"/>
    <cellStyle name="常规 13 8 2" xfId="682" xr:uid="{00000000-0005-0000-0000-0000DA020000}"/>
    <cellStyle name="常规 13 9" xfId="1642" xr:uid="{00000000-0005-0000-0000-00009A060000}"/>
    <cellStyle name="常规 13 9 2" xfId="1649" xr:uid="{00000000-0005-0000-0000-0000A1060000}"/>
    <cellStyle name="常规 135" xfId="3340" xr:uid="{00000000-0005-0000-0000-00003C0D0000}"/>
    <cellStyle name="常规 136" xfId="3341" xr:uid="{00000000-0005-0000-0000-00003D0D0000}"/>
    <cellStyle name="常规 137" xfId="3343" xr:uid="{00000000-0005-0000-0000-00003F0D0000}"/>
    <cellStyle name="常规 138" xfId="3346" xr:uid="{00000000-0005-0000-0000-0000420D0000}"/>
    <cellStyle name="常规 139" xfId="3349" xr:uid="{00000000-0005-0000-0000-0000450D0000}"/>
    <cellStyle name="常规 14" xfId="3352" xr:uid="{00000000-0005-0000-0000-0000480D0000}"/>
    <cellStyle name="常规 14 10" xfId="3354" xr:uid="{00000000-0005-0000-0000-00004A0D0000}"/>
    <cellStyle name="常规 14 10 2" xfId="3355" xr:uid="{00000000-0005-0000-0000-00004B0D0000}"/>
    <cellStyle name="常规 14 11" xfId="3356" xr:uid="{00000000-0005-0000-0000-00004C0D0000}"/>
    <cellStyle name="常规 14 11 2" xfId="3357" xr:uid="{00000000-0005-0000-0000-00004D0D0000}"/>
    <cellStyle name="常规 14 12" xfId="3358" xr:uid="{00000000-0005-0000-0000-00004E0D0000}"/>
    <cellStyle name="常规 14 13" xfId="3359" xr:uid="{00000000-0005-0000-0000-00004F0D0000}"/>
    <cellStyle name="常规 14 2" xfId="3156" xr:uid="{00000000-0005-0000-0000-0000840C0000}"/>
    <cellStyle name="常规 14 2 2" xfId="3360" xr:uid="{00000000-0005-0000-0000-0000500D0000}"/>
    <cellStyle name="常规 14 3" xfId="1059" xr:uid="{00000000-0005-0000-0000-000053040000}"/>
    <cellStyle name="常规 14 4" xfId="1859" xr:uid="{00000000-0005-0000-0000-000073070000}"/>
    <cellStyle name="常规 14 4 2" xfId="1861" xr:uid="{00000000-0005-0000-0000-000075070000}"/>
    <cellStyle name="常规 14 4 2 2" xfId="3361" xr:uid="{00000000-0005-0000-0000-0000510D0000}"/>
    <cellStyle name="常规 14 4 2 2 2" xfId="3362" xr:uid="{00000000-0005-0000-0000-0000520D0000}"/>
    <cellStyle name="常规 14 4 2 3" xfId="3363" xr:uid="{00000000-0005-0000-0000-0000530D0000}"/>
    <cellStyle name="常规 14 4 2 3 2" xfId="3365" xr:uid="{00000000-0005-0000-0000-0000550D0000}"/>
    <cellStyle name="常规 14 4 2 4" xfId="3366" xr:uid="{00000000-0005-0000-0000-0000560D0000}"/>
    <cellStyle name="常规 14 4 3" xfId="3367" xr:uid="{00000000-0005-0000-0000-0000570D0000}"/>
    <cellStyle name="常规 14 4 3 2" xfId="3032" xr:uid="{00000000-0005-0000-0000-0000080C0000}"/>
    <cellStyle name="常规 14 4 3 2 2" xfId="1528" xr:uid="{00000000-0005-0000-0000-000028060000}"/>
    <cellStyle name="常规 14 4 3 3" xfId="3034" xr:uid="{00000000-0005-0000-0000-00000A0C0000}"/>
    <cellStyle name="常规 14 4 3 3 2" xfId="3368" xr:uid="{00000000-0005-0000-0000-0000580D0000}"/>
    <cellStyle name="常规 14 4 3 4" xfId="3369" xr:uid="{00000000-0005-0000-0000-0000590D0000}"/>
    <cellStyle name="常规 14 4 4" xfId="3370" xr:uid="{00000000-0005-0000-0000-00005A0D0000}"/>
    <cellStyle name="常规 14 4 4 2" xfId="3040" xr:uid="{00000000-0005-0000-0000-0000100C0000}"/>
    <cellStyle name="常规 14 4 5" xfId="3371" xr:uid="{00000000-0005-0000-0000-00005B0D0000}"/>
    <cellStyle name="常规 14 4 5 2" xfId="3372" xr:uid="{00000000-0005-0000-0000-00005C0D0000}"/>
    <cellStyle name="常规 14 4 6" xfId="2568" xr:uid="{00000000-0005-0000-0000-0000380A0000}"/>
    <cellStyle name="常规 14 4 6 2" xfId="3373" xr:uid="{00000000-0005-0000-0000-00005D0D0000}"/>
    <cellStyle name="常规 14 4 7" xfId="3374" xr:uid="{00000000-0005-0000-0000-00005E0D0000}"/>
    <cellStyle name="常规 14 4 8" xfId="3376" xr:uid="{00000000-0005-0000-0000-0000600D0000}"/>
    <cellStyle name="常规 14 5" xfId="1618" xr:uid="{00000000-0005-0000-0000-000082060000}"/>
    <cellStyle name="常规 14 5 2" xfId="3378" xr:uid="{00000000-0005-0000-0000-0000620D0000}"/>
    <cellStyle name="常规 14 5 2 2" xfId="3379" xr:uid="{00000000-0005-0000-0000-0000630D0000}"/>
    <cellStyle name="常规 14 5 3" xfId="3380" xr:uid="{00000000-0005-0000-0000-0000640D0000}"/>
    <cellStyle name="常规 14 5 3 2" xfId="492" xr:uid="{00000000-0005-0000-0000-00001C020000}"/>
    <cellStyle name="常规 14 5 4" xfId="3381" xr:uid="{00000000-0005-0000-0000-0000650D0000}"/>
    <cellStyle name="常规 14 5 4 2" xfId="3061" xr:uid="{00000000-0005-0000-0000-0000250C0000}"/>
    <cellStyle name="常规 14 5 5" xfId="3382" xr:uid="{00000000-0005-0000-0000-0000660D0000}"/>
    <cellStyle name="常规 14 6" xfId="454" xr:uid="{00000000-0005-0000-0000-0000F6010000}"/>
    <cellStyle name="常规 14 6 2" xfId="1701" xr:uid="{00000000-0005-0000-0000-0000D5060000}"/>
    <cellStyle name="常规 14 6 2 2" xfId="521" xr:uid="{00000000-0005-0000-0000-000039020000}"/>
    <cellStyle name="常规 14 6 3" xfId="1703" xr:uid="{00000000-0005-0000-0000-0000D7060000}"/>
    <cellStyle name="常规 14 6 3 2" xfId="57" xr:uid="{00000000-0005-0000-0000-000044000000}"/>
    <cellStyle name="常规 14 6 4" xfId="1705" xr:uid="{00000000-0005-0000-0000-0000D9060000}"/>
    <cellStyle name="常规 14 7" xfId="12" xr:uid="{00000000-0005-0000-0000-00000F000000}"/>
    <cellStyle name="常规 14 7 2" xfId="698" xr:uid="{00000000-0005-0000-0000-0000EA020000}"/>
    <cellStyle name="常规 14 8" xfId="267" xr:uid="{00000000-0005-0000-0000-00003B010000}"/>
    <cellStyle name="常规 14 8 2" xfId="715" xr:uid="{00000000-0005-0000-0000-0000FB020000}"/>
    <cellStyle name="常规 14 9" xfId="241" xr:uid="{00000000-0005-0000-0000-000021010000}"/>
    <cellStyle name="常规 14 9 2" xfId="1710" xr:uid="{00000000-0005-0000-0000-0000DE060000}"/>
    <cellStyle name="常规 141" xfId="3342" xr:uid="{00000000-0005-0000-0000-00003E0D0000}"/>
    <cellStyle name="常规 141 2" xfId="3383" xr:uid="{00000000-0005-0000-0000-0000670D0000}"/>
    <cellStyle name="常规 142" xfId="3344" xr:uid="{00000000-0005-0000-0000-0000400D0000}"/>
    <cellStyle name="常规 142 2" xfId="3385" xr:uid="{00000000-0005-0000-0000-0000690D0000}"/>
    <cellStyle name="常规 145" xfId="3389" xr:uid="{00000000-0005-0000-0000-00006D0D0000}"/>
    <cellStyle name="常规 145 2" xfId="3395" xr:uid="{00000000-0005-0000-0000-0000730D0000}"/>
    <cellStyle name="常规 146" xfId="3400" xr:uid="{00000000-0005-0000-0000-0000780D0000}"/>
    <cellStyle name="常规 146 2" xfId="3404" xr:uid="{00000000-0005-0000-0000-00007C0D0000}"/>
    <cellStyle name="常规 148" xfId="3407" xr:uid="{00000000-0005-0000-0000-00007F0D0000}"/>
    <cellStyle name="常规 149" xfId="1344" xr:uid="{00000000-0005-0000-0000-000070050000}"/>
    <cellStyle name="常规 149 2" xfId="3412" xr:uid="{00000000-0005-0000-0000-0000840D0000}"/>
    <cellStyle name="常规 15" xfId="3413" xr:uid="{00000000-0005-0000-0000-0000850D0000}"/>
    <cellStyle name="常规 15 2" xfId="1096" xr:uid="{00000000-0005-0000-0000-000078040000}"/>
    <cellStyle name="常规 15 3" xfId="1102" xr:uid="{00000000-0005-0000-0000-00007E040000}"/>
    <cellStyle name="常规 15 4" xfId="1107" xr:uid="{00000000-0005-0000-0000-000083040000}"/>
    <cellStyle name="常规 15 5" xfId="3416" xr:uid="{00000000-0005-0000-0000-0000880D0000}"/>
    <cellStyle name="常规 150" xfId="3390" xr:uid="{00000000-0005-0000-0000-00006E0D0000}"/>
    <cellStyle name="常规 150 2" xfId="3396" xr:uid="{00000000-0005-0000-0000-0000740D0000}"/>
    <cellStyle name="常规 151" xfId="3401" xr:uid="{00000000-0005-0000-0000-0000790D0000}"/>
    <cellStyle name="常规 152" xfId="3418" xr:uid="{00000000-0005-0000-0000-00008A0D0000}"/>
    <cellStyle name="常规 153" xfId="3408" xr:uid="{00000000-0005-0000-0000-0000800D0000}"/>
    <cellStyle name="常规 153 2" xfId="3421" xr:uid="{00000000-0005-0000-0000-00008D0D0000}"/>
    <cellStyle name="常规 155" xfId="2296" xr:uid="{00000000-0005-0000-0000-000028090000}"/>
    <cellStyle name="常规 155 2" xfId="3424" xr:uid="{00000000-0005-0000-0000-0000900D0000}"/>
    <cellStyle name="常规 156" xfId="3428" xr:uid="{00000000-0005-0000-0000-0000940D0000}"/>
    <cellStyle name="常规 156 2" xfId="3431" xr:uid="{00000000-0005-0000-0000-0000970D0000}"/>
    <cellStyle name="常规 157" xfId="2226" xr:uid="{00000000-0005-0000-0000-0000E2080000}"/>
    <cellStyle name="常规 157 2" xfId="2977" xr:uid="{00000000-0005-0000-0000-0000D10B0000}"/>
    <cellStyle name="常规 158" xfId="2981" xr:uid="{00000000-0005-0000-0000-0000D50B0000}"/>
    <cellStyle name="常规 16" xfId="3322" xr:uid="{00000000-0005-0000-0000-00002A0D0000}"/>
    <cellStyle name="常规 16 2" xfId="3432" xr:uid="{00000000-0005-0000-0000-0000980D0000}"/>
    <cellStyle name="常规 16 3" xfId="874" xr:uid="{00000000-0005-0000-0000-00009A030000}"/>
    <cellStyle name="常规 16 4" xfId="3436" xr:uid="{00000000-0005-0000-0000-00009C0D0000}"/>
    <cellStyle name="常规 163" xfId="2982" xr:uid="{00000000-0005-0000-0000-0000D60B0000}"/>
    <cellStyle name="常规 17" xfId="3438" xr:uid="{00000000-0005-0000-0000-00009E0D0000}"/>
    <cellStyle name="常规 17 2" xfId="3440" xr:uid="{00000000-0005-0000-0000-0000A00D0000}"/>
    <cellStyle name="常规 17 3" xfId="1870" xr:uid="{00000000-0005-0000-0000-00007E070000}"/>
    <cellStyle name="常规 18" xfId="1269" xr:uid="{00000000-0005-0000-0000-000025050000}"/>
    <cellStyle name="常规 18 2" xfId="1545" xr:uid="{00000000-0005-0000-0000-000039060000}"/>
    <cellStyle name="常规 18 3" xfId="1557" xr:uid="{00000000-0005-0000-0000-000045060000}"/>
    <cellStyle name="常规 18 3 2" xfId="1561" xr:uid="{00000000-0005-0000-0000-000049060000}"/>
    <cellStyle name="常规 19" xfId="2726" xr:uid="{00000000-0005-0000-0000-0000D60A0000}"/>
    <cellStyle name="常规 2" xfId="3441" xr:uid="{00000000-0005-0000-0000-0000A10D0000}"/>
    <cellStyle name="常规 2 10" xfId="1752" xr:uid="{00000000-0005-0000-0000-000008070000}"/>
    <cellStyle name="常规 2 11" xfId="3443" xr:uid="{00000000-0005-0000-0000-0000A30D0000}"/>
    <cellStyle name="常规 2 12" xfId="3447" xr:uid="{00000000-0005-0000-0000-0000A70D0000}"/>
    <cellStyle name="常规 2 13" xfId="3451" xr:uid="{00000000-0005-0000-0000-0000AB0D0000}"/>
    <cellStyle name="常规 2 13 2" xfId="3452" xr:uid="{00000000-0005-0000-0000-0000AC0D0000}"/>
    <cellStyle name="常规 2 19" xfId="3453" xr:uid="{00000000-0005-0000-0000-0000AD0D0000}"/>
    <cellStyle name="常规 2 19 2" xfId="2830" xr:uid="{00000000-0005-0000-0000-00003E0B0000}"/>
    <cellStyle name="常规 2 19 3" xfId="2608" xr:uid="{00000000-0005-0000-0000-0000600A0000}"/>
    <cellStyle name="常规 2 19 4" xfId="3455" xr:uid="{00000000-0005-0000-0000-0000AF0D0000}"/>
    <cellStyle name="常规 2 19 5" xfId="2555" xr:uid="{00000000-0005-0000-0000-00002B0A0000}"/>
    <cellStyle name="常规 2 19 6" xfId="3456" xr:uid="{00000000-0005-0000-0000-0000B00D0000}"/>
    <cellStyle name="常规 2 19 6 2" xfId="3457" xr:uid="{00000000-0005-0000-0000-0000B10D0000}"/>
    <cellStyle name="常规 2 2" xfId="3375" xr:uid="{00000000-0005-0000-0000-00005F0D0000}"/>
    <cellStyle name="常规 2 2 2" xfId="3458" xr:uid="{00000000-0005-0000-0000-0000B20D0000}"/>
    <cellStyle name="常规 2 2 2 2" xfId="2350" xr:uid="{00000000-0005-0000-0000-00005E090000}"/>
    <cellStyle name="常规 2 2 2 2 2" xfId="2352" xr:uid="{00000000-0005-0000-0000-000060090000}"/>
    <cellStyle name="常规 2 2 2 2 3" xfId="2357" xr:uid="{00000000-0005-0000-0000-000065090000}"/>
    <cellStyle name="常规 2 2 2 2 4" xfId="2362" xr:uid="{00000000-0005-0000-0000-00006A090000}"/>
    <cellStyle name="常规 2 2 2 2 5" xfId="2365" xr:uid="{00000000-0005-0000-0000-00006D090000}"/>
    <cellStyle name="常规 2 2 2 2 6" xfId="3459" xr:uid="{00000000-0005-0000-0000-0000B30D0000}"/>
    <cellStyle name="常规 2 2 2 3" xfId="2367" xr:uid="{00000000-0005-0000-0000-00006F090000}"/>
    <cellStyle name="常规 2 2 2 4" xfId="156" xr:uid="{00000000-0005-0000-0000-0000BD000000}"/>
    <cellStyle name="常规 2 2 2 5" xfId="131" xr:uid="{00000000-0005-0000-0000-00009E000000}"/>
    <cellStyle name="常规 2 2 2 6" xfId="174" xr:uid="{00000000-0005-0000-0000-0000D4000000}"/>
    <cellStyle name="常规 2 2 2 7" xfId="177" xr:uid="{00000000-0005-0000-0000-0000D8000000}"/>
    <cellStyle name="常规 2 2 3" xfId="3460" xr:uid="{00000000-0005-0000-0000-0000B40D0000}"/>
    <cellStyle name="常规 2 2 3 2" xfId="2517" xr:uid="{00000000-0005-0000-0000-0000050A0000}"/>
    <cellStyle name="常规 2 2 3 3" xfId="2540" xr:uid="{00000000-0005-0000-0000-00001C0A0000}"/>
    <cellStyle name="常规 2 2 4" xfId="3461" xr:uid="{00000000-0005-0000-0000-0000B50D0000}"/>
    <cellStyle name="常规 2 2 4 2" xfId="2653" xr:uid="{00000000-0005-0000-0000-00008D0A0000}"/>
    <cellStyle name="常规 2 2 4 3" xfId="546" xr:uid="{00000000-0005-0000-0000-000052020000}"/>
    <cellStyle name="常规 2 2 5" xfId="3462" xr:uid="{00000000-0005-0000-0000-0000B60D0000}"/>
    <cellStyle name="常规 2 2 5 2" xfId="2768" xr:uid="{00000000-0005-0000-0000-0000000B0000}"/>
    <cellStyle name="常规 2 2 5 3" xfId="585" xr:uid="{00000000-0005-0000-0000-000079020000}"/>
    <cellStyle name="常规 2 2 6" xfId="3463" xr:uid="{00000000-0005-0000-0000-0000B70D0000}"/>
    <cellStyle name="常规 2 2 6 2" xfId="1743" xr:uid="{00000000-0005-0000-0000-0000FF060000}"/>
    <cellStyle name="常规 2 2 6 3" xfId="628" xr:uid="{00000000-0005-0000-0000-0000A4020000}"/>
    <cellStyle name="常规 2 2 7" xfId="1405" xr:uid="{00000000-0005-0000-0000-0000AD050000}"/>
    <cellStyle name="常规 2 2 8" xfId="922" xr:uid="{00000000-0005-0000-0000-0000CA030000}"/>
    <cellStyle name="常规 2 2_102款戈尔大货" xfId="3465" xr:uid="{00000000-0005-0000-0000-0000B90D0000}"/>
    <cellStyle name="常规 2 3" xfId="3377" xr:uid="{00000000-0005-0000-0000-0000610D0000}"/>
    <cellStyle name="常规 2 3 2" xfId="3466" xr:uid="{00000000-0005-0000-0000-0000BA0D0000}"/>
    <cellStyle name="常规 2 3 2 2" xfId="3141" xr:uid="{00000000-0005-0000-0000-0000750C0000}"/>
    <cellStyle name="常规 2 3 2 2 2" xfId="3144" xr:uid="{00000000-0005-0000-0000-0000780C0000}"/>
    <cellStyle name="常规 2 3 2 3" xfId="3150" xr:uid="{00000000-0005-0000-0000-00007E0C0000}"/>
    <cellStyle name="常规 2 3 2 4" xfId="353" xr:uid="{00000000-0005-0000-0000-000091010000}"/>
    <cellStyle name="常规 2 3 2 5" xfId="374" xr:uid="{00000000-0005-0000-0000-0000A6010000}"/>
    <cellStyle name="常规 2 3 2 6" xfId="3028" xr:uid="{00000000-0005-0000-0000-0000040C0000}"/>
    <cellStyle name="常规 2 3 3" xfId="3467" xr:uid="{00000000-0005-0000-0000-0000BB0D0000}"/>
    <cellStyle name="常规 2 3 3 2" xfId="901" xr:uid="{00000000-0005-0000-0000-0000B5030000}"/>
    <cellStyle name="常规 2 3 3 3" xfId="1360" xr:uid="{00000000-0005-0000-0000-000080050000}"/>
    <cellStyle name="常规 2 3 3 4" xfId="400" xr:uid="{00000000-0005-0000-0000-0000C0010000}"/>
    <cellStyle name="常规 2 3 3 5" xfId="412" xr:uid="{00000000-0005-0000-0000-0000CC010000}"/>
    <cellStyle name="常规 2 3 3 6" xfId="1366" xr:uid="{00000000-0005-0000-0000-000086050000}"/>
    <cellStyle name="常规 2 3 3 7" xfId="3468" xr:uid="{00000000-0005-0000-0000-0000BC0D0000}"/>
    <cellStyle name="常规 2 3 4" xfId="3469" xr:uid="{00000000-0005-0000-0000-0000BD0D0000}"/>
    <cellStyle name="常规 2 3 4 2" xfId="3161" xr:uid="{00000000-0005-0000-0000-0000890C0000}"/>
    <cellStyle name="常规 2 3 4 3" xfId="2176" xr:uid="{00000000-0005-0000-0000-0000B0080000}"/>
    <cellStyle name="常规 2 3 5" xfId="3470" xr:uid="{00000000-0005-0000-0000-0000BE0D0000}"/>
    <cellStyle name="常规 2 3 6" xfId="3471" xr:uid="{00000000-0005-0000-0000-0000BF0D0000}"/>
    <cellStyle name="常规 2 3 6 2" xfId="2292" xr:uid="{00000000-0005-0000-0000-000024090000}"/>
    <cellStyle name="常规 2 3 6 3" xfId="3472" xr:uid="{00000000-0005-0000-0000-0000C00D0000}"/>
    <cellStyle name="常规 2 3 7" xfId="1427" xr:uid="{00000000-0005-0000-0000-0000C3050000}"/>
    <cellStyle name="常规 2 3 8" xfId="933" xr:uid="{00000000-0005-0000-0000-0000D5030000}"/>
    <cellStyle name="常规 2 3 8 2" xfId="1430" xr:uid="{00000000-0005-0000-0000-0000C6050000}"/>
    <cellStyle name="常规 2 3_103款戈尔男套绒大货" xfId="2618" xr:uid="{00000000-0005-0000-0000-00006A0A0000}"/>
    <cellStyle name="常规 2 4" xfId="772" xr:uid="{00000000-0005-0000-0000-000034030000}"/>
    <cellStyle name="常规 2 4 2" xfId="1141" xr:uid="{00000000-0005-0000-0000-0000A5040000}"/>
    <cellStyle name="常规 2 4 3" xfId="1146" xr:uid="{00000000-0005-0000-0000-0000AA040000}"/>
    <cellStyle name="常规 2 4 4" xfId="3473" xr:uid="{00000000-0005-0000-0000-0000C10D0000}"/>
    <cellStyle name="常规 2 4 5" xfId="3474" xr:uid="{00000000-0005-0000-0000-0000C20D0000}"/>
    <cellStyle name="常规 2 4 6" xfId="3475" xr:uid="{00000000-0005-0000-0000-0000C30D0000}"/>
    <cellStyle name="常规 2 4 6 2" xfId="3476" xr:uid="{00000000-0005-0000-0000-0000C40D0000}"/>
    <cellStyle name="常规 2 4 7" xfId="1356" xr:uid="{00000000-0005-0000-0000-00007C050000}"/>
    <cellStyle name="常规 2 5" xfId="780" xr:uid="{00000000-0005-0000-0000-00003C030000}"/>
    <cellStyle name="常规 2 5 2" xfId="1150" xr:uid="{00000000-0005-0000-0000-0000AE040000}"/>
    <cellStyle name="常规 2 5 2 2" xfId="1154" xr:uid="{00000000-0005-0000-0000-0000B2040000}"/>
    <cellStyle name="常规 2 5 2 3" xfId="1158" xr:uid="{00000000-0005-0000-0000-0000B6040000}"/>
    <cellStyle name="常规 2 5 3" xfId="1161" xr:uid="{00000000-0005-0000-0000-0000B9040000}"/>
    <cellStyle name="常规 2 5 3 2" xfId="207" xr:uid="{00000000-0005-0000-0000-0000FB000000}"/>
    <cellStyle name="常规 2 5 3 3" xfId="228" xr:uid="{00000000-0005-0000-0000-000013010000}"/>
    <cellStyle name="常规 2 5 4" xfId="3477" xr:uid="{00000000-0005-0000-0000-0000C50D0000}"/>
    <cellStyle name="常规 2 5 4 2" xfId="3478" xr:uid="{00000000-0005-0000-0000-0000C60D0000}"/>
    <cellStyle name="常规 2 5_152" xfId="638" xr:uid="{00000000-0005-0000-0000-0000AE020000}"/>
    <cellStyle name="常规 2 6" xfId="788" xr:uid="{00000000-0005-0000-0000-000044030000}"/>
    <cellStyle name="常规 2 6 2" xfId="509" xr:uid="{00000000-0005-0000-0000-00002D020000}"/>
    <cellStyle name="常规 2 6 3" xfId="516" xr:uid="{00000000-0005-0000-0000-000034020000}"/>
    <cellStyle name="常规 2 6 4" xfId="3479" xr:uid="{00000000-0005-0000-0000-0000C70D0000}"/>
    <cellStyle name="常规 2 7" xfId="853" xr:uid="{00000000-0005-0000-0000-000085030000}"/>
    <cellStyle name="常规 2 8" xfId="861" xr:uid="{00000000-0005-0000-0000-00008D030000}"/>
    <cellStyle name="常规 2 8 2" xfId="1202" xr:uid="{00000000-0005-0000-0000-0000E2040000}"/>
    <cellStyle name="常规 2 8 3" xfId="1207" xr:uid="{00000000-0005-0000-0000-0000E7040000}"/>
    <cellStyle name="常规 2 9" xfId="1209" xr:uid="{00000000-0005-0000-0000-0000E9040000}"/>
    <cellStyle name="常规 2 9 2" xfId="762" xr:uid="{00000000-0005-0000-0000-00002A030000}"/>
    <cellStyle name="常规 2_11SS物料--新元渐变外套2" xfId="2014" xr:uid="{00000000-0005-0000-0000-00000E080000}"/>
    <cellStyle name="常规 2_713男装套绒冲锋衣_788-009-3 -713男装套绒冲锋衣---_TAWC91816料" xfId="2692" xr:uid="{00000000-0005-0000-0000-0000B40A0000}"/>
    <cellStyle name="常规 20" xfId="3414" xr:uid="{00000000-0005-0000-0000-0000860D0000}"/>
    <cellStyle name="常规 21" xfId="3323" xr:uid="{00000000-0005-0000-0000-00002B0D0000}"/>
    <cellStyle name="常规 21 2" xfId="3433" xr:uid="{00000000-0005-0000-0000-0000990D0000}"/>
    <cellStyle name="常规 22" xfId="3439" xr:uid="{00000000-0005-0000-0000-00009F0D0000}"/>
    <cellStyle name="常规 23" xfId="1268" xr:uid="{00000000-0005-0000-0000-000024050000}"/>
    <cellStyle name="常规 23 2" xfId="1544" xr:uid="{00000000-0005-0000-0000-000038060000}"/>
    <cellStyle name="常规 23 2 2" xfId="1550" xr:uid="{00000000-0005-0000-0000-00003E060000}"/>
    <cellStyle name="常规 23 2 2 2" xfId="2305" xr:uid="{00000000-0005-0000-0000-000031090000}"/>
    <cellStyle name="常规 23 2 2 3" xfId="3481" xr:uid="{00000000-0005-0000-0000-0000C90D0000}"/>
    <cellStyle name="常规 23 2 2 4" xfId="3482" xr:uid="{00000000-0005-0000-0000-0000CA0D0000}"/>
    <cellStyle name="常规 23 2 2 5" xfId="1660" xr:uid="{00000000-0005-0000-0000-0000AC060000}"/>
    <cellStyle name="常规 23 2 3" xfId="2892" xr:uid="{00000000-0005-0000-0000-00007C0B0000}"/>
    <cellStyle name="常规 23 2 4" xfId="2489" xr:uid="{00000000-0005-0000-0000-0000E9090000}"/>
    <cellStyle name="常规 23 2 5" xfId="3484" xr:uid="{00000000-0005-0000-0000-0000CC0D0000}"/>
    <cellStyle name="常规 23 2 6" xfId="3485" xr:uid="{00000000-0005-0000-0000-0000CD0D0000}"/>
    <cellStyle name="常规 23 2 7" xfId="3486" xr:uid="{00000000-0005-0000-0000-0000CE0D0000}"/>
    <cellStyle name="常规 23 3" xfId="1556" xr:uid="{00000000-0005-0000-0000-000044060000}"/>
    <cellStyle name="常规 23 4" xfId="1565" xr:uid="{00000000-0005-0000-0000-00004D060000}"/>
    <cellStyle name="常规 23 5" xfId="1571" xr:uid="{00000000-0005-0000-0000-000053060000}"/>
    <cellStyle name="常规 23 6" xfId="1775" xr:uid="{00000000-0005-0000-0000-00001F070000}"/>
    <cellStyle name="常规 23 7" xfId="1784" xr:uid="{00000000-0005-0000-0000-000028070000}"/>
    <cellStyle name="常规 23 8" xfId="1788" xr:uid="{00000000-0005-0000-0000-00002C070000}"/>
    <cellStyle name="常规 24" xfId="2727" xr:uid="{00000000-0005-0000-0000-0000D70A0000}"/>
    <cellStyle name="常规 24 2" xfId="3489" xr:uid="{00000000-0005-0000-0000-0000D10D0000}"/>
    <cellStyle name="常规 25" xfId="417" xr:uid="{00000000-0005-0000-0000-0000D1010000}"/>
    <cellStyle name="常规 25 2" xfId="2902" xr:uid="{00000000-0005-0000-0000-0000860B0000}"/>
    <cellStyle name="常规 26" xfId="116" xr:uid="{00000000-0005-0000-0000-00008D000000}"/>
    <cellStyle name="常规 27" xfId="2909" xr:uid="{00000000-0005-0000-0000-00008D0B0000}"/>
    <cellStyle name="常规 27 2" xfId="2914" xr:uid="{00000000-0005-0000-0000-0000920B0000}"/>
    <cellStyle name="常规 28" xfId="2918" xr:uid="{00000000-0005-0000-0000-0000960B0000}"/>
    <cellStyle name="常规 28 10" xfId="3491" xr:uid="{00000000-0005-0000-0000-0000D30D0000}"/>
    <cellStyle name="常规 28 11" xfId="3492" xr:uid="{00000000-0005-0000-0000-0000D40D0000}"/>
    <cellStyle name="常规 28 11 2" xfId="3493" xr:uid="{00000000-0005-0000-0000-0000D50D0000}"/>
    <cellStyle name="常规 28 11 2 2" xfId="3496" xr:uid="{00000000-0005-0000-0000-0000D80D0000}"/>
    <cellStyle name="常规 28 11 3" xfId="3498" xr:uid="{00000000-0005-0000-0000-0000DA0D0000}"/>
    <cellStyle name="常规 28 11 3 2" xfId="3501" xr:uid="{00000000-0005-0000-0000-0000DD0D0000}"/>
    <cellStyle name="常规 28 11 4" xfId="1634" xr:uid="{00000000-0005-0000-0000-000092060000}"/>
    <cellStyle name="常规 28 11 4 2" xfId="3502" xr:uid="{00000000-0005-0000-0000-0000DE0D0000}"/>
    <cellStyle name="常规 28 11 5" xfId="3503" xr:uid="{00000000-0005-0000-0000-0000DF0D0000}"/>
    <cellStyle name="常规 28 11 5 2" xfId="3504" xr:uid="{00000000-0005-0000-0000-0000E00D0000}"/>
    <cellStyle name="常规 28 11 6" xfId="3505" xr:uid="{00000000-0005-0000-0000-0000E10D0000}"/>
    <cellStyle name="常规 28 11 7" xfId="3507" xr:uid="{00000000-0005-0000-0000-0000E30D0000}"/>
    <cellStyle name="常规 28 12" xfId="3511" xr:uid="{00000000-0005-0000-0000-0000E70D0000}"/>
    <cellStyle name="常规 28 12 2" xfId="3514" xr:uid="{00000000-0005-0000-0000-0000EA0D0000}"/>
    <cellStyle name="常规 28 12 2 2" xfId="3515" xr:uid="{00000000-0005-0000-0000-0000EB0D0000}"/>
    <cellStyle name="常规 28 12 3" xfId="1956" xr:uid="{00000000-0005-0000-0000-0000D4070000}"/>
    <cellStyle name="常规 28 12 3 2" xfId="3516" xr:uid="{00000000-0005-0000-0000-0000EC0D0000}"/>
    <cellStyle name="常规 28 12 4" xfId="1635" xr:uid="{00000000-0005-0000-0000-000093060000}"/>
    <cellStyle name="常规 28 12 4 2" xfId="3517" xr:uid="{00000000-0005-0000-0000-0000ED0D0000}"/>
    <cellStyle name="常规 28 12 5" xfId="3518" xr:uid="{00000000-0005-0000-0000-0000EE0D0000}"/>
    <cellStyle name="常规 28 13" xfId="3519" xr:uid="{00000000-0005-0000-0000-0000EF0D0000}"/>
    <cellStyle name="常规 28 13 2" xfId="3521" xr:uid="{00000000-0005-0000-0000-0000F10D0000}"/>
    <cellStyle name="常规 28 14" xfId="3522" xr:uid="{00000000-0005-0000-0000-0000F20D0000}"/>
    <cellStyle name="常规 28 14 2" xfId="3523" xr:uid="{00000000-0005-0000-0000-0000F30D0000}"/>
    <cellStyle name="常规 28 15" xfId="3524" xr:uid="{00000000-0005-0000-0000-0000F40D0000}"/>
    <cellStyle name="常规 28 15 2" xfId="3526" xr:uid="{00000000-0005-0000-0000-0000F60D0000}"/>
    <cellStyle name="常规 28 16" xfId="3527" xr:uid="{00000000-0005-0000-0000-0000F70D0000}"/>
    <cellStyle name="常规 28 16 2" xfId="1392" xr:uid="{00000000-0005-0000-0000-0000A0050000}"/>
    <cellStyle name="常规 28 17" xfId="3528" xr:uid="{00000000-0005-0000-0000-0000F80D0000}"/>
    <cellStyle name="常规 28 17 2" xfId="3529" xr:uid="{00000000-0005-0000-0000-0000F90D0000}"/>
    <cellStyle name="常规 28 18" xfId="3531" xr:uid="{00000000-0005-0000-0000-0000FB0D0000}"/>
    <cellStyle name="常规 28 18 2" xfId="3532" xr:uid="{00000000-0005-0000-0000-0000FC0D0000}"/>
    <cellStyle name="常规 28 19" xfId="3533" xr:uid="{00000000-0005-0000-0000-0000FD0D0000}"/>
    <cellStyle name="常规 28 2" xfId="1791" xr:uid="{00000000-0005-0000-0000-00002F070000}"/>
    <cellStyle name="常规 28 2 10" xfId="2151" xr:uid="{00000000-0005-0000-0000-000097080000}"/>
    <cellStyle name="常规 28 2 10 2" xfId="1673" xr:uid="{00000000-0005-0000-0000-0000B9060000}"/>
    <cellStyle name="常规 28 2 11" xfId="725" xr:uid="{00000000-0005-0000-0000-000005030000}"/>
    <cellStyle name="常规 28 2 11 2" xfId="256" xr:uid="{00000000-0005-0000-0000-000030010000}"/>
    <cellStyle name="常规 28 2 12" xfId="63" xr:uid="{00000000-0005-0000-0000-00004B000000}"/>
    <cellStyle name="常规 28 2 12 2" xfId="1737" xr:uid="{00000000-0005-0000-0000-0000F9060000}"/>
    <cellStyle name="常规 28 2 13" xfId="1742" xr:uid="{00000000-0005-0000-0000-0000FE060000}"/>
    <cellStyle name="常规 28 2 13 2" xfId="1274" xr:uid="{00000000-0005-0000-0000-00002A050000}"/>
    <cellStyle name="常规 28 2 14" xfId="629" xr:uid="{00000000-0005-0000-0000-0000A5020000}"/>
    <cellStyle name="常规 28 2 14 2" xfId="633" xr:uid="{00000000-0005-0000-0000-0000A9020000}"/>
    <cellStyle name="常规 28 2 15" xfId="642" xr:uid="{00000000-0005-0000-0000-0000B2020000}"/>
    <cellStyle name="常规 28 2 16" xfId="3534" xr:uid="{00000000-0005-0000-0000-0000FE0D0000}"/>
    <cellStyle name="常规 28 2 2" xfId="3535" xr:uid="{00000000-0005-0000-0000-0000FF0D0000}"/>
    <cellStyle name="常规 28 2 2 2" xfId="3536" xr:uid="{00000000-0005-0000-0000-0000000E0000}"/>
    <cellStyle name="常规 28 2 2 2 10" xfId="631" xr:uid="{00000000-0005-0000-0000-0000A7020000}"/>
    <cellStyle name="常规 28 2 2 2 10 2" xfId="3539" xr:uid="{00000000-0005-0000-0000-0000030E0000}"/>
    <cellStyle name="常规 28 2 2 2 11" xfId="645" xr:uid="{00000000-0005-0000-0000-0000B5020000}"/>
    <cellStyle name="常规 28 2 2 2 11 2" xfId="3540" xr:uid="{00000000-0005-0000-0000-0000040E0000}"/>
    <cellStyle name="常规 28 2 2 2 12" xfId="3541" xr:uid="{00000000-0005-0000-0000-0000050E0000}"/>
    <cellStyle name="常规 28 2 2 2 13" xfId="3543" xr:uid="{00000000-0005-0000-0000-0000070E0000}"/>
    <cellStyle name="常规 28 2 2 2 2" xfId="3545" xr:uid="{00000000-0005-0000-0000-0000090E0000}"/>
    <cellStyle name="常规 28 2 2 2 2 10" xfId="2535" xr:uid="{00000000-0005-0000-0000-0000170A0000}"/>
    <cellStyle name="常规 28 2 2 2 2 11" xfId="3548" xr:uid="{00000000-0005-0000-0000-00000C0E0000}"/>
    <cellStyle name="常规 28 2 2 2 2 2" xfId="3551" xr:uid="{00000000-0005-0000-0000-00000F0E0000}"/>
    <cellStyle name="常规 28 2 2 2 2 2 2" xfId="217" xr:uid="{00000000-0005-0000-0000-000006010000}"/>
    <cellStyle name="常规 28 2 2 2 2 2 2 2" xfId="972" xr:uid="{00000000-0005-0000-0000-0000FC030000}"/>
    <cellStyle name="常规 28 2 2 2 2 2 2 2 2" xfId="3552" xr:uid="{00000000-0005-0000-0000-0000100E0000}"/>
    <cellStyle name="常规 28 2 2 2 2 2 2 3" xfId="3553" xr:uid="{00000000-0005-0000-0000-0000110E0000}"/>
    <cellStyle name="常规 28 2 2 2 2 2 2 3 2" xfId="512" xr:uid="{00000000-0005-0000-0000-000030020000}"/>
    <cellStyle name="常规 28 2 2 2 2 2 2 4" xfId="3554" xr:uid="{00000000-0005-0000-0000-0000120E0000}"/>
    <cellStyle name="常规 28 2 2 2 2 2 3" xfId="231" xr:uid="{00000000-0005-0000-0000-000017010000}"/>
    <cellStyle name="常规 28 2 2 2 2 2 3 2" xfId="691" xr:uid="{00000000-0005-0000-0000-0000E3020000}"/>
    <cellStyle name="常规 28 2 2 2 2 2 3 2 2" xfId="3555" xr:uid="{00000000-0005-0000-0000-0000130E0000}"/>
    <cellStyle name="常规 28 2 2 2 2 2 3 3" xfId="3557" xr:uid="{00000000-0005-0000-0000-0000150E0000}"/>
    <cellStyle name="常规 28 2 2 2 2 2 3 3 2" xfId="3558" xr:uid="{00000000-0005-0000-0000-0000160E0000}"/>
    <cellStyle name="常规 28 2 2 2 2 2 3 4" xfId="3561" xr:uid="{00000000-0005-0000-0000-0000190E0000}"/>
    <cellStyle name="常规 28 2 2 2 2 2 4" xfId="3562" xr:uid="{00000000-0005-0000-0000-00001A0E0000}"/>
    <cellStyle name="常规 28 2 2 2 2 2 4 2" xfId="3564" xr:uid="{00000000-0005-0000-0000-00001C0E0000}"/>
    <cellStyle name="常规 28 2 2 2 2 2 5" xfId="3565" xr:uid="{00000000-0005-0000-0000-00001D0E0000}"/>
    <cellStyle name="常规 28 2 2 2 2 2 5 2" xfId="3566" xr:uid="{00000000-0005-0000-0000-00001E0E0000}"/>
    <cellStyle name="常规 28 2 2 2 2 2 6" xfId="3567" xr:uid="{00000000-0005-0000-0000-00001F0E0000}"/>
    <cellStyle name="常规 28 2 2 2 2 2 6 2" xfId="3569" xr:uid="{00000000-0005-0000-0000-0000210E0000}"/>
    <cellStyle name="常规 28 2 2 2 2 2 7" xfId="3570" xr:uid="{00000000-0005-0000-0000-0000220E0000}"/>
    <cellStyle name="常规 28 2 2 2 2 2 8" xfId="3397" xr:uid="{00000000-0005-0000-0000-0000750D0000}"/>
    <cellStyle name="常规 28 2 2 2 2 3" xfId="3571" xr:uid="{00000000-0005-0000-0000-0000230E0000}"/>
    <cellStyle name="常规 28 2 2 2 2 4" xfId="3572" xr:uid="{00000000-0005-0000-0000-0000240E0000}"/>
    <cellStyle name="常规 28 2 2 2 2 4 2" xfId="3573" xr:uid="{00000000-0005-0000-0000-0000250E0000}"/>
    <cellStyle name="常规 28 2 2 2 2 4 2 2" xfId="3167" xr:uid="{00000000-0005-0000-0000-00008F0C0000}"/>
    <cellStyle name="常规 28 2 2 2 2 4 3" xfId="3575" xr:uid="{00000000-0005-0000-0000-0000270E0000}"/>
    <cellStyle name="常规 28 2 2 2 2 4 3 2" xfId="2284" xr:uid="{00000000-0005-0000-0000-00001C090000}"/>
    <cellStyle name="常规 28 2 2 2 2 4 4" xfId="3576" xr:uid="{00000000-0005-0000-0000-0000280E0000}"/>
    <cellStyle name="常规 28 2 2 2 2 5" xfId="3577" xr:uid="{00000000-0005-0000-0000-0000290E0000}"/>
    <cellStyle name="常规 28 2 2 2 2 5 2" xfId="3578" xr:uid="{00000000-0005-0000-0000-00002A0E0000}"/>
    <cellStyle name="常规 28 2 2 2 2 5 2 2" xfId="3580" xr:uid="{00000000-0005-0000-0000-00002C0E0000}"/>
    <cellStyle name="常规 28 2 2 2 2 5 3" xfId="3581" xr:uid="{00000000-0005-0000-0000-00002D0E0000}"/>
    <cellStyle name="常规 28 2 2 2 2 5 3 2" xfId="3582" xr:uid="{00000000-0005-0000-0000-00002E0E0000}"/>
    <cellStyle name="常规 28 2 2 2 2 5 4" xfId="3583" xr:uid="{00000000-0005-0000-0000-00002F0E0000}"/>
    <cellStyle name="常规 28 2 2 2 2 6" xfId="3584" xr:uid="{00000000-0005-0000-0000-0000300E0000}"/>
    <cellStyle name="常规 28 2 2 2 2 6 2" xfId="3585" xr:uid="{00000000-0005-0000-0000-0000310E0000}"/>
    <cellStyle name="常规 28 2 2 2 2 7" xfId="3586" xr:uid="{00000000-0005-0000-0000-0000320E0000}"/>
    <cellStyle name="常规 28 2 2 2 2 7 2" xfId="3587" xr:uid="{00000000-0005-0000-0000-0000330E0000}"/>
    <cellStyle name="常规 28 2 2 2 2 8" xfId="3588" xr:uid="{00000000-0005-0000-0000-0000340E0000}"/>
    <cellStyle name="常规 28 2 2 2 2 8 2" xfId="3589" xr:uid="{00000000-0005-0000-0000-0000350E0000}"/>
    <cellStyle name="常规 28 2 2 2 2 9" xfId="3591" xr:uid="{00000000-0005-0000-0000-0000370E0000}"/>
    <cellStyle name="常规 28 2 2 2 2 9 2" xfId="3592" xr:uid="{00000000-0005-0000-0000-0000380E0000}"/>
    <cellStyle name="常规 28 2 2 2 3" xfId="3593" xr:uid="{00000000-0005-0000-0000-0000390E0000}"/>
    <cellStyle name="常规 28 2 2 2 3 2" xfId="3595" xr:uid="{00000000-0005-0000-0000-00003B0E0000}"/>
    <cellStyle name="常规 28 2 2 2 3 2 2" xfId="3596" xr:uid="{00000000-0005-0000-0000-00003C0E0000}"/>
    <cellStyle name="常规 28 2 2 2 3 2 2 2" xfId="3597" xr:uid="{00000000-0005-0000-0000-00003D0E0000}"/>
    <cellStyle name="常规 28 2 2 2 3 2 3" xfId="3598" xr:uid="{00000000-0005-0000-0000-00003E0E0000}"/>
    <cellStyle name="常规 28 2 2 2 3 2 3 2" xfId="2919" xr:uid="{00000000-0005-0000-0000-0000970B0000}"/>
    <cellStyle name="常规 28 2 2 2 3 2 4" xfId="484" xr:uid="{00000000-0005-0000-0000-000014020000}"/>
    <cellStyle name="常规 28 2 2 2 3 3" xfId="3599" xr:uid="{00000000-0005-0000-0000-00003F0E0000}"/>
    <cellStyle name="常规 28 2 2 2 3 3 2" xfId="3600" xr:uid="{00000000-0005-0000-0000-0000400E0000}"/>
    <cellStyle name="常规 28 2 2 2 3 3 2 2" xfId="3601" xr:uid="{00000000-0005-0000-0000-0000410E0000}"/>
    <cellStyle name="常规 28 2 2 2 3 3 3" xfId="3602" xr:uid="{00000000-0005-0000-0000-0000420E0000}"/>
    <cellStyle name="常规 28 2 2 2 3 3 3 2" xfId="196" xr:uid="{00000000-0005-0000-0000-0000EE000000}"/>
    <cellStyle name="常规 28 2 2 2 3 3 4" xfId="3603" xr:uid="{00000000-0005-0000-0000-0000430E0000}"/>
    <cellStyle name="常规 28 2 2 2 3 4" xfId="3605" xr:uid="{00000000-0005-0000-0000-0000450E0000}"/>
    <cellStyle name="常规 28 2 2 2 3 4 2" xfId="3606" xr:uid="{00000000-0005-0000-0000-0000460E0000}"/>
    <cellStyle name="常规 28 2 2 2 3 5" xfId="3607" xr:uid="{00000000-0005-0000-0000-0000470E0000}"/>
    <cellStyle name="常规 28 2 2 2 3 5 2" xfId="3608" xr:uid="{00000000-0005-0000-0000-0000480E0000}"/>
    <cellStyle name="常规 28 2 2 2 3 6" xfId="3610" xr:uid="{00000000-0005-0000-0000-00004A0E0000}"/>
    <cellStyle name="常规 28 2 2 2 3 6 2" xfId="3611" xr:uid="{00000000-0005-0000-0000-00004B0E0000}"/>
    <cellStyle name="常规 28 2 2 2 3 7" xfId="3193" xr:uid="{00000000-0005-0000-0000-0000A90C0000}"/>
    <cellStyle name="常规 28 2 2 2 3 7 2" xfId="3612" xr:uid="{00000000-0005-0000-0000-00004C0E0000}"/>
    <cellStyle name="常规 28 2 2 2 3 8" xfId="3613" xr:uid="{00000000-0005-0000-0000-00004D0E0000}"/>
    <cellStyle name="常规 28 2 2 2 3 9" xfId="3615" xr:uid="{00000000-0005-0000-0000-00004F0E0000}"/>
    <cellStyle name="常规 28 2 2 2 4" xfId="3616" xr:uid="{00000000-0005-0000-0000-0000500E0000}"/>
    <cellStyle name="常规 28 2 2 2 4 2" xfId="3617" xr:uid="{00000000-0005-0000-0000-0000510E0000}"/>
    <cellStyle name="常规 28 2 2 2 4 2 2" xfId="3618" xr:uid="{00000000-0005-0000-0000-0000520E0000}"/>
    <cellStyle name="常规 28 2 2 2 4 2 2 2" xfId="3620" xr:uid="{00000000-0005-0000-0000-0000540E0000}"/>
    <cellStyle name="常规 28 2 2 2 4 2 3" xfId="3623" xr:uid="{00000000-0005-0000-0000-0000570E0000}"/>
    <cellStyle name="常规 28 2 2 2 4 2 3 2" xfId="3625" xr:uid="{00000000-0005-0000-0000-0000590E0000}"/>
    <cellStyle name="常规 28 2 2 2 4 2 4" xfId="1986" xr:uid="{00000000-0005-0000-0000-0000F2070000}"/>
    <cellStyle name="常规 28 2 2 2 4 3" xfId="239" xr:uid="{00000000-0005-0000-0000-00001F010000}"/>
    <cellStyle name="常规 28 2 2 2 4 3 2" xfId="3628" xr:uid="{00000000-0005-0000-0000-00005C0E0000}"/>
    <cellStyle name="常规 28 2 2 2 4 3 2 2" xfId="332" xr:uid="{00000000-0005-0000-0000-00007C010000}"/>
    <cellStyle name="常规 28 2 2 2 4 3 3" xfId="3631" xr:uid="{00000000-0005-0000-0000-00005F0E0000}"/>
    <cellStyle name="常规 28 2 2 2 4 3 3 2" xfId="371" xr:uid="{00000000-0005-0000-0000-0000A3010000}"/>
    <cellStyle name="常规 28 2 2 2 4 3 4" xfId="1992" xr:uid="{00000000-0005-0000-0000-0000F8070000}"/>
    <cellStyle name="常规 28 2 2 2 4 4" xfId="3633" xr:uid="{00000000-0005-0000-0000-0000610E0000}"/>
    <cellStyle name="常规 28 2 2 2 4 4 2" xfId="3634" xr:uid="{00000000-0005-0000-0000-0000620E0000}"/>
    <cellStyle name="常规 28 2 2 2 4 5" xfId="3636" xr:uid="{00000000-0005-0000-0000-0000640E0000}"/>
    <cellStyle name="常规 28 2 2 2 4 5 2" xfId="1281" xr:uid="{00000000-0005-0000-0000-000031050000}"/>
    <cellStyle name="常规 28 2 2 2 4 6" xfId="3495" xr:uid="{00000000-0005-0000-0000-0000D70D0000}"/>
    <cellStyle name="常规 28 2 2 2 4 6 2" xfId="3497" xr:uid="{00000000-0005-0000-0000-0000D90D0000}"/>
    <cellStyle name="常规 28 2 2 2 4 7" xfId="3500" xr:uid="{00000000-0005-0000-0000-0000DC0D0000}"/>
    <cellStyle name="常规 28 2 2 2 4 8" xfId="1631" xr:uid="{00000000-0005-0000-0000-00008F060000}"/>
    <cellStyle name="常规 28 2 2 2 5" xfId="2812" xr:uid="{00000000-0005-0000-0000-00002C0B0000}"/>
    <cellStyle name="常规 28 2 2 2 6" xfId="3637" xr:uid="{00000000-0005-0000-0000-0000650E0000}"/>
    <cellStyle name="常规 28 2 2 2 6 2" xfId="3638" xr:uid="{00000000-0005-0000-0000-0000660E0000}"/>
    <cellStyle name="常规 28 2 2 2 6 2 2" xfId="2401" xr:uid="{00000000-0005-0000-0000-000091090000}"/>
    <cellStyle name="常规 28 2 2 2 6 3" xfId="3641" xr:uid="{00000000-0005-0000-0000-0000690E0000}"/>
    <cellStyle name="常规 28 2 2 2 6 3 2" xfId="3643" xr:uid="{00000000-0005-0000-0000-00006B0E0000}"/>
    <cellStyle name="常规 28 2 2 2 6 4" xfId="3644" xr:uid="{00000000-0005-0000-0000-00006C0E0000}"/>
    <cellStyle name="常规 28 2 2 2 7" xfId="3645" xr:uid="{00000000-0005-0000-0000-00006D0E0000}"/>
    <cellStyle name="常规 28 2 2 2 7 2" xfId="3646" xr:uid="{00000000-0005-0000-0000-00006E0E0000}"/>
    <cellStyle name="常规 28 2 2 2 7 2 2" xfId="2445" xr:uid="{00000000-0005-0000-0000-0000BD090000}"/>
    <cellStyle name="常规 28 2 2 2 7 3" xfId="3648" xr:uid="{00000000-0005-0000-0000-0000700E0000}"/>
    <cellStyle name="常规 28 2 2 2 7 3 2" xfId="2263" xr:uid="{00000000-0005-0000-0000-000007090000}"/>
    <cellStyle name="常规 28 2 2 2 7 4" xfId="3650" xr:uid="{00000000-0005-0000-0000-0000720E0000}"/>
    <cellStyle name="常规 28 2 2 2 8" xfId="3651" xr:uid="{00000000-0005-0000-0000-0000730E0000}"/>
    <cellStyle name="常规 28 2 2 2 8 2" xfId="3652" xr:uid="{00000000-0005-0000-0000-0000740E0000}"/>
    <cellStyle name="常规 28 2 2 2 9" xfId="3653" xr:uid="{00000000-0005-0000-0000-0000750E0000}"/>
    <cellStyle name="常规 28 2 2 2 9 2" xfId="1211" xr:uid="{00000000-0005-0000-0000-0000EB040000}"/>
    <cellStyle name="常规 28 2 2 3" xfId="3654" xr:uid="{00000000-0005-0000-0000-0000760E0000}"/>
    <cellStyle name="常规 28 2 2 3 2" xfId="3656" xr:uid="{00000000-0005-0000-0000-0000780E0000}"/>
    <cellStyle name="常规 28 2 2 3 2 2" xfId="3657" xr:uid="{00000000-0005-0000-0000-0000790E0000}"/>
    <cellStyle name="常规 28 2 2 3 2 2 2" xfId="3658" xr:uid="{00000000-0005-0000-0000-00007A0E0000}"/>
    <cellStyle name="常规 28 2 2 3 2 3" xfId="3659" xr:uid="{00000000-0005-0000-0000-00007B0E0000}"/>
    <cellStyle name="常规 28 2 2 3 2 3 2" xfId="3660" xr:uid="{00000000-0005-0000-0000-00007C0E0000}"/>
    <cellStyle name="常规 28 2 2 3 2 4" xfId="3661" xr:uid="{00000000-0005-0000-0000-00007D0E0000}"/>
    <cellStyle name="常规 28 2 2 3 3" xfId="3662" xr:uid="{00000000-0005-0000-0000-00007E0E0000}"/>
    <cellStyle name="常规 28 2 2 3 3 2" xfId="3664" xr:uid="{00000000-0005-0000-0000-0000800E0000}"/>
    <cellStyle name="常规 28 2 2 3 3 2 2" xfId="3665" xr:uid="{00000000-0005-0000-0000-0000810E0000}"/>
    <cellStyle name="常规 28 2 2 3 3 3" xfId="3667" xr:uid="{00000000-0005-0000-0000-0000830E0000}"/>
    <cellStyle name="常规 28 2 2 3 3 3 2" xfId="3668" xr:uid="{00000000-0005-0000-0000-0000840E0000}"/>
    <cellStyle name="常规 28 2 2 3 3 4" xfId="3670" xr:uid="{00000000-0005-0000-0000-0000860E0000}"/>
    <cellStyle name="常规 28 2 2 3 4" xfId="3672" xr:uid="{00000000-0005-0000-0000-0000880E0000}"/>
    <cellStyle name="常规 28 2 2 3 4 2" xfId="3675" xr:uid="{00000000-0005-0000-0000-00008B0E0000}"/>
    <cellStyle name="常规 28 2 2 3 5" xfId="433" xr:uid="{00000000-0005-0000-0000-0000E1010000}"/>
    <cellStyle name="常规 28 2 2 3 5 2" xfId="3678" xr:uid="{00000000-0005-0000-0000-00008E0E0000}"/>
    <cellStyle name="常规 28 2 2 3 6" xfId="449" xr:uid="{00000000-0005-0000-0000-0000F1010000}"/>
    <cellStyle name="常规 28 2 2 3 6 2" xfId="3223" xr:uid="{00000000-0005-0000-0000-0000C70C0000}"/>
    <cellStyle name="常规 28 2 2 3 7" xfId="3679" xr:uid="{00000000-0005-0000-0000-00008F0E0000}"/>
    <cellStyle name="常规 28 2 2 3 8" xfId="3680" xr:uid="{00000000-0005-0000-0000-0000900E0000}"/>
    <cellStyle name="常规 28 2 3" xfId="3681" xr:uid="{00000000-0005-0000-0000-0000910E0000}"/>
    <cellStyle name="常规 28 2 3 10" xfId="3542" xr:uid="{00000000-0005-0000-0000-0000060E0000}"/>
    <cellStyle name="常规 28 2 3 10 2" xfId="3682" xr:uid="{00000000-0005-0000-0000-0000920E0000}"/>
    <cellStyle name="常规 28 2 3 11" xfId="2824" xr:uid="{00000000-0005-0000-0000-0000380B0000}"/>
    <cellStyle name="常规 28 2 3 11 2" xfId="149" xr:uid="{00000000-0005-0000-0000-0000B5000000}"/>
    <cellStyle name="常规 28 2 3 12" xfId="3683" xr:uid="{00000000-0005-0000-0000-0000930E0000}"/>
    <cellStyle name="常规 28 2 3 13" xfId="2123" xr:uid="{00000000-0005-0000-0000-00007B080000}"/>
    <cellStyle name="常规 28 2 3 2" xfId="3685" xr:uid="{00000000-0005-0000-0000-0000950E0000}"/>
    <cellStyle name="常规 28 2 3 2 10" xfId="3686" xr:uid="{00000000-0005-0000-0000-0000960E0000}"/>
    <cellStyle name="常规 28 2 3 2 11" xfId="3687" xr:uid="{00000000-0005-0000-0000-0000970E0000}"/>
    <cellStyle name="常规 28 2 3 2 2" xfId="3688" xr:uid="{00000000-0005-0000-0000-0000980E0000}"/>
    <cellStyle name="常规 28 2 3 2 2 2" xfId="3689" xr:uid="{00000000-0005-0000-0000-0000990E0000}"/>
    <cellStyle name="常规 28 2 3 2 2 2 2" xfId="3690" xr:uid="{00000000-0005-0000-0000-00009A0E0000}"/>
    <cellStyle name="常规 28 2 3 2 2 2 2 2" xfId="3691" xr:uid="{00000000-0005-0000-0000-00009B0E0000}"/>
    <cellStyle name="常规 28 2 3 2 2 2 3" xfId="3692" xr:uid="{00000000-0005-0000-0000-00009C0E0000}"/>
    <cellStyle name="常规 28 2 3 2 2 2 3 2" xfId="3694" xr:uid="{00000000-0005-0000-0000-00009E0E0000}"/>
    <cellStyle name="常规 28 2 3 2 2 2 4" xfId="3695" xr:uid="{00000000-0005-0000-0000-00009F0E0000}"/>
    <cellStyle name="常规 28 2 3 2 2 3" xfId="3696" xr:uid="{00000000-0005-0000-0000-0000A00E0000}"/>
    <cellStyle name="常规 28 2 3 2 2 3 2" xfId="3697" xr:uid="{00000000-0005-0000-0000-0000A10E0000}"/>
    <cellStyle name="常规 28 2 3 2 2 3 2 2" xfId="3698" xr:uid="{00000000-0005-0000-0000-0000A20E0000}"/>
    <cellStyle name="常规 28 2 3 2 2 3 3" xfId="3699" xr:uid="{00000000-0005-0000-0000-0000A30E0000}"/>
    <cellStyle name="常规 28 2 3 2 2 3 3 2" xfId="3701" xr:uid="{00000000-0005-0000-0000-0000A50E0000}"/>
    <cellStyle name="常规 28 2 3 2 2 3 4" xfId="3704" xr:uid="{00000000-0005-0000-0000-0000A80E0000}"/>
    <cellStyle name="常规 28 2 3 2 2 4" xfId="3705" xr:uid="{00000000-0005-0000-0000-0000A90E0000}"/>
    <cellStyle name="常规 28 2 3 2 2 4 2" xfId="3706" xr:uid="{00000000-0005-0000-0000-0000AA0E0000}"/>
    <cellStyle name="常规 28 2 3 2 2 5" xfId="3708" xr:uid="{00000000-0005-0000-0000-0000AC0E0000}"/>
    <cellStyle name="常规 28 2 3 2 2 5 2" xfId="3709" xr:uid="{00000000-0005-0000-0000-0000AD0E0000}"/>
    <cellStyle name="常规 28 2 3 2 2 6" xfId="3711" xr:uid="{00000000-0005-0000-0000-0000AF0E0000}"/>
    <cellStyle name="常规 28 2 3 2 2 6 2" xfId="3712" xr:uid="{00000000-0005-0000-0000-0000B00E0000}"/>
    <cellStyle name="常规 28 2 3 2 2 7" xfId="3714" xr:uid="{00000000-0005-0000-0000-0000B20E0000}"/>
    <cellStyle name="常规 28 2 3 2 2 8" xfId="3715" xr:uid="{00000000-0005-0000-0000-0000B30E0000}"/>
    <cellStyle name="常规 28 2 3 2 3" xfId="3716" xr:uid="{00000000-0005-0000-0000-0000B40E0000}"/>
    <cellStyle name="常规 28 2 3 2 4" xfId="2475" xr:uid="{00000000-0005-0000-0000-0000DB090000}"/>
    <cellStyle name="常规 28 2 3 2 4 2" xfId="168" xr:uid="{00000000-0005-0000-0000-0000CD000000}"/>
    <cellStyle name="常规 28 2 3 2 4 2 2" xfId="473" xr:uid="{00000000-0005-0000-0000-000009020000}"/>
    <cellStyle name="常规 28 2 3 2 4 3" xfId="7" xr:uid="{00000000-0005-0000-0000-000009000000}"/>
    <cellStyle name="常规 28 2 3 2 4 3 2" xfId="478" xr:uid="{00000000-0005-0000-0000-00000E020000}"/>
    <cellStyle name="常规 28 2 3 2 4 4" xfId="188" xr:uid="{00000000-0005-0000-0000-0000E5000000}"/>
    <cellStyle name="常规 28 2 3 2 5" xfId="3717" xr:uid="{00000000-0005-0000-0000-0000B50E0000}"/>
    <cellStyle name="常规 28 2 3 2 5 2" xfId="3718" xr:uid="{00000000-0005-0000-0000-0000B60E0000}"/>
    <cellStyle name="常规 28 2 3 2 5 2 2" xfId="3720" xr:uid="{00000000-0005-0000-0000-0000B80E0000}"/>
    <cellStyle name="常规 28 2 3 2 5 3" xfId="3723" xr:uid="{00000000-0005-0000-0000-0000BB0E0000}"/>
    <cellStyle name="常规 28 2 3 2 5 3 2" xfId="2391" xr:uid="{00000000-0005-0000-0000-000087090000}"/>
    <cellStyle name="常规 28 2 3 2 5 4" xfId="3726" xr:uid="{00000000-0005-0000-0000-0000BE0E0000}"/>
    <cellStyle name="常规 28 2 3 2 6" xfId="3728" xr:uid="{00000000-0005-0000-0000-0000C00E0000}"/>
    <cellStyle name="常规 28 2 3 2 6 2" xfId="3729" xr:uid="{00000000-0005-0000-0000-0000C10E0000}"/>
    <cellStyle name="常规 28 2 3 2 7" xfId="3730" xr:uid="{00000000-0005-0000-0000-0000C20E0000}"/>
    <cellStyle name="常规 28 2 3 2 7 2" xfId="3731" xr:uid="{00000000-0005-0000-0000-0000C30E0000}"/>
    <cellStyle name="常规 28 2 3 2 8" xfId="3732" xr:uid="{00000000-0005-0000-0000-0000C40E0000}"/>
    <cellStyle name="常规 28 2 3 2 8 2" xfId="3594" xr:uid="{00000000-0005-0000-0000-00003A0E0000}"/>
    <cellStyle name="常规 28 2 3 2 9" xfId="3733" xr:uid="{00000000-0005-0000-0000-0000C50E0000}"/>
    <cellStyle name="常规 28 2 3 2 9 2" xfId="3663" xr:uid="{00000000-0005-0000-0000-00007F0E0000}"/>
    <cellStyle name="常规 28 2 3 3" xfId="1757" xr:uid="{00000000-0005-0000-0000-00000D070000}"/>
    <cellStyle name="常规 28 2 3 3 2" xfId="649" xr:uid="{00000000-0005-0000-0000-0000B9020000}"/>
    <cellStyle name="常规 28 2 3 3 2 2" xfId="657" xr:uid="{00000000-0005-0000-0000-0000C1020000}"/>
    <cellStyle name="常规 28 2 3 3 2 2 2" xfId="660" xr:uid="{00000000-0005-0000-0000-0000C4020000}"/>
    <cellStyle name="常规 28 2 3 3 2 3" xfId="670" xr:uid="{00000000-0005-0000-0000-0000CE020000}"/>
    <cellStyle name="常规 28 2 3 3 2 3 2" xfId="673" xr:uid="{00000000-0005-0000-0000-0000D1020000}"/>
    <cellStyle name="常规 28 2 3 3 2 4" xfId="3734" xr:uid="{00000000-0005-0000-0000-0000C60E0000}"/>
    <cellStyle name="常规 28 2 3 3 3" xfId="687" xr:uid="{00000000-0005-0000-0000-0000DF020000}"/>
    <cellStyle name="常规 28 2 3 3 3 2" xfId="232" xr:uid="{00000000-0005-0000-0000-000018010000}"/>
    <cellStyle name="常规 28 2 3 3 3 2 2" xfId="695" xr:uid="{00000000-0005-0000-0000-0000E7020000}"/>
    <cellStyle name="常规 28 2 3 3 3 3" xfId="708" xr:uid="{00000000-0005-0000-0000-0000F4020000}"/>
    <cellStyle name="常规 28 2 3 3 3 3 2" xfId="710" xr:uid="{00000000-0005-0000-0000-0000F6020000}"/>
    <cellStyle name="常规 28 2 3 3 3 4" xfId="3735" xr:uid="{00000000-0005-0000-0000-0000C70E0000}"/>
    <cellStyle name="常规 28 2 3 3 4" xfId="718" xr:uid="{00000000-0005-0000-0000-0000FE020000}"/>
    <cellStyle name="常规 28 2 3 3 4 2" xfId="721" xr:uid="{00000000-0005-0000-0000-000001030000}"/>
    <cellStyle name="常规 28 2 3 3 5" xfId="3736" xr:uid="{00000000-0005-0000-0000-0000C80E0000}"/>
    <cellStyle name="常规 28 2 3 3 5 2" xfId="3737" xr:uid="{00000000-0005-0000-0000-0000C90E0000}"/>
    <cellStyle name="常规 28 2 3 3 6" xfId="3738" xr:uid="{00000000-0005-0000-0000-0000CA0E0000}"/>
    <cellStyle name="常规 28 2 3 3 6 2" xfId="3739" xr:uid="{00000000-0005-0000-0000-0000CB0E0000}"/>
    <cellStyle name="常规 28 2 3 3 7" xfId="3740" xr:uid="{00000000-0005-0000-0000-0000CC0E0000}"/>
    <cellStyle name="常规 28 2 3 3 7 2" xfId="3741" xr:uid="{00000000-0005-0000-0000-0000CD0E0000}"/>
    <cellStyle name="常规 28 2 3 3 8" xfId="1023" xr:uid="{00000000-0005-0000-0000-00002F040000}"/>
    <cellStyle name="常规 28 2 3 3 9" xfId="3743" xr:uid="{00000000-0005-0000-0000-0000CF0E0000}"/>
    <cellStyle name="常规 28 2 3 4" xfId="1759" xr:uid="{00000000-0005-0000-0000-00000F070000}"/>
    <cellStyle name="常规 28 2 3 4 2" xfId="1761" xr:uid="{00000000-0005-0000-0000-000011070000}"/>
    <cellStyle name="常规 28 2 3 4 2 2" xfId="3745" xr:uid="{00000000-0005-0000-0000-0000D10E0000}"/>
    <cellStyle name="常规 28 2 3 4 2 2 2" xfId="3746" xr:uid="{00000000-0005-0000-0000-0000D20E0000}"/>
    <cellStyle name="常规 28 2 3 4 2 3" xfId="3747" xr:uid="{00000000-0005-0000-0000-0000D30E0000}"/>
    <cellStyle name="常规 28 2 3 4 2 3 2" xfId="3748" xr:uid="{00000000-0005-0000-0000-0000D40E0000}"/>
    <cellStyle name="常规 28 2 3 4 2 4" xfId="3749" xr:uid="{00000000-0005-0000-0000-0000D50E0000}"/>
    <cellStyle name="常规 28 2 3 4 3" xfId="3750" xr:uid="{00000000-0005-0000-0000-0000D60E0000}"/>
    <cellStyle name="常规 28 2 3 4 3 2" xfId="3751" xr:uid="{00000000-0005-0000-0000-0000D70E0000}"/>
    <cellStyle name="常规 28 2 3 4 3 2 2" xfId="3753" xr:uid="{00000000-0005-0000-0000-0000D90E0000}"/>
    <cellStyle name="常规 28 2 3 4 3 3" xfId="3754" xr:uid="{00000000-0005-0000-0000-0000DA0E0000}"/>
    <cellStyle name="常规 28 2 3 4 3 3 2" xfId="3755" xr:uid="{00000000-0005-0000-0000-0000DB0E0000}"/>
    <cellStyle name="常规 28 2 3 4 3 4" xfId="3756" xr:uid="{00000000-0005-0000-0000-0000DC0E0000}"/>
    <cellStyle name="常规 28 2 3 4 4" xfId="3757" xr:uid="{00000000-0005-0000-0000-0000DD0E0000}"/>
    <cellStyle name="常规 28 2 3 4 4 2" xfId="3758" xr:uid="{00000000-0005-0000-0000-0000DE0E0000}"/>
    <cellStyle name="常规 28 2 3 4 5" xfId="3760" xr:uid="{00000000-0005-0000-0000-0000E00E0000}"/>
    <cellStyle name="常规 28 2 3 4 5 2" xfId="2893" xr:uid="{00000000-0005-0000-0000-00007D0B0000}"/>
    <cellStyle name="常规 28 2 3 4 6" xfId="3761" xr:uid="{00000000-0005-0000-0000-0000E10E0000}"/>
    <cellStyle name="常规 28 2 3 4 6 2" xfId="2895" xr:uid="{00000000-0005-0000-0000-00007F0B0000}"/>
    <cellStyle name="常规 28 2 3 4 7" xfId="3762" xr:uid="{00000000-0005-0000-0000-0000E20E0000}"/>
    <cellStyle name="常规 28 2 3 4 8" xfId="3764" xr:uid="{00000000-0005-0000-0000-0000E40E0000}"/>
    <cellStyle name="常规 28 2 3 5" xfId="1764" xr:uid="{00000000-0005-0000-0000-000014070000}"/>
    <cellStyle name="常规 28 2 3 6" xfId="1769" xr:uid="{00000000-0005-0000-0000-000019070000}"/>
    <cellStyle name="常规 28 2 3 6 2" xfId="3765" xr:uid="{00000000-0005-0000-0000-0000E50E0000}"/>
    <cellStyle name="常规 28 2 3 6 2 2" xfId="3766" xr:uid="{00000000-0005-0000-0000-0000E60E0000}"/>
    <cellStyle name="常规 28 2 3 6 3" xfId="3619" xr:uid="{00000000-0005-0000-0000-0000530E0000}"/>
    <cellStyle name="常规 28 2 3 6 3 2" xfId="3621" xr:uid="{00000000-0005-0000-0000-0000550E0000}"/>
    <cellStyle name="常规 28 2 3 6 4" xfId="3624" xr:uid="{00000000-0005-0000-0000-0000580E0000}"/>
    <cellStyle name="常规 28 2 3 6 4 2" xfId="3626" xr:uid="{00000000-0005-0000-0000-00005A0E0000}"/>
    <cellStyle name="常规 28 2 3 6 5" xfId="1985" xr:uid="{00000000-0005-0000-0000-0000F1070000}"/>
    <cellStyle name="常规 28 2 3 7" xfId="3767" xr:uid="{00000000-0005-0000-0000-0000E70E0000}"/>
    <cellStyle name="常规 28 2 3 7 2" xfId="3769" xr:uid="{00000000-0005-0000-0000-0000E90E0000}"/>
    <cellStyle name="常规 28 2 3 7 2 2" xfId="153" xr:uid="{00000000-0005-0000-0000-0000BA000000}"/>
    <cellStyle name="常规 28 2 3 7 3" xfId="3629" xr:uid="{00000000-0005-0000-0000-00005D0E0000}"/>
    <cellStyle name="常规 28 2 3 7 3 2" xfId="331" xr:uid="{00000000-0005-0000-0000-00007B010000}"/>
    <cellStyle name="常规 28 2 3 7 4" xfId="3632" xr:uid="{00000000-0005-0000-0000-0000600E0000}"/>
    <cellStyle name="常规 28 2 3 8" xfId="3771" xr:uid="{00000000-0005-0000-0000-0000EB0E0000}"/>
    <cellStyle name="常规 28 2 3 8 2" xfId="3772" xr:uid="{00000000-0005-0000-0000-0000EC0E0000}"/>
    <cellStyle name="常规 28 2 3 9" xfId="3774" xr:uid="{00000000-0005-0000-0000-0000EE0E0000}"/>
    <cellStyle name="常规 28 2 3 9 2" xfId="3775" xr:uid="{00000000-0005-0000-0000-0000EF0E0000}"/>
    <cellStyle name="常规 28 2 4" xfId="3776" xr:uid="{00000000-0005-0000-0000-0000F00E0000}"/>
    <cellStyle name="常规 28 2 4 10" xfId="3777" xr:uid="{00000000-0005-0000-0000-0000F10E0000}"/>
    <cellStyle name="常规 28 2 4 10 2" xfId="3778" xr:uid="{00000000-0005-0000-0000-0000F20E0000}"/>
    <cellStyle name="常规 28 2 4 11" xfId="3779" xr:uid="{00000000-0005-0000-0000-0000F30E0000}"/>
    <cellStyle name="常规 28 2 4 11 2" xfId="3780" xr:uid="{00000000-0005-0000-0000-0000F40E0000}"/>
    <cellStyle name="常规 28 2 4 12" xfId="3422" xr:uid="{00000000-0005-0000-0000-00008E0D0000}"/>
    <cellStyle name="常规 28 2 4 13" xfId="821" xr:uid="{00000000-0005-0000-0000-000065030000}"/>
    <cellStyle name="常规 28 2 4 2" xfId="1570" xr:uid="{00000000-0005-0000-0000-000052060000}"/>
    <cellStyle name="常规 28 2 4 2 10" xfId="3781" xr:uid="{00000000-0005-0000-0000-0000F50E0000}"/>
    <cellStyle name="常规 28 2 4 2 11" xfId="814" xr:uid="{00000000-0005-0000-0000-00005E030000}"/>
    <cellStyle name="常规 28 2 4 2 2" xfId="2899" xr:uid="{00000000-0005-0000-0000-0000830B0000}"/>
    <cellStyle name="常规 28 2 4 2 2 2" xfId="3782" xr:uid="{00000000-0005-0000-0000-0000F60E0000}"/>
    <cellStyle name="常规 28 2 4 2 2 2 2" xfId="3786" xr:uid="{00000000-0005-0000-0000-0000FA0E0000}"/>
    <cellStyle name="常规 28 2 4 2 2 2 2 2" xfId="3789" xr:uid="{00000000-0005-0000-0000-0000FD0E0000}"/>
    <cellStyle name="常规 28 2 4 2 2 2 3" xfId="3790" xr:uid="{00000000-0005-0000-0000-0000FE0E0000}"/>
    <cellStyle name="常规 28 2 4 2 2 2 3 2" xfId="3791" xr:uid="{00000000-0005-0000-0000-0000FF0E0000}"/>
    <cellStyle name="常规 28 2 4 2 2 2 4" xfId="3792" xr:uid="{00000000-0005-0000-0000-0000000F0000}"/>
    <cellStyle name="常规 28 2 4 2 2 3" xfId="3793" xr:uid="{00000000-0005-0000-0000-0000010F0000}"/>
    <cellStyle name="常规 28 2 4 2 2 3 2" xfId="3797" xr:uid="{00000000-0005-0000-0000-0000050F0000}"/>
    <cellStyle name="常规 28 2 4 2 2 3 2 2" xfId="1520" xr:uid="{00000000-0005-0000-0000-000020060000}"/>
    <cellStyle name="常规 28 2 4 2 2 3 3" xfId="3800" xr:uid="{00000000-0005-0000-0000-0000080F0000}"/>
    <cellStyle name="常规 28 2 4 2 2 3 3 2" xfId="3801" xr:uid="{00000000-0005-0000-0000-0000090F0000}"/>
    <cellStyle name="常规 28 2 4 2 2 3 4" xfId="3802" xr:uid="{00000000-0005-0000-0000-00000A0F0000}"/>
    <cellStyle name="常规 28 2 4 2 2 4" xfId="3803" xr:uid="{00000000-0005-0000-0000-00000B0F0000}"/>
    <cellStyle name="常规 28 2 4 2 2 4 2" xfId="2851" xr:uid="{00000000-0005-0000-0000-0000530B0000}"/>
    <cellStyle name="常规 28 2 4 2 2 5" xfId="3807" xr:uid="{00000000-0005-0000-0000-00000F0F0000}"/>
    <cellStyle name="常规 28 2 4 2 2 5 2" xfId="2883" xr:uid="{00000000-0005-0000-0000-0000730B0000}"/>
    <cellStyle name="常规 28 2 4 2 2 6" xfId="3810" xr:uid="{00000000-0005-0000-0000-0000120F0000}"/>
    <cellStyle name="常规 28 2 4 2 2 6 2" xfId="1061" xr:uid="{00000000-0005-0000-0000-000055040000}"/>
    <cellStyle name="常规 28 2 4 2 2 7" xfId="3811" xr:uid="{00000000-0005-0000-0000-0000130F0000}"/>
    <cellStyle name="常规 28 2 4 2 2 8" xfId="1868" xr:uid="{00000000-0005-0000-0000-00007C070000}"/>
    <cellStyle name="常规 28 2 4 2 3" xfId="3812" xr:uid="{00000000-0005-0000-0000-0000140F0000}"/>
    <cellStyle name="常规 28 2 4 2 4" xfId="3813" xr:uid="{00000000-0005-0000-0000-0000150F0000}"/>
    <cellStyle name="常规 28 2 4 2 4 2" xfId="3814" xr:uid="{00000000-0005-0000-0000-0000160F0000}"/>
    <cellStyle name="常规 28 2 4 2 4 2 2" xfId="3815" xr:uid="{00000000-0005-0000-0000-0000170F0000}"/>
    <cellStyle name="常规 28 2 4 2 4 3" xfId="3816" xr:uid="{00000000-0005-0000-0000-0000180F0000}"/>
    <cellStyle name="常规 28 2 4 2 4 3 2" xfId="3817" xr:uid="{00000000-0005-0000-0000-0000190F0000}"/>
    <cellStyle name="常规 28 2 4 2 4 4" xfId="3818" xr:uid="{00000000-0005-0000-0000-00001A0F0000}"/>
    <cellStyle name="常规 28 2 4 2 5" xfId="3819" xr:uid="{00000000-0005-0000-0000-00001B0F0000}"/>
    <cellStyle name="常规 28 2 4 2 5 2" xfId="3820" xr:uid="{00000000-0005-0000-0000-00001C0F0000}"/>
    <cellStyle name="常规 28 2 4 2 5 2 2" xfId="3821" xr:uid="{00000000-0005-0000-0000-00001D0F0000}"/>
    <cellStyle name="常规 28 2 4 2 5 3" xfId="3822" xr:uid="{00000000-0005-0000-0000-00001E0F0000}"/>
    <cellStyle name="常规 28 2 4 2 5 3 2" xfId="3823" xr:uid="{00000000-0005-0000-0000-00001F0F0000}"/>
    <cellStyle name="常规 28 2 4 2 5 4" xfId="3824" xr:uid="{00000000-0005-0000-0000-0000200F0000}"/>
    <cellStyle name="常规 28 2 4 2 6" xfId="3825" xr:uid="{00000000-0005-0000-0000-0000210F0000}"/>
    <cellStyle name="常规 28 2 4 2 6 2" xfId="3826" xr:uid="{00000000-0005-0000-0000-0000220F0000}"/>
    <cellStyle name="常规 28 2 4 2 7" xfId="3827" xr:uid="{00000000-0005-0000-0000-0000230F0000}"/>
    <cellStyle name="常规 28 2 4 2 7 2" xfId="3828" xr:uid="{00000000-0005-0000-0000-0000240F0000}"/>
    <cellStyle name="常规 28 2 4 2 8" xfId="3829" xr:uid="{00000000-0005-0000-0000-0000250F0000}"/>
    <cellStyle name="常规 28 2 4 2 8 2" xfId="3830" xr:uid="{00000000-0005-0000-0000-0000260F0000}"/>
    <cellStyle name="常规 28 2 4 2 9" xfId="298" xr:uid="{00000000-0005-0000-0000-00005A010000}"/>
    <cellStyle name="常规 28 2 4 2 9 2" xfId="3832" xr:uid="{00000000-0005-0000-0000-0000280F0000}"/>
    <cellStyle name="常规 28 2 4 3" xfId="1774" xr:uid="{00000000-0005-0000-0000-00001E070000}"/>
    <cellStyle name="常规 28 2 4 3 2" xfId="1780" xr:uid="{00000000-0005-0000-0000-000024070000}"/>
    <cellStyle name="常规 28 2 4 3 2 2" xfId="3834" xr:uid="{00000000-0005-0000-0000-00002A0F0000}"/>
    <cellStyle name="常规 28 2 4 3 2 2 2" xfId="3836" xr:uid="{00000000-0005-0000-0000-00002C0F0000}"/>
    <cellStyle name="常规 28 2 4 3 2 3" xfId="3837" xr:uid="{00000000-0005-0000-0000-00002D0F0000}"/>
    <cellStyle name="常规 28 2 4 3 2 3 2" xfId="3839" xr:uid="{00000000-0005-0000-0000-00002F0F0000}"/>
    <cellStyle name="常规 28 2 4 3 2 4" xfId="3840" xr:uid="{00000000-0005-0000-0000-0000300F0000}"/>
    <cellStyle name="常规 28 2 4 3 3" xfId="3842" xr:uid="{00000000-0005-0000-0000-0000320F0000}"/>
    <cellStyle name="常规 28 2 4 3 3 2" xfId="3843" xr:uid="{00000000-0005-0000-0000-0000330F0000}"/>
    <cellStyle name="常规 28 2 4 3 3 2 2" xfId="3844" xr:uid="{00000000-0005-0000-0000-0000340F0000}"/>
    <cellStyle name="常规 28 2 4 3 3 3" xfId="3845" xr:uid="{00000000-0005-0000-0000-0000350F0000}"/>
    <cellStyle name="常规 28 2 4 3 3 3 2" xfId="3846" xr:uid="{00000000-0005-0000-0000-0000360F0000}"/>
    <cellStyle name="常规 28 2 4 3 3 4" xfId="3847" xr:uid="{00000000-0005-0000-0000-0000370F0000}"/>
    <cellStyle name="常规 28 2 4 3 4" xfId="3848" xr:uid="{00000000-0005-0000-0000-0000380F0000}"/>
    <cellStyle name="常规 28 2 4 3 4 2" xfId="3849" xr:uid="{00000000-0005-0000-0000-0000390F0000}"/>
    <cellStyle name="常规 28 2 4 3 5" xfId="3454" xr:uid="{00000000-0005-0000-0000-0000AE0D0000}"/>
    <cellStyle name="常规 28 2 4 3 5 2" xfId="2832" xr:uid="{00000000-0005-0000-0000-0000400B0000}"/>
    <cellStyle name="常规 28 2 4 3 6" xfId="3850" xr:uid="{00000000-0005-0000-0000-00003A0F0000}"/>
    <cellStyle name="常规 28 2 4 3 6 2" xfId="3302" xr:uid="{00000000-0005-0000-0000-0000160D0000}"/>
    <cellStyle name="常规 28 2 4 3 7" xfId="3851" xr:uid="{00000000-0005-0000-0000-00003B0F0000}"/>
    <cellStyle name="常规 28 2 4 3 7 2" xfId="3310" xr:uid="{00000000-0005-0000-0000-00001E0D0000}"/>
    <cellStyle name="常规 28 2 4 3 8" xfId="3852" xr:uid="{00000000-0005-0000-0000-00003C0F0000}"/>
    <cellStyle name="常规 28 2 4 3 9" xfId="306" xr:uid="{00000000-0005-0000-0000-000062010000}"/>
    <cellStyle name="常规 28 2 4 4" xfId="1783" xr:uid="{00000000-0005-0000-0000-000027070000}"/>
    <cellStyle name="常规 28 2 4 4 2" xfId="1030" xr:uid="{00000000-0005-0000-0000-000036040000}"/>
    <cellStyle name="常规 28 2 4 4 2 2" xfId="3853" xr:uid="{00000000-0005-0000-0000-00003D0F0000}"/>
    <cellStyle name="常规 28 2 4 4 2 2 2" xfId="3855" xr:uid="{00000000-0005-0000-0000-00003F0F0000}"/>
    <cellStyle name="常规 28 2 4 4 2 3" xfId="3856" xr:uid="{00000000-0005-0000-0000-0000400F0000}"/>
    <cellStyle name="常规 28 2 4 4 2 3 2" xfId="3858" xr:uid="{00000000-0005-0000-0000-0000420F0000}"/>
    <cellStyle name="常规 28 2 4 4 2 4" xfId="3859" xr:uid="{00000000-0005-0000-0000-0000430F0000}"/>
    <cellStyle name="常规 28 2 4 4 3" xfId="3860" xr:uid="{00000000-0005-0000-0000-0000440F0000}"/>
    <cellStyle name="常规 28 2 4 4 3 2" xfId="3861" xr:uid="{00000000-0005-0000-0000-0000450F0000}"/>
    <cellStyle name="常规 28 2 4 4 3 2 2" xfId="1746" xr:uid="{00000000-0005-0000-0000-000002070000}"/>
    <cellStyle name="常规 28 2 4 4 3 3" xfId="3862" xr:uid="{00000000-0005-0000-0000-0000460F0000}"/>
    <cellStyle name="常规 28 2 4 4 3 3 2" xfId="3863" xr:uid="{00000000-0005-0000-0000-0000470F0000}"/>
    <cellStyle name="常规 28 2 4 4 3 4" xfId="3864" xr:uid="{00000000-0005-0000-0000-0000480F0000}"/>
    <cellStyle name="常规 28 2 4 4 4" xfId="3865" xr:uid="{00000000-0005-0000-0000-0000490F0000}"/>
    <cellStyle name="常规 28 2 4 4 4 2" xfId="31" xr:uid="{00000000-0005-0000-0000-000027000000}"/>
    <cellStyle name="常规 28 2 4 4 5" xfId="3867" xr:uid="{00000000-0005-0000-0000-00004B0F0000}"/>
    <cellStyle name="常规 28 2 4 4 5 2" xfId="3868" xr:uid="{00000000-0005-0000-0000-00004C0F0000}"/>
    <cellStyle name="常规 28 2 4 4 6" xfId="3869" xr:uid="{00000000-0005-0000-0000-00004D0F0000}"/>
    <cellStyle name="常规 28 2 4 4 6 2" xfId="3870" xr:uid="{00000000-0005-0000-0000-00004E0F0000}"/>
    <cellStyle name="常规 28 2 4 4 7" xfId="3871" xr:uid="{00000000-0005-0000-0000-00004F0F0000}"/>
    <cellStyle name="常规 28 2 4 4 8" xfId="3872" xr:uid="{00000000-0005-0000-0000-0000500F0000}"/>
    <cellStyle name="常规 28 2 4 5" xfId="1787" xr:uid="{00000000-0005-0000-0000-00002B070000}"/>
    <cellStyle name="常规 28 2 4 6" xfId="3873" xr:uid="{00000000-0005-0000-0000-0000510F0000}"/>
    <cellStyle name="常规 28 2 4 6 2" xfId="3874" xr:uid="{00000000-0005-0000-0000-0000520F0000}"/>
    <cellStyle name="常规 28 2 4 6 2 2" xfId="137" xr:uid="{00000000-0005-0000-0000-0000A7000000}"/>
    <cellStyle name="常规 28 2 4 6 3" xfId="3875" xr:uid="{00000000-0005-0000-0000-0000530F0000}"/>
    <cellStyle name="常规 28 2 4 6 3 2" xfId="3876" xr:uid="{00000000-0005-0000-0000-0000540F0000}"/>
    <cellStyle name="常规 28 2 4 6 4" xfId="3877" xr:uid="{00000000-0005-0000-0000-0000550F0000}"/>
    <cellStyle name="常规 28 2 4 6 4 2" xfId="1763" xr:uid="{00000000-0005-0000-0000-000013070000}"/>
    <cellStyle name="常规 28 2 4 6 5" xfId="3878" xr:uid="{00000000-0005-0000-0000-0000560F0000}"/>
    <cellStyle name="常规 28 2 4 7" xfId="3879" xr:uid="{00000000-0005-0000-0000-0000570F0000}"/>
    <cellStyle name="常规 28 2 4 7 2" xfId="3880" xr:uid="{00000000-0005-0000-0000-0000580F0000}"/>
    <cellStyle name="常规 28 2 4 7 2 2" xfId="1962" xr:uid="{00000000-0005-0000-0000-0000DA070000}"/>
    <cellStyle name="常规 28 2 4 7 3" xfId="3881" xr:uid="{00000000-0005-0000-0000-0000590F0000}"/>
    <cellStyle name="常规 28 2 4 7 3 2" xfId="3882" xr:uid="{00000000-0005-0000-0000-00005A0F0000}"/>
    <cellStyle name="常规 28 2 4 7 4" xfId="3884" xr:uid="{00000000-0005-0000-0000-00005C0F0000}"/>
    <cellStyle name="常规 28 2 4 8" xfId="3885" xr:uid="{00000000-0005-0000-0000-00005D0F0000}"/>
    <cellStyle name="常规 28 2 4 8 2" xfId="3888" xr:uid="{00000000-0005-0000-0000-0000600F0000}"/>
    <cellStyle name="常规 28 2 4 9" xfId="3889" xr:uid="{00000000-0005-0000-0000-0000610F0000}"/>
    <cellStyle name="常规 28 2 4 9 2" xfId="3890" xr:uid="{00000000-0005-0000-0000-0000620F0000}"/>
    <cellStyle name="常规 28 2 5" xfId="3891" xr:uid="{00000000-0005-0000-0000-0000630F0000}"/>
    <cellStyle name="常规 28 2 5 10" xfId="506" xr:uid="{00000000-0005-0000-0000-00002A020000}"/>
    <cellStyle name="常规 28 2 5 11" xfId="513" xr:uid="{00000000-0005-0000-0000-000031020000}"/>
    <cellStyle name="常规 28 2 5 2" xfId="3893" xr:uid="{00000000-0005-0000-0000-0000650F0000}"/>
    <cellStyle name="常规 28 2 5 2 2" xfId="3894" xr:uid="{00000000-0005-0000-0000-0000660F0000}"/>
    <cellStyle name="常规 28 2 5 2 2 2" xfId="3895" xr:uid="{00000000-0005-0000-0000-0000670F0000}"/>
    <cellStyle name="常规 28 2 5 2 2 2 2" xfId="3896" xr:uid="{00000000-0005-0000-0000-0000680F0000}"/>
    <cellStyle name="常规 28 2 5 2 2 3" xfId="1" xr:uid="{00000000-0005-0000-0000-000001000000}"/>
    <cellStyle name="常规 28 2 5 2 2 3 2" xfId="101" xr:uid="{00000000-0005-0000-0000-00007A000000}"/>
    <cellStyle name="常规 28 2 5 2 2 4" xfId="3897" xr:uid="{00000000-0005-0000-0000-0000690F0000}"/>
    <cellStyle name="常规 28 2 5 2 3" xfId="3899" xr:uid="{00000000-0005-0000-0000-00006B0F0000}"/>
    <cellStyle name="常规 28 2 5 2 3 2" xfId="3900" xr:uid="{00000000-0005-0000-0000-00006C0F0000}"/>
    <cellStyle name="常规 28 2 5 2 3 2 2" xfId="3901" xr:uid="{00000000-0005-0000-0000-00006D0F0000}"/>
    <cellStyle name="常规 28 2 5 2 3 3" xfId="3902" xr:uid="{00000000-0005-0000-0000-00006E0F0000}"/>
    <cellStyle name="常规 28 2 5 2 3 3 2" xfId="2208" xr:uid="{00000000-0005-0000-0000-0000D0080000}"/>
    <cellStyle name="常规 28 2 5 2 3 4" xfId="3903" xr:uid="{00000000-0005-0000-0000-00006F0F0000}"/>
    <cellStyle name="常规 28 2 5 2 4" xfId="3904" xr:uid="{00000000-0005-0000-0000-0000700F0000}"/>
    <cellStyle name="常规 28 2 5 2 4 2" xfId="3905" xr:uid="{00000000-0005-0000-0000-0000710F0000}"/>
    <cellStyle name="常规 28 2 5 2 5" xfId="3906" xr:uid="{00000000-0005-0000-0000-0000720F0000}"/>
    <cellStyle name="常规 28 2 5 2 5 2" xfId="3907" xr:uid="{00000000-0005-0000-0000-0000730F0000}"/>
    <cellStyle name="常规 28 2 5 2 6" xfId="3908" xr:uid="{00000000-0005-0000-0000-0000740F0000}"/>
    <cellStyle name="常规 28 2 5 2 6 2" xfId="3909" xr:uid="{00000000-0005-0000-0000-0000750F0000}"/>
    <cellStyle name="常规 28 2 5 2 7" xfId="3910" xr:uid="{00000000-0005-0000-0000-0000760F0000}"/>
    <cellStyle name="常规 28 2 5 2 8" xfId="3911" xr:uid="{00000000-0005-0000-0000-0000770F0000}"/>
    <cellStyle name="常规 28 2 5 3" xfId="1629" xr:uid="{00000000-0005-0000-0000-00008D060000}"/>
    <cellStyle name="常规 28 2 5 4" xfId="3912" xr:uid="{00000000-0005-0000-0000-0000780F0000}"/>
    <cellStyle name="常规 28 2 5 4 2" xfId="3913" xr:uid="{00000000-0005-0000-0000-0000790F0000}"/>
    <cellStyle name="常规 28 2 5 4 2 2" xfId="3914" xr:uid="{00000000-0005-0000-0000-00007A0F0000}"/>
    <cellStyle name="常规 28 2 5 4 3" xfId="3915" xr:uid="{00000000-0005-0000-0000-00007B0F0000}"/>
    <cellStyle name="常规 28 2 5 4 3 2" xfId="3916" xr:uid="{00000000-0005-0000-0000-00007C0F0000}"/>
    <cellStyle name="常规 28 2 5 4 4" xfId="3917" xr:uid="{00000000-0005-0000-0000-00007D0F0000}"/>
    <cellStyle name="常规 28 2 5 4 4 2" xfId="3918" xr:uid="{00000000-0005-0000-0000-00007E0F0000}"/>
    <cellStyle name="常规 28 2 5 4 5" xfId="3919" xr:uid="{00000000-0005-0000-0000-00007F0F0000}"/>
    <cellStyle name="常规 28 2 5 5" xfId="3920" xr:uid="{00000000-0005-0000-0000-0000800F0000}"/>
    <cellStyle name="常规 28 2 5 5 2" xfId="3921" xr:uid="{00000000-0005-0000-0000-0000810F0000}"/>
    <cellStyle name="常规 28 2 5 5 2 2" xfId="3922" xr:uid="{00000000-0005-0000-0000-0000820F0000}"/>
    <cellStyle name="常规 28 2 5 5 3" xfId="3924" xr:uid="{00000000-0005-0000-0000-0000840F0000}"/>
    <cellStyle name="常规 28 2 5 5 3 2" xfId="3926" xr:uid="{00000000-0005-0000-0000-0000860F0000}"/>
    <cellStyle name="常规 28 2 5 5 4" xfId="3928" xr:uid="{00000000-0005-0000-0000-0000880F0000}"/>
    <cellStyle name="常规 28 2 5 6" xfId="2385" xr:uid="{00000000-0005-0000-0000-000081090000}"/>
    <cellStyle name="常规 28 2 5 6 2" xfId="2387" xr:uid="{00000000-0005-0000-0000-000083090000}"/>
    <cellStyle name="常规 28 2 5 7" xfId="2420" xr:uid="{00000000-0005-0000-0000-0000A4090000}"/>
    <cellStyle name="常规 28 2 5 7 2" xfId="3929" xr:uid="{00000000-0005-0000-0000-0000890F0000}"/>
    <cellStyle name="常规 28 2 5 8" xfId="2421" xr:uid="{00000000-0005-0000-0000-0000A5090000}"/>
    <cellStyle name="常规 28 2 5 8 2" xfId="3930" xr:uid="{00000000-0005-0000-0000-00008A0F0000}"/>
    <cellStyle name="常规 28 2 5 9" xfId="3931" xr:uid="{00000000-0005-0000-0000-00008B0F0000}"/>
    <cellStyle name="常规 28 2 5 9 2" xfId="3932" xr:uid="{00000000-0005-0000-0000-00008C0F0000}"/>
    <cellStyle name="常规 28 2 6" xfId="3923" xr:uid="{00000000-0005-0000-0000-0000830F0000}"/>
    <cellStyle name="常规 28 2 6 2" xfId="3933" xr:uid="{00000000-0005-0000-0000-00008D0F0000}"/>
    <cellStyle name="常规 28 2 6 2 2" xfId="3934" xr:uid="{00000000-0005-0000-0000-00008E0F0000}"/>
    <cellStyle name="常规 28 2 6 2 2 2" xfId="3886" xr:uid="{00000000-0005-0000-0000-00005E0F0000}"/>
    <cellStyle name="常规 28 2 6 2 3" xfId="3935" xr:uid="{00000000-0005-0000-0000-00008F0F0000}"/>
    <cellStyle name="常规 28 2 6 2 3 2" xfId="2423" xr:uid="{00000000-0005-0000-0000-0000A7090000}"/>
    <cellStyle name="常规 28 2 6 2 4" xfId="249" xr:uid="{00000000-0005-0000-0000-000029010000}"/>
    <cellStyle name="常规 28 2 6 3" xfId="1640" xr:uid="{00000000-0005-0000-0000-000098060000}"/>
    <cellStyle name="常规 28 2 6 3 2" xfId="3937" xr:uid="{00000000-0005-0000-0000-0000910F0000}"/>
    <cellStyle name="常规 28 2 6 3 2 2" xfId="3938" xr:uid="{00000000-0005-0000-0000-0000920F0000}"/>
    <cellStyle name="常规 28 2 6 3 3" xfId="3939" xr:uid="{00000000-0005-0000-0000-0000930F0000}"/>
    <cellStyle name="常规 28 2 6 3 3 2" xfId="1539" xr:uid="{00000000-0005-0000-0000-000033060000}"/>
    <cellStyle name="常规 28 2 6 3 4" xfId="3940" xr:uid="{00000000-0005-0000-0000-0000940F0000}"/>
    <cellStyle name="常规 28 2 6 4" xfId="1056" xr:uid="{00000000-0005-0000-0000-000050040000}"/>
    <cellStyle name="常规 28 2 6 4 2" xfId="3941" xr:uid="{00000000-0005-0000-0000-0000950F0000}"/>
    <cellStyle name="常规 28 2 6 5" xfId="3943" xr:uid="{00000000-0005-0000-0000-0000970F0000}"/>
    <cellStyle name="常规 28 2 6 5 2" xfId="3945" xr:uid="{00000000-0005-0000-0000-0000990F0000}"/>
    <cellStyle name="常规 28 2 6 6" xfId="2435" xr:uid="{00000000-0005-0000-0000-0000B3090000}"/>
    <cellStyle name="常规 28 2 6 6 2" xfId="2440" xr:uid="{00000000-0005-0000-0000-0000B8090000}"/>
    <cellStyle name="常规 28 2 6 7" xfId="2459" xr:uid="{00000000-0005-0000-0000-0000CB090000}"/>
    <cellStyle name="常规 28 2 6 7 2" xfId="2463" xr:uid="{00000000-0005-0000-0000-0000CF090000}"/>
    <cellStyle name="常规 28 2 6 8" xfId="837" xr:uid="{00000000-0005-0000-0000-000075030000}"/>
    <cellStyle name="常规 28 2 6 9" xfId="2473" xr:uid="{00000000-0005-0000-0000-0000D9090000}"/>
    <cellStyle name="常规 28 2 7" xfId="3947" xr:uid="{00000000-0005-0000-0000-00009B0F0000}"/>
    <cellStyle name="常规 28 2 7 2" xfId="223" xr:uid="{00000000-0005-0000-0000-00000E010000}"/>
    <cellStyle name="常规 28 2 7 2 2" xfId="751" xr:uid="{00000000-0005-0000-0000-00001F030000}"/>
    <cellStyle name="常规 28 2 7 2 2 2" xfId="3948" xr:uid="{00000000-0005-0000-0000-00009C0F0000}"/>
    <cellStyle name="常规 28 2 7 2 3" xfId="3949" xr:uid="{00000000-0005-0000-0000-00009D0F0000}"/>
    <cellStyle name="常规 28 2 7 2 3 2" xfId="3950" xr:uid="{00000000-0005-0000-0000-00009E0F0000}"/>
    <cellStyle name="常规 28 2 7 2 4" xfId="2675" xr:uid="{00000000-0005-0000-0000-0000A30A0000}"/>
    <cellStyle name="常规 28 2 7 3" xfId="3951" xr:uid="{00000000-0005-0000-0000-00009F0F0000}"/>
    <cellStyle name="常规 28 2 7 3 2" xfId="3206" xr:uid="{00000000-0005-0000-0000-0000B60C0000}"/>
    <cellStyle name="常规 28 2 7 3 2 2" xfId="3209" xr:uid="{00000000-0005-0000-0000-0000B90C0000}"/>
    <cellStyle name="常规 28 2 7 3 3" xfId="3353" xr:uid="{00000000-0005-0000-0000-0000490D0000}"/>
    <cellStyle name="常规 28 2 7 3 3 2" xfId="3158" xr:uid="{00000000-0005-0000-0000-0000860C0000}"/>
    <cellStyle name="常规 28 2 7 3 4" xfId="3415" xr:uid="{00000000-0005-0000-0000-0000870D0000}"/>
    <cellStyle name="常规 28 2 7 4" xfId="2577" xr:uid="{00000000-0005-0000-0000-0000410A0000}"/>
    <cellStyle name="常规 28 2 7 4 2" xfId="3952" xr:uid="{00000000-0005-0000-0000-0000A00F0000}"/>
    <cellStyle name="常规 28 2 7 5" xfId="3955" xr:uid="{00000000-0005-0000-0000-0000A30F0000}"/>
    <cellStyle name="常规 28 2 7 5 2" xfId="3956" xr:uid="{00000000-0005-0000-0000-0000A40F0000}"/>
    <cellStyle name="常规 28 2 7 6" xfId="2487" xr:uid="{00000000-0005-0000-0000-0000E7090000}"/>
    <cellStyle name="常规 28 2 7 6 2" xfId="2491" xr:uid="{00000000-0005-0000-0000-0000EB090000}"/>
    <cellStyle name="常规 28 2 7 7" xfId="2498" xr:uid="{00000000-0005-0000-0000-0000F2090000}"/>
    <cellStyle name="常规 28 2 7 8" xfId="2503" xr:uid="{00000000-0005-0000-0000-0000F7090000}"/>
    <cellStyle name="常规 28 2 8" xfId="3957" xr:uid="{00000000-0005-0000-0000-0000A50F0000}"/>
    <cellStyle name="常规 28 2 8 2" xfId="3958" xr:uid="{00000000-0005-0000-0000-0000A60F0000}"/>
    <cellStyle name="常规 28 2 8 2 2" xfId="3959" xr:uid="{00000000-0005-0000-0000-0000A70F0000}"/>
    <cellStyle name="常规 28 2 8 3" xfId="3960" xr:uid="{00000000-0005-0000-0000-0000A80F0000}"/>
    <cellStyle name="常规 28 2 8 3 2" xfId="3961" xr:uid="{00000000-0005-0000-0000-0000A90F0000}"/>
    <cellStyle name="常规 28 2 8 4" xfId="3962" xr:uid="{00000000-0005-0000-0000-0000AA0F0000}"/>
    <cellStyle name="常规 28 2 8 4 2" xfId="3963" xr:uid="{00000000-0005-0000-0000-0000AB0F0000}"/>
    <cellStyle name="常规 28 2 8 5" xfId="3964" xr:uid="{00000000-0005-0000-0000-0000AC0F0000}"/>
    <cellStyle name="常规 28 2 8 5 2" xfId="3965" xr:uid="{00000000-0005-0000-0000-0000AD0F0000}"/>
    <cellStyle name="常规 28 2 8 6" xfId="3967" xr:uid="{00000000-0005-0000-0000-0000AF0F0000}"/>
    <cellStyle name="常规 28 2 8 7" xfId="3968" xr:uid="{00000000-0005-0000-0000-0000B00F0000}"/>
    <cellStyle name="常规 28 2 9" xfId="3971" xr:uid="{00000000-0005-0000-0000-0000B30F0000}"/>
    <cellStyle name="常规 28 2 9 2" xfId="3974" xr:uid="{00000000-0005-0000-0000-0000B60F0000}"/>
    <cellStyle name="常规 28 2 9 2 2" xfId="1319" xr:uid="{00000000-0005-0000-0000-000057050000}"/>
    <cellStyle name="常规 28 2 9 3" xfId="3976" xr:uid="{00000000-0005-0000-0000-0000B80F0000}"/>
    <cellStyle name="常规 28 2 9 3 2" xfId="3979" xr:uid="{00000000-0005-0000-0000-0000BB0F0000}"/>
    <cellStyle name="常规 28 2 9 4" xfId="3981" xr:uid="{00000000-0005-0000-0000-0000BD0F0000}"/>
    <cellStyle name="常规 28 20" xfId="3525" xr:uid="{00000000-0005-0000-0000-0000F50D0000}"/>
    <cellStyle name="常规 28 3" xfId="1795" xr:uid="{00000000-0005-0000-0000-000033070000}"/>
    <cellStyle name="常规 28 3 2" xfId="3983" xr:uid="{00000000-0005-0000-0000-0000BF0F0000}"/>
    <cellStyle name="常规 28 3 2 10" xfId="2" xr:uid="{00000000-0005-0000-0000-000002000000}"/>
    <cellStyle name="常规 28 3 2 10 2" xfId="100" xr:uid="{00000000-0005-0000-0000-000079000000}"/>
    <cellStyle name="常规 28 3 2 11" xfId="3898" xr:uid="{00000000-0005-0000-0000-00006A0F0000}"/>
    <cellStyle name="常规 28 3 2 11 2" xfId="272" xr:uid="{00000000-0005-0000-0000-000040010000}"/>
    <cellStyle name="常规 28 3 2 12" xfId="3984" xr:uid="{00000000-0005-0000-0000-0000C00F0000}"/>
    <cellStyle name="常规 28 3 2 13" xfId="3985" xr:uid="{00000000-0005-0000-0000-0000C10F0000}"/>
    <cellStyle name="常规 28 3 2 2" xfId="3986" xr:uid="{00000000-0005-0000-0000-0000C20F0000}"/>
    <cellStyle name="常规 28 3 2 2 10" xfId="3987" xr:uid="{00000000-0005-0000-0000-0000C30F0000}"/>
    <cellStyle name="常规 28 3 2 2 11" xfId="3966" xr:uid="{00000000-0005-0000-0000-0000AE0F0000}"/>
    <cellStyle name="常规 28 3 2 2 2" xfId="3988" xr:uid="{00000000-0005-0000-0000-0000C40F0000}"/>
    <cellStyle name="常规 28 3 2 2 2 2" xfId="3989" xr:uid="{00000000-0005-0000-0000-0000C50F0000}"/>
    <cellStyle name="常规 28 3 2 2 2 2 2" xfId="3991" xr:uid="{00000000-0005-0000-0000-0000C70F0000}"/>
    <cellStyle name="常规 28 3 2 2 2 2 2 2" xfId="3994" xr:uid="{00000000-0005-0000-0000-0000CA0F0000}"/>
    <cellStyle name="常规 28 3 2 2 2 2 3" xfId="3995" xr:uid="{00000000-0005-0000-0000-0000CB0F0000}"/>
    <cellStyle name="常规 28 3 2 2 2 2 3 2" xfId="3996" xr:uid="{00000000-0005-0000-0000-0000CC0F0000}"/>
    <cellStyle name="常规 28 3 2 2 2 2 4" xfId="3997" xr:uid="{00000000-0005-0000-0000-0000CD0F0000}"/>
    <cellStyle name="常规 28 3 2 2 2 3" xfId="3998" xr:uid="{00000000-0005-0000-0000-0000CE0F0000}"/>
    <cellStyle name="常规 28 3 2 2 2 3 2" xfId="4000" xr:uid="{00000000-0005-0000-0000-0000D00F0000}"/>
    <cellStyle name="常规 28 3 2 2 2 3 2 2" xfId="4002" xr:uid="{00000000-0005-0000-0000-0000D20F0000}"/>
    <cellStyle name="常规 28 3 2 2 2 3 3" xfId="4003" xr:uid="{00000000-0005-0000-0000-0000D30F0000}"/>
    <cellStyle name="常规 28 3 2 2 2 3 3 2" xfId="4004" xr:uid="{00000000-0005-0000-0000-0000D40F0000}"/>
    <cellStyle name="常规 28 3 2 2 2 3 4" xfId="4005" xr:uid="{00000000-0005-0000-0000-0000D50F0000}"/>
    <cellStyle name="常规 28 3 2 2 2 4" xfId="4006" xr:uid="{00000000-0005-0000-0000-0000D60F0000}"/>
    <cellStyle name="常规 28 3 2 2 2 4 2" xfId="446" xr:uid="{00000000-0005-0000-0000-0000EE010000}"/>
    <cellStyle name="常规 28 3 2 2 2 5" xfId="4009" xr:uid="{00000000-0005-0000-0000-0000D90F0000}"/>
    <cellStyle name="常规 28 3 2 2 2 5 2" xfId="463" xr:uid="{00000000-0005-0000-0000-0000FF010000}"/>
    <cellStyle name="常规 28 3 2 2 2 6" xfId="4011" xr:uid="{00000000-0005-0000-0000-0000DB0F0000}"/>
    <cellStyle name="常规 28 3 2 2 2 6 2" xfId="3108" xr:uid="{00000000-0005-0000-0000-0000540C0000}"/>
    <cellStyle name="常规 28 3 2 2 2 7" xfId="4013" xr:uid="{00000000-0005-0000-0000-0000DD0F0000}"/>
    <cellStyle name="常规 28 3 2 2 2 8" xfId="4014" xr:uid="{00000000-0005-0000-0000-0000DE0F0000}"/>
    <cellStyle name="常规 28 3 2 2 3" xfId="3831" xr:uid="{00000000-0005-0000-0000-0000270F0000}"/>
    <cellStyle name="常规 28 3 2 2 4" xfId="768" xr:uid="{00000000-0005-0000-0000-000030030000}"/>
    <cellStyle name="常规 28 3 2 2 4 2" xfId="1007" xr:uid="{00000000-0005-0000-0000-00001F040000}"/>
    <cellStyle name="常规 28 3 2 2 4 2 2" xfId="1811" xr:uid="{00000000-0005-0000-0000-000043070000}"/>
    <cellStyle name="常规 28 3 2 2 4 3" xfId="1840" xr:uid="{00000000-0005-0000-0000-000060070000}"/>
    <cellStyle name="常规 28 3 2 2 4 3 2" xfId="3203" xr:uid="{00000000-0005-0000-0000-0000B30C0000}"/>
    <cellStyle name="常规 28 3 2 2 4 4" xfId="1844" xr:uid="{00000000-0005-0000-0000-000064070000}"/>
    <cellStyle name="常规 28 3 2 2 5" xfId="777" xr:uid="{00000000-0005-0000-0000-000039030000}"/>
    <cellStyle name="常规 28 3 2 2 5 2" xfId="1875" xr:uid="{00000000-0005-0000-0000-000083070000}"/>
    <cellStyle name="常规 28 3 2 2 5 2 2" xfId="1879" xr:uid="{00000000-0005-0000-0000-000087070000}"/>
    <cellStyle name="常规 28 3 2 2 5 3" xfId="1895" xr:uid="{00000000-0005-0000-0000-000097070000}"/>
    <cellStyle name="常规 28 3 2 2 5 3 2" xfId="1901" xr:uid="{00000000-0005-0000-0000-00009D070000}"/>
    <cellStyle name="常规 28 3 2 2 5 4" xfId="1921" xr:uid="{00000000-0005-0000-0000-0000B1070000}"/>
    <cellStyle name="常规 28 3 2 2 6" xfId="784" xr:uid="{00000000-0005-0000-0000-000040030000}"/>
    <cellStyle name="常规 28 3 2 2 6 2" xfId="1950" xr:uid="{00000000-0005-0000-0000-0000CE070000}"/>
    <cellStyle name="常规 28 3 2 2 7" xfId="792" xr:uid="{00000000-0005-0000-0000-000048030000}"/>
    <cellStyle name="常规 28 3 2 2 7 2" xfId="4015" xr:uid="{00000000-0005-0000-0000-0000DF0F0000}"/>
    <cellStyle name="常规 28 3 2 2 8" xfId="848" xr:uid="{00000000-0005-0000-0000-000080030000}"/>
    <cellStyle name="常规 28 3 2 2 8 2" xfId="1180" xr:uid="{00000000-0005-0000-0000-0000CC040000}"/>
    <cellStyle name="常规 28 3 2 2 9" xfId="1536" xr:uid="{00000000-0005-0000-0000-000030060000}"/>
    <cellStyle name="常规 28 3 2 2 9 2" xfId="1574" xr:uid="{00000000-0005-0000-0000-000056060000}"/>
    <cellStyle name="常规 28 3 2 3" xfId="4016" xr:uid="{00000000-0005-0000-0000-0000E00F0000}"/>
    <cellStyle name="常规 28 3 2 3 2" xfId="4017" xr:uid="{00000000-0005-0000-0000-0000E10F0000}"/>
    <cellStyle name="常规 28 3 2 3 2 2" xfId="2254" xr:uid="{00000000-0005-0000-0000-0000FE080000}"/>
    <cellStyle name="常规 28 3 2 3 2 2 2" xfId="3563" xr:uid="{00000000-0005-0000-0000-00001B0E0000}"/>
    <cellStyle name="常规 28 3 2 3 2 3" xfId="4018" xr:uid="{00000000-0005-0000-0000-0000E20F0000}"/>
    <cellStyle name="常规 28 3 2 3 2 3 2" xfId="4019" xr:uid="{00000000-0005-0000-0000-0000E30F0000}"/>
    <cellStyle name="常规 28 3 2 3 2 4" xfId="4021" xr:uid="{00000000-0005-0000-0000-0000E50F0000}"/>
    <cellStyle name="常规 28 3 2 3 3" xfId="3833" xr:uid="{00000000-0005-0000-0000-0000290F0000}"/>
    <cellStyle name="常规 28 3 2 3 3 2" xfId="2815" xr:uid="{00000000-0005-0000-0000-00002F0B0000}"/>
    <cellStyle name="常规 28 3 2 3 3 2 2" xfId="485" xr:uid="{00000000-0005-0000-0000-000015020000}"/>
    <cellStyle name="常规 28 3 2 3 3 3" xfId="2817" xr:uid="{00000000-0005-0000-0000-0000310B0000}"/>
    <cellStyle name="常规 28 3 2 3 3 3 2" xfId="3604" xr:uid="{00000000-0005-0000-0000-0000440E0000}"/>
    <cellStyle name="常规 28 3 2 3 3 4" xfId="2819" xr:uid="{00000000-0005-0000-0000-0000330B0000}"/>
    <cellStyle name="常规 28 3 2 3 4" xfId="1658" xr:uid="{00000000-0005-0000-0000-0000AA060000}"/>
    <cellStyle name="常规 28 3 2 3 4 2" xfId="1982" xr:uid="{00000000-0005-0000-0000-0000EE070000}"/>
    <cellStyle name="常规 28 3 2 3 5" xfId="1999" xr:uid="{00000000-0005-0000-0000-0000FF070000}"/>
    <cellStyle name="常规 28 3 2 3 5 2" xfId="4023" xr:uid="{00000000-0005-0000-0000-0000E70F0000}"/>
    <cellStyle name="常规 28 3 2 3 6" xfId="2002" xr:uid="{00000000-0005-0000-0000-000002080000}"/>
    <cellStyle name="常规 28 3 2 3 6 2" xfId="2005" xr:uid="{00000000-0005-0000-0000-000005080000}"/>
    <cellStyle name="常规 28 3 2 3 7" xfId="2022" xr:uid="{00000000-0005-0000-0000-000016080000}"/>
    <cellStyle name="常规 28 3 2 3 7 2" xfId="2025" xr:uid="{00000000-0005-0000-0000-000019080000}"/>
    <cellStyle name="常规 28 3 2 3 8" xfId="2036" xr:uid="{00000000-0005-0000-0000-000024080000}"/>
    <cellStyle name="常规 28 3 2 3 9" xfId="2042" xr:uid="{00000000-0005-0000-0000-00002A080000}"/>
    <cellStyle name="常规 28 3 2 4" xfId="4025" xr:uid="{00000000-0005-0000-0000-0000E90F0000}"/>
    <cellStyle name="常规 28 3 2 4 2" xfId="4026" xr:uid="{00000000-0005-0000-0000-0000EA0F0000}"/>
    <cellStyle name="常规 28 3 2 4 2 2" xfId="2000" xr:uid="{00000000-0005-0000-0000-000000080000}"/>
    <cellStyle name="常规 28 3 2 4 2 2 2" xfId="4024" xr:uid="{00000000-0005-0000-0000-0000E80F0000}"/>
    <cellStyle name="常规 28 3 2 4 2 3" xfId="2003" xr:uid="{00000000-0005-0000-0000-000003080000}"/>
    <cellStyle name="常规 28 3 2 4 2 3 2" xfId="2006" xr:uid="{00000000-0005-0000-0000-000006080000}"/>
    <cellStyle name="常规 28 3 2 4 2 4" xfId="2023" xr:uid="{00000000-0005-0000-0000-000017080000}"/>
    <cellStyle name="常规 28 3 2 4 3" xfId="4027" xr:uid="{00000000-0005-0000-0000-0000EB0F0000}"/>
    <cellStyle name="常规 28 3 2 4 3 2" xfId="2052" xr:uid="{00000000-0005-0000-0000-000034080000}"/>
    <cellStyle name="常规 28 3 2 4 3 2 2" xfId="2055" xr:uid="{00000000-0005-0000-0000-000037080000}"/>
    <cellStyle name="常规 28 3 2 4 3 3" xfId="2060" xr:uid="{00000000-0005-0000-0000-00003C080000}"/>
    <cellStyle name="常规 28 3 2 4 3 3 2" xfId="1293" xr:uid="{00000000-0005-0000-0000-00003D050000}"/>
    <cellStyle name="常规 28 3 2 4 3 4" xfId="2072" xr:uid="{00000000-0005-0000-0000-000048080000}"/>
    <cellStyle name="常规 28 3 2 4 4" xfId="2051" xr:uid="{00000000-0005-0000-0000-000033080000}"/>
    <cellStyle name="常规 28 3 2 4 4 2" xfId="2098" xr:uid="{00000000-0005-0000-0000-000062080000}"/>
    <cellStyle name="常规 28 3 2 4 5" xfId="2054" xr:uid="{00000000-0005-0000-0000-000036080000}"/>
    <cellStyle name="常规 28 3 2 4 5 2" xfId="2057" xr:uid="{00000000-0005-0000-0000-000039080000}"/>
    <cellStyle name="常规 28 3 2 4 6" xfId="2062" xr:uid="{00000000-0005-0000-0000-00003E080000}"/>
    <cellStyle name="常规 28 3 2 4 6 2" xfId="1291" xr:uid="{00000000-0005-0000-0000-00003B050000}"/>
    <cellStyle name="常规 28 3 2 4 7" xfId="2074" xr:uid="{00000000-0005-0000-0000-00004A080000}"/>
    <cellStyle name="常规 28 3 2 4 8" xfId="2082" xr:uid="{00000000-0005-0000-0000-000052080000}"/>
    <cellStyle name="常规 28 3 2 5" xfId="3883" xr:uid="{00000000-0005-0000-0000-00005B0F0000}"/>
    <cellStyle name="常规 28 3 2 6" xfId="4028" xr:uid="{00000000-0005-0000-0000-0000EC0F0000}"/>
    <cellStyle name="常规 28 3 2 6 2" xfId="4029" xr:uid="{00000000-0005-0000-0000-0000ED0F0000}"/>
    <cellStyle name="常规 28 3 2 6 2 2" xfId="4030" xr:uid="{00000000-0005-0000-0000-0000EE0F0000}"/>
    <cellStyle name="常规 28 3 2 6 3" xfId="3666" xr:uid="{00000000-0005-0000-0000-0000820E0000}"/>
    <cellStyle name="常规 28 3 2 6 3 2" xfId="2205" xr:uid="{00000000-0005-0000-0000-0000CD080000}"/>
    <cellStyle name="常规 28 3 2 6 4" xfId="4031" xr:uid="{00000000-0005-0000-0000-0000EF0F0000}"/>
    <cellStyle name="常规 28 3 2 7" xfId="4032" xr:uid="{00000000-0005-0000-0000-0000F00F0000}"/>
    <cellStyle name="常规 28 3 2 7 2" xfId="4033" xr:uid="{00000000-0005-0000-0000-0000F10F0000}"/>
    <cellStyle name="常规 28 3 2 7 2 2" xfId="4034" xr:uid="{00000000-0005-0000-0000-0000F20F0000}"/>
    <cellStyle name="常规 28 3 2 7 3" xfId="3669" xr:uid="{00000000-0005-0000-0000-0000850E0000}"/>
    <cellStyle name="常规 28 3 2 7 3 2" xfId="2358" xr:uid="{00000000-0005-0000-0000-000066090000}"/>
    <cellStyle name="常规 28 3 2 7 4" xfId="29" xr:uid="{00000000-0005-0000-0000-000025000000}"/>
    <cellStyle name="常规 28 3 2 8" xfId="4035" xr:uid="{00000000-0005-0000-0000-0000F30F0000}"/>
    <cellStyle name="常规 28 3 2 8 2" xfId="4036" xr:uid="{00000000-0005-0000-0000-0000F40F0000}"/>
    <cellStyle name="常规 28 3 2 9" xfId="1582" xr:uid="{00000000-0005-0000-0000-00005E060000}"/>
    <cellStyle name="常规 28 3 2 9 2" xfId="1587" xr:uid="{00000000-0005-0000-0000-000063060000}"/>
    <cellStyle name="常规 28 3 3" xfId="4037" xr:uid="{00000000-0005-0000-0000-0000F50F0000}"/>
    <cellStyle name="常规 28 3 3 2" xfId="3314" xr:uid="{00000000-0005-0000-0000-0000220D0000}"/>
    <cellStyle name="常规 28 3 3 2 2" xfId="3317" xr:uid="{00000000-0005-0000-0000-0000250D0000}"/>
    <cellStyle name="常规 28 3 3 2 2 2" xfId="4038" xr:uid="{00000000-0005-0000-0000-0000F60F0000}"/>
    <cellStyle name="常规 28 3 3 2 3" xfId="4039" xr:uid="{00000000-0005-0000-0000-0000F70F0000}"/>
    <cellStyle name="常规 28 3 3 2 3 2" xfId="4040" xr:uid="{00000000-0005-0000-0000-0000F80F0000}"/>
    <cellStyle name="常规 28 3 3 2 4" xfId="4041" xr:uid="{00000000-0005-0000-0000-0000F90F0000}"/>
    <cellStyle name="常规 28 3 3 3" xfId="1177" xr:uid="{00000000-0005-0000-0000-0000C9040000}"/>
    <cellStyle name="常规 28 3 3 3 2" xfId="1188" xr:uid="{00000000-0005-0000-0000-0000D4040000}"/>
    <cellStyle name="常规 28 3 3 3 2 2" xfId="2418" xr:uid="{00000000-0005-0000-0000-0000A2090000}"/>
    <cellStyle name="常规 28 3 3 3 3" xfId="2381" xr:uid="{00000000-0005-0000-0000-00007D090000}"/>
    <cellStyle name="常规 28 3 3 3 3 2" xfId="4042" xr:uid="{00000000-0005-0000-0000-0000FA0F0000}"/>
    <cellStyle name="常规 28 3 3 3 4" xfId="4043" xr:uid="{00000000-0005-0000-0000-0000FB0F0000}"/>
    <cellStyle name="常规 28 3 3 4" xfId="52" xr:uid="{00000000-0005-0000-0000-00003F000000}"/>
    <cellStyle name="常规 28 3 3 4 2" xfId="1065" xr:uid="{00000000-0005-0000-0000-000059040000}"/>
    <cellStyle name="常规 28 3 3 5" xfId="1970" xr:uid="{00000000-0005-0000-0000-0000E2070000}"/>
    <cellStyle name="常规 28 3 3 5 2" xfId="291" xr:uid="{00000000-0005-0000-0000-000053010000}"/>
    <cellStyle name="常规 28 3 3 6" xfId="1977" xr:uid="{00000000-0005-0000-0000-0000E9070000}"/>
    <cellStyle name="常规 28 3 3 6 2" xfId="4044" xr:uid="{00000000-0005-0000-0000-0000FC0F0000}"/>
    <cellStyle name="常规 28 3 3 7" xfId="4045" xr:uid="{00000000-0005-0000-0000-0000FD0F0000}"/>
    <cellStyle name="常规 28 3 3 8" xfId="4046" xr:uid="{00000000-0005-0000-0000-0000FE0F0000}"/>
    <cellStyle name="常规 28 3 4" xfId="4047" xr:uid="{00000000-0005-0000-0000-0000FF0F0000}"/>
    <cellStyle name="常规 28 3 5" xfId="4048" xr:uid="{00000000-0005-0000-0000-000000100000}"/>
    <cellStyle name="常规 28 3 5 2" xfId="4049" xr:uid="{00000000-0005-0000-0000-000001100000}"/>
    <cellStyle name="常规 28 3 6" xfId="3927" xr:uid="{00000000-0005-0000-0000-0000870F0000}"/>
    <cellStyle name="常规 28 3 6 2" xfId="2575" xr:uid="{00000000-0005-0000-0000-00003F0A0000}"/>
    <cellStyle name="常规 28 4" xfId="1801" xr:uid="{00000000-0005-0000-0000-000039070000}"/>
    <cellStyle name="常规 28 4 10" xfId="2184" xr:uid="{00000000-0005-0000-0000-0000B8080000}"/>
    <cellStyle name="常规 28 4 10 2" xfId="4051" xr:uid="{00000000-0005-0000-0000-000003100000}"/>
    <cellStyle name="常规 28 4 11" xfId="4052" xr:uid="{00000000-0005-0000-0000-000004100000}"/>
    <cellStyle name="常规 28 4 11 2" xfId="4053" xr:uid="{00000000-0005-0000-0000-000005100000}"/>
    <cellStyle name="常规 28 4 12" xfId="2466" xr:uid="{00000000-0005-0000-0000-0000D2090000}"/>
    <cellStyle name="常规 28 4 13" xfId="1767" xr:uid="{00000000-0005-0000-0000-000017070000}"/>
    <cellStyle name="常规 28 4 2" xfId="4054" xr:uid="{00000000-0005-0000-0000-000006100000}"/>
    <cellStyle name="常规 28 4 2 10" xfId="4055" xr:uid="{00000000-0005-0000-0000-000007100000}"/>
    <cellStyle name="常规 28 4 2 11" xfId="4056" xr:uid="{00000000-0005-0000-0000-000008100000}"/>
    <cellStyle name="常规 28 4 2 2" xfId="4057" xr:uid="{00000000-0005-0000-0000-000009100000}"/>
    <cellStyle name="常规 28 4 2 2 2" xfId="4058" xr:uid="{00000000-0005-0000-0000-00000A100000}"/>
    <cellStyle name="常规 28 4 2 2 2 2" xfId="4059" xr:uid="{00000000-0005-0000-0000-00000B100000}"/>
    <cellStyle name="常规 28 4 2 2 2 2 2" xfId="2861" xr:uid="{00000000-0005-0000-0000-00005D0B0000}"/>
    <cellStyle name="常规 28 4 2 2 2 3" xfId="4060" xr:uid="{00000000-0005-0000-0000-00000C100000}"/>
    <cellStyle name="常规 28 4 2 2 2 3 2" xfId="2866" xr:uid="{00000000-0005-0000-0000-0000620B0000}"/>
    <cellStyle name="常规 28 4 2 2 2 4" xfId="3574" xr:uid="{00000000-0005-0000-0000-0000260E0000}"/>
    <cellStyle name="常规 28 4 2 2 3" xfId="4061" xr:uid="{00000000-0005-0000-0000-00000D100000}"/>
    <cellStyle name="常规 28 4 2 2 3 2" xfId="4062" xr:uid="{00000000-0005-0000-0000-00000E100000}"/>
    <cellStyle name="常规 28 4 2 2 3 2 2" xfId="4063" xr:uid="{00000000-0005-0000-0000-00000F100000}"/>
    <cellStyle name="常规 28 4 2 2 3 3" xfId="4064" xr:uid="{00000000-0005-0000-0000-000010100000}"/>
    <cellStyle name="常规 28 4 2 2 3 3 2" xfId="4065" xr:uid="{00000000-0005-0000-0000-000011100000}"/>
    <cellStyle name="常规 28 4 2 2 3 4" xfId="3579" xr:uid="{00000000-0005-0000-0000-00002B0E0000}"/>
    <cellStyle name="常规 28 4 2 2 4" xfId="4066" xr:uid="{00000000-0005-0000-0000-000012100000}"/>
    <cellStyle name="常规 28 4 2 2 4 2" xfId="4067" xr:uid="{00000000-0005-0000-0000-000013100000}"/>
    <cellStyle name="常规 28 4 2 2 5" xfId="4068" xr:uid="{00000000-0005-0000-0000-000014100000}"/>
    <cellStyle name="常规 28 4 2 2 5 2" xfId="4070" xr:uid="{00000000-0005-0000-0000-000016100000}"/>
    <cellStyle name="常规 28 4 2 2 6" xfId="4071" xr:uid="{00000000-0005-0000-0000-000017100000}"/>
    <cellStyle name="常规 28 4 2 2 6 2" xfId="4072" xr:uid="{00000000-0005-0000-0000-000018100000}"/>
    <cellStyle name="常规 28 4 2 2 7" xfId="4073" xr:uid="{00000000-0005-0000-0000-000019100000}"/>
    <cellStyle name="常规 28 4 2 2 8" xfId="3272" xr:uid="{00000000-0005-0000-0000-0000F80C0000}"/>
    <cellStyle name="常规 28 4 2 3" xfId="2026" xr:uid="{00000000-0005-0000-0000-00001A080000}"/>
    <cellStyle name="常规 28 4 2 4" xfId="44" xr:uid="{00000000-0005-0000-0000-000036000000}"/>
    <cellStyle name="常规 28 4 2 4 2" xfId="2030" xr:uid="{00000000-0005-0000-0000-00001E080000}"/>
    <cellStyle name="常规 28 4 2 4 2 2" xfId="4076" xr:uid="{00000000-0005-0000-0000-00001C100000}"/>
    <cellStyle name="常规 28 4 2 4 3" xfId="4077" xr:uid="{00000000-0005-0000-0000-00001D100000}"/>
    <cellStyle name="常规 28 4 2 4 3 2" xfId="4078" xr:uid="{00000000-0005-0000-0000-00001E100000}"/>
    <cellStyle name="常规 28 4 2 4 4" xfId="4079" xr:uid="{00000000-0005-0000-0000-00001F100000}"/>
    <cellStyle name="常规 28 4 2 5" xfId="2034" xr:uid="{00000000-0005-0000-0000-000022080000}"/>
    <cellStyle name="常规 28 4 2 5 2" xfId="4080" xr:uid="{00000000-0005-0000-0000-000020100000}"/>
    <cellStyle name="常规 28 4 2 5 2 2" xfId="4081" xr:uid="{00000000-0005-0000-0000-000021100000}"/>
    <cellStyle name="常规 28 4 2 5 3" xfId="4082" xr:uid="{00000000-0005-0000-0000-000022100000}"/>
    <cellStyle name="常规 28 4 2 5 3 2" xfId="4083" xr:uid="{00000000-0005-0000-0000-000023100000}"/>
    <cellStyle name="常规 28 4 2 5 4" xfId="4084" xr:uid="{00000000-0005-0000-0000-000024100000}"/>
    <cellStyle name="常规 28 4 2 6" xfId="4085" xr:uid="{00000000-0005-0000-0000-000025100000}"/>
    <cellStyle name="常规 28 4 2 6 2" xfId="4087" xr:uid="{00000000-0005-0000-0000-000027100000}"/>
    <cellStyle name="常规 28 4 2 7" xfId="4088" xr:uid="{00000000-0005-0000-0000-000028100000}"/>
    <cellStyle name="常规 28 4 2 7 2" xfId="4089" xr:uid="{00000000-0005-0000-0000-000029100000}"/>
    <cellStyle name="常规 28 4 2 8" xfId="4090" xr:uid="{00000000-0005-0000-0000-00002A100000}"/>
    <cellStyle name="常规 28 4 2 8 2" xfId="4091" xr:uid="{00000000-0005-0000-0000-00002B100000}"/>
    <cellStyle name="常规 28 4 2 9" xfId="1700" xr:uid="{00000000-0005-0000-0000-0000D4060000}"/>
    <cellStyle name="常规 28 4 2 9 2" xfId="522" xr:uid="{00000000-0005-0000-0000-00003A020000}"/>
    <cellStyle name="常规 28 4 3" xfId="4092" xr:uid="{00000000-0005-0000-0000-00002C100000}"/>
    <cellStyle name="常规 28 4 3 2" xfId="3179" xr:uid="{00000000-0005-0000-0000-00009B0C0000}"/>
    <cellStyle name="常规 28 4 3 2 2" xfId="3182" xr:uid="{00000000-0005-0000-0000-00009E0C0000}"/>
    <cellStyle name="常规 28 4 3 2 2 2" xfId="4095" xr:uid="{00000000-0005-0000-0000-00002F100000}"/>
    <cellStyle name="常规 28 4 3 2 3" xfId="4096" xr:uid="{00000000-0005-0000-0000-000030100000}"/>
    <cellStyle name="常规 28 4 3 2 3 2" xfId="4098" xr:uid="{00000000-0005-0000-0000-000032100000}"/>
    <cellStyle name="常规 28 4 3 2 4" xfId="2220" xr:uid="{00000000-0005-0000-0000-0000DC080000}"/>
    <cellStyle name="常规 28 4 3 3" xfId="2040" xr:uid="{00000000-0005-0000-0000-000028080000}"/>
    <cellStyle name="常规 28 4 3 3 2" xfId="3184" xr:uid="{00000000-0005-0000-0000-0000A00C0000}"/>
    <cellStyle name="常规 28 4 3 3 2 2" xfId="4100" xr:uid="{00000000-0005-0000-0000-000034100000}"/>
    <cellStyle name="常规 28 4 3 3 3" xfId="4102" xr:uid="{00000000-0005-0000-0000-000036100000}"/>
    <cellStyle name="常规 28 4 3 3 3 2" xfId="4104" xr:uid="{00000000-0005-0000-0000-000038100000}"/>
    <cellStyle name="常规 28 4 3 3 4" xfId="4106" xr:uid="{00000000-0005-0000-0000-00003A100000}"/>
    <cellStyle name="常规 28 4 3 4" xfId="3111" xr:uid="{00000000-0005-0000-0000-0000570C0000}"/>
    <cellStyle name="常规 28 4 3 4 2" xfId="3187" xr:uid="{00000000-0005-0000-0000-0000A30C0000}"/>
    <cellStyle name="常规 28 4 3 5" xfId="3189" xr:uid="{00000000-0005-0000-0000-0000A50C0000}"/>
    <cellStyle name="常规 28 4 3 5 2" xfId="3191" xr:uid="{00000000-0005-0000-0000-0000A70C0000}"/>
    <cellStyle name="常规 28 4 3 6" xfId="4107" xr:uid="{00000000-0005-0000-0000-00003B100000}"/>
    <cellStyle name="常规 28 4 3 6 2" xfId="4109" xr:uid="{00000000-0005-0000-0000-00003D100000}"/>
    <cellStyle name="常规 28 4 3 7" xfId="1338" xr:uid="{00000000-0005-0000-0000-00006A050000}"/>
    <cellStyle name="常规 28 4 3 7 2" xfId="17" xr:uid="{00000000-0005-0000-0000-000016000000}"/>
    <cellStyle name="常规 28 4 3 8" xfId="693" xr:uid="{00000000-0005-0000-0000-0000E5020000}"/>
    <cellStyle name="常规 28 4 3 9" xfId="699" xr:uid="{00000000-0005-0000-0000-0000EB020000}"/>
    <cellStyle name="常规 28 4 4" xfId="4110" xr:uid="{00000000-0005-0000-0000-00003E100000}"/>
    <cellStyle name="常规 28 4 4 2" xfId="2890" xr:uid="{00000000-0005-0000-0000-00007A0B0000}"/>
    <cellStyle name="常规 28 4 4 2 2" xfId="4111" xr:uid="{00000000-0005-0000-0000-00003F100000}"/>
    <cellStyle name="常规 28 4 4 2 2 2" xfId="4112" xr:uid="{00000000-0005-0000-0000-000040100000}"/>
    <cellStyle name="常规 28 4 4 2 3" xfId="4113" xr:uid="{00000000-0005-0000-0000-000041100000}"/>
    <cellStyle name="常规 28 4 4 2 3 2" xfId="4114" xr:uid="{00000000-0005-0000-0000-000042100000}"/>
    <cellStyle name="常规 28 4 4 2 4" xfId="2752" xr:uid="{00000000-0005-0000-0000-0000F00A0000}"/>
    <cellStyle name="常规 28 4 4 3" xfId="179" xr:uid="{00000000-0005-0000-0000-0000DB000000}"/>
    <cellStyle name="常规 28 4 4 3 2" xfId="4115" xr:uid="{00000000-0005-0000-0000-000043100000}"/>
    <cellStyle name="常规 28 4 4 3 2 2" xfId="4116" xr:uid="{00000000-0005-0000-0000-000044100000}"/>
    <cellStyle name="常规 28 4 4 3 3" xfId="4117" xr:uid="{00000000-0005-0000-0000-000045100000}"/>
    <cellStyle name="常规 28 4 4 3 3 2" xfId="4118" xr:uid="{00000000-0005-0000-0000-000046100000}"/>
    <cellStyle name="常规 28 4 4 3 4" xfId="4119" xr:uid="{00000000-0005-0000-0000-000047100000}"/>
    <cellStyle name="常规 28 4 4 4" xfId="4120" xr:uid="{00000000-0005-0000-0000-000048100000}"/>
    <cellStyle name="常规 28 4 4 4 2" xfId="4121" xr:uid="{00000000-0005-0000-0000-000049100000}"/>
    <cellStyle name="常规 28 4 4 5" xfId="4122" xr:uid="{00000000-0005-0000-0000-00004A100000}"/>
    <cellStyle name="常规 28 4 4 5 2" xfId="4123" xr:uid="{00000000-0005-0000-0000-00004B100000}"/>
    <cellStyle name="常规 28 4 4 6" xfId="4124" xr:uid="{00000000-0005-0000-0000-00004C100000}"/>
    <cellStyle name="常规 28 4 4 6 2" xfId="4125" xr:uid="{00000000-0005-0000-0000-00004D100000}"/>
    <cellStyle name="常规 28 4 4 7" xfId="4126" xr:uid="{00000000-0005-0000-0000-00004E100000}"/>
    <cellStyle name="常规 28 4 4 8" xfId="4127" xr:uid="{00000000-0005-0000-0000-00004F100000}"/>
    <cellStyle name="常规 28 4 5" xfId="4128" xr:uid="{00000000-0005-0000-0000-000050100000}"/>
    <cellStyle name="常规 28 4 6" xfId="4129" xr:uid="{00000000-0005-0000-0000-000051100000}"/>
    <cellStyle name="常规 28 4 6 2" xfId="4130" xr:uid="{00000000-0005-0000-0000-000052100000}"/>
    <cellStyle name="常规 28 4 6 2 2" xfId="3693" xr:uid="{00000000-0005-0000-0000-00009D0E0000}"/>
    <cellStyle name="常规 28 4 6 3" xfId="1477" xr:uid="{00000000-0005-0000-0000-0000F5050000}"/>
    <cellStyle name="常规 28 4 6 3 2" xfId="3700" xr:uid="{00000000-0005-0000-0000-0000A40E0000}"/>
    <cellStyle name="常规 28 4 6 4" xfId="4131" xr:uid="{00000000-0005-0000-0000-000053100000}"/>
    <cellStyle name="常规 28 4 6 4 2" xfId="2115" xr:uid="{00000000-0005-0000-0000-000073080000}"/>
    <cellStyle name="常规 28 4 6 5" xfId="4132" xr:uid="{00000000-0005-0000-0000-000054100000}"/>
    <cellStyle name="常规 28 4 7" xfId="4134" xr:uid="{00000000-0005-0000-0000-000056100000}"/>
    <cellStyle name="常规 28 4 7 2" xfId="1114" xr:uid="{00000000-0005-0000-0000-00008A040000}"/>
    <cellStyle name="常规 28 4 7 2 2" xfId="4135" xr:uid="{00000000-0005-0000-0000-000057100000}"/>
    <cellStyle name="常规 28 4 7 3" xfId="4136" xr:uid="{00000000-0005-0000-0000-000058100000}"/>
    <cellStyle name="常规 28 4 7 3 2" xfId="3464" xr:uid="{00000000-0005-0000-0000-0000B80D0000}"/>
    <cellStyle name="常规 28 4 7 4" xfId="4138" xr:uid="{00000000-0005-0000-0000-00005A100000}"/>
    <cellStyle name="常规 28 4 8" xfId="4139" xr:uid="{00000000-0005-0000-0000-00005B100000}"/>
    <cellStyle name="常规 28 4 8 2" xfId="246" xr:uid="{00000000-0005-0000-0000-000026010000}"/>
    <cellStyle name="常规 28 4 9" xfId="4140" xr:uid="{00000000-0005-0000-0000-00005C100000}"/>
    <cellStyle name="常规 28 4 9 2" xfId="4142" xr:uid="{00000000-0005-0000-0000-00005E100000}"/>
    <cellStyle name="常规 28 5" xfId="3975" xr:uid="{00000000-0005-0000-0000-0000B70F0000}"/>
    <cellStyle name="常规 28 5 10" xfId="4143" xr:uid="{00000000-0005-0000-0000-00005F100000}"/>
    <cellStyle name="常规 28 5 10 2" xfId="3763" xr:uid="{00000000-0005-0000-0000-0000E30E0000}"/>
    <cellStyle name="常规 28 5 11" xfId="4144" xr:uid="{00000000-0005-0000-0000-000060100000}"/>
    <cellStyle name="常规 28 5 11 2" xfId="518" xr:uid="{00000000-0005-0000-0000-000036020000}"/>
    <cellStyle name="常规 28 5 12" xfId="4145" xr:uid="{00000000-0005-0000-0000-000061100000}"/>
    <cellStyle name="常规 28 5 13" xfId="4146" xr:uid="{00000000-0005-0000-0000-000062100000}"/>
    <cellStyle name="常规 28 5 2" xfId="1318" xr:uid="{00000000-0005-0000-0000-000056050000}"/>
    <cellStyle name="常规 28 5 2 10" xfId="4147" xr:uid="{00000000-0005-0000-0000-000063100000}"/>
    <cellStyle name="常规 28 5 2 11" xfId="4148" xr:uid="{00000000-0005-0000-0000-000064100000}"/>
    <cellStyle name="常规 28 5 2 2" xfId="4149" xr:uid="{00000000-0005-0000-0000-000065100000}"/>
    <cellStyle name="常规 28 5 2 2 2" xfId="2544" xr:uid="{00000000-0005-0000-0000-0000200A0000}"/>
    <cellStyle name="常规 28 5 2 2 2 2" xfId="2546" xr:uid="{00000000-0005-0000-0000-0000220A0000}"/>
    <cellStyle name="常规 28 5 2 2 2 2 2" xfId="4150" xr:uid="{00000000-0005-0000-0000-000066100000}"/>
    <cellStyle name="常规 28 5 2 2 2 3" xfId="4151" xr:uid="{00000000-0005-0000-0000-000067100000}"/>
    <cellStyle name="常规 28 5 2 2 2 3 2" xfId="678" xr:uid="{00000000-0005-0000-0000-0000D6020000}"/>
    <cellStyle name="常规 28 5 2 2 2 4" xfId="3707" xr:uid="{00000000-0005-0000-0000-0000AB0E0000}"/>
    <cellStyle name="常规 28 5 2 2 3" xfId="2549" xr:uid="{00000000-0005-0000-0000-0000250A0000}"/>
    <cellStyle name="常规 28 5 2 2 3 2" xfId="4152" xr:uid="{00000000-0005-0000-0000-000068100000}"/>
    <cellStyle name="常规 28 5 2 2 3 2 2" xfId="4153" xr:uid="{00000000-0005-0000-0000-000069100000}"/>
    <cellStyle name="常规 28 5 2 2 3 3" xfId="4154" xr:uid="{00000000-0005-0000-0000-00006A100000}"/>
    <cellStyle name="常规 28 5 2 2 3 3 2" xfId="4155" xr:uid="{00000000-0005-0000-0000-00006B100000}"/>
    <cellStyle name="常规 28 5 2 2 3 4" xfId="3710" xr:uid="{00000000-0005-0000-0000-0000AE0E0000}"/>
    <cellStyle name="常规 28 5 2 2 4" xfId="4156" xr:uid="{00000000-0005-0000-0000-00006C100000}"/>
    <cellStyle name="常规 28 5 2 2 4 2" xfId="4157" xr:uid="{00000000-0005-0000-0000-00006D100000}"/>
    <cellStyle name="常规 28 5 2 2 5" xfId="4158" xr:uid="{00000000-0005-0000-0000-00006E100000}"/>
    <cellStyle name="常规 28 5 2 2 5 2" xfId="1019" xr:uid="{00000000-0005-0000-0000-00002B040000}"/>
    <cellStyle name="常规 28 5 2 2 6" xfId="4159" xr:uid="{00000000-0005-0000-0000-00006F100000}"/>
    <cellStyle name="常规 28 5 2 2 6 2" xfId="4160" xr:uid="{00000000-0005-0000-0000-000070100000}"/>
    <cellStyle name="常规 28 5 2 2 7" xfId="4161" xr:uid="{00000000-0005-0000-0000-000071100000}"/>
    <cellStyle name="常规 28 5 2 2 8" xfId="4162" xr:uid="{00000000-0005-0000-0000-000072100000}"/>
    <cellStyle name="常规 28 5 2 3" xfId="2076" xr:uid="{00000000-0005-0000-0000-00004C080000}"/>
    <cellStyle name="常规 28 5 2 4" xfId="4163" xr:uid="{00000000-0005-0000-0000-000073100000}"/>
    <cellStyle name="常规 28 5 2 4 2" xfId="4164" xr:uid="{00000000-0005-0000-0000-000074100000}"/>
    <cellStyle name="常规 28 5 2 4 2 2" xfId="4166" xr:uid="{00000000-0005-0000-0000-000076100000}"/>
    <cellStyle name="常规 28 5 2 4 3" xfId="4167" xr:uid="{00000000-0005-0000-0000-000077100000}"/>
    <cellStyle name="常规 28 5 2 4 3 2" xfId="16" xr:uid="{00000000-0005-0000-0000-000014000000}"/>
    <cellStyle name="常规 28 5 2 4 4" xfId="4168" xr:uid="{00000000-0005-0000-0000-000078100000}"/>
    <cellStyle name="常规 28 5 2 5" xfId="4169" xr:uid="{00000000-0005-0000-0000-000079100000}"/>
    <cellStyle name="常规 28 5 2 5 2" xfId="794" xr:uid="{00000000-0005-0000-0000-00004A030000}"/>
    <cellStyle name="常规 28 5 2 5 2 2" xfId="3391" xr:uid="{00000000-0005-0000-0000-00006F0D0000}"/>
    <cellStyle name="常规 28 5 2 5 3" xfId="798" xr:uid="{00000000-0005-0000-0000-00004E030000}"/>
    <cellStyle name="常规 28 5 2 5 3 2" xfId="89" xr:uid="{00000000-0005-0000-0000-000068000000}"/>
    <cellStyle name="常规 28 5 2 5 4" xfId="4170" xr:uid="{00000000-0005-0000-0000-00007A100000}"/>
    <cellStyle name="常规 28 5 2 6" xfId="579" xr:uid="{00000000-0005-0000-0000-000073020000}"/>
    <cellStyle name="常规 28 5 2 6 2" xfId="2119" xr:uid="{00000000-0005-0000-0000-000077080000}"/>
    <cellStyle name="常规 28 5 2 7" xfId="2134" xr:uid="{00000000-0005-0000-0000-000086080000}"/>
    <cellStyle name="常规 28 5 2 7 2" xfId="1504" xr:uid="{00000000-0005-0000-0000-000010060000}"/>
    <cellStyle name="常规 28 5 2 8" xfId="2136" xr:uid="{00000000-0005-0000-0000-000088080000}"/>
    <cellStyle name="常规 28 5 2 8 2" xfId="81" xr:uid="{00000000-0005-0000-0000-00005F000000}"/>
    <cellStyle name="常规 28 5 2 9" xfId="1725" xr:uid="{00000000-0005-0000-0000-0000ED060000}"/>
    <cellStyle name="常规 28 5 2 9 2" xfId="277" xr:uid="{00000000-0005-0000-0000-000045010000}"/>
    <cellStyle name="常规 28 5 3" xfId="4171" xr:uid="{00000000-0005-0000-0000-00007B100000}"/>
    <cellStyle name="常规 28 5 3 2" xfId="975" xr:uid="{00000000-0005-0000-0000-0000FF030000}"/>
    <cellStyle name="常规 28 5 3 2 2" xfId="558" xr:uid="{00000000-0005-0000-0000-00005E020000}"/>
    <cellStyle name="常规 28 5 3 2 2 2" xfId="2570" xr:uid="{00000000-0005-0000-0000-00003A0A0000}"/>
    <cellStyle name="常规 28 5 3 2 3" xfId="2600" xr:uid="{00000000-0005-0000-0000-0000580A0000}"/>
    <cellStyle name="常规 28 5 3 2 3 2" xfId="2605" xr:uid="{00000000-0005-0000-0000-00005D0A0000}"/>
    <cellStyle name="常规 28 5 3 2 4" xfId="2636" xr:uid="{00000000-0005-0000-0000-00007C0A0000}"/>
    <cellStyle name="常规 28 5 3 3" xfId="984" xr:uid="{00000000-0005-0000-0000-000008040000}"/>
    <cellStyle name="常规 28 5 3 3 2" xfId="574" xr:uid="{00000000-0005-0000-0000-00006E020000}"/>
    <cellStyle name="常规 28 5 3 3 2 2" xfId="4173" xr:uid="{00000000-0005-0000-0000-00007D100000}"/>
    <cellStyle name="常规 28 5 3 3 3" xfId="2720" xr:uid="{00000000-0005-0000-0000-0000D00A0000}"/>
    <cellStyle name="常规 28 5 3 3 3 2" xfId="1510" xr:uid="{00000000-0005-0000-0000-000016060000}"/>
    <cellStyle name="常规 28 5 3 3 4" xfId="2744" xr:uid="{00000000-0005-0000-0000-0000E80A0000}"/>
    <cellStyle name="常规 28 5 3 4" xfId="4175" xr:uid="{00000000-0005-0000-0000-00007F100000}"/>
    <cellStyle name="常规 28 5 3 4 2" xfId="4178" xr:uid="{00000000-0005-0000-0000-000082100000}"/>
    <cellStyle name="常规 28 5 3 5" xfId="4180" xr:uid="{00000000-0005-0000-0000-000084100000}"/>
    <cellStyle name="常规 28 5 3 5 2" xfId="4182" xr:uid="{00000000-0005-0000-0000-000086100000}"/>
    <cellStyle name="常规 28 5 3 6" xfId="4184" xr:uid="{00000000-0005-0000-0000-000088100000}"/>
    <cellStyle name="常规 28 5 3 6 2" xfId="4186" xr:uid="{00000000-0005-0000-0000-00008A100000}"/>
    <cellStyle name="常规 28 5 3 7" xfId="4188" xr:uid="{00000000-0005-0000-0000-00008C100000}"/>
    <cellStyle name="常规 28 5 3 7 2" xfId="4189" xr:uid="{00000000-0005-0000-0000-00008D100000}"/>
    <cellStyle name="常规 28 5 3 8" xfId="4191" xr:uid="{00000000-0005-0000-0000-00008F100000}"/>
    <cellStyle name="常规 28 5 3 9" xfId="61" xr:uid="{00000000-0005-0000-0000-000049000000}"/>
    <cellStyle name="常规 28 5 4" xfId="3556" xr:uid="{00000000-0005-0000-0000-0000140E0000}"/>
    <cellStyle name="常规 28 5 4 2" xfId="1609" xr:uid="{00000000-0005-0000-0000-000079060000}"/>
    <cellStyle name="常规 28 5 4 2 2" xfId="597" xr:uid="{00000000-0005-0000-0000-000085020000}"/>
    <cellStyle name="常规 28 5 4 2 2 2" xfId="141" xr:uid="{00000000-0005-0000-0000-0000AB000000}"/>
    <cellStyle name="常规 28 5 4 2 3" xfId="2705" xr:uid="{00000000-0005-0000-0000-0000C10A0000}"/>
    <cellStyle name="常规 28 5 4 2 3 2" xfId="1084" xr:uid="{00000000-0005-0000-0000-00006C040000}"/>
    <cellStyle name="常规 28 5 4 2 4" xfId="2868" xr:uid="{00000000-0005-0000-0000-0000640B0000}"/>
    <cellStyle name="常规 28 5 4 3" xfId="1831" xr:uid="{00000000-0005-0000-0000-000057070000}"/>
    <cellStyle name="常规 28 5 4 3 2" xfId="612" xr:uid="{00000000-0005-0000-0000-000094020000}"/>
    <cellStyle name="常规 28 5 4 3 2 2" xfId="4192" xr:uid="{00000000-0005-0000-0000-000090100000}"/>
    <cellStyle name="常规 28 5 4 3 3" xfId="2876" xr:uid="{00000000-0005-0000-0000-00006C0B0000}"/>
    <cellStyle name="常规 28 5 4 3 3 2" xfId="4194" xr:uid="{00000000-0005-0000-0000-000092100000}"/>
    <cellStyle name="常规 28 5 4 3 4" xfId="4195" xr:uid="{00000000-0005-0000-0000-000093100000}"/>
    <cellStyle name="常规 28 5 4 4" xfId="4197" xr:uid="{00000000-0005-0000-0000-000095100000}"/>
    <cellStyle name="常规 28 5 4 4 2" xfId="4198" xr:uid="{00000000-0005-0000-0000-000096100000}"/>
    <cellStyle name="常规 28 5 4 5" xfId="4200" xr:uid="{00000000-0005-0000-0000-000098100000}"/>
    <cellStyle name="常规 28 5 4 5 2" xfId="4201" xr:uid="{00000000-0005-0000-0000-000099100000}"/>
    <cellStyle name="常规 28 5 4 6" xfId="2139" xr:uid="{00000000-0005-0000-0000-00008B080000}"/>
    <cellStyle name="常规 28 5 4 6 2" xfId="2143" xr:uid="{00000000-0005-0000-0000-00008F080000}"/>
    <cellStyle name="常规 28 5 4 7" xfId="2149" xr:uid="{00000000-0005-0000-0000-000095080000}"/>
    <cellStyle name="常规 28 5 4 8" xfId="736" xr:uid="{00000000-0005-0000-0000-000010030000}"/>
    <cellStyle name="常规 28 5 5" xfId="2988" xr:uid="{00000000-0005-0000-0000-0000DC0B0000}"/>
    <cellStyle name="常规 28 5 6" xfId="4202" xr:uid="{00000000-0005-0000-0000-00009A100000}"/>
    <cellStyle name="常规 28 5 6 2" xfId="4203" xr:uid="{00000000-0005-0000-0000-00009B100000}"/>
    <cellStyle name="常规 28 5 6 2 2" xfId="663" xr:uid="{00000000-0005-0000-0000-0000C7020000}"/>
    <cellStyle name="常规 28 5 6 3" xfId="4204" xr:uid="{00000000-0005-0000-0000-00009C100000}"/>
    <cellStyle name="常规 28 5 6 3 2" xfId="680" xr:uid="{00000000-0005-0000-0000-0000D8020000}"/>
    <cellStyle name="常规 28 5 6 4" xfId="4205" xr:uid="{00000000-0005-0000-0000-00009D100000}"/>
    <cellStyle name="常规 28 5 6 4 2" xfId="1647" xr:uid="{00000000-0005-0000-0000-00009F060000}"/>
    <cellStyle name="常规 28 5 6 5" xfId="4206" xr:uid="{00000000-0005-0000-0000-00009E100000}"/>
    <cellStyle name="常规 28 5 7" xfId="4208" xr:uid="{00000000-0005-0000-0000-0000A0100000}"/>
    <cellStyle name="常规 28 5 7 2" xfId="10" xr:uid="{00000000-0005-0000-0000-00000D000000}"/>
    <cellStyle name="常规 28 5 7 2 2" xfId="701" xr:uid="{00000000-0005-0000-0000-0000ED020000}"/>
    <cellStyle name="常规 28 5 7 3" xfId="269" xr:uid="{00000000-0005-0000-0000-00003D010000}"/>
    <cellStyle name="常规 28 5 7 3 2" xfId="713" xr:uid="{00000000-0005-0000-0000-0000F9020000}"/>
    <cellStyle name="常规 28 5 7 4" xfId="244" xr:uid="{00000000-0005-0000-0000-000024010000}"/>
    <cellStyle name="常规 28 5 8" xfId="4209" xr:uid="{00000000-0005-0000-0000-0000A1100000}"/>
    <cellStyle name="常规 28 5 8 2" xfId="4210" xr:uid="{00000000-0005-0000-0000-0000A2100000}"/>
    <cellStyle name="常规 28 5 9" xfId="443" xr:uid="{00000000-0005-0000-0000-0000EB010000}"/>
    <cellStyle name="常规 28 5 9 2" xfId="4211" xr:uid="{00000000-0005-0000-0000-0000A3100000}"/>
    <cellStyle name="常规 28 6" xfId="3977" xr:uid="{00000000-0005-0000-0000-0000B90F0000}"/>
    <cellStyle name="常规 28 6 10" xfId="1817" xr:uid="{00000000-0005-0000-0000-000049070000}"/>
    <cellStyle name="常规 28 6 11" xfId="1720" xr:uid="{00000000-0005-0000-0000-0000E8060000}"/>
    <cellStyle name="常规 28 6 2" xfId="3980" xr:uid="{00000000-0005-0000-0000-0000BC0F0000}"/>
    <cellStyle name="常规 28 6 2 2" xfId="4212" xr:uid="{00000000-0005-0000-0000-0000A4100000}"/>
    <cellStyle name="常规 28 6 2 2 2" xfId="4214" xr:uid="{00000000-0005-0000-0000-0000A6100000}"/>
    <cellStyle name="常规 28 6 2 2 2 2" xfId="2848" xr:uid="{00000000-0005-0000-0000-0000500B0000}"/>
    <cellStyle name="常规 28 6 2 2 3" xfId="1516" xr:uid="{00000000-0005-0000-0000-00001C060000}"/>
    <cellStyle name="常规 28 6 2 2 3 2" xfId="2881" xr:uid="{00000000-0005-0000-0000-0000710B0000}"/>
    <cellStyle name="常规 28 6 2 2 4" xfId="3268" xr:uid="{00000000-0005-0000-0000-0000F40C0000}"/>
    <cellStyle name="常规 28 6 2 3" xfId="1047" xr:uid="{00000000-0005-0000-0000-000047040000}"/>
    <cellStyle name="常规 28 6 2 3 2" xfId="4217" xr:uid="{00000000-0005-0000-0000-0000A9100000}"/>
    <cellStyle name="常规 28 6 2 3 2 2" xfId="2906" xr:uid="{00000000-0005-0000-0000-00008A0B0000}"/>
    <cellStyle name="常规 28 6 2 3 3" xfId="4219" xr:uid="{00000000-0005-0000-0000-0000AB100000}"/>
    <cellStyle name="常规 28 6 2 3 3 2" xfId="2964" xr:uid="{00000000-0005-0000-0000-0000C40B0000}"/>
    <cellStyle name="常规 28 6 2 3 4" xfId="3282" xr:uid="{00000000-0005-0000-0000-0000020D0000}"/>
    <cellStyle name="常规 28 6 2 4" xfId="4220" xr:uid="{00000000-0005-0000-0000-0000AC100000}"/>
    <cellStyle name="常规 28 6 2 4 2" xfId="4222" xr:uid="{00000000-0005-0000-0000-0000AE100000}"/>
    <cellStyle name="常规 28 6 2 5" xfId="4224" xr:uid="{00000000-0005-0000-0000-0000B0100000}"/>
    <cellStyle name="常规 28 6 2 5 2" xfId="4225" xr:uid="{00000000-0005-0000-0000-0000B1100000}"/>
    <cellStyle name="常规 28 6 2 6" xfId="617" xr:uid="{00000000-0005-0000-0000-000099020000}"/>
    <cellStyle name="常规 28 6 2 6 2" xfId="2155" xr:uid="{00000000-0005-0000-0000-00009B080000}"/>
    <cellStyle name="常规 28 6 2 7" xfId="145" xr:uid="{00000000-0005-0000-0000-0000B0000000}"/>
    <cellStyle name="常规 28 6 2 8" xfId="2158" xr:uid="{00000000-0005-0000-0000-00009E080000}"/>
    <cellStyle name="常规 28 6 3" xfId="4227" xr:uid="{00000000-0005-0000-0000-0000B3100000}"/>
    <cellStyle name="常规 28 6 4" xfId="3560" xr:uid="{00000000-0005-0000-0000-0000180E0000}"/>
    <cellStyle name="常规 28 6 4 2" xfId="4231" xr:uid="{00000000-0005-0000-0000-0000B7100000}"/>
    <cellStyle name="常规 28 6 4 2 2" xfId="1327" xr:uid="{00000000-0005-0000-0000-00005F050000}"/>
    <cellStyle name="常规 28 6 4 3" xfId="4233" xr:uid="{00000000-0005-0000-0000-0000B9100000}"/>
    <cellStyle name="常规 28 6 4 3 2" xfId="4235" xr:uid="{00000000-0005-0000-0000-0000BB100000}"/>
    <cellStyle name="常规 28 6 4 4" xfId="4237" xr:uid="{00000000-0005-0000-0000-0000BD100000}"/>
    <cellStyle name="常规 28 6 4 4 2" xfId="4239" xr:uid="{00000000-0005-0000-0000-0000BF100000}"/>
    <cellStyle name="常规 28 6 4 5" xfId="4242" xr:uid="{00000000-0005-0000-0000-0000C2100000}"/>
    <cellStyle name="常规 28 6 5" xfId="2994" xr:uid="{00000000-0005-0000-0000-0000E20B0000}"/>
    <cellStyle name="常规 28 6 5 2" xfId="4244" xr:uid="{00000000-0005-0000-0000-0000C4100000}"/>
    <cellStyle name="常规 28 6 5 2 2" xfId="4247" xr:uid="{00000000-0005-0000-0000-0000C7100000}"/>
    <cellStyle name="常规 28 6 5 3" xfId="4251" xr:uid="{00000000-0005-0000-0000-0000CB100000}"/>
    <cellStyle name="常规 28 6 5 3 2" xfId="4254" xr:uid="{00000000-0005-0000-0000-0000CE100000}"/>
    <cellStyle name="常规 28 6 5 4" xfId="4256" xr:uid="{00000000-0005-0000-0000-0000D0100000}"/>
    <cellStyle name="常规 28 6 6" xfId="4257" xr:uid="{00000000-0005-0000-0000-0000D1100000}"/>
    <cellStyle name="常规 28 6 6 2" xfId="4258" xr:uid="{00000000-0005-0000-0000-0000D2100000}"/>
    <cellStyle name="常规 28 6 7" xfId="3083" xr:uid="{00000000-0005-0000-0000-00003B0C0000}"/>
    <cellStyle name="常规 28 6 7 2" xfId="1897" xr:uid="{00000000-0005-0000-0000-000099070000}"/>
    <cellStyle name="常规 28 6 8" xfId="3088" xr:uid="{00000000-0005-0000-0000-0000400C0000}"/>
    <cellStyle name="常规 28 6 8 2" xfId="3520" xr:uid="{00000000-0005-0000-0000-0000F00D0000}"/>
    <cellStyle name="常规 28 6 9" xfId="458" xr:uid="{00000000-0005-0000-0000-0000FA010000}"/>
    <cellStyle name="常规 28 6 9 2" xfId="4260" xr:uid="{00000000-0005-0000-0000-0000D4100000}"/>
    <cellStyle name="常规 28 7" xfId="3982" xr:uid="{00000000-0005-0000-0000-0000BE0F0000}"/>
    <cellStyle name="常规 28 7 10" xfId="2279" xr:uid="{00000000-0005-0000-0000-000017090000}"/>
    <cellStyle name="常规 28 7 2" xfId="4261" xr:uid="{00000000-0005-0000-0000-0000D5100000}"/>
    <cellStyle name="常规 28 7 3" xfId="4263" xr:uid="{00000000-0005-0000-0000-0000D7100000}"/>
    <cellStyle name="常规 28 7 3 2" xfId="3506" xr:uid="{00000000-0005-0000-0000-0000E20D0000}"/>
    <cellStyle name="常规 28 7 3 2 2" xfId="2741" xr:uid="{00000000-0005-0000-0000-0000E50A0000}"/>
    <cellStyle name="常规 28 7 3 3" xfId="3508" xr:uid="{00000000-0005-0000-0000-0000E40D0000}"/>
    <cellStyle name="常规 28 7 3 3 2" xfId="2762" xr:uid="{00000000-0005-0000-0000-0000FA0A0000}"/>
    <cellStyle name="常规 28 7 3 4" xfId="4264" xr:uid="{00000000-0005-0000-0000-0000D8100000}"/>
    <cellStyle name="常规 28 7 3 4 2" xfId="3152" xr:uid="{00000000-0005-0000-0000-0000800C0000}"/>
    <cellStyle name="常规 28 7 3 5" xfId="2237" xr:uid="{00000000-0005-0000-0000-0000ED080000}"/>
    <cellStyle name="常规 28 7 4" xfId="4265" xr:uid="{00000000-0005-0000-0000-0000D9100000}"/>
    <cellStyle name="常规 28 7 4 2" xfId="4266" xr:uid="{00000000-0005-0000-0000-0000DA100000}"/>
    <cellStyle name="常规 28 7 4 2 2" xfId="4267" xr:uid="{00000000-0005-0000-0000-0000DB100000}"/>
    <cellStyle name="常规 28 7 4 3" xfId="4268" xr:uid="{00000000-0005-0000-0000-0000DC100000}"/>
    <cellStyle name="常规 28 7 4 3 2" xfId="4269" xr:uid="{00000000-0005-0000-0000-0000DD100000}"/>
    <cellStyle name="常规 28 7 4 4" xfId="4270" xr:uid="{00000000-0005-0000-0000-0000DE100000}"/>
    <cellStyle name="常规 28 7 5" xfId="4272" xr:uid="{00000000-0005-0000-0000-0000E0100000}"/>
    <cellStyle name="常规 28 7 5 2" xfId="4273" xr:uid="{00000000-0005-0000-0000-0000E1100000}"/>
    <cellStyle name="常规 28 7 6" xfId="4274" xr:uid="{00000000-0005-0000-0000-0000E2100000}"/>
    <cellStyle name="常规 28 7 6 2" xfId="4275" xr:uid="{00000000-0005-0000-0000-0000E3100000}"/>
    <cellStyle name="常规 28 7 7" xfId="3093" xr:uid="{00000000-0005-0000-0000-0000450C0000}"/>
    <cellStyle name="常规 28 7 7 2" xfId="3097" xr:uid="{00000000-0005-0000-0000-0000490C0000}"/>
    <cellStyle name="常规 28 7 8" xfId="3103" xr:uid="{00000000-0005-0000-0000-00004F0C0000}"/>
    <cellStyle name="常规 28 7 8 2" xfId="2011" xr:uid="{00000000-0005-0000-0000-00000B080000}"/>
    <cellStyle name="常规 28 7 9" xfId="3106" xr:uid="{00000000-0005-0000-0000-0000520C0000}"/>
    <cellStyle name="常规 28 8" xfId="4276" xr:uid="{00000000-0005-0000-0000-0000E4100000}"/>
    <cellStyle name="常规 28 8 2" xfId="175" xr:uid="{00000000-0005-0000-0000-0000D6000000}"/>
    <cellStyle name="常规 28 8 2 2" xfId="1035" xr:uid="{00000000-0005-0000-0000-00003B040000}"/>
    <cellStyle name="常规 28 8 2 3" xfId="1751" xr:uid="{00000000-0005-0000-0000-000007070000}"/>
    <cellStyle name="常规 28 8 2 3 2" xfId="4277" xr:uid="{00000000-0005-0000-0000-0000E5100000}"/>
    <cellStyle name="常规 28 8 2 4" xfId="3445" xr:uid="{00000000-0005-0000-0000-0000A50D0000}"/>
    <cellStyle name="常规 28 8 2 4 2" xfId="4278" xr:uid="{00000000-0005-0000-0000-0000E6100000}"/>
    <cellStyle name="常规 28 8 2 5" xfId="3449" xr:uid="{00000000-0005-0000-0000-0000A90D0000}"/>
    <cellStyle name="常规 28 8 3" xfId="178" xr:uid="{00000000-0005-0000-0000-0000DA000000}"/>
    <cellStyle name="常规 28 8 3 2" xfId="782" xr:uid="{00000000-0005-0000-0000-00003E030000}"/>
    <cellStyle name="常规 28 8 3 2 2" xfId="3513" xr:uid="{00000000-0005-0000-0000-0000E90D0000}"/>
    <cellStyle name="常规 28 8 3 3" xfId="790" xr:uid="{00000000-0005-0000-0000-000046030000}"/>
    <cellStyle name="常规 28 8 3 3 2" xfId="4279" xr:uid="{00000000-0005-0000-0000-0000E7100000}"/>
    <cellStyle name="常规 28 8 3 4" xfId="4281" xr:uid="{00000000-0005-0000-0000-0000E9100000}"/>
    <cellStyle name="常规 28 8 4" xfId="198" xr:uid="{00000000-0005-0000-0000-0000F1000000}"/>
    <cellStyle name="常规 28 8 4 2" xfId="4283" xr:uid="{00000000-0005-0000-0000-0000EB100000}"/>
    <cellStyle name="常规 28 8 5" xfId="219" xr:uid="{00000000-0005-0000-0000-000009010000}"/>
    <cellStyle name="常规 28 8 5 2" xfId="4284" xr:uid="{00000000-0005-0000-0000-0000EC100000}"/>
    <cellStyle name="常规 28 8 6" xfId="4286" xr:uid="{00000000-0005-0000-0000-0000EE100000}"/>
    <cellStyle name="常规 28 8 6 2" xfId="4287" xr:uid="{00000000-0005-0000-0000-0000EF100000}"/>
    <cellStyle name="常规 28 8 7" xfId="3122" xr:uid="{00000000-0005-0000-0000-0000620C0000}"/>
    <cellStyle name="常规 28 8 7 2" xfId="93" xr:uid="{00000000-0005-0000-0000-00006D000000}"/>
    <cellStyle name="常规 28 8 8" xfId="3129" xr:uid="{00000000-0005-0000-0000-0000690C0000}"/>
    <cellStyle name="常规 28 8 9" xfId="3133" xr:uid="{00000000-0005-0000-0000-00006D0C0000}"/>
    <cellStyle name="常规 28 9" xfId="2521" xr:uid="{00000000-0005-0000-0000-0000090A0000}"/>
    <cellStyle name="常规 28 9 2" xfId="2525" xr:uid="{00000000-0005-0000-0000-00000D0A0000}"/>
    <cellStyle name="常规 28 9 2 2" xfId="220" xr:uid="{00000000-0005-0000-0000-00000A010000}"/>
    <cellStyle name="常规 28 9 2 2 2" xfId="2775" xr:uid="{00000000-0005-0000-0000-0000070B0000}"/>
    <cellStyle name="常规 28 9 2 3" xfId="795" xr:uid="{00000000-0005-0000-0000-00004B030000}"/>
    <cellStyle name="常规 28 9 2 3 2" xfId="3387" xr:uid="{00000000-0005-0000-0000-00006B0D0000}"/>
    <cellStyle name="常规 28 9 2 4" xfId="800" xr:uid="{00000000-0005-0000-0000-000050030000}"/>
    <cellStyle name="常规 28 9 3" xfId="4288" xr:uid="{00000000-0005-0000-0000-0000F0100000}"/>
    <cellStyle name="常规 28 9 3 2" xfId="4290" xr:uid="{00000000-0005-0000-0000-0000F2100000}"/>
    <cellStyle name="常规 28 9 3 2 2" xfId="4292" xr:uid="{00000000-0005-0000-0000-0000F4100000}"/>
    <cellStyle name="常规 28 9 3 3" xfId="2120" xr:uid="{00000000-0005-0000-0000-000078080000}"/>
    <cellStyle name="常规 28 9 3 3 2" xfId="2121" xr:uid="{00000000-0005-0000-0000-000079080000}"/>
    <cellStyle name="常规 28 9 3 4" xfId="2127" xr:uid="{00000000-0005-0000-0000-00007F080000}"/>
    <cellStyle name="常规 28 9 4" xfId="4293" xr:uid="{00000000-0005-0000-0000-0000F5100000}"/>
    <cellStyle name="常规 28 9 4 2" xfId="3017" xr:uid="{00000000-0005-0000-0000-0000F90B0000}"/>
    <cellStyle name="常规 28 9 5" xfId="4294" xr:uid="{00000000-0005-0000-0000-0000F6100000}"/>
    <cellStyle name="常规 28 9 5 2" xfId="4295" xr:uid="{00000000-0005-0000-0000-0000F7100000}"/>
    <cellStyle name="常规 28 9 6" xfId="4296" xr:uid="{00000000-0005-0000-0000-0000F8100000}"/>
    <cellStyle name="常规 28 9 6 2" xfId="4299" xr:uid="{00000000-0005-0000-0000-0000FB100000}"/>
    <cellStyle name="常规 28 9 7" xfId="4301" xr:uid="{00000000-0005-0000-0000-0000FD100000}"/>
    <cellStyle name="常规 28 9 8" xfId="4303" xr:uid="{00000000-0005-0000-0000-0000FF100000}"/>
    <cellStyle name="常规 28 9 9" xfId="4305" xr:uid="{00000000-0005-0000-0000-000001110000}"/>
    <cellStyle name="常规 28_115款" xfId="651" xr:uid="{00000000-0005-0000-0000-0000BB020000}"/>
    <cellStyle name="常规 29" xfId="2923" xr:uid="{00000000-0005-0000-0000-00009B0B0000}"/>
    <cellStyle name="常规 29 2" xfId="2926" xr:uid="{00000000-0005-0000-0000-00009E0B0000}"/>
    <cellStyle name="常规 3" xfId="4310" xr:uid="{00000000-0005-0000-0000-000006110000}"/>
    <cellStyle name="常规 3 2" xfId="1169" xr:uid="{00000000-0005-0000-0000-0000C1040000}"/>
    <cellStyle name="常规 3 2 2" xfId="4311" xr:uid="{00000000-0005-0000-0000-000007110000}"/>
    <cellStyle name="常规 3 2 3" xfId="4312" xr:uid="{00000000-0005-0000-0000-000008110000}"/>
    <cellStyle name="常规 3 2 3 2" xfId="1568" xr:uid="{00000000-0005-0000-0000-000050060000}"/>
    <cellStyle name="常规 3 2 3 3" xfId="4313" xr:uid="{00000000-0005-0000-0000-000009110000}"/>
    <cellStyle name="常规 3 2 4" xfId="4314" xr:uid="{00000000-0005-0000-0000-00000A110000}"/>
    <cellStyle name="常规 3 2 5" xfId="479" xr:uid="{00000000-0005-0000-0000-00000F020000}"/>
    <cellStyle name="常规 3 2 5 2" xfId="4315" xr:uid="{00000000-0005-0000-0000-00000B110000}"/>
    <cellStyle name="常规 3 2 5 3" xfId="4316" xr:uid="{00000000-0005-0000-0000-00000C110000}"/>
    <cellStyle name="常规 3 2 6" xfId="4317" xr:uid="{00000000-0005-0000-0000-00000D110000}"/>
    <cellStyle name="常规 3 2 7" xfId="4318" xr:uid="{00000000-0005-0000-0000-00000E110000}"/>
    <cellStyle name="常规 3 2_152" xfId="2247" xr:uid="{00000000-0005-0000-0000-0000F7080000}"/>
    <cellStyle name="常规 3 3" xfId="4320" xr:uid="{00000000-0005-0000-0000-000010110000}"/>
    <cellStyle name="常规 3 3 2" xfId="4321" xr:uid="{00000000-0005-0000-0000-000011110000}"/>
    <cellStyle name="常规 3 3 3" xfId="4165" xr:uid="{00000000-0005-0000-0000-000075100000}"/>
    <cellStyle name="常规 3 3 4" xfId="1041" xr:uid="{00000000-0005-0000-0000-000041040000}"/>
    <cellStyle name="常规 3 3 5" xfId="301" xr:uid="{00000000-0005-0000-0000-00005D010000}"/>
    <cellStyle name="常规 3 3 6" xfId="4322" xr:uid="{00000000-0005-0000-0000-000012110000}"/>
    <cellStyle name="常规 3 3 7" xfId="4323" xr:uid="{00000000-0005-0000-0000-000013110000}"/>
    <cellStyle name="常规 3 3 8" xfId="4325" xr:uid="{00000000-0005-0000-0000-000015110000}"/>
    <cellStyle name="常规 3 3_117款" xfId="1458" xr:uid="{00000000-0005-0000-0000-0000E2050000}"/>
    <cellStyle name="常规 3 4" xfId="4327" xr:uid="{00000000-0005-0000-0000-000017110000}"/>
    <cellStyle name="常规 3 4 2" xfId="4328" xr:uid="{00000000-0005-0000-0000-000018110000}"/>
    <cellStyle name="常规 3 4 3" xfId="15" xr:uid="{00000000-0005-0000-0000-000013000000}"/>
    <cellStyle name="常规 3 5" xfId="4329" xr:uid="{00000000-0005-0000-0000-000019110000}"/>
    <cellStyle name="常规 3 6" xfId="4330" xr:uid="{00000000-0005-0000-0000-00001A110000}"/>
    <cellStyle name="常规 3 7" xfId="3721" xr:uid="{00000000-0005-0000-0000-0000B90E0000}"/>
    <cellStyle name="常规 3 8" xfId="4331" xr:uid="{00000000-0005-0000-0000-00001B110000}"/>
    <cellStyle name="常规 3 8 2" xfId="4332" xr:uid="{00000000-0005-0000-0000-00001C110000}"/>
    <cellStyle name="常规 3_107款物料表" xfId="4334" xr:uid="{00000000-0005-0000-0000-00001E110000}"/>
    <cellStyle name="常规 3_789-179 #203男款套绒冲锋衣" xfId="318" xr:uid="{00000000-0005-0000-0000-00006E010000}"/>
    <cellStyle name="常规 30" xfId="416" xr:uid="{00000000-0005-0000-0000-0000D0010000}"/>
    <cellStyle name="常规 30 2" xfId="2903" xr:uid="{00000000-0005-0000-0000-0000870B0000}"/>
    <cellStyle name="常规 31" xfId="115" xr:uid="{00000000-0005-0000-0000-00008C000000}"/>
    <cellStyle name="常规 31 2" xfId="20" xr:uid="{00000000-0005-0000-0000-00001A000000}"/>
    <cellStyle name="常规 32" xfId="2910" xr:uid="{00000000-0005-0000-0000-00008E0B0000}"/>
    <cellStyle name="常规 32 2" xfId="2915" xr:uid="{00000000-0005-0000-0000-0000930B0000}"/>
    <cellStyle name="常规 33" xfId="2920" xr:uid="{00000000-0005-0000-0000-0000980B0000}"/>
    <cellStyle name="常规 34" xfId="2924" xr:uid="{00000000-0005-0000-0000-00009C0B0000}"/>
    <cellStyle name="常规 35" xfId="2928" xr:uid="{00000000-0005-0000-0000-0000A00B0000}"/>
    <cellStyle name="常规 36" xfId="4336" xr:uid="{00000000-0005-0000-0000-000020110000}"/>
    <cellStyle name="常规 37" xfId="4338" xr:uid="{00000000-0005-0000-0000-000022110000}"/>
    <cellStyle name="常规 38" xfId="4340" xr:uid="{00000000-0005-0000-0000-000024110000}"/>
    <cellStyle name="常规 38 2" xfId="4344" xr:uid="{00000000-0005-0000-0000-000028110000}"/>
    <cellStyle name="常规 38 2 2" xfId="4346" xr:uid="{00000000-0005-0000-0000-00002A110000}"/>
    <cellStyle name="常规 38 2 2 2" xfId="4348" xr:uid="{00000000-0005-0000-0000-00002C110000}"/>
    <cellStyle name="常规 38 2 2 3" xfId="2625" xr:uid="{00000000-0005-0000-0000-0000710A0000}"/>
    <cellStyle name="常规 38 2 3" xfId="310" xr:uid="{00000000-0005-0000-0000-000066010000}"/>
    <cellStyle name="常规 38 2 4" xfId="313" xr:uid="{00000000-0005-0000-0000-000069010000}"/>
    <cellStyle name="常规 38 2 5" xfId="961" xr:uid="{00000000-0005-0000-0000-0000F1030000}"/>
    <cellStyle name="常规 38 2 6" xfId="4351" xr:uid="{00000000-0005-0000-0000-00002F110000}"/>
    <cellStyle name="常规 38 2 9" xfId="2837" xr:uid="{00000000-0005-0000-0000-0000450B0000}"/>
    <cellStyle name="常规 38 3" xfId="4353" xr:uid="{00000000-0005-0000-0000-000031110000}"/>
    <cellStyle name="常规 38 4" xfId="4355" xr:uid="{00000000-0005-0000-0000-000033110000}"/>
    <cellStyle name="常规 38 4 2" xfId="4357" xr:uid="{00000000-0005-0000-0000-000035110000}"/>
    <cellStyle name="常规 38 4 2 2" xfId="4342" xr:uid="{00000000-0005-0000-0000-000026110000}"/>
    <cellStyle name="常规 38 4 3" xfId="4359" xr:uid="{00000000-0005-0000-0000-000037110000}"/>
    <cellStyle name="常规 38 4 3 2" xfId="3804" xr:uid="{00000000-0005-0000-0000-00000C0F0000}"/>
    <cellStyle name="常规 38 4 4" xfId="4360" xr:uid="{00000000-0005-0000-0000-000038110000}"/>
    <cellStyle name="常规 38 4 4 2" xfId="4361" xr:uid="{00000000-0005-0000-0000-000039110000}"/>
    <cellStyle name="常规 38 4 5" xfId="4362" xr:uid="{00000000-0005-0000-0000-00003A110000}"/>
    <cellStyle name="常规 38 5" xfId="4363" xr:uid="{00000000-0005-0000-0000-00003B110000}"/>
    <cellStyle name="常规 38 5 2" xfId="4364" xr:uid="{00000000-0005-0000-0000-00003C110000}"/>
    <cellStyle name="常规 38 5 2 2" xfId="4365" xr:uid="{00000000-0005-0000-0000-00003D110000}"/>
    <cellStyle name="常规 38 5 3" xfId="4366" xr:uid="{00000000-0005-0000-0000-00003E110000}"/>
    <cellStyle name="常规 38 5 3 2" xfId="3841" xr:uid="{00000000-0005-0000-0000-0000310F0000}"/>
    <cellStyle name="常规 38 5 4" xfId="4367" xr:uid="{00000000-0005-0000-0000-00003F110000}"/>
    <cellStyle name="常规 38 6" xfId="4349" xr:uid="{00000000-0005-0000-0000-00002D110000}"/>
    <cellStyle name="常规 38 6 2" xfId="4369" xr:uid="{00000000-0005-0000-0000-000041110000}"/>
    <cellStyle name="常规 38 7" xfId="2624" xr:uid="{00000000-0005-0000-0000-0000700A0000}"/>
    <cellStyle name="常规 38 7 2" xfId="4371" xr:uid="{00000000-0005-0000-0000-000043110000}"/>
    <cellStyle name="常规 38 8" xfId="4373" xr:uid="{00000000-0005-0000-0000-000045110000}"/>
    <cellStyle name="常规 38 8 2" xfId="4375" xr:uid="{00000000-0005-0000-0000-000047110000}"/>
    <cellStyle name="常规 38 9" xfId="4289" xr:uid="{00000000-0005-0000-0000-0000F1100000}"/>
    <cellStyle name="常规 39" xfId="3" xr:uid="{00000000-0005-0000-0000-000004000000}"/>
    <cellStyle name="常规 4" xfId="4376" xr:uid="{00000000-0005-0000-0000-000048110000}"/>
    <cellStyle name="常规 4 10" xfId="4378" xr:uid="{00000000-0005-0000-0000-00004A110000}"/>
    <cellStyle name="常规 4 2" xfId="1174" xr:uid="{00000000-0005-0000-0000-0000C6040000}"/>
    <cellStyle name="常规 4 2 2" xfId="4380" xr:uid="{00000000-0005-0000-0000-00004C110000}"/>
    <cellStyle name="常规 4 3" xfId="4382" xr:uid="{00000000-0005-0000-0000-00004E110000}"/>
    <cellStyle name="常规 4 3 2" xfId="3350" xr:uid="{00000000-0005-0000-0000-0000460D0000}"/>
    <cellStyle name="常规 4 3 3" xfId="3392" xr:uid="{00000000-0005-0000-0000-0000700D0000}"/>
    <cellStyle name="常规 4 4" xfId="4379" xr:uid="{00000000-0005-0000-0000-00004B110000}"/>
    <cellStyle name="常规 4 5" xfId="2778" xr:uid="{00000000-0005-0000-0000-00000A0B0000}"/>
    <cellStyle name="常规 4 5 2" xfId="2782" xr:uid="{00000000-0005-0000-0000-00000E0B0000}"/>
    <cellStyle name="常规 4 5 3" xfId="2786" xr:uid="{00000000-0005-0000-0000-0000120B0000}"/>
    <cellStyle name="常规 4 6" xfId="2791" xr:uid="{00000000-0005-0000-0000-0000170B0000}"/>
    <cellStyle name="常规 4 7" xfId="2392" xr:uid="{00000000-0005-0000-0000-000088090000}"/>
    <cellStyle name="常规 4 8" xfId="4384" xr:uid="{00000000-0005-0000-0000-000050110000}"/>
    <cellStyle name="常规 4 9" xfId="1446" xr:uid="{00000000-0005-0000-0000-0000D6050000}"/>
    <cellStyle name="常规 40" xfId="2929" xr:uid="{00000000-0005-0000-0000-0000A10B0000}"/>
    <cellStyle name="常规 40 2" xfId="2931" xr:uid="{00000000-0005-0000-0000-0000A30B0000}"/>
    <cellStyle name="常规 40 3" xfId="4387" xr:uid="{00000000-0005-0000-0000-000053110000}"/>
    <cellStyle name="常规 40 4" xfId="4388" xr:uid="{00000000-0005-0000-0000-000054110000}"/>
    <cellStyle name="常规 40 4 2" xfId="3364" xr:uid="{00000000-0005-0000-0000-0000540D0000}"/>
    <cellStyle name="常规 40 5" xfId="4389" xr:uid="{00000000-0005-0000-0000-000055110000}"/>
    <cellStyle name="常规 40 5 4" xfId="4390" xr:uid="{00000000-0005-0000-0000-000056110000}"/>
    <cellStyle name="常规 40 6" xfId="4391" xr:uid="{00000000-0005-0000-0000-000057110000}"/>
    <cellStyle name="常规 41" xfId="4335" xr:uid="{00000000-0005-0000-0000-00001F110000}"/>
    <cellStyle name="常规 41 2" xfId="4392" xr:uid="{00000000-0005-0000-0000-000058110000}"/>
    <cellStyle name="常规 42" xfId="4337" xr:uid="{00000000-0005-0000-0000-000021110000}"/>
    <cellStyle name="常规 43" xfId="4339" xr:uid="{00000000-0005-0000-0000-000023110000}"/>
    <cellStyle name="常规 43 2" xfId="4343" xr:uid="{00000000-0005-0000-0000-000027110000}"/>
    <cellStyle name="常规 43 2 2" xfId="4345" xr:uid="{00000000-0005-0000-0000-000029110000}"/>
    <cellStyle name="常规 43 2 2 2" xfId="4347" xr:uid="{00000000-0005-0000-0000-00002B110000}"/>
    <cellStyle name="常规 43 2 2 3" xfId="2626" xr:uid="{00000000-0005-0000-0000-0000720A0000}"/>
    <cellStyle name="常规 43 2 3" xfId="309" xr:uid="{00000000-0005-0000-0000-000065010000}"/>
    <cellStyle name="常规 43 2 3 2" xfId="4393" xr:uid="{00000000-0005-0000-0000-000059110000}"/>
    <cellStyle name="常规 43 2 3 3" xfId="2630" xr:uid="{00000000-0005-0000-0000-0000760A0000}"/>
    <cellStyle name="常规 43 3" xfId="4352" xr:uid="{00000000-0005-0000-0000-000030110000}"/>
    <cellStyle name="常规 43 3 2" xfId="4394" xr:uid="{00000000-0005-0000-0000-00005A110000}"/>
    <cellStyle name="常规 43 3 3" xfId="4395" xr:uid="{00000000-0005-0000-0000-00005B110000}"/>
    <cellStyle name="常规 43 4" xfId="4354" xr:uid="{00000000-0005-0000-0000-000032110000}"/>
    <cellStyle name="常规 43 4 2" xfId="4356" xr:uid="{00000000-0005-0000-0000-000034110000}"/>
    <cellStyle name="常规 43 4 3" xfId="4358" xr:uid="{00000000-0005-0000-0000-000036110000}"/>
    <cellStyle name="常规 43_102款戈尔大货" xfId="3972" xr:uid="{00000000-0005-0000-0000-0000B40F0000}"/>
    <cellStyle name="常规 44" xfId="4" xr:uid="{00000000-0005-0000-0000-000005000000}"/>
    <cellStyle name="常规 44 2" xfId="4396" xr:uid="{00000000-0005-0000-0000-00005C110000}"/>
    <cellStyle name="常规 45" xfId="4399" xr:uid="{00000000-0005-0000-0000-00005F110000}"/>
    <cellStyle name="常规 45 2" xfId="3251" xr:uid="{00000000-0005-0000-0000-0000E30C0000}"/>
    <cellStyle name="常规 46" xfId="4401" xr:uid="{00000000-0005-0000-0000-000061110000}"/>
    <cellStyle name="常规 46 2" xfId="1226" xr:uid="{00000000-0005-0000-0000-0000FA040000}"/>
    <cellStyle name="常规 47" xfId="2144" xr:uid="{00000000-0005-0000-0000-000090080000}"/>
    <cellStyle name="常规 47 2" xfId="1410" xr:uid="{00000000-0005-0000-0000-0000B2050000}"/>
    <cellStyle name="常规 48" xfId="4403" xr:uid="{00000000-0005-0000-0000-000063110000}"/>
    <cellStyle name="常规 48 2" xfId="213" xr:uid="{00000000-0005-0000-0000-000001010000}"/>
    <cellStyle name="常规 49" xfId="4405" xr:uid="{00000000-0005-0000-0000-000065110000}"/>
    <cellStyle name="常规 49 2" xfId="1806" xr:uid="{00000000-0005-0000-0000-00003E070000}"/>
    <cellStyle name="常规 5" xfId="953" xr:uid="{00000000-0005-0000-0000-0000E9030000}"/>
    <cellStyle name="常规 5 10" xfId="3768" xr:uid="{00000000-0005-0000-0000-0000E80E0000}"/>
    <cellStyle name="常规 5 2" xfId="3345" xr:uid="{00000000-0005-0000-0000-0000410D0000}"/>
    <cellStyle name="常规 5 2 2" xfId="3386" xr:uid="{00000000-0005-0000-0000-00006A0D0000}"/>
    <cellStyle name="常规 5 2 2 2" xfId="1863" xr:uid="{00000000-0005-0000-0000-000077070000}"/>
    <cellStyle name="常规 5 2 3" xfId="4291" xr:uid="{00000000-0005-0000-0000-0000F3100000}"/>
    <cellStyle name="常规 5 3" xfId="3347" xr:uid="{00000000-0005-0000-0000-0000430D0000}"/>
    <cellStyle name="常规 5 3 2" xfId="3684" xr:uid="{00000000-0005-0000-0000-0000940E0000}"/>
    <cellStyle name="常规 5 3 3" xfId="2124" xr:uid="{00000000-0005-0000-0000-00007C080000}"/>
    <cellStyle name="常规 5 4" xfId="3351" xr:uid="{00000000-0005-0000-0000-0000470D0000}"/>
    <cellStyle name="常规 5 5" xfId="3393" xr:uid="{00000000-0005-0000-0000-0000710D0000}"/>
    <cellStyle name="常规 5 5 2" xfId="3398" xr:uid="{00000000-0005-0000-0000-0000760D0000}"/>
    <cellStyle name="常规 5 5 3" xfId="4406" xr:uid="{00000000-0005-0000-0000-000066110000}"/>
    <cellStyle name="常规 5 6" xfId="3402" xr:uid="{00000000-0005-0000-0000-00007A0D0000}"/>
    <cellStyle name="常规 5 7" xfId="3419" xr:uid="{00000000-0005-0000-0000-00008B0D0000}"/>
    <cellStyle name="常规 5 7 2" xfId="4407" xr:uid="{00000000-0005-0000-0000-000067110000}"/>
    <cellStyle name="常规 5 7 3" xfId="811" xr:uid="{00000000-0005-0000-0000-00005B030000}"/>
    <cellStyle name="常规 5 8" xfId="3409" xr:uid="{00000000-0005-0000-0000-0000810D0000}"/>
    <cellStyle name="常规 5 9" xfId="1343" xr:uid="{00000000-0005-0000-0000-00006F050000}"/>
    <cellStyle name="常规 5_TOREAD - 14FW - 电商113款 - 核价表 - 20131011" xfId="271" xr:uid="{00000000-0005-0000-0000-00003F010000}"/>
    <cellStyle name="常规 50" xfId="4398" xr:uid="{00000000-0005-0000-0000-00005E110000}"/>
    <cellStyle name="常规 50 2" xfId="3252" xr:uid="{00000000-0005-0000-0000-0000E40C0000}"/>
    <cellStyle name="常规 51" xfId="4400" xr:uid="{00000000-0005-0000-0000-000060110000}"/>
    <cellStyle name="常规 51 2" xfId="1225" xr:uid="{00000000-0005-0000-0000-0000F9040000}"/>
    <cellStyle name="常规 52" xfId="2145" xr:uid="{00000000-0005-0000-0000-000091080000}"/>
    <cellStyle name="常规 52 2" xfId="1409" xr:uid="{00000000-0005-0000-0000-0000B1050000}"/>
    <cellStyle name="常规 53" xfId="4402" xr:uid="{00000000-0005-0000-0000-000062110000}"/>
    <cellStyle name="常规 53 2" xfId="212" xr:uid="{00000000-0005-0000-0000-000000010000}"/>
    <cellStyle name="常规 54" xfId="4404" xr:uid="{00000000-0005-0000-0000-000064110000}"/>
    <cellStyle name="常规 54 2" xfId="1805" xr:uid="{00000000-0005-0000-0000-00003D070000}"/>
    <cellStyle name="常规 55" xfId="4410" xr:uid="{00000000-0005-0000-0000-00006A110000}"/>
    <cellStyle name="常规 55 2" xfId="4412" xr:uid="{00000000-0005-0000-0000-00006C110000}"/>
    <cellStyle name="常规 56" xfId="4414" xr:uid="{00000000-0005-0000-0000-00006E110000}"/>
    <cellStyle name="常规 56 2" xfId="4416" xr:uid="{00000000-0005-0000-0000-000070110000}"/>
    <cellStyle name="常规 57" xfId="4419" xr:uid="{00000000-0005-0000-0000-000073110000}"/>
    <cellStyle name="常规 57 2" xfId="4421" xr:uid="{00000000-0005-0000-0000-000075110000}"/>
    <cellStyle name="常规 58" xfId="3953" xr:uid="{00000000-0005-0000-0000-0000A10F0000}"/>
    <cellStyle name="常规 58 2" xfId="4423" xr:uid="{00000000-0005-0000-0000-000077110000}"/>
    <cellStyle name="常规 59" xfId="4425" xr:uid="{00000000-0005-0000-0000-000079110000}"/>
    <cellStyle name="常规 59 2" xfId="4427" xr:uid="{00000000-0005-0000-0000-00007B110000}"/>
    <cellStyle name="常规 6" xfId="4428" xr:uid="{00000000-0005-0000-0000-00007C110000}"/>
    <cellStyle name="常规 6 10" xfId="3969" xr:uid="{00000000-0005-0000-0000-0000B10F0000}"/>
    <cellStyle name="常规 6 11" xfId="4429" xr:uid="{00000000-0005-0000-0000-00007D110000}"/>
    <cellStyle name="常规 6 2" xfId="4430" xr:uid="{00000000-0005-0000-0000-00007E110000}"/>
    <cellStyle name="常规 6 2 2" xfId="4431" xr:uid="{00000000-0005-0000-0000-00007F110000}"/>
    <cellStyle name="常规 6 2 2 2" xfId="2566" xr:uid="{00000000-0005-0000-0000-0000360A0000}"/>
    <cellStyle name="常规 6 2 3" xfId="4432" xr:uid="{00000000-0005-0000-0000-000080110000}"/>
    <cellStyle name="常规 6 2 3 2" xfId="4433" xr:uid="{00000000-0005-0000-0000-000081110000}"/>
    <cellStyle name="常规 6 2 3 3" xfId="4434" xr:uid="{00000000-0005-0000-0000-000082110000}"/>
    <cellStyle name="常规 6 2 4" xfId="1460" xr:uid="{00000000-0005-0000-0000-0000E4050000}"/>
    <cellStyle name="常规 6 2 5" xfId="4435" xr:uid="{00000000-0005-0000-0000-000083110000}"/>
    <cellStyle name="常规 6 2 5 2" xfId="4436" xr:uid="{00000000-0005-0000-0000-000084110000}"/>
    <cellStyle name="常规 6 2 5 3" xfId="2821" xr:uid="{00000000-0005-0000-0000-0000350B0000}"/>
    <cellStyle name="常规 6 2 6" xfId="4437" xr:uid="{00000000-0005-0000-0000-000085110000}"/>
    <cellStyle name="常规 6 2 7" xfId="4438" xr:uid="{00000000-0005-0000-0000-000086110000}"/>
    <cellStyle name="常规 6 2 8" xfId="4439" xr:uid="{00000000-0005-0000-0000-000087110000}"/>
    <cellStyle name="常规 6 3" xfId="4440" xr:uid="{00000000-0005-0000-0000-000088110000}"/>
    <cellStyle name="常规 6 3 2" xfId="1233" xr:uid="{00000000-0005-0000-0000-000001050000}"/>
    <cellStyle name="常规 6 4" xfId="4441" xr:uid="{00000000-0005-0000-0000-000089110000}"/>
    <cellStyle name="常规 6 4 2" xfId="1259" xr:uid="{00000000-0005-0000-0000-00001B050000}"/>
    <cellStyle name="常规 6 4 3" xfId="1264" xr:uid="{00000000-0005-0000-0000-000020050000}"/>
    <cellStyle name="常规 6 5" xfId="88" xr:uid="{00000000-0005-0000-0000-000067000000}"/>
    <cellStyle name="常规 6 6" xfId="4443" xr:uid="{00000000-0005-0000-0000-00008B110000}"/>
    <cellStyle name="常规 6 6 2" xfId="4445" xr:uid="{00000000-0005-0000-0000-00008D110000}"/>
    <cellStyle name="常规 6 6 3" xfId="4447" xr:uid="{00000000-0005-0000-0000-00008F110000}"/>
    <cellStyle name="常规 6 7" xfId="4448" xr:uid="{00000000-0005-0000-0000-000090110000}"/>
    <cellStyle name="常规 6 8" xfId="4450" xr:uid="{00000000-0005-0000-0000-000092110000}"/>
    <cellStyle name="常规 6 9" xfId="4452" xr:uid="{00000000-0005-0000-0000-000094110000}"/>
    <cellStyle name="常规 6_104女戈尔套冲更新" xfId="875" xr:uid="{00000000-0005-0000-0000-00009B030000}"/>
    <cellStyle name="常规 60" xfId="4409" xr:uid="{00000000-0005-0000-0000-000069110000}"/>
    <cellStyle name="常规 60 2" xfId="4411" xr:uid="{00000000-0005-0000-0000-00006B110000}"/>
    <cellStyle name="常规 61" xfId="4413" xr:uid="{00000000-0005-0000-0000-00006D110000}"/>
    <cellStyle name="常规 61 2" xfId="4415" xr:uid="{00000000-0005-0000-0000-00006F110000}"/>
    <cellStyle name="常规 62" xfId="4418" xr:uid="{00000000-0005-0000-0000-000072110000}"/>
    <cellStyle name="常规 62 2" xfId="4420" xr:uid="{00000000-0005-0000-0000-000074110000}"/>
    <cellStyle name="常规 63" xfId="3954" xr:uid="{00000000-0005-0000-0000-0000A20F0000}"/>
    <cellStyle name="常规 63 2" xfId="4422" xr:uid="{00000000-0005-0000-0000-000076110000}"/>
    <cellStyle name="常规 64" xfId="4424" xr:uid="{00000000-0005-0000-0000-000078110000}"/>
    <cellStyle name="常规 64 10" xfId="1006" xr:uid="{00000000-0005-0000-0000-00001E040000}"/>
    <cellStyle name="常规 64 10 2" xfId="1810" xr:uid="{00000000-0005-0000-0000-000042070000}"/>
    <cellStyle name="常规 64 11" xfId="1839" xr:uid="{00000000-0005-0000-0000-00005F070000}"/>
    <cellStyle name="常规 64 12" xfId="1843" xr:uid="{00000000-0005-0000-0000-000063070000}"/>
    <cellStyle name="常规 64 2" xfId="4426" xr:uid="{00000000-0005-0000-0000-00007A110000}"/>
    <cellStyle name="常规 64 2 10" xfId="4280" xr:uid="{00000000-0005-0000-0000-0000E8100000}"/>
    <cellStyle name="常规 64 2 2" xfId="653" xr:uid="{00000000-0005-0000-0000-0000BD020000}"/>
    <cellStyle name="常规 64 2 3" xfId="666" xr:uid="{00000000-0005-0000-0000-0000CA020000}"/>
    <cellStyle name="常规 64 2 4" xfId="4455" xr:uid="{00000000-0005-0000-0000-000097110000}"/>
    <cellStyle name="常规 64 2 5" xfId="4456" xr:uid="{00000000-0005-0000-0000-000098110000}"/>
    <cellStyle name="常规 64 2 6" xfId="4458" xr:uid="{00000000-0005-0000-0000-00009A110000}"/>
    <cellStyle name="常规 64 2 7" xfId="4459" xr:uid="{00000000-0005-0000-0000-00009B110000}"/>
    <cellStyle name="常规 64 2 8" xfId="4460" xr:uid="{00000000-0005-0000-0000-00009C110000}"/>
    <cellStyle name="常规 64 2 9" xfId="1732" xr:uid="{00000000-0005-0000-0000-0000F4060000}"/>
    <cellStyle name="常规 64 3" xfId="1931" xr:uid="{00000000-0005-0000-0000-0000BB070000}"/>
    <cellStyle name="常规 64 4" xfId="4462" xr:uid="{00000000-0005-0000-0000-00009E110000}"/>
    <cellStyle name="常规 64 5" xfId="4464" xr:uid="{00000000-0005-0000-0000-0000A0110000}"/>
    <cellStyle name="常规 64 6" xfId="1874" xr:uid="{00000000-0005-0000-0000-000082070000}"/>
    <cellStyle name="常规 64 6 2" xfId="1878" xr:uid="{00000000-0005-0000-0000-000086070000}"/>
    <cellStyle name="常规 64 6 2 2" xfId="1884" xr:uid="{00000000-0005-0000-0000-00008C070000}"/>
    <cellStyle name="常规 64 6 2 2 2" xfId="4465" xr:uid="{00000000-0005-0000-0000-0000A1110000}"/>
    <cellStyle name="常规 64 6 2 3" xfId="4466" xr:uid="{00000000-0005-0000-0000-0000A2110000}"/>
    <cellStyle name="常规 64 6 2 4" xfId="1937" xr:uid="{00000000-0005-0000-0000-0000C1070000}"/>
    <cellStyle name="常规 64 6 3" xfId="1886" xr:uid="{00000000-0005-0000-0000-00008E070000}"/>
    <cellStyle name="常规 64 6 3 2" xfId="1487" xr:uid="{00000000-0005-0000-0000-0000FF050000}"/>
    <cellStyle name="常规 64 6 3 2 2" xfId="4467" xr:uid="{00000000-0005-0000-0000-0000A3110000}"/>
    <cellStyle name="常规 64 6 3 3" xfId="3081" xr:uid="{00000000-0005-0000-0000-0000390C0000}"/>
    <cellStyle name="常规 64 6 3 3 2" xfId="4468" xr:uid="{00000000-0005-0000-0000-0000A4110000}"/>
    <cellStyle name="常规 64 6 3 4" xfId="1945" xr:uid="{00000000-0005-0000-0000-0000C9070000}"/>
    <cellStyle name="常规 64 6 4" xfId="1890" xr:uid="{00000000-0005-0000-0000-000092070000}"/>
    <cellStyle name="常规 64 6 4 2" xfId="4469" xr:uid="{00000000-0005-0000-0000-0000A5110000}"/>
    <cellStyle name="常规 64 6 5" xfId="3990" xr:uid="{00000000-0005-0000-0000-0000C60F0000}"/>
    <cellStyle name="常规 64 6 5 2" xfId="3993" xr:uid="{00000000-0005-0000-0000-0000C90F0000}"/>
    <cellStyle name="常规 64 6 6" xfId="3999" xr:uid="{00000000-0005-0000-0000-0000CF0F0000}"/>
    <cellStyle name="常规 64 6 6 2" xfId="4001" xr:uid="{00000000-0005-0000-0000-0000D10F0000}"/>
    <cellStyle name="常规 64 6 7" xfId="4007" xr:uid="{00000000-0005-0000-0000-0000D70F0000}"/>
    <cellStyle name="常规 64 6 8" xfId="4010" xr:uid="{00000000-0005-0000-0000-0000DA0F0000}"/>
    <cellStyle name="常规 64 6 9" xfId="4012" xr:uid="{00000000-0005-0000-0000-0000DC0F0000}"/>
    <cellStyle name="常规 64 7" xfId="1893" xr:uid="{00000000-0005-0000-0000-000095070000}"/>
    <cellStyle name="常规 64 7 2" xfId="1900" xr:uid="{00000000-0005-0000-0000-00009C070000}"/>
    <cellStyle name="常规 64 7 2 2" xfId="1383" xr:uid="{00000000-0005-0000-0000-000097050000}"/>
    <cellStyle name="常规 64 7 2 2 2" xfId="1388" xr:uid="{00000000-0005-0000-0000-00009C050000}"/>
    <cellStyle name="常规 64 7 2 3" xfId="1026" xr:uid="{00000000-0005-0000-0000-000032040000}"/>
    <cellStyle name="常规 64 7 2 4" xfId="1391" xr:uid="{00000000-0005-0000-0000-00009F050000}"/>
    <cellStyle name="常规 64 7 3" xfId="1905" xr:uid="{00000000-0005-0000-0000-0000A1070000}"/>
    <cellStyle name="常规 64 7 3 2" xfId="1910" xr:uid="{00000000-0005-0000-0000-0000A6070000}"/>
    <cellStyle name="常规 64 7 3 2 2" xfId="4471" xr:uid="{00000000-0005-0000-0000-0000A7110000}"/>
    <cellStyle name="常规 64 7 3 3" xfId="4472" xr:uid="{00000000-0005-0000-0000-0000A8110000}"/>
    <cellStyle name="常规 64 7 3 3 2" xfId="4473" xr:uid="{00000000-0005-0000-0000-0000A9110000}"/>
    <cellStyle name="常规 64 7 3 4" xfId="3530" xr:uid="{00000000-0005-0000-0000-0000FA0D0000}"/>
    <cellStyle name="常规 64 7 4" xfId="1915" xr:uid="{00000000-0005-0000-0000-0000AB070000}"/>
    <cellStyle name="常规 64 7 4 2" xfId="1010" xr:uid="{00000000-0005-0000-0000-000022040000}"/>
    <cellStyle name="常规 64 7 5" xfId="4474" xr:uid="{00000000-0005-0000-0000-0000AA110000}"/>
    <cellStyle name="常规 64 7 5 2" xfId="4475" xr:uid="{00000000-0005-0000-0000-0000AB110000}"/>
    <cellStyle name="常规 64 7 6" xfId="4476" xr:uid="{00000000-0005-0000-0000-0000AC110000}"/>
    <cellStyle name="常规 64 7 6 2" xfId="4477" xr:uid="{00000000-0005-0000-0000-0000AD110000}"/>
    <cellStyle name="常规 64 7 7" xfId="4478" xr:uid="{00000000-0005-0000-0000-0000AE110000}"/>
    <cellStyle name="常规 64 7 8" xfId="4479" xr:uid="{00000000-0005-0000-0000-0000AF110000}"/>
    <cellStyle name="常规 64 7 9" xfId="4481" xr:uid="{00000000-0005-0000-0000-0000B1110000}"/>
    <cellStyle name="常规 64 8" xfId="1920" xr:uid="{00000000-0005-0000-0000-0000B0070000}"/>
    <cellStyle name="常规 64 8 2" xfId="1924" xr:uid="{00000000-0005-0000-0000-0000B4070000}"/>
    <cellStyle name="常规 64 8 2 2" xfId="4482" xr:uid="{00000000-0005-0000-0000-0000B2110000}"/>
    <cellStyle name="常规 64 8 2 2 2" xfId="4484" xr:uid="{00000000-0005-0000-0000-0000B4110000}"/>
    <cellStyle name="常规 64 8 2 3" xfId="4485" xr:uid="{00000000-0005-0000-0000-0000B5110000}"/>
    <cellStyle name="常规 64 8 2 3 2" xfId="4397" xr:uid="{00000000-0005-0000-0000-00005D110000}"/>
    <cellStyle name="常规 64 8 2 4" xfId="4486" xr:uid="{00000000-0005-0000-0000-0000B6110000}"/>
    <cellStyle name="常规 64 8 3" xfId="4487" xr:uid="{00000000-0005-0000-0000-0000B7110000}"/>
    <cellStyle name="常规 64 8 3 2" xfId="4488" xr:uid="{00000000-0005-0000-0000-0000B8110000}"/>
    <cellStyle name="常规 64 8 3 2 2" xfId="2455" xr:uid="{00000000-0005-0000-0000-0000C7090000}"/>
    <cellStyle name="常规 64 8 3 3" xfId="4489" xr:uid="{00000000-0005-0000-0000-0000B9110000}"/>
    <cellStyle name="常规 64 8 3 3 2" xfId="4490" xr:uid="{00000000-0005-0000-0000-0000BA110000}"/>
    <cellStyle name="常规 64 8 3 4" xfId="4491" xr:uid="{00000000-0005-0000-0000-0000BB110000}"/>
    <cellStyle name="常规 64 8 4" xfId="1398" xr:uid="{00000000-0005-0000-0000-0000A6050000}"/>
    <cellStyle name="常规 64 8 4 2" xfId="2112" xr:uid="{00000000-0005-0000-0000-000070080000}"/>
    <cellStyle name="常规 64 8 5" xfId="1004" xr:uid="{00000000-0005-0000-0000-00001C040000}"/>
    <cellStyle name="常规 64 8 5 2" xfId="1808" xr:uid="{00000000-0005-0000-0000-000040070000}"/>
    <cellStyle name="常规 64 8 6" xfId="1838" xr:uid="{00000000-0005-0000-0000-00005E070000}"/>
    <cellStyle name="常规 64 8 7" xfId="1842" xr:uid="{00000000-0005-0000-0000-000062070000}"/>
    <cellStyle name="常规 64 9" xfId="1927" xr:uid="{00000000-0005-0000-0000-0000B7070000}"/>
    <cellStyle name="常规 64 9 2" xfId="1930" xr:uid="{00000000-0005-0000-0000-0000BA070000}"/>
    <cellStyle name="常规 64 9 2 2" xfId="235" xr:uid="{00000000-0005-0000-0000-00001B010000}"/>
    <cellStyle name="常规 64 9 2 2 2" xfId="4492" xr:uid="{00000000-0005-0000-0000-0000BC110000}"/>
    <cellStyle name="常规 64 9 2 3" xfId="703" xr:uid="{00000000-0005-0000-0000-0000EF020000}"/>
    <cellStyle name="常规 64 9 2 3 2" xfId="4493" xr:uid="{00000000-0005-0000-0000-0000BD110000}"/>
    <cellStyle name="常规 64 9 2 4" xfId="1302" xr:uid="{00000000-0005-0000-0000-000046050000}"/>
    <cellStyle name="常规 64 9 3" xfId="4461" xr:uid="{00000000-0005-0000-0000-00009D110000}"/>
    <cellStyle name="常规 64 9 3 2" xfId="4494" xr:uid="{00000000-0005-0000-0000-0000BE110000}"/>
    <cellStyle name="常规 64 9 3 2 2" xfId="1451" xr:uid="{00000000-0005-0000-0000-0000DB050000}"/>
    <cellStyle name="常规 64 9 3 3" xfId="4495" xr:uid="{00000000-0005-0000-0000-0000BF110000}"/>
    <cellStyle name="常规 64 9 3 3 2" xfId="733" xr:uid="{00000000-0005-0000-0000-00000D030000}"/>
    <cellStyle name="常规 64 9 3 4" xfId="4496" xr:uid="{00000000-0005-0000-0000-0000C0110000}"/>
    <cellStyle name="常规 64 9 4" xfId="4463" xr:uid="{00000000-0005-0000-0000-00009F110000}"/>
    <cellStyle name="常规 64 9 4 2" xfId="4497" xr:uid="{00000000-0005-0000-0000-0000C1110000}"/>
    <cellStyle name="常规 64 9 5" xfId="1873" xr:uid="{00000000-0005-0000-0000-000081070000}"/>
    <cellStyle name="常规 64 9 5 2" xfId="1877" xr:uid="{00000000-0005-0000-0000-000085070000}"/>
    <cellStyle name="常规 64 9 6" xfId="1892" xr:uid="{00000000-0005-0000-0000-000094070000}"/>
    <cellStyle name="常规 64 9 7" xfId="1919" xr:uid="{00000000-0005-0000-0000-0000AF070000}"/>
    <cellStyle name="常规 64_TOREAD - 14FW - 电商113款 - 核价表 - 20131011" xfId="4498" xr:uid="{00000000-0005-0000-0000-0000C2110000}"/>
    <cellStyle name="常规 65" xfId="4500" xr:uid="{00000000-0005-0000-0000-0000C4110000}"/>
    <cellStyle name="常规 65 2" xfId="4501" xr:uid="{00000000-0005-0000-0000-0000C5110000}"/>
    <cellStyle name="常规 66" xfId="2808" xr:uid="{00000000-0005-0000-0000-0000280B0000}"/>
    <cellStyle name="常规 66 2" xfId="4504" xr:uid="{00000000-0005-0000-0000-0000C8110000}"/>
    <cellStyle name="常规 67" xfId="4506" xr:uid="{00000000-0005-0000-0000-0000CA110000}"/>
    <cellStyle name="常规 67 2" xfId="4508" xr:uid="{00000000-0005-0000-0000-0000CC110000}"/>
    <cellStyle name="常规 68" xfId="502" xr:uid="{00000000-0005-0000-0000-000026020000}"/>
    <cellStyle name="常规 68 2" xfId="2935" xr:uid="{00000000-0005-0000-0000-0000A70B0000}"/>
    <cellStyle name="常规 68 3" xfId="2941" xr:uid="{00000000-0005-0000-0000-0000AD0B0000}"/>
    <cellStyle name="常规 69" xfId="2947" xr:uid="{00000000-0005-0000-0000-0000B30B0000}"/>
    <cellStyle name="常规 7" xfId="4510" xr:uid="{00000000-0005-0000-0000-0000CE110000}"/>
    <cellStyle name="常规 7 2" xfId="4511" xr:uid="{00000000-0005-0000-0000-0000CF110000}"/>
    <cellStyle name="常规 7 2 2" xfId="3744" xr:uid="{00000000-0005-0000-0000-0000D00E0000}"/>
    <cellStyle name="常规 7 2 2 2" xfId="689" xr:uid="{00000000-0005-0000-0000-0000E1020000}"/>
    <cellStyle name="常规 7 2 3" xfId="4512" xr:uid="{00000000-0005-0000-0000-0000D0110000}"/>
    <cellStyle name="常规 7 3" xfId="4513" xr:uid="{00000000-0005-0000-0000-0000D1110000}"/>
    <cellStyle name="常规 7 3 2" xfId="4515" xr:uid="{00000000-0005-0000-0000-0000D3110000}"/>
    <cellStyle name="常规 7 3 3" xfId="4516" xr:uid="{00000000-0005-0000-0000-0000D4110000}"/>
    <cellStyle name="常规 7 3 4" xfId="4517" xr:uid="{00000000-0005-0000-0000-0000D5110000}"/>
    <cellStyle name="常规 7 3 5" xfId="4518" xr:uid="{00000000-0005-0000-0000-0000D6110000}"/>
    <cellStyle name="常规 7 4" xfId="2783" xr:uid="{00000000-0005-0000-0000-00000F0B0000}"/>
    <cellStyle name="常规 7 5" xfId="2787" xr:uid="{00000000-0005-0000-0000-0000130B0000}"/>
    <cellStyle name="常规 7 6" xfId="549" xr:uid="{00000000-0005-0000-0000-000055020000}"/>
    <cellStyle name="常规 7 6 2" xfId="4519" xr:uid="{00000000-0005-0000-0000-0000D7110000}"/>
    <cellStyle name="常规 7 6 3" xfId="4520" xr:uid="{00000000-0005-0000-0000-0000D8110000}"/>
    <cellStyle name="常规 7 7" xfId="4521" xr:uid="{00000000-0005-0000-0000-0000D9110000}"/>
    <cellStyle name="常规 7 8" xfId="2772" xr:uid="{00000000-0005-0000-0000-0000040B0000}"/>
    <cellStyle name="常规 7 8 2" xfId="4522" xr:uid="{00000000-0005-0000-0000-0000DA110000}"/>
    <cellStyle name="常规 7 8 3" xfId="864" xr:uid="{00000000-0005-0000-0000-000090030000}"/>
    <cellStyle name="常规 7 8 3 2" xfId="4262" xr:uid="{00000000-0005-0000-0000-0000D6100000}"/>
    <cellStyle name="常规 7 8 4" xfId="867" xr:uid="{00000000-0005-0000-0000-000093030000}"/>
    <cellStyle name="常规 7 9" xfId="4523" xr:uid="{00000000-0005-0000-0000-0000DB110000}"/>
    <cellStyle name="常规 70" xfId="4499" xr:uid="{00000000-0005-0000-0000-0000C3110000}"/>
    <cellStyle name="常规 71" xfId="2809" xr:uid="{00000000-0005-0000-0000-0000290B0000}"/>
    <cellStyle name="常规 72" xfId="4505" xr:uid="{00000000-0005-0000-0000-0000C9110000}"/>
    <cellStyle name="常规 73" xfId="503" xr:uid="{00000000-0005-0000-0000-000027020000}"/>
    <cellStyle name="常规 76" xfId="2961" xr:uid="{00000000-0005-0000-0000-0000C10B0000}"/>
    <cellStyle name="常规 8" xfId="3770" xr:uid="{00000000-0005-0000-0000-0000EA0E0000}"/>
    <cellStyle name="常规 8 2" xfId="152" xr:uid="{00000000-0005-0000-0000-0000B9000000}"/>
    <cellStyle name="常规 8 2 2" xfId="305" xr:uid="{00000000-0005-0000-0000-000061010000}"/>
    <cellStyle name="常规 8 2 3" xfId="315" xr:uid="{00000000-0005-0000-0000-00006B010000}"/>
    <cellStyle name="常规 8 3" xfId="4524" xr:uid="{00000000-0005-0000-0000-0000DC110000}"/>
    <cellStyle name="常规 8 3 2" xfId="4526" xr:uid="{00000000-0005-0000-0000-0000DE110000}"/>
    <cellStyle name="常规 80" xfId="2956" xr:uid="{00000000-0005-0000-0000-0000BC0B0000}"/>
    <cellStyle name="常规 80 2" xfId="2958" xr:uid="{00000000-0005-0000-0000-0000BE0B0000}"/>
    <cellStyle name="常规 82" xfId="2966" xr:uid="{00000000-0005-0000-0000-0000C60B0000}"/>
    <cellStyle name="常规 82 2" xfId="2969" xr:uid="{00000000-0005-0000-0000-0000C90B0000}"/>
    <cellStyle name="常规 83" xfId="2971" xr:uid="{00000000-0005-0000-0000-0000CB0B0000}"/>
    <cellStyle name="常规 83 2" xfId="2974" xr:uid="{00000000-0005-0000-0000-0000CE0B0000}"/>
    <cellStyle name="常规 84" xfId="2354" xr:uid="{00000000-0005-0000-0000-000062090000}"/>
    <cellStyle name="常规 84 2" xfId="4527" xr:uid="{00000000-0005-0000-0000-0000DF110000}"/>
    <cellStyle name="常规 85" xfId="109" xr:uid="{00000000-0005-0000-0000-000085000000}"/>
    <cellStyle name="常规 85 2" xfId="4528" xr:uid="{00000000-0005-0000-0000-0000E0110000}"/>
    <cellStyle name="常规 86" xfId="3784" xr:uid="{00000000-0005-0000-0000-0000F80E0000}"/>
    <cellStyle name="常规 86 2" xfId="3788" xr:uid="{00000000-0005-0000-0000-0000FC0E0000}"/>
    <cellStyle name="常规 87" xfId="3795" xr:uid="{00000000-0005-0000-0000-0000030F0000}"/>
    <cellStyle name="常规 87 2" xfId="3799" xr:uid="{00000000-0005-0000-0000-0000070F0000}"/>
    <cellStyle name="常规 88" xfId="3806" xr:uid="{00000000-0005-0000-0000-00000E0F0000}"/>
    <cellStyle name="常规 88 2" xfId="2853" xr:uid="{00000000-0005-0000-0000-0000550B0000}"/>
    <cellStyle name="常规 89" xfId="3808" xr:uid="{00000000-0005-0000-0000-0000100F0000}"/>
    <cellStyle name="常规 89 2" xfId="2885" xr:uid="{00000000-0005-0000-0000-0000750B0000}"/>
    <cellStyle name="常规 9" xfId="3630" xr:uid="{00000000-0005-0000-0000-00005E0E0000}"/>
    <cellStyle name="常规 9 10" xfId="4480" xr:uid="{00000000-0005-0000-0000-0000B0110000}"/>
    <cellStyle name="常规 9 11" xfId="4529" xr:uid="{00000000-0005-0000-0000-0000E1110000}"/>
    <cellStyle name="常规 9 11 2" xfId="4530" xr:uid="{00000000-0005-0000-0000-0000E2110000}"/>
    <cellStyle name="常规 9 11 2 2" xfId="284" xr:uid="{00000000-0005-0000-0000-00004C010000}"/>
    <cellStyle name="常规 9 11 2 2 2" xfId="3925" xr:uid="{00000000-0005-0000-0000-0000850F0000}"/>
    <cellStyle name="常规 9 11 2 3" xfId="3639" xr:uid="{00000000-0005-0000-0000-0000670E0000}"/>
    <cellStyle name="常规 9 11 2 3 2" xfId="2403" xr:uid="{00000000-0005-0000-0000-000093090000}"/>
    <cellStyle name="常规 9 11 2 4" xfId="3640" xr:uid="{00000000-0005-0000-0000-0000680E0000}"/>
    <cellStyle name="常规 9 11 3" xfId="4531" xr:uid="{00000000-0005-0000-0000-0000E3110000}"/>
    <cellStyle name="常规 9 11 3 2" xfId="4532" xr:uid="{00000000-0005-0000-0000-0000E4110000}"/>
    <cellStyle name="常规 9 11 3 2 2" xfId="4533" xr:uid="{00000000-0005-0000-0000-0000E5110000}"/>
    <cellStyle name="常规 9 11 3 3" xfId="3647" xr:uid="{00000000-0005-0000-0000-00006F0E0000}"/>
    <cellStyle name="常规 9 11 3 3 2" xfId="2447" xr:uid="{00000000-0005-0000-0000-0000BF090000}"/>
    <cellStyle name="常规 9 11 3 4" xfId="3649" xr:uid="{00000000-0005-0000-0000-0000710E0000}"/>
    <cellStyle name="常规 9 11 4" xfId="4534" xr:uid="{00000000-0005-0000-0000-0000E6110000}"/>
    <cellStyle name="常规 9 11 4 2" xfId="4535" xr:uid="{00000000-0005-0000-0000-0000E7110000}"/>
    <cellStyle name="常规 9 11 5" xfId="4536" xr:uid="{00000000-0005-0000-0000-0000E8110000}"/>
    <cellStyle name="常规 9 11 5 2" xfId="858" xr:uid="{00000000-0005-0000-0000-00008A030000}"/>
    <cellStyle name="常规 9 11 6" xfId="4537" xr:uid="{00000000-0005-0000-0000-0000E9110000}"/>
    <cellStyle name="常规 9 11 7" xfId="4538" xr:uid="{00000000-0005-0000-0000-0000EA110000}"/>
    <cellStyle name="常规 9 12" xfId="3212" xr:uid="{00000000-0005-0000-0000-0000BC0C0000}"/>
    <cellStyle name="常规 9 13" xfId="2450" xr:uid="{00000000-0005-0000-0000-0000C2090000}"/>
    <cellStyle name="常规 9 13 2" xfId="3237" xr:uid="{00000000-0005-0000-0000-0000D50C0000}"/>
    <cellStyle name="常规 9 14" xfId="3265" xr:uid="{00000000-0005-0000-0000-0000F10C0000}"/>
    <cellStyle name="常规 9 14 2" xfId="3269" xr:uid="{00000000-0005-0000-0000-0000F50C0000}"/>
    <cellStyle name="常规 9 15" xfId="3280" xr:uid="{00000000-0005-0000-0000-0000000D0000}"/>
    <cellStyle name="常规 9 15 2" xfId="3283" xr:uid="{00000000-0005-0000-0000-0000030D0000}"/>
    <cellStyle name="常规 9 2" xfId="330" xr:uid="{00000000-0005-0000-0000-00007A010000}"/>
    <cellStyle name="常规 9 2 10" xfId="3100" xr:uid="{00000000-0005-0000-0000-00004C0C0000}"/>
    <cellStyle name="常规 9 2 10 2" xfId="1199" xr:uid="{00000000-0005-0000-0000-0000DF040000}"/>
    <cellStyle name="常规 9 2 10 2 2" xfId="4539" xr:uid="{00000000-0005-0000-0000-0000EB110000}"/>
    <cellStyle name="常规 9 2 10 3" xfId="4540" xr:uid="{00000000-0005-0000-0000-0000EC110000}"/>
    <cellStyle name="常规 9 2 10 3 2" xfId="4377" xr:uid="{00000000-0005-0000-0000-000049110000}"/>
    <cellStyle name="常规 9 2 10 4" xfId="3384" xr:uid="{00000000-0005-0000-0000-0000680D0000}"/>
    <cellStyle name="常规 9 2 11" xfId="4541" xr:uid="{00000000-0005-0000-0000-0000ED110000}"/>
    <cellStyle name="常规 9 2 11 2" xfId="1111" xr:uid="{00000000-0005-0000-0000-000087040000}"/>
    <cellStyle name="常规 9 2 12" xfId="4542" xr:uid="{00000000-0005-0000-0000-0000EE110000}"/>
    <cellStyle name="常规 9 2 12 2" xfId="3544" xr:uid="{00000000-0005-0000-0000-0000080E0000}"/>
    <cellStyle name="常规 9 2 13" xfId="4543" xr:uid="{00000000-0005-0000-0000-0000EF110000}"/>
    <cellStyle name="常规 9 2 13 2" xfId="4544" xr:uid="{00000000-0005-0000-0000-0000F0110000}"/>
    <cellStyle name="常规 9 2 14" xfId="4074" xr:uid="{00000000-0005-0000-0000-00001A100000}"/>
    <cellStyle name="常规 9 2 14 2" xfId="3568" xr:uid="{00000000-0005-0000-0000-0000200E0000}"/>
    <cellStyle name="常规 9 2 15" xfId="3773" xr:uid="{00000000-0005-0000-0000-0000ED0E0000}"/>
    <cellStyle name="常规 9 2 16" xfId="3635" xr:uid="{00000000-0005-0000-0000-0000630E0000}"/>
    <cellStyle name="常规 9 2 2" xfId="342" xr:uid="{00000000-0005-0000-0000-000086010000}"/>
    <cellStyle name="常规 9 2 2 2" xfId="4101" xr:uid="{00000000-0005-0000-0000-000035100000}"/>
    <cellStyle name="常规 9 2 2 2 10" xfId="114" xr:uid="{00000000-0005-0000-0000-00008B000000}"/>
    <cellStyle name="常规 9 2 2 2 10 2" xfId="4545" xr:uid="{00000000-0005-0000-0000-0000F1110000}"/>
    <cellStyle name="常规 9 2 2 2 11" xfId="4546" xr:uid="{00000000-0005-0000-0000-0000F2110000}"/>
    <cellStyle name="常规 9 2 2 2 11 2" xfId="4547" xr:uid="{00000000-0005-0000-0000-0000F3110000}"/>
    <cellStyle name="常规 9 2 2 2 12" xfId="4548" xr:uid="{00000000-0005-0000-0000-0000F4110000}"/>
    <cellStyle name="常规 9 2 2 2 13" xfId="3742" xr:uid="{00000000-0005-0000-0000-0000CE0E0000}"/>
    <cellStyle name="常规 9 2 2 2 2" xfId="4103" xr:uid="{00000000-0005-0000-0000-000037100000}"/>
    <cellStyle name="常规 9 2 2 2 2 10" xfId="4549" xr:uid="{00000000-0005-0000-0000-0000F5110000}"/>
    <cellStyle name="常规 9 2 2 2 2 11" xfId="4551" xr:uid="{00000000-0005-0000-0000-0000F7110000}"/>
    <cellStyle name="常规 9 2 2 2 2 2" xfId="2080" xr:uid="{00000000-0005-0000-0000-000050080000}"/>
    <cellStyle name="常规 9 2 2 2 2 2 2" xfId="978" xr:uid="{00000000-0005-0000-0000-000002040000}"/>
    <cellStyle name="常规 9 2 2 2 2 2 2 2" xfId="577" xr:uid="{00000000-0005-0000-0000-000071020000}"/>
    <cellStyle name="常规 9 2 2 2 2 2 2 2 2" xfId="4552" xr:uid="{00000000-0005-0000-0000-0000F8110000}"/>
    <cellStyle name="常规 9 2 2 2 2 2 2 3" xfId="4553" xr:uid="{00000000-0005-0000-0000-0000F9110000}"/>
    <cellStyle name="常规 9 2 2 2 2 2 2 3 2" xfId="4333" xr:uid="{00000000-0005-0000-0000-00001D110000}"/>
    <cellStyle name="常规 9 2 2 2 2 2 2 4" xfId="4554" xr:uid="{00000000-0005-0000-0000-0000FA110000}"/>
    <cellStyle name="常规 9 2 2 2 2 2 3" xfId="988" xr:uid="{00000000-0005-0000-0000-00000C040000}"/>
    <cellStyle name="常规 9 2 2 2 2 2 3 2" xfId="1001" xr:uid="{00000000-0005-0000-0000-000019040000}"/>
    <cellStyle name="常规 9 2 2 2 2 2 3 2 2" xfId="2186" xr:uid="{00000000-0005-0000-0000-0000BA080000}"/>
    <cellStyle name="常规 9 2 2 2 2 2 3 3" xfId="4555" xr:uid="{00000000-0005-0000-0000-0000FB110000}"/>
    <cellStyle name="常规 9 2 2 2 2 2 3 3 2" xfId="4556" xr:uid="{00000000-0005-0000-0000-0000FC110000}"/>
    <cellStyle name="常规 9 2 2 2 2 2 3 4" xfId="723" xr:uid="{00000000-0005-0000-0000-000003030000}"/>
    <cellStyle name="常规 9 2 2 2 2 2 4" xfId="995" xr:uid="{00000000-0005-0000-0000-000013040000}"/>
    <cellStyle name="常规 9 2 2 2 2 2 4 2" xfId="4557" xr:uid="{00000000-0005-0000-0000-0000FD110000}"/>
    <cellStyle name="常规 9 2 2 2 2 2 5" xfId="4177" xr:uid="{00000000-0005-0000-0000-000081100000}"/>
    <cellStyle name="常规 9 2 2 2 2 2 5 2" xfId="4559" xr:uid="{00000000-0005-0000-0000-0000FF110000}"/>
    <cellStyle name="常规 9 2 2 2 2 2 6" xfId="4562" xr:uid="{00000000-0005-0000-0000-000002120000}"/>
    <cellStyle name="常规 9 2 2 2 2 2 6 2" xfId="1677" xr:uid="{00000000-0005-0000-0000-0000BD060000}"/>
    <cellStyle name="常规 9 2 2 2 2 2 7" xfId="4564" xr:uid="{00000000-0005-0000-0000-000004120000}"/>
    <cellStyle name="常规 9 2 2 2 2 2 8" xfId="4565" xr:uid="{00000000-0005-0000-0000-000005120000}"/>
    <cellStyle name="常规 9 2 2 2 2 3" xfId="2086" xr:uid="{00000000-0005-0000-0000-000056080000}"/>
    <cellStyle name="常规 9 2 2 2 2 4" xfId="1679" xr:uid="{00000000-0005-0000-0000-0000BF060000}"/>
    <cellStyle name="常规 9 2 2 2 2 4 2" xfId="2090" xr:uid="{00000000-0005-0000-0000-00005A080000}"/>
    <cellStyle name="常规 9 2 2 2 2 4 2 2" xfId="4566" xr:uid="{00000000-0005-0000-0000-000006120000}"/>
    <cellStyle name="常规 9 2 2 2 2 4 3" xfId="4568" xr:uid="{00000000-0005-0000-0000-000008120000}"/>
    <cellStyle name="常规 9 2 2 2 2 4 3 2" xfId="4571" xr:uid="{00000000-0005-0000-0000-00000B120000}"/>
    <cellStyle name="常规 9 2 2 2 2 4 4" xfId="4573" xr:uid="{00000000-0005-0000-0000-00000D120000}"/>
    <cellStyle name="常规 9 2 2 2 2 5" xfId="2197" xr:uid="{00000000-0005-0000-0000-0000C5080000}"/>
    <cellStyle name="常规 9 2 2 2 2 5 2" xfId="2648" xr:uid="{00000000-0005-0000-0000-0000880A0000}"/>
    <cellStyle name="常规 9 2 2 2 2 5 2 2" xfId="685" xr:uid="{00000000-0005-0000-0000-0000DD020000}"/>
    <cellStyle name="常规 9 2 2 2 2 5 3" xfId="4575" xr:uid="{00000000-0005-0000-0000-00000F120000}"/>
    <cellStyle name="常规 9 2 2 2 2 5 3 2" xfId="1644" xr:uid="{00000000-0005-0000-0000-00009C060000}"/>
    <cellStyle name="常规 9 2 2 2 2 5 4" xfId="4578" xr:uid="{00000000-0005-0000-0000-000012120000}"/>
    <cellStyle name="常规 9 2 2 2 2 6" xfId="2200" xr:uid="{00000000-0005-0000-0000-0000C8080000}"/>
    <cellStyle name="常规 9 2 2 2 2 6 2" xfId="4580" xr:uid="{00000000-0005-0000-0000-000014120000}"/>
    <cellStyle name="常规 9 2 2 2 2 7" xfId="2212" xr:uid="{00000000-0005-0000-0000-0000D4080000}"/>
    <cellStyle name="常规 9 2 2 2 2 7 2" xfId="135" xr:uid="{00000000-0005-0000-0000-0000A5000000}"/>
    <cellStyle name="常规 9 2 2 2 2 8" xfId="4581" xr:uid="{00000000-0005-0000-0000-000015120000}"/>
    <cellStyle name="常规 9 2 2 2 2 8 2" xfId="1252" xr:uid="{00000000-0005-0000-0000-000014050000}"/>
    <cellStyle name="常规 9 2 2 2 2 9" xfId="3622" xr:uid="{00000000-0005-0000-0000-0000560E0000}"/>
    <cellStyle name="常规 9 2 2 2 2 9 2" xfId="4582" xr:uid="{00000000-0005-0000-0000-000016120000}"/>
    <cellStyle name="常规 9 2 2 2 3" xfId="1585" xr:uid="{00000000-0005-0000-0000-000061060000}"/>
    <cellStyle name="常规 9 2 2 2 3 2" xfId="1591" xr:uid="{00000000-0005-0000-0000-000067060000}"/>
    <cellStyle name="常规 9 2 2 2 3 2 2" xfId="4583" xr:uid="{00000000-0005-0000-0000-000017120000}"/>
    <cellStyle name="常规 9 2 2 2 3 2 2 2" xfId="4584" xr:uid="{00000000-0005-0000-0000-000018120000}"/>
    <cellStyle name="常规 9 2 2 2 3 2 3" xfId="4585" xr:uid="{00000000-0005-0000-0000-000019120000}"/>
    <cellStyle name="常规 9 2 2 2 3 2 3 2" xfId="3642" xr:uid="{00000000-0005-0000-0000-00006A0E0000}"/>
    <cellStyle name="常规 9 2 2 2 3 2 4" xfId="2257" xr:uid="{00000000-0005-0000-0000-000001090000}"/>
    <cellStyle name="常规 9 2 2 2 3 3" xfId="4586" xr:uid="{00000000-0005-0000-0000-00001A120000}"/>
    <cellStyle name="常规 9 2 2 2 3 3 2" xfId="4587" xr:uid="{00000000-0005-0000-0000-00001B120000}"/>
    <cellStyle name="常规 9 2 2 2 3 3 2 2" xfId="4588" xr:uid="{00000000-0005-0000-0000-00001C120000}"/>
    <cellStyle name="常规 9 2 2 2 3 3 3" xfId="4483" xr:uid="{00000000-0005-0000-0000-0000B3110000}"/>
    <cellStyle name="常规 9 2 2 2 3 3 3 2" xfId="3227" xr:uid="{00000000-0005-0000-0000-0000CB0C0000}"/>
    <cellStyle name="常规 9 2 2 2 3 3 4" xfId="4589" xr:uid="{00000000-0005-0000-0000-00001D120000}"/>
    <cellStyle name="常规 9 2 2 2 3 4" xfId="1686" xr:uid="{00000000-0005-0000-0000-0000C6060000}"/>
    <cellStyle name="常规 9 2 2 2 3 4 2" xfId="5" xr:uid="{00000000-0005-0000-0000-000006000000}"/>
    <cellStyle name="常规 9 2 2 2 3 5" xfId="4590" xr:uid="{00000000-0005-0000-0000-00001E120000}"/>
    <cellStyle name="常规 9 2 2 2 3 5 2" xfId="3809" xr:uid="{00000000-0005-0000-0000-0000110F0000}"/>
    <cellStyle name="常规 9 2 2 2 3 6" xfId="4591" xr:uid="{00000000-0005-0000-0000-00001F120000}"/>
    <cellStyle name="常规 9 2 2 2 3 6 2" xfId="4592" xr:uid="{00000000-0005-0000-0000-000020120000}"/>
    <cellStyle name="常规 9 2 2 2 3 7" xfId="4593" xr:uid="{00000000-0005-0000-0000-000021120000}"/>
    <cellStyle name="常规 9 2 2 2 3 7 2" xfId="4594" xr:uid="{00000000-0005-0000-0000-000022120000}"/>
    <cellStyle name="常规 9 2 2 2 3 8" xfId="4595" xr:uid="{00000000-0005-0000-0000-000023120000}"/>
    <cellStyle name="常规 9 2 2 2 3 9" xfId="3627" xr:uid="{00000000-0005-0000-0000-00005B0E0000}"/>
    <cellStyle name="常规 9 2 2 2 4" xfId="337" xr:uid="{00000000-0005-0000-0000-000081010000}"/>
    <cellStyle name="常规 9 2 2 2 4 2" xfId="1596" xr:uid="{00000000-0005-0000-0000-00006C060000}"/>
    <cellStyle name="常规 9 2 2 2 4 2 2" xfId="2383" xr:uid="{00000000-0005-0000-0000-00007F090000}"/>
    <cellStyle name="常规 9 2 2 2 4 2 2 2" xfId="3724" xr:uid="{00000000-0005-0000-0000-0000BC0E0000}"/>
    <cellStyle name="常规 9 2 2 2 4 2 3" xfId="4596" xr:uid="{00000000-0005-0000-0000-000024120000}"/>
    <cellStyle name="常规 9 2 2 2 4 2 3 2" xfId="1039" xr:uid="{00000000-0005-0000-0000-00003F040000}"/>
    <cellStyle name="常规 9 2 2 2 4 2 4" xfId="4597" xr:uid="{00000000-0005-0000-0000-000025120000}"/>
    <cellStyle name="常规 9 2 2 2 4 3" xfId="2426" xr:uid="{00000000-0005-0000-0000-0000AA090000}"/>
    <cellStyle name="常规 9 2 2 2 4 3 2" xfId="2432" xr:uid="{00000000-0005-0000-0000-0000B0090000}"/>
    <cellStyle name="常规 9 2 2 2 4 3 2 2" xfId="2437" xr:uid="{00000000-0005-0000-0000-0000B5090000}"/>
    <cellStyle name="常规 9 2 2 2 4 3 3" xfId="2456" xr:uid="{00000000-0005-0000-0000-0000C8090000}"/>
    <cellStyle name="常规 9 2 2 2 4 3 3 2" xfId="2461" xr:uid="{00000000-0005-0000-0000-0000CD090000}"/>
    <cellStyle name="常规 9 2 2 2 4 3 4" xfId="833" xr:uid="{00000000-0005-0000-0000-000071030000}"/>
    <cellStyle name="常规 9 2 2 2 4 4" xfId="1691" xr:uid="{00000000-0005-0000-0000-0000CB060000}"/>
    <cellStyle name="常规 9 2 2 2 4 4 2" xfId="4598" xr:uid="{00000000-0005-0000-0000-000026120000}"/>
    <cellStyle name="常规 9 2 2 2 4 5" xfId="2512" xr:uid="{00000000-0005-0000-0000-0000000A0000}"/>
    <cellStyle name="常规 9 2 2 2 4 5 2" xfId="2840" xr:uid="{00000000-0005-0000-0000-0000480B0000}"/>
    <cellStyle name="常规 9 2 2 2 4 6" xfId="2515" xr:uid="{00000000-0005-0000-0000-0000030A0000}"/>
    <cellStyle name="常规 9 2 2 2 4 6 2" xfId="2519" xr:uid="{00000000-0005-0000-0000-0000070A0000}"/>
    <cellStyle name="常规 9 2 2 2 4 7" xfId="2538" xr:uid="{00000000-0005-0000-0000-00001A0A0000}"/>
    <cellStyle name="常规 9 2 2 2 4 8" xfId="2552" xr:uid="{00000000-0005-0000-0000-0000280A0000}"/>
    <cellStyle name="常规 9 2 2 2 5" xfId="973" xr:uid="{00000000-0005-0000-0000-0000FD030000}"/>
    <cellStyle name="常规 9 2 2 2 6" xfId="982" xr:uid="{00000000-0005-0000-0000-000006040000}"/>
    <cellStyle name="常规 9 2 2 2 6 2" xfId="575" xr:uid="{00000000-0005-0000-0000-00006F020000}"/>
    <cellStyle name="常规 9 2 2 2 6 2 2" xfId="4172" xr:uid="{00000000-0005-0000-0000-00007C100000}"/>
    <cellStyle name="常规 9 2 2 2 6 3" xfId="2721" xr:uid="{00000000-0005-0000-0000-0000D10A0000}"/>
    <cellStyle name="常规 9 2 2 2 6 3 2" xfId="1508" xr:uid="{00000000-0005-0000-0000-000014060000}"/>
    <cellStyle name="常规 9 2 2 2 6 4" xfId="2746" xr:uid="{00000000-0005-0000-0000-0000EA0A0000}"/>
    <cellStyle name="常规 9 2 2 2 7" xfId="4174" xr:uid="{00000000-0005-0000-0000-00007E100000}"/>
    <cellStyle name="常规 9 2 2 2 7 2" xfId="4176" xr:uid="{00000000-0005-0000-0000-000080100000}"/>
    <cellStyle name="常规 9 2 2 2 7 2 2" xfId="4558" xr:uid="{00000000-0005-0000-0000-0000FE110000}"/>
    <cellStyle name="常规 9 2 2 2 7 3" xfId="4561" xr:uid="{00000000-0005-0000-0000-000001120000}"/>
    <cellStyle name="常规 9 2 2 2 7 3 2" xfId="1675" xr:uid="{00000000-0005-0000-0000-0000BB060000}"/>
    <cellStyle name="常规 9 2 2 2 7 4" xfId="4563" xr:uid="{00000000-0005-0000-0000-000003120000}"/>
    <cellStyle name="常规 9 2 2 2 8" xfId="4179" xr:uid="{00000000-0005-0000-0000-000083100000}"/>
    <cellStyle name="常规 9 2 2 2 8 2" xfId="4181" xr:uid="{00000000-0005-0000-0000-000085100000}"/>
    <cellStyle name="常规 9 2 2 2 9" xfId="4183" xr:uid="{00000000-0005-0000-0000-000087100000}"/>
    <cellStyle name="常规 9 2 2 2 9 2" xfId="4185" xr:uid="{00000000-0005-0000-0000-000089100000}"/>
    <cellStyle name="常规 9 2 2 3" xfId="4105" xr:uid="{00000000-0005-0000-0000-000039100000}"/>
    <cellStyle name="常规 9 2 2 3 2" xfId="4599" xr:uid="{00000000-0005-0000-0000-000027120000}"/>
    <cellStyle name="常规 9 2 2 3 2 2" xfId="1134" xr:uid="{00000000-0005-0000-0000-00009E040000}"/>
    <cellStyle name="常规 9 2 2 3 2 2 2" xfId="538" xr:uid="{00000000-0005-0000-0000-00004A020000}"/>
    <cellStyle name="常规 9 2 2 3 2 3" xfId="1815" xr:uid="{00000000-0005-0000-0000-000047070000}"/>
    <cellStyle name="常规 9 2 2 3 2 3 2" xfId="1822" xr:uid="{00000000-0005-0000-0000-00004E070000}"/>
    <cellStyle name="常规 9 2 2 3 2 4" xfId="1717" xr:uid="{00000000-0005-0000-0000-0000E5060000}"/>
    <cellStyle name="常规 9 2 2 3 3" xfId="1601" xr:uid="{00000000-0005-0000-0000-000071060000}"/>
    <cellStyle name="常规 9 2 2 3 3 2" xfId="361" xr:uid="{00000000-0005-0000-0000-000099010000}"/>
    <cellStyle name="常规 9 2 2 3 3 2 2" xfId="4601" xr:uid="{00000000-0005-0000-0000-000029120000}"/>
    <cellStyle name="常规 9 2 2 3 3 3" xfId="4602" xr:uid="{00000000-0005-0000-0000-00002A120000}"/>
    <cellStyle name="常规 9 2 2 3 3 3 2" xfId="4603" xr:uid="{00000000-0005-0000-0000-00002B120000}"/>
    <cellStyle name="常规 9 2 2 3 3 4" xfId="4604" xr:uid="{00000000-0005-0000-0000-00002C120000}"/>
    <cellStyle name="常规 9 2 2 3 4" xfId="377" xr:uid="{00000000-0005-0000-0000-0000A9010000}"/>
    <cellStyle name="常规 9 2 2 3 4 2" xfId="388" xr:uid="{00000000-0005-0000-0000-0000B4010000}"/>
    <cellStyle name="常规 9 2 2 3 5" xfId="1607" xr:uid="{00000000-0005-0000-0000-000077060000}"/>
    <cellStyle name="常规 9 2 2 3 5 2" xfId="599" xr:uid="{00000000-0005-0000-0000-000087020000}"/>
    <cellStyle name="常规 9 2 2 3 6" xfId="1829" xr:uid="{00000000-0005-0000-0000-000055070000}"/>
    <cellStyle name="常规 9 2 2 3 6 2" xfId="613" xr:uid="{00000000-0005-0000-0000-000095020000}"/>
    <cellStyle name="常规 9 2 2 3 7" xfId="4196" xr:uid="{00000000-0005-0000-0000-000094100000}"/>
    <cellStyle name="常规 9 2 2 3 8" xfId="4199" xr:uid="{00000000-0005-0000-0000-000097100000}"/>
    <cellStyle name="常规 9 2 3" xfId="347" xr:uid="{00000000-0005-0000-0000-00008B010000}"/>
    <cellStyle name="常规 9 2 3 10" xfId="2315" xr:uid="{00000000-0005-0000-0000-00003B090000}"/>
    <cellStyle name="常规 9 2 3 10 2" xfId="4605" xr:uid="{00000000-0005-0000-0000-00002D120000}"/>
    <cellStyle name="常规 9 2 3 11" xfId="4606" xr:uid="{00000000-0005-0000-0000-00002E120000}"/>
    <cellStyle name="常规 9 2 3 11 2" xfId="4607" xr:uid="{00000000-0005-0000-0000-00002F120000}"/>
    <cellStyle name="常规 9 2 3 12" xfId="2493" xr:uid="{00000000-0005-0000-0000-0000ED090000}"/>
    <cellStyle name="常规 9 2 3 13" xfId="4608" xr:uid="{00000000-0005-0000-0000-000030120000}"/>
    <cellStyle name="常规 9 2 3 2" xfId="4609" xr:uid="{00000000-0005-0000-0000-000031120000}"/>
    <cellStyle name="常规 9 2 3 2 10" xfId="4610" xr:uid="{00000000-0005-0000-0000-000032120000}"/>
    <cellStyle name="常规 9 2 3 2 11" xfId="4611" xr:uid="{00000000-0005-0000-0000-000033120000}"/>
    <cellStyle name="常规 9 2 3 2 2" xfId="4612" xr:uid="{00000000-0005-0000-0000-000034120000}"/>
    <cellStyle name="常规 9 2 3 2 2 2" xfId="4613" xr:uid="{00000000-0005-0000-0000-000035120000}"/>
    <cellStyle name="常规 9 2 3 2 2 2 2" xfId="158" xr:uid="{00000000-0005-0000-0000-0000C1000000}"/>
    <cellStyle name="常规 9 2 3 2 2 2 2 2" xfId="469" xr:uid="{00000000-0005-0000-0000-000005020000}"/>
    <cellStyle name="常规 9 2 3 2 2 2 3" xfId="167" xr:uid="{00000000-0005-0000-0000-0000CC000000}"/>
    <cellStyle name="常规 9 2 3 2 2 2 3 2" xfId="474" xr:uid="{00000000-0005-0000-0000-00000A020000}"/>
    <cellStyle name="常规 9 2 3 2 2 2 4" xfId="8" xr:uid="{00000000-0005-0000-0000-00000A000000}"/>
    <cellStyle name="常规 9 2 3 2 2 3" xfId="3435" xr:uid="{00000000-0005-0000-0000-00009B0D0000}"/>
    <cellStyle name="常规 9 2 3 2 2 3 2" xfId="4615" xr:uid="{00000000-0005-0000-0000-000037120000}"/>
    <cellStyle name="常规 9 2 3 2 2 3 2 2" xfId="854" xr:uid="{00000000-0005-0000-0000-000086030000}"/>
    <cellStyle name="常规 9 2 3 2 2 3 3" xfId="3719" xr:uid="{00000000-0005-0000-0000-0000B70E0000}"/>
    <cellStyle name="常规 9 2 3 2 2 3 3 2" xfId="3722" xr:uid="{00000000-0005-0000-0000-0000BA0E0000}"/>
    <cellStyle name="常规 9 2 3 2 2 3 4" xfId="3725" xr:uid="{00000000-0005-0000-0000-0000BD0E0000}"/>
    <cellStyle name="常规 9 2 3 2 2 4" xfId="877" xr:uid="{00000000-0005-0000-0000-00009D030000}"/>
    <cellStyle name="常规 9 2 3 2 2 4 2" xfId="4616" xr:uid="{00000000-0005-0000-0000-000038120000}"/>
    <cellStyle name="常规 9 2 3 2 2 5" xfId="3437" xr:uid="{00000000-0005-0000-0000-00009D0D0000}"/>
    <cellStyle name="常规 9 2 3 2 2 5 2" xfId="4617" xr:uid="{00000000-0005-0000-0000-000039120000}"/>
    <cellStyle name="常规 9 2 3 2 2 6" xfId="3538" xr:uid="{00000000-0005-0000-0000-0000020E0000}"/>
    <cellStyle name="常规 9 2 3 2 2 6 2" xfId="3546" xr:uid="{00000000-0005-0000-0000-00000A0E0000}"/>
    <cellStyle name="常规 9 2 3 2 2 7" xfId="3655" xr:uid="{00000000-0005-0000-0000-0000770E0000}"/>
    <cellStyle name="常规 9 2 3 2 2 8" xfId="4618" xr:uid="{00000000-0005-0000-0000-00003A120000}"/>
    <cellStyle name="常规 9 2 3 2 3" xfId="3334" xr:uid="{00000000-0005-0000-0000-0000360D0000}"/>
    <cellStyle name="常规 9 2 3 2 4" xfId="4619" xr:uid="{00000000-0005-0000-0000-00003B120000}"/>
    <cellStyle name="常规 9 2 3 2 4 2" xfId="937" xr:uid="{00000000-0005-0000-0000-0000D9030000}"/>
    <cellStyle name="常规 9 2 3 2 4 2 2" xfId="4622" xr:uid="{00000000-0005-0000-0000-00003E120000}"/>
    <cellStyle name="常规 9 2 3 2 4 3" xfId="1543" xr:uid="{00000000-0005-0000-0000-000037060000}"/>
    <cellStyle name="常规 9 2 3 2 4 3 2" xfId="1549" xr:uid="{00000000-0005-0000-0000-00003D060000}"/>
    <cellStyle name="常规 9 2 3 2 4 4" xfId="1554" xr:uid="{00000000-0005-0000-0000-000042060000}"/>
    <cellStyle name="常规 9 2 3 2 5" xfId="4623" xr:uid="{00000000-0005-0000-0000-00003F120000}"/>
    <cellStyle name="常规 9 2 3 2 5 2" xfId="4625" xr:uid="{00000000-0005-0000-0000-000041120000}"/>
    <cellStyle name="常规 9 2 3 2 5 2 2" xfId="4626" xr:uid="{00000000-0005-0000-0000-000042120000}"/>
    <cellStyle name="常规 9 2 3 2 5 3" xfId="3490" xr:uid="{00000000-0005-0000-0000-0000D20D0000}"/>
    <cellStyle name="常规 9 2 3 2 5 3 2" xfId="4627" xr:uid="{00000000-0005-0000-0000-000043120000}"/>
    <cellStyle name="常规 9 2 3 2 5 4" xfId="4628" xr:uid="{00000000-0005-0000-0000-000044120000}"/>
    <cellStyle name="常规 9 2 3 2 6" xfId="2104" xr:uid="{00000000-0005-0000-0000-000068080000}"/>
    <cellStyle name="常规 9 2 3 2 6 2" xfId="4629" xr:uid="{00000000-0005-0000-0000-000045120000}"/>
    <cellStyle name="常规 9 2 3 2 7" xfId="4630" xr:uid="{00000000-0005-0000-0000-000046120000}"/>
    <cellStyle name="常规 9 2 3 2 7 2" xfId="170" xr:uid="{00000000-0005-0000-0000-0000CF000000}"/>
    <cellStyle name="常规 9 2 3 2 8" xfId="818" xr:uid="{00000000-0005-0000-0000-000062030000}"/>
    <cellStyle name="常规 9 2 3 2 8 2" xfId="4631" xr:uid="{00000000-0005-0000-0000-000047120000}"/>
    <cellStyle name="常规 9 2 3 2 9" xfId="2160" xr:uid="{00000000-0005-0000-0000-0000A0080000}"/>
    <cellStyle name="常规 9 2 3 2 9 2" xfId="2163" xr:uid="{00000000-0005-0000-0000-0000A3080000}"/>
    <cellStyle name="常规 9 2 3 3" xfId="2738" xr:uid="{00000000-0005-0000-0000-0000E20A0000}"/>
    <cellStyle name="常规 9 2 3 3 2" xfId="1888" xr:uid="{00000000-0005-0000-0000-000090070000}"/>
    <cellStyle name="常规 9 2 3 3 2 2" xfId="4632" xr:uid="{00000000-0005-0000-0000-000048120000}"/>
    <cellStyle name="常规 9 2 3 3 2 2 2" xfId="4634" xr:uid="{00000000-0005-0000-0000-00004A120000}"/>
    <cellStyle name="常规 9 2 3 3 2 3" xfId="4502" xr:uid="{00000000-0005-0000-0000-0000C6110000}"/>
    <cellStyle name="常规 9 2 3 3 2 3 2" xfId="4636" xr:uid="{00000000-0005-0000-0000-00004C120000}"/>
    <cellStyle name="常规 9 2 3 3 2 4" xfId="1943" xr:uid="{00000000-0005-0000-0000-0000C7070000}"/>
    <cellStyle name="常规 9 2 3 3 3" xfId="3338" xr:uid="{00000000-0005-0000-0000-00003A0D0000}"/>
    <cellStyle name="常规 9 2 3 3 3 2" xfId="4637" xr:uid="{00000000-0005-0000-0000-00004D120000}"/>
    <cellStyle name="常规 9 2 3 3 3 2 2" xfId="4639" xr:uid="{00000000-0005-0000-0000-00004F120000}"/>
    <cellStyle name="常规 9 2 3 3 3 3" xfId="4507" xr:uid="{00000000-0005-0000-0000-0000CB110000}"/>
    <cellStyle name="常规 9 2 3 3 3 3 2" xfId="2829" xr:uid="{00000000-0005-0000-0000-00003D0B0000}"/>
    <cellStyle name="常规 9 2 3 3 3 4" xfId="3298" xr:uid="{00000000-0005-0000-0000-0000120D0000}"/>
    <cellStyle name="常规 9 2 3 3 4" xfId="4640" xr:uid="{00000000-0005-0000-0000-000050120000}"/>
    <cellStyle name="常规 9 2 3 3 4 2" xfId="4642" xr:uid="{00000000-0005-0000-0000-000052120000}"/>
    <cellStyle name="常规 9 2 3 3 5" xfId="4229" xr:uid="{00000000-0005-0000-0000-0000B5100000}"/>
    <cellStyle name="常规 9 2 3 3 5 2" xfId="1325" xr:uid="{00000000-0005-0000-0000-00005D050000}"/>
    <cellStyle name="常规 9 2 3 3 6" xfId="4232" xr:uid="{00000000-0005-0000-0000-0000B8100000}"/>
    <cellStyle name="常规 9 2 3 3 6 2" xfId="4234" xr:uid="{00000000-0005-0000-0000-0000BA100000}"/>
    <cellStyle name="常规 9 2 3 3 7" xfId="4236" xr:uid="{00000000-0005-0000-0000-0000BC100000}"/>
    <cellStyle name="常规 9 2 3 3 7 2" xfId="4238" xr:uid="{00000000-0005-0000-0000-0000BE100000}"/>
    <cellStyle name="常规 9 2 3 3 8" xfId="4241" xr:uid="{00000000-0005-0000-0000-0000C1100000}"/>
    <cellStyle name="常规 9 2 3 3 9" xfId="2169" xr:uid="{00000000-0005-0000-0000-0000A9080000}"/>
    <cellStyle name="常规 9 2 3 4" xfId="3006" xr:uid="{00000000-0005-0000-0000-0000EE0B0000}"/>
    <cellStyle name="常规 9 2 3 4 2" xfId="1907" xr:uid="{00000000-0005-0000-0000-0000A3070000}"/>
    <cellStyle name="常规 9 2 3 4 2 2" xfId="1912" xr:uid="{00000000-0005-0000-0000-0000A8070000}"/>
    <cellStyle name="常规 9 2 3 4 2 2 2" xfId="3549" xr:uid="{00000000-0005-0000-0000-00000D0E0000}"/>
    <cellStyle name="常规 9 2 3 4 2 3" xfId="4093" xr:uid="{00000000-0005-0000-0000-00002D100000}"/>
    <cellStyle name="常规 9 2 3 4 2 3 2" xfId="4644" xr:uid="{00000000-0005-0000-0000-000054120000}"/>
    <cellStyle name="常规 9 2 3 4 2 4" xfId="4645" xr:uid="{00000000-0005-0000-0000-000055120000}"/>
    <cellStyle name="常规 9 2 3 4 3" xfId="1917" xr:uid="{00000000-0005-0000-0000-0000AD070000}"/>
    <cellStyle name="常规 9 2 3 4 3 2" xfId="1012" xr:uid="{00000000-0005-0000-0000-000024040000}"/>
    <cellStyle name="常规 9 2 3 4 3 2 2" xfId="2799" xr:uid="{00000000-0005-0000-0000-00001F0B0000}"/>
    <cellStyle name="常规 9 2 3 4 3 3" xfId="4097" xr:uid="{00000000-0005-0000-0000-000031100000}"/>
    <cellStyle name="常规 9 2 3 4 3 3 2" xfId="4646" xr:uid="{00000000-0005-0000-0000-000056120000}"/>
    <cellStyle name="常规 9 2 3 4 3 4" xfId="3175" xr:uid="{00000000-0005-0000-0000-0000970C0000}"/>
    <cellStyle name="常规 9 2 3 4 4" xfId="4647" xr:uid="{00000000-0005-0000-0000-000057120000}"/>
    <cellStyle name="常规 9 2 3 4 4 2" xfId="3429" xr:uid="{00000000-0005-0000-0000-0000950D0000}"/>
    <cellStyle name="常规 9 2 3 4 5" xfId="4243" xr:uid="{00000000-0005-0000-0000-0000C3100000}"/>
    <cellStyle name="常规 9 2 3 4 5 2" xfId="4246" xr:uid="{00000000-0005-0000-0000-0000C6100000}"/>
    <cellStyle name="常规 9 2 3 4 6" xfId="4250" xr:uid="{00000000-0005-0000-0000-0000CA100000}"/>
    <cellStyle name="常规 9 2 3 4 6 2" xfId="4253" xr:uid="{00000000-0005-0000-0000-0000CD100000}"/>
    <cellStyle name="常规 9 2 3 4 7" xfId="4255" xr:uid="{00000000-0005-0000-0000-0000CF100000}"/>
    <cellStyle name="常规 9 2 3 4 8" xfId="4648" xr:uid="{00000000-0005-0000-0000-000058120000}"/>
    <cellStyle name="常规 9 2 3 5" xfId="1312" xr:uid="{00000000-0005-0000-0000-000050050000}"/>
    <cellStyle name="常规 9 2 3 6" xfId="1483" xr:uid="{00000000-0005-0000-0000-0000FB050000}"/>
    <cellStyle name="常规 9 2 3 6 2" xfId="4649" xr:uid="{00000000-0005-0000-0000-000059120000}"/>
    <cellStyle name="常规 9 2 3 6 2 2" xfId="4650" xr:uid="{00000000-0005-0000-0000-00005A120000}"/>
    <cellStyle name="常规 9 2 3 6 3" xfId="4651" xr:uid="{00000000-0005-0000-0000-00005B120000}"/>
    <cellStyle name="常规 9 2 3 6 3 2" xfId="4652" xr:uid="{00000000-0005-0000-0000-00005C120000}"/>
    <cellStyle name="常规 9 2 3 6 4" xfId="4654" xr:uid="{00000000-0005-0000-0000-00005E120000}"/>
    <cellStyle name="常规 9 2 3 6 4 2" xfId="1882" xr:uid="{00000000-0005-0000-0000-00008A070000}"/>
    <cellStyle name="常规 9 2 3 6 5" xfId="1899" xr:uid="{00000000-0005-0000-0000-00009B070000}"/>
    <cellStyle name="常规 9 2 3 7" xfId="4655" xr:uid="{00000000-0005-0000-0000-00005F120000}"/>
    <cellStyle name="常规 9 2 3 7 2" xfId="4656" xr:uid="{00000000-0005-0000-0000-000060120000}"/>
    <cellStyle name="常规 9 2 3 7 2 2" xfId="3609" xr:uid="{00000000-0005-0000-0000-0000490E0000}"/>
    <cellStyle name="常规 9 2 3 7 3" xfId="4657" xr:uid="{00000000-0005-0000-0000-000061120000}"/>
    <cellStyle name="常规 9 2 3 7 3 2" xfId="3494" xr:uid="{00000000-0005-0000-0000-0000D60D0000}"/>
    <cellStyle name="常规 9 2 3 7 4" xfId="3512" xr:uid="{00000000-0005-0000-0000-0000E80D0000}"/>
    <cellStyle name="常规 9 2 3 8" xfId="4658" xr:uid="{00000000-0005-0000-0000-000062120000}"/>
    <cellStyle name="常规 9 2 3 8 2" xfId="4659" xr:uid="{00000000-0005-0000-0000-000063120000}"/>
    <cellStyle name="常规 9 2 3 9" xfId="4660" xr:uid="{00000000-0005-0000-0000-000064120000}"/>
    <cellStyle name="常规 9 2 3 9 2" xfId="4661" xr:uid="{00000000-0005-0000-0000-000065120000}"/>
    <cellStyle name="常规 9 2 4" xfId="4662" xr:uid="{00000000-0005-0000-0000-000066120000}"/>
    <cellStyle name="常规 9 2 4 10" xfId="4664" xr:uid="{00000000-0005-0000-0000-000068120000}"/>
    <cellStyle name="常规 9 2 4 10 2" xfId="2683" xr:uid="{00000000-0005-0000-0000-0000AB0A0000}"/>
    <cellStyle name="常规 9 2 4 11" xfId="4665" xr:uid="{00000000-0005-0000-0000-000069120000}"/>
    <cellStyle name="常规 9 2 4 11 2" xfId="1523" xr:uid="{00000000-0005-0000-0000-000023060000}"/>
    <cellStyle name="常规 9 2 4 12" xfId="4600" xr:uid="{00000000-0005-0000-0000-000028120000}"/>
    <cellStyle name="常规 9 2 4 13" xfId="1603" xr:uid="{00000000-0005-0000-0000-000073060000}"/>
    <cellStyle name="常规 9 2 4 2" xfId="4666" xr:uid="{00000000-0005-0000-0000-00006A120000}"/>
    <cellStyle name="常规 9 2 4 2 10" xfId="4667" xr:uid="{00000000-0005-0000-0000-00006B120000}"/>
    <cellStyle name="常规 9 2 4 2 11" xfId="519" xr:uid="{00000000-0005-0000-0000-000037020000}"/>
    <cellStyle name="常规 9 2 4 2 2" xfId="3499" xr:uid="{00000000-0005-0000-0000-0000DB0D0000}"/>
    <cellStyle name="常规 9 2 4 2 2 2" xfId="4668" xr:uid="{00000000-0005-0000-0000-00006C120000}"/>
    <cellStyle name="常规 9 2 4 2 2 2 2" xfId="4669" xr:uid="{00000000-0005-0000-0000-00006D120000}"/>
    <cellStyle name="常规 9 2 4 2 2 2 2 2" xfId="4133" xr:uid="{00000000-0005-0000-0000-000055100000}"/>
    <cellStyle name="常规 9 2 4 2 2 2 3" xfId="4670" xr:uid="{00000000-0005-0000-0000-00006E120000}"/>
    <cellStyle name="常规 9 2 4 2 2 2 3 2" xfId="4671" xr:uid="{00000000-0005-0000-0000-00006F120000}"/>
    <cellStyle name="常规 9 2 4 2 2 2 4" xfId="2562" xr:uid="{00000000-0005-0000-0000-0000320A0000}"/>
    <cellStyle name="常规 9 2 4 2 2 3" xfId="4672" xr:uid="{00000000-0005-0000-0000-000070120000}"/>
    <cellStyle name="常规 9 2 4 2 2 3 2" xfId="4673" xr:uid="{00000000-0005-0000-0000-000071120000}"/>
    <cellStyle name="常规 9 2 4 2 2 3 2 2" xfId="4207" xr:uid="{00000000-0005-0000-0000-00009F100000}"/>
    <cellStyle name="常规 9 2 4 2 2 3 3" xfId="4674" xr:uid="{00000000-0005-0000-0000-000072120000}"/>
    <cellStyle name="常规 9 2 4 2 2 3 3 2" xfId="4675" xr:uid="{00000000-0005-0000-0000-000073120000}"/>
    <cellStyle name="常规 9 2 4 2 2 3 4" xfId="4676" xr:uid="{00000000-0005-0000-0000-000074120000}"/>
    <cellStyle name="常规 9 2 4 2 2 4" xfId="4678" xr:uid="{00000000-0005-0000-0000-000076120000}"/>
    <cellStyle name="常规 9 2 4 2 2 4 2" xfId="4679" xr:uid="{00000000-0005-0000-0000-000077120000}"/>
    <cellStyle name="常规 9 2 4 2 2 5" xfId="4680" xr:uid="{00000000-0005-0000-0000-000078120000}"/>
    <cellStyle name="常规 9 2 4 2 2 5 2" xfId="4681" xr:uid="{00000000-0005-0000-0000-000079120000}"/>
    <cellStyle name="常规 9 2 4 2 2 6" xfId="4682" xr:uid="{00000000-0005-0000-0000-00007A120000}"/>
    <cellStyle name="常规 9 2 4 2 2 6 2" xfId="4683" xr:uid="{00000000-0005-0000-0000-00007B120000}"/>
    <cellStyle name="常规 9 2 4 2 2 7" xfId="4684" xr:uid="{00000000-0005-0000-0000-00007C120000}"/>
    <cellStyle name="常规 9 2 4 2 2 8" xfId="4685" xr:uid="{00000000-0005-0000-0000-00007D120000}"/>
    <cellStyle name="常规 9 2 4 2 3" xfId="1633" xr:uid="{00000000-0005-0000-0000-000091060000}"/>
    <cellStyle name="常规 9 2 4 2 4" xfId="4686" xr:uid="{00000000-0005-0000-0000-00007E120000}"/>
    <cellStyle name="常规 9 2 4 2 4 2" xfId="4688" xr:uid="{00000000-0005-0000-0000-000080120000}"/>
    <cellStyle name="常规 9 2 4 2 4 2 2" xfId="4689" xr:uid="{00000000-0005-0000-0000-000081120000}"/>
    <cellStyle name="常规 9 2 4 2 4 3" xfId="4690" xr:uid="{00000000-0005-0000-0000-000082120000}"/>
    <cellStyle name="常规 9 2 4 2 4 3 2" xfId="4692" xr:uid="{00000000-0005-0000-0000-000084120000}"/>
    <cellStyle name="常规 9 2 4 2 4 4" xfId="4694" xr:uid="{00000000-0005-0000-0000-000086120000}"/>
    <cellStyle name="常规 9 2 4 2 5" xfId="4696" xr:uid="{00000000-0005-0000-0000-000088120000}"/>
    <cellStyle name="常规 9 2 4 2 5 2" xfId="4697" xr:uid="{00000000-0005-0000-0000-000089120000}"/>
    <cellStyle name="常规 9 2 4 2 5 2 2" xfId="4698" xr:uid="{00000000-0005-0000-0000-00008A120000}"/>
    <cellStyle name="常规 9 2 4 2 5 3" xfId="4700" xr:uid="{00000000-0005-0000-0000-00008C120000}"/>
    <cellStyle name="常规 9 2 4 2 5 3 2" xfId="4701" xr:uid="{00000000-0005-0000-0000-00008D120000}"/>
    <cellStyle name="常规 9 2 4 2 5 4" xfId="4703" xr:uid="{00000000-0005-0000-0000-00008F120000}"/>
    <cellStyle name="常规 9 2 4 2 6" xfId="4704" xr:uid="{00000000-0005-0000-0000-000090120000}"/>
    <cellStyle name="常规 9 2 4 2 6 2" xfId="4705" xr:uid="{00000000-0005-0000-0000-000091120000}"/>
    <cellStyle name="常规 9 2 4 2 7" xfId="4706" xr:uid="{00000000-0005-0000-0000-000092120000}"/>
    <cellStyle name="常规 9 2 4 2 7 2" xfId="3149" xr:uid="{00000000-0005-0000-0000-00007D0C0000}"/>
    <cellStyle name="常规 9 2 4 2 8" xfId="4707" xr:uid="{00000000-0005-0000-0000-000093120000}"/>
    <cellStyle name="常规 9 2 4 2 8 2" xfId="1362" xr:uid="{00000000-0005-0000-0000-000082050000}"/>
    <cellStyle name="常规 9 2 4 2 9" xfId="4708" xr:uid="{00000000-0005-0000-0000-000094120000}"/>
    <cellStyle name="常规 9 2 4 2 9 2" xfId="2175" xr:uid="{00000000-0005-0000-0000-0000AF080000}"/>
    <cellStyle name="常规 9 2 4 3" xfId="4699" xr:uid="{00000000-0005-0000-0000-00008B120000}"/>
    <cellStyle name="常规 9 2 4 3 2" xfId="4709" xr:uid="{00000000-0005-0000-0000-000095120000}"/>
    <cellStyle name="常规 9 2 4 3 2 2" xfId="4710" xr:uid="{00000000-0005-0000-0000-000096120000}"/>
    <cellStyle name="常规 9 2 4 3 2 2 2" xfId="4711" xr:uid="{00000000-0005-0000-0000-000097120000}"/>
    <cellStyle name="常规 9 2 4 3 2 3" xfId="4712" xr:uid="{00000000-0005-0000-0000-000098120000}"/>
    <cellStyle name="常规 9 2 4 3 2 3 2" xfId="2235" xr:uid="{00000000-0005-0000-0000-0000EB080000}"/>
    <cellStyle name="常规 9 2 4 3 2 4" xfId="4713" xr:uid="{00000000-0005-0000-0000-000099120000}"/>
    <cellStyle name="常规 9 2 4 3 3" xfId="1637" xr:uid="{00000000-0005-0000-0000-000095060000}"/>
    <cellStyle name="常规 9 2 4 3 3 2" xfId="4714" xr:uid="{00000000-0005-0000-0000-00009A120000}"/>
    <cellStyle name="常规 9 2 4 3 3 2 2" xfId="3448" xr:uid="{00000000-0005-0000-0000-0000A80D0000}"/>
    <cellStyle name="常规 9 2 4 3 3 3" xfId="4715" xr:uid="{00000000-0005-0000-0000-00009B120000}"/>
    <cellStyle name="常规 9 2 4 3 3 3 2" xfId="4716" xr:uid="{00000000-0005-0000-0000-00009C120000}"/>
    <cellStyle name="常规 9 2 4 3 3 4" xfId="4717" xr:uid="{00000000-0005-0000-0000-00009D120000}"/>
    <cellStyle name="常规 9 2 4 3 4" xfId="4718" xr:uid="{00000000-0005-0000-0000-00009E120000}"/>
    <cellStyle name="常规 9 2 4 3 4 2" xfId="4719" xr:uid="{00000000-0005-0000-0000-00009F120000}"/>
    <cellStyle name="常规 9 2 4 3 5" xfId="4720" xr:uid="{00000000-0005-0000-0000-0000A0120000}"/>
    <cellStyle name="常规 9 2 4 3 5 2" xfId="4721" xr:uid="{00000000-0005-0000-0000-0000A1120000}"/>
    <cellStyle name="常规 9 2 4 3 6" xfId="4722" xr:uid="{00000000-0005-0000-0000-0000A2120000}"/>
    <cellStyle name="常规 9 2 4 3 6 2" xfId="4723" xr:uid="{00000000-0005-0000-0000-0000A3120000}"/>
    <cellStyle name="常规 9 2 4 3 7" xfId="4724" xr:uid="{00000000-0005-0000-0000-0000A4120000}"/>
    <cellStyle name="常规 9 2 4 3 7 2" xfId="1145" xr:uid="{00000000-0005-0000-0000-0000A9040000}"/>
    <cellStyle name="常规 9 2 4 3 8" xfId="4725" xr:uid="{00000000-0005-0000-0000-0000A5120000}"/>
    <cellStyle name="常规 9 2 4 3 9" xfId="4726" xr:uid="{00000000-0005-0000-0000-0000A6120000}"/>
    <cellStyle name="常规 9 2 4 4" xfId="4727" xr:uid="{00000000-0005-0000-0000-0000A7120000}"/>
    <cellStyle name="常规 9 2 4 4 2" xfId="4728" xr:uid="{00000000-0005-0000-0000-0000A8120000}"/>
    <cellStyle name="常规 9 2 4 4 2 2" xfId="4729" xr:uid="{00000000-0005-0000-0000-0000A9120000}"/>
    <cellStyle name="常规 9 2 4 4 2 2 2" xfId="4730" xr:uid="{00000000-0005-0000-0000-0000AA120000}"/>
    <cellStyle name="常规 9 2 4 4 2 3" xfId="4731" xr:uid="{00000000-0005-0000-0000-0000AB120000}"/>
    <cellStyle name="常规 9 2 4 4 2 3 2" xfId="4732" xr:uid="{00000000-0005-0000-0000-0000AC120000}"/>
    <cellStyle name="常规 9 2 4 4 2 4" xfId="4733" xr:uid="{00000000-0005-0000-0000-0000AD120000}"/>
    <cellStyle name="常规 9 2 4 4 3" xfId="4734" xr:uid="{00000000-0005-0000-0000-0000AE120000}"/>
    <cellStyle name="常规 9 2 4 4 3 2" xfId="4736" xr:uid="{00000000-0005-0000-0000-0000B0120000}"/>
    <cellStyle name="常规 9 2 4 4 3 2 2" xfId="4737" xr:uid="{00000000-0005-0000-0000-0000B1120000}"/>
    <cellStyle name="常规 9 2 4 4 3 3" xfId="4738" xr:uid="{00000000-0005-0000-0000-0000B2120000}"/>
    <cellStyle name="常规 9 2 4 4 3 3 2" xfId="4739" xr:uid="{00000000-0005-0000-0000-0000B3120000}"/>
    <cellStyle name="常规 9 2 4 4 3 4" xfId="4740" xr:uid="{00000000-0005-0000-0000-0000B4120000}"/>
    <cellStyle name="常规 9 2 4 4 4" xfId="4741" xr:uid="{00000000-0005-0000-0000-0000B5120000}"/>
    <cellStyle name="常规 9 2 4 4 4 2" xfId="4742" xr:uid="{00000000-0005-0000-0000-0000B6120000}"/>
    <cellStyle name="常规 9 2 4 4 5" xfId="4743" xr:uid="{00000000-0005-0000-0000-0000B7120000}"/>
    <cellStyle name="常规 9 2 4 4 5 2" xfId="4744" xr:uid="{00000000-0005-0000-0000-0000B8120000}"/>
    <cellStyle name="常规 9 2 4 4 6" xfId="4746" xr:uid="{00000000-0005-0000-0000-0000BA120000}"/>
    <cellStyle name="常规 9 2 4 4 6 2" xfId="4747" xr:uid="{00000000-0005-0000-0000-0000BB120000}"/>
    <cellStyle name="常规 9 2 4 4 7" xfId="4748" xr:uid="{00000000-0005-0000-0000-0000BC120000}"/>
    <cellStyle name="常规 9 2 4 4 8" xfId="4749" xr:uid="{00000000-0005-0000-0000-0000BD120000}"/>
    <cellStyle name="常规 9 2 4 5" xfId="4750" xr:uid="{00000000-0005-0000-0000-0000BE120000}"/>
    <cellStyle name="常规 9 2 4 6" xfId="4752" xr:uid="{00000000-0005-0000-0000-0000C0120000}"/>
    <cellStyle name="常规 9 2 4 6 2" xfId="4753" xr:uid="{00000000-0005-0000-0000-0000C1120000}"/>
    <cellStyle name="常规 9 2 4 6 2 2" xfId="4754" xr:uid="{00000000-0005-0000-0000-0000C2120000}"/>
    <cellStyle name="常规 9 2 4 6 3" xfId="4755" xr:uid="{00000000-0005-0000-0000-0000C3120000}"/>
    <cellStyle name="常规 9 2 4 6 3 2" xfId="4756" xr:uid="{00000000-0005-0000-0000-0000C4120000}"/>
    <cellStyle name="常规 9 2 4 6 4" xfId="4758" xr:uid="{00000000-0005-0000-0000-0000C6120000}"/>
    <cellStyle name="常规 9 2 4 6 4 2" xfId="4759" xr:uid="{00000000-0005-0000-0000-0000C7120000}"/>
    <cellStyle name="常规 9 2 4 6 5" xfId="3095" xr:uid="{00000000-0005-0000-0000-0000470C0000}"/>
    <cellStyle name="常规 9 2 4 7" xfId="4760" xr:uid="{00000000-0005-0000-0000-0000C8120000}"/>
    <cellStyle name="常规 9 2 4 7 2" xfId="4761" xr:uid="{00000000-0005-0000-0000-0000C9120000}"/>
    <cellStyle name="常规 9 2 4 7 2 2" xfId="4762" xr:uid="{00000000-0005-0000-0000-0000CA120000}"/>
    <cellStyle name="常规 9 2 4 7 3" xfId="4763" xr:uid="{00000000-0005-0000-0000-0000CB120000}"/>
    <cellStyle name="常规 9 2 4 7 3 2" xfId="4764" xr:uid="{00000000-0005-0000-0000-0000CC120000}"/>
    <cellStyle name="常规 9 2 4 7 4" xfId="4765" xr:uid="{00000000-0005-0000-0000-0000CD120000}"/>
    <cellStyle name="常规 9 2 4 8" xfId="4766" xr:uid="{00000000-0005-0000-0000-0000CE120000}"/>
    <cellStyle name="常规 9 2 4 8 2" xfId="4767" xr:uid="{00000000-0005-0000-0000-0000CF120000}"/>
    <cellStyle name="常规 9 2 4 9" xfId="4768" xr:uid="{00000000-0005-0000-0000-0000D0120000}"/>
    <cellStyle name="常规 9 2 4 9 2" xfId="4769" xr:uid="{00000000-0005-0000-0000-0000D1120000}"/>
    <cellStyle name="常规 9 2 5" xfId="4770" xr:uid="{00000000-0005-0000-0000-0000D2120000}"/>
    <cellStyle name="常规 9 2 5 10" xfId="4771" xr:uid="{00000000-0005-0000-0000-0000D3120000}"/>
    <cellStyle name="常规 9 2 5 11" xfId="4772" xr:uid="{00000000-0005-0000-0000-0000D4120000}"/>
    <cellStyle name="常规 9 2 5 2" xfId="4773" xr:uid="{00000000-0005-0000-0000-0000D5120000}"/>
    <cellStyle name="常规 9 2 5 2 2" xfId="4774" xr:uid="{00000000-0005-0000-0000-0000D6120000}"/>
    <cellStyle name="常规 9 2 5 2 2 2" xfId="4775" xr:uid="{00000000-0005-0000-0000-0000D7120000}"/>
    <cellStyle name="常规 9 2 5 2 2 2 2" xfId="3427" xr:uid="{00000000-0005-0000-0000-0000930D0000}"/>
    <cellStyle name="常规 9 2 5 2 2 3" xfId="4245" xr:uid="{00000000-0005-0000-0000-0000C5100000}"/>
    <cellStyle name="常规 9 2 5 2 2 3 2" xfId="4248" xr:uid="{00000000-0005-0000-0000-0000C8100000}"/>
    <cellStyle name="常规 9 2 5 2 2 4" xfId="4252" xr:uid="{00000000-0005-0000-0000-0000CC100000}"/>
    <cellStyle name="常规 9 2 5 2 3" xfId="764" xr:uid="{00000000-0005-0000-0000-00002C030000}"/>
    <cellStyle name="常规 9 2 5 2 3 2" xfId="4776" xr:uid="{00000000-0005-0000-0000-0000D8120000}"/>
    <cellStyle name="常规 9 2 5 2 3 2 2" xfId="4777" xr:uid="{00000000-0005-0000-0000-0000D9120000}"/>
    <cellStyle name="常规 9 2 5 2 3 3" xfId="4259" xr:uid="{00000000-0005-0000-0000-0000D3100000}"/>
    <cellStyle name="常规 9 2 5 2 3 3 2" xfId="4778" xr:uid="{00000000-0005-0000-0000-0000DA120000}"/>
    <cellStyle name="常规 9 2 5 2 3 4" xfId="4779" xr:uid="{00000000-0005-0000-0000-0000DB120000}"/>
    <cellStyle name="常规 9 2 5 2 4" xfId="774" xr:uid="{00000000-0005-0000-0000-000036030000}"/>
    <cellStyle name="常规 9 2 5 2 4 2" xfId="4780" xr:uid="{00000000-0005-0000-0000-0000DC120000}"/>
    <cellStyle name="常规 9 2 5 2 5" xfId="4781" xr:uid="{00000000-0005-0000-0000-0000DD120000}"/>
    <cellStyle name="常规 9 2 5 2 5 2" xfId="3510" xr:uid="{00000000-0005-0000-0000-0000E60D0000}"/>
    <cellStyle name="常规 9 2 5 2 6" xfId="4783" xr:uid="{00000000-0005-0000-0000-0000DF120000}"/>
    <cellStyle name="常规 9 2 5 2 6 2" xfId="4784" xr:uid="{00000000-0005-0000-0000-0000E0120000}"/>
    <cellStyle name="常规 9 2 5 2 7" xfId="4785" xr:uid="{00000000-0005-0000-0000-0000E1120000}"/>
    <cellStyle name="常规 9 2 5 2 8" xfId="4786" xr:uid="{00000000-0005-0000-0000-0000E2120000}"/>
    <cellStyle name="常规 9 2 5 3" xfId="4702" xr:uid="{00000000-0005-0000-0000-00008E120000}"/>
    <cellStyle name="常规 9 2 5 4" xfId="4787" xr:uid="{00000000-0005-0000-0000-0000E3120000}"/>
    <cellStyle name="常规 9 2 5 4 2" xfId="4788" xr:uid="{00000000-0005-0000-0000-0000E4120000}"/>
    <cellStyle name="常规 9 2 5 4 2 2" xfId="4789" xr:uid="{00000000-0005-0000-0000-0000E5120000}"/>
    <cellStyle name="常规 9 2 5 4 3" xfId="2048" xr:uid="{00000000-0005-0000-0000-000030080000}"/>
    <cellStyle name="常规 9 2 5 4 3 2" xfId="4791" xr:uid="{00000000-0005-0000-0000-0000E7120000}"/>
    <cellStyle name="常规 9 2 5 4 4" xfId="4792" xr:uid="{00000000-0005-0000-0000-0000E8120000}"/>
    <cellStyle name="常规 9 2 5 4 4 2" xfId="4794" xr:uid="{00000000-0005-0000-0000-0000EA120000}"/>
    <cellStyle name="常规 9 2 5 4 5" xfId="4795" xr:uid="{00000000-0005-0000-0000-0000EB120000}"/>
    <cellStyle name="常规 9 2 5 5" xfId="4797" xr:uid="{00000000-0005-0000-0000-0000ED120000}"/>
    <cellStyle name="常规 9 2 5 5 2" xfId="4799" xr:uid="{00000000-0005-0000-0000-0000EF120000}"/>
    <cellStyle name="常规 9 2 5 5 2 2" xfId="4800" xr:uid="{00000000-0005-0000-0000-0000F0120000}"/>
    <cellStyle name="常规 9 2 5 5 3" xfId="2094" xr:uid="{00000000-0005-0000-0000-00005E080000}"/>
    <cellStyle name="常规 9 2 5 5 3 2" xfId="4801" xr:uid="{00000000-0005-0000-0000-0000F1120000}"/>
    <cellStyle name="常规 9 2 5 5 4" xfId="4802" xr:uid="{00000000-0005-0000-0000-0000F2120000}"/>
    <cellStyle name="常规 9 2 5 6" xfId="4803" xr:uid="{00000000-0005-0000-0000-0000F3120000}"/>
    <cellStyle name="常规 9 2 5 6 2" xfId="4804" xr:uid="{00000000-0005-0000-0000-0000F4120000}"/>
    <cellStyle name="常规 9 2 5 7" xfId="4805" xr:uid="{00000000-0005-0000-0000-0000F5120000}"/>
    <cellStyle name="常规 9 2 5 7 2" xfId="4806" xr:uid="{00000000-0005-0000-0000-0000F6120000}"/>
    <cellStyle name="常规 9 2 5 8" xfId="4807" xr:uid="{00000000-0005-0000-0000-0000F7120000}"/>
    <cellStyle name="常规 9 2 5 8 2" xfId="4808" xr:uid="{00000000-0005-0000-0000-0000F8120000}"/>
    <cellStyle name="常规 9 2 5 9" xfId="4809" xr:uid="{00000000-0005-0000-0000-0000F9120000}"/>
    <cellStyle name="常规 9 2 5 9 2" xfId="341" xr:uid="{00000000-0005-0000-0000-000085010000}"/>
    <cellStyle name="常规 9 2 6" xfId="4810" xr:uid="{00000000-0005-0000-0000-0000FA120000}"/>
    <cellStyle name="常规 9 2 6 2" xfId="4811" xr:uid="{00000000-0005-0000-0000-0000FB120000}"/>
    <cellStyle name="常规 9 2 6 2 2" xfId="4350" xr:uid="{00000000-0005-0000-0000-00002E110000}"/>
    <cellStyle name="常规 9 2 6 2 2 2" xfId="4370" xr:uid="{00000000-0005-0000-0000-000042110000}"/>
    <cellStyle name="常规 9 2 6 2 3" xfId="2622" xr:uid="{00000000-0005-0000-0000-00006E0A0000}"/>
    <cellStyle name="常规 9 2 6 2 3 2" xfId="4372" xr:uid="{00000000-0005-0000-0000-000044110000}"/>
    <cellStyle name="常规 9 2 6 2 4" xfId="4374" xr:uid="{00000000-0005-0000-0000-000046110000}"/>
    <cellStyle name="常规 9 2 6 3" xfId="4812" xr:uid="{00000000-0005-0000-0000-0000FC120000}"/>
    <cellStyle name="常规 9 2 6 3 2" xfId="4813" xr:uid="{00000000-0005-0000-0000-0000FD120000}"/>
    <cellStyle name="常规 9 2 6 3 2 2" xfId="4814" xr:uid="{00000000-0005-0000-0000-0000FE120000}"/>
    <cellStyle name="常规 9 2 6 3 3" xfId="2628" xr:uid="{00000000-0005-0000-0000-0000740A0000}"/>
    <cellStyle name="常规 9 2 6 3 3 2" xfId="4815" xr:uid="{00000000-0005-0000-0000-0000FF120000}"/>
    <cellStyle name="常规 9 2 6 3 4" xfId="4816" xr:uid="{00000000-0005-0000-0000-000000130000}"/>
    <cellStyle name="常规 9 2 6 4" xfId="4817" xr:uid="{00000000-0005-0000-0000-000001130000}"/>
    <cellStyle name="常规 9 2 6 4 2" xfId="4818" xr:uid="{00000000-0005-0000-0000-000002130000}"/>
    <cellStyle name="常规 9 2 6 5" xfId="4819" xr:uid="{00000000-0005-0000-0000-000003130000}"/>
    <cellStyle name="常规 9 2 6 5 2" xfId="4820" xr:uid="{00000000-0005-0000-0000-000004130000}"/>
    <cellStyle name="常规 9 2 6 6" xfId="4821" xr:uid="{00000000-0005-0000-0000-000005130000}"/>
    <cellStyle name="常规 9 2 6 6 2" xfId="4457" xr:uid="{00000000-0005-0000-0000-000099110000}"/>
    <cellStyle name="常规 9 2 6 7" xfId="4822" xr:uid="{00000000-0005-0000-0000-000006130000}"/>
    <cellStyle name="常规 9 2 6 7 2" xfId="4823" xr:uid="{00000000-0005-0000-0000-000007130000}"/>
    <cellStyle name="常规 9 2 6 8" xfId="2833" xr:uid="{00000000-0005-0000-0000-0000410B0000}"/>
    <cellStyle name="常规 9 2 6 9" xfId="2835" xr:uid="{00000000-0005-0000-0000-0000430B0000}"/>
    <cellStyle name="常规 9 2 7" xfId="4824" xr:uid="{00000000-0005-0000-0000-000008130000}"/>
    <cellStyle name="常规 9 2 7 2" xfId="4825" xr:uid="{00000000-0005-0000-0000-000009130000}"/>
    <cellStyle name="常规 9 2 7 2 2" xfId="4826" xr:uid="{00000000-0005-0000-0000-00000A130000}"/>
    <cellStyle name="常规 9 2 7 2 2 2" xfId="4827" xr:uid="{00000000-0005-0000-0000-00000B130000}"/>
    <cellStyle name="常规 9 2 7 2 3" xfId="2088" xr:uid="{00000000-0005-0000-0000-000058080000}"/>
    <cellStyle name="常规 9 2 7 2 3 2" xfId="4567" xr:uid="{00000000-0005-0000-0000-000007120000}"/>
    <cellStyle name="常规 9 2 7 2 4" xfId="4569" xr:uid="{00000000-0005-0000-0000-000009120000}"/>
    <cellStyle name="常规 9 2 7 3" xfId="4828" xr:uid="{00000000-0005-0000-0000-00000C130000}"/>
    <cellStyle name="常规 9 2 7 3 2" xfId="4829" xr:uid="{00000000-0005-0000-0000-00000D130000}"/>
    <cellStyle name="常规 9 2 7 3 2 2" xfId="4830" xr:uid="{00000000-0005-0000-0000-00000E130000}"/>
    <cellStyle name="常规 9 2 7 3 3" xfId="2646" xr:uid="{00000000-0005-0000-0000-0000860A0000}"/>
    <cellStyle name="常规 9 2 7 3 3 2" xfId="683" xr:uid="{00000000-0005-0000-0000-0000DB020000}"/>
    <cellStyle name="常规 9 2 7 3 4" xfId="4576" xr:uid="{00000000-0005-0000-0000-000010120000}"/>
    <cellStyle name="常规 9 2 7 4" xfId="4831" xr:uid="{00000000-0005-0000-0000-00000F130000}"/>
    <cellStyle name="常规 9 2 7 4 2" xfId="4832" xr:uid="{00000000-0005-0000-0000-000010130000}"/>
    <cellStyle name="常规 9 2 7 5" xfId="4833" xr:uid="{00000000-0005-0000-0000-000011130000}"/>
    <cellStyle name="常规 9 2 7 5 2" xfId="4834" xr:uid="{00000000-0005-0000-0000-000012130000}"/>
    <cellStyle name="常规 9 2 7 6" xfId="4835" xr:uid="{00000000-0005-0000-0000-000013130000}"/>
    <cellStyle name="常规 9 2 7 6 2" xfId="1018" xr:uid="{00000000-0005-0000-0000-00002A040000}"/>
    <cellStyle name="常规 9 2 7 7" xfId="4836" xr:uid="{00000000-0005-0000-0000-000014130000}"/>
    <cellStyle name="常规 9 2 7 8" xfId="4837" xr:uid="{00000000-0005-0000-0000-000015130000}"/>
    <cellStyle name="常规 9 2 8" xfId="4838" xr:uid="{00000000-0005-0000-0000-000016130000}"/>
    <cellStyle name="常规 9 2 8 2" xfId="4839" xr:uid="{00000000-0005-0000-0000-000017130000}"/>
    <cellStyle name="常规 9 2 8 2 2" xfId="4341" xr:uid="{00000000-0005-0000-0000-000025110000}"/>
    <cellStyle name="常规 9 2 8 3" xfId="4840" xr:uid="{00000000-0005-0000-0000-000018130000}"/>
    <cellStyle name="常规 9 2 8 3 2" xfId="3805" xr:uid="{00000000-0005-0000-0000-00000D0F0000}"/>
    <cellStyle name="常规 9 2 8 4" xfId="4841" xr:uid="{00000000-0005-0000-0000-000019130000}"/>
    <cellStyle name="常规 9 2 8 4 2" xfId="4842" xr:uid="{00000000-0005-0000-0000-00001A130000}"/>
    <cellStyle name="常规 9 2 8 5" xfId="4843" xr:uid="{00000000-0005-0000-0000-00001B130000}"/>
    <cellStyle name="常规 9 2 8 5 2" xfId="4844" xr:uid="{00000000-0005-0000-0000-00001C130000}"/>
    <cellStyle name="常规 9 2 8 6" xfId="4845" xr:uid="{00000000-0005-0000-0000-00001D130000}"/>
    <cellStyle name="常规 9 2 9" xfId="4846" xr:uid="{00000000-0005-0000-0000-00001E130000}"/>
    <cellStyle name="常规 9 2 9 2" xfId="4847" xr:uid="{00000000-0005-0000-0000-00001F130000}"/>
    <cellStyle name="常规 9 2 9 3" xfId="4848" xr:uid="{00000000-0005-0000-0000-000020130000}"/>
    <cellStyle name="常规 9 2 9 3 2" xfId="4849" xr:uid="{00000000-0005-0000-0000-000021130000}"/>
    <cellStyle name="常规 9 3" xfId="4851" xr:uid="{00000000-0005-0000-0000-000023130000}"/>
    <cellStyle name="常规 9 4" xfId="2396" xr:uid="{00000000-0005-0000-0000-00008C090000}"/>
    <cellStyle name="常规 9 4 10" xfId="588" xr:uid="{00000000-0005-0000-0000-00007C020000}"/>
    <cellStyle name="常规 9 4 10 2" xfId="2663" xr:uid="{00000000-0005-0000-0000-0000970A0000}"/>
    <cellStyle name="常规 9 4 11" xfId="593" xr:uid="{00000000-0005-0000-0000-000081020000}"/>
    <cellStyle name="常规 9 4 11 2" xfId="144" xr:uid="{00000000-0005-0000-0000-0000AE000000}"/>
    <cellStyle name="常规 9 4 12" xfId="2700" xr:uid="{00000000-0005-0000-0000-0000BC0A0000}"/>
    <cellStyle name="常规 9 4 13" xfId="2864" xr:uid="{00000000-0005-0000-0000-0000600B0000}"/>
    <cellStyle name="常规 9 4 2" xfId="4852" xr:uid="{00000000-0005-0000-0000-000024130000}"/>
    <cellStyle name="常规 9 4 2 10" xfId="4790" xr:uid="{00000000-0005-0000-0000-0000E6120000}"/>
    <cellStyle name="常规 9 4 2 11" xfId="4285" xr:uid="{00000000-0005-0000-0000-0000ED100000}"/>
    <cellStyle name="常规 9 4 2 2" xfId="4297" xr:uid="{00000000-0005-0000-0000-0000F9100000}"/>
    <cellStyle name="常规 9 4 2 2 2" xfId="4300" xr:uid="{00000000-0005-0000-0000-0000FC100000}"/>
    <cellStyle name="常规 9 4 2 2 2 2" xfId="4854" xr:uid="{00000000-0005-0000-0000-000026130000}"/>
    <cellStyle name="常规 9 4 2 2 2 2 2" xfId="4855" xr:uid="{00000000-0005-0000-0000-000027130000}"/>
    <cellStyle name="常规 9 4 2 2 2 3" xfId="4856" xr:uid="{00000000-0005-0000-0000-000028130000}"/>
    <cellStyle name="常规 9 4 2 2 2 3 2" xfId="4857" xr:uid="{00000000-0005-0000-0000-000029130000}"/>
    <cellStyle name="常规 9 4 2 2 2 4" xfId="3674" xr:uid="{00000000-0005-0000-0000-00008A0E0000}"/>
    <cellStyle name="常规 9 4 2 2 3" xfId="280" xr:uid="{00000000-0005-0000-0000-000048010000}"/>
    <cellStyle name="常规 9 4 2 2 3 2" xfId="4858" xr:uid="{00000000-0005-0000-0000-00002A130000}"/>
    <cellStyle name="常规 9 4 2 2 3 2 2" xfId="4859" xr:uid="{00000000-0005-0000-0000-00002B130000}"/>
    <cellStyle name="常规 9 4 2 2 3 3" xfId="4860" xr:uid="{00000000-0005-0000-0000-00002C130000}"/>
    <cellStyle name="常规 9 4 2 2 3 3 2" xfId="4861" xr:uid="{00000000-0005-0000-0000-00002D130000}"/>
    <cellStyle name="常规 9 4 2 2 3 4" xfId="3677" xr:uid="{00000000-0005-0000-0000-00008D0E0000}"/>
    <cellStyle name="常规 9 4 2 2 4" xfId="4862" xr:uid="{00000000-0005-0000-0000-00002E130000}"/>
    <cellStyle name="常规 9 4 2 2 4 2" xfId="4863" xr:uid="{00000000-0005-0000-0000-00002F130000}"/>
    <cellStyle name="常规 9 4 2 2 5" xfId="4864" xr:uid="{00000000-0005-0000-0000-000030130000}"/>
    <cellStyle name="常规 9 4 2 2 5 2" xfId="4865" xr:uid="{00000000-0005-0000-0000-000031130000}"/>
    <cellStyle name="常规 9 4 2 2 6" xfId="4866" xr:uid="{00000000-0005-0000-0000-000032130000}"/>
    <cellStyle name="常规 9 4 2 2 6 2" xfId="4867" xr:uid="{00000000-0005-0000-0000-000033130000}"/>
    <cellStyle name="常规 9 4 2 2 7" xfId="878" xr:uid="{00000000-0005-0000-0000-00009E030000}"/>
    <cellStyle name="常规 9 4 2 2 8" xfId="885" xr:uid="{00000000-0005-0000-0000-0000A5030000}"/>
    <cellStyle name="常规 9 4 2 3" xfId="4302" xr:uid="{00000000-0005-0000-0000-0000FE100000}"/>
    <cellStyle name="常规 9 4 2 4" xfId="4304" xr:uid="{00000000-0005-0000-0000-000000110000}"/>
    <cellStyle name="常规 9 4 2 4 2" xfId="4868" xr:uid="{00000000-0005-0000-0000-000034130000}"/>
    <cellStyle name="常规 9 4 2 4 2 2" xfId="396" xr:uid="{00000000-0005-0000-0000-0000BC010000}"/>
    <cellStyle name="常规 9 4 2 4 3" xfId="4869" xr:uid="{00000000-0005-0000-0000-000035130000}"/>
    <cellStyle name="常规 9 4 2 4 3 2" xfId="2877" xr:uid="{00000000-0005-0000-0000-00006D0B0000}"/>
    <cellStyle name="常规 9 4 2 4 4" xfId="4870" xr:uid="{00000000-0005-0000-0000-000036130000}"/>
    <cellStyle name="常规 9 4 2 5" xfId="4306" xr:uid="{00000000-0005-0000-0000-000002110000}"/>
    <cellStyle name="常规 9 4 2 5 2" xfId="1053" xr:uid="{00000000-0005-0000-0000-00004D040000}"/>
    <cellStyle name="常规 9 4 2 5 2 2" xfId="118" xr:uid="{00000000-0005-0000-0000-00008F000000}"/>
    <cellStyle name="常规 9 4 2 5 3" xfId="606" xr:uid="{00000000-0005-0000-0000-00008E020000}"/>
    <cellStyle name="常规 9 4 2 5 3 2" xfId="2959" xr:uid="{00000000-0005-0000-0000-0000BF0B0000}"/>
    <cellStyle name="常规 9 4 2 5 4" xfId="614" xr:uid="{00000000-0005-0000-0000-000096020000}"/>
    <cellStyle name="常规 9 4 2 6" xfId="4871" xr:uid="{00000000-0005-0000-0000-000037130000}"/>
    <cellStyle name="常规 9 4 2 6 2" xfId="4872" xr:uid="{00000000-0005-0000-0000-000038130000}"/>
    <cellStyle name="常规 9 4 2 7" xfId="4873" xr:uid="{00000000-0005-0000-0000-000039130000}"/>
    <cellStyle name="常规 9 4 2 7 2" xfId="4008" xr:uid="{00000000-0005-0000-0000-0000D80F0000}"/>
    <cellStyle name="常规 9 4 2 8" xfId="1285" xr:uid="{00000000-0005-0000-0000-000035050000}"/>
    <cellStyle name="常规 9 4 2 8 2" xfId="4874" xr:uid="{00000000-0005-0000-0000-00003A130000}"/>
    <cellStyle name="常规 9 4 2 9" xfId="1287" xr:uid="{00000000-0005-0000-0000-000037050000}"/>
    <cellStyle name="常规 9 4 2 9 2" xfId="1858" xr:uid="{00000000-0005-0000-0000-000072070000}"/>
    <cellStyle name="常规 9 4 3" xfId="4875" xr:uid="{00000000-0005-0000-0000-00003B130000}"/>
    <cellStyle name="常规 9 4 3 2" xfId="4877" xr:uid="{00000000-0005-0000-0000-00003D130000}"/>
    <cellStyle name="常规 9 4 3 2 2" xfId="4879" xr:uid="{00000000-0005-0000-0000-00003F130000}"/>
    <cellStyle name="常规 9 4 3 2 2 2" xfId="4880" xr:uid="{00000000-0005-0000-0000-000040130000}"/>
    <cellStyle name="常规 9 4 3 2 3" xfId="1741" xr:uid="{00000000-0005-0000-0000-0000FD060000}"/>
    <cellStyle name="常规 9 4 3 2 3 2" xfId="4881" xr:uid="{00000000-0005-0000-0000-000041130000}"/>
    <cellStyle name="常规 9 4 3 2 4" xfId="4882" xr:uid="{00000000-0005-0000-0000-000042130000}"/>
    <cellStyle name="常规 9 4 3 3" xfId="3143" xr:uid="{00000000-0005-0000-0000-0000770C0000}"/>
    <cellStyle name="常规 9 4 3 3 2" xfId="4883" xr:uid="{00000000-0005-0000-0000-000043130000}"/>
    <cellStyle name="常规 9 4 3 3 2 2" xfId="4884" xr:uid="{00000000-0005-0000-0000-000044130000}"/>
    <cellStyle name="常规 9 4 3 3 3" xfId="1277" xr:uid="{00000000-0005-0000-0000-00002D050000}"/>
    <cellStyle name="常规 9 4 3 3 3 2" xfId="4885" xr:uid="{00000000-0005-0000-0000-000045130000}"/>
    <cellStyle name="常规 9 4 3 3 4" xfId="4886" xr:uid="{00000000-0005-0000-0000-000046130000}"/>
    <cellStyle name="常规 9 4 3 4" xfId="4887" xr:uid="{00000000-0005-0000-0000-000047130000}"/>
    <cellStyle name="常规 9 4 3 4 2" xfId="4888" xr:uid="{00000000-0005-0000-0000-000048130000}"/>
    <cellStyle name="常规 9 4 3 5" xfId="4889" xr:uid="{00000000-0005-0000-0000-000049130000}"/>
    <cellStyle name="常规 9 4 3 5 2" xfId="4891" xr:uid="{00000000-0005-0000-0000-00004B130000}"/>
    <cellStyle name="常规 9 4 3 6" xfId="4892" xr:uid="{00000000-0005-0000-0000-00004C130000}"/>
    <cellStyle name="常规 9 4 3 6 2" xfId="4893" xr:uid="{00000000-0005-0000-0000-00004D130000}"/>
    <cellStyle name="常规 9 4 3 7" xfId="4895" xr:uid="{00000000-0005-0000-0000-00004F130000}"/>
    <cellStyle name="常规 9 4 3 7 2" xfId="4896" xr:uid="{00000000-0005-0000-0000-000050130000}"/>
    <cellStyle name="常规 9 4 3 8" xfId="4897" xr:uid="{00000000-0005-0000-0000-000051130000}"/>
    <cellStyle name="常规 9 4 3 9" xfId="4898" xr:uid="{00000000-0005-0000-0000-000052130000}"/>
    <cellStyle name="常规 9 4 4" xfId="3240" xr:uid="{00000000-0005-0000-0000-0000D80C0000}"/>
    <cellStyle name="常规 9 4 4 2" xfId="3243" xr:uid="{00000000-0005-0000-0000-0000DB0C0000}"/>
    <cellStyle name="常规 9 4 4 2 2" xfId="4900" xr:uid="{00000000-0005-0000-0000-000054130000}"/>
    <cellStyle name="常规 9 4 4 2 2 2" xfId="4901" xr:uid="{00000000-0005-0000-0000-000055130000}"/>
    <cellStyle name="常规 9 4 4 2 3" xfId="4902" xr:uid="{00000000-0005-0000-0000-000056130000}"/>
    <cellStyle name="常规 9 4 4 2 3 2" xfId="2825" xr:uid="{00000000-0005-0000-0000-0000390B0000}"/>
    <cellStyle name="常规 9 4 4 2 4" xfId="4903" xr:uid="{00000000-0005-0000-0000-000057130000}"/>
    <cellStyle name="常规 9 4 4 3" xfId="4904" xr:uid="{00000000-0005-0000-0000-000058130000}"/>
    <cellStyle name="常规 9 4 4 3 2" xfId="4905" xr:uid="{00000000-0005-0000-0000-000059130000}"/>
    <cellStyle name="常规 9 4 4 3 2 2" xfId="1288" xr:uid="{00000000-0005-0000-0000-000038050000}"/>
    <cellStyle name="常规 9 4 4 3 3" xfId="4906" xr:uid="{00000000-0005-0000-0000-00005A130000}"/>
    <cellStyle name="常规 9 4 4 3 3 2" xfId="4899" xr:uid="{00000000-0005-0000-0000-000053130000}"/>
    <cellStyle name="常规 9 4 4 3 4" xfId="4907" xr:uid="{00000000-0005-0000-0000-00005B130000}"/>
    <cellStyle name="常规 9 4 4 4" xfId="4908" xr:uid="{00000000-0005-0000-0000-00005C130000}"/>
    <cellStyle name="常规 9 4 4 4 2" xfId="4910" xr:uid="{00000000-0005-0000-0000-00005E130000}"/>
    <cellStyle name="常规 9 4 4 5" xfId="4911" xr:uid="{00000000-0005-0000-0000-00005F130000}"/>
    <cellStyle name="常规 9 4 4 5 2" xfId="4912" xr:uid="{00000000-0005-0000-0000-000060130000}"/>
    <cellStyle name="常规 9 4 4 6" xfId="4913" xr:uid="{00000000-0005-0000-0000-000061130000}"/>
    <cellStyle name="常规 9 4 4 6 2" xfId="4914" xr:uid="{00000000-0005-0000-0000-000062130000}"/>
    <cellStyle name="常规 9 4 4 7" xfId="4915" xr:uid="{00000000-0005-0000-0000-000063130000}"/>
    <cellStyle name="常规 9 4 4 8" xfId="4916" xr:uid="{00000000-0005-0000-0000-000064130000}"/>
    <cellStyle name="常规 9 4 5" xfId="3246" xr:uid="{00000000-0005-0000-0000-0000DE0C0000}"/>
    <cellStyle name="常规 9 4 6" xfId="3249" xr:uid="{00000000-0005-0000-0000-0000E10C0000}"/>
    <cellStyle name="常规 9 4 6 2" xfId="2333" xr:uid="{00000000-0005-0000-0000-00004D090000}"/>
    <cellStyle name="常规 9 4 6 2 2" xfId="2601" xr:uid="{00000000-0005-0000-0000-0000590A0000}"/>
    <cellStyle name="常规 9 4 6 3" xfId="385" xr:uid="{00000000-0005-0000-0000-0000B1010000}"/>
    <cellStyle name="常规 9 4 6 3 2" xfId="2722" xr:uid="{00000000-0005-0000-0000-0000D20A0000}"/>
    <cellStyle name="常规 9 4 6 4" xfId="4917" xr:uid="{00000000-0005-0000-0000-000065130000}"/>
    <cellStyle name="常规 9 4 6 4 2" xfId="4918" xr:uid="{00000000-0005-0000-0000-000066130000}"/>
    <cellStyle name="常规 9 4 6 5" xfId="4919" xr:uid="{00000000-0005-0000-0000-000067130000}"/>
    <cellStyle name="常规 9 4 7" xfId="4920" xr:uid="{00000000-0005-0000-0000-000068130000}"/>
    <cellStyle name="常规 9 4 7 2" xfId="2340" xr:uid="{00000000-0005-0000-0000-000054090000}"/>
    <cellStyle name="常规 9 4 7 2 2" xfId="2699" xr:uid="{00000000-0005-0000-0000-0000BB0A0000}"/>
    <cellStyle name="常规 9 4 7 3" xfId="2708" xr:uid="{00000000-0005-0000-0000-0000C40A0000}"/>
    <cellStyle name="常规 9 4 7 3 2" xfId="2873" xr:uid="{00000000-0005-0000-0000-0000690B0000}"/>
    <cellStyle name="常规 9 4 7 4" xfId="4922" xr:uid="{00000000-0005-0000-0000-00006A130000}"/>
    <cellStyle name="常规 9 4 8" xfId="2342" xr:uid="{00000000-0005-0000-0000-000056090000}"/>
    <cellStyle name="常规 9 4 8 2" xfId="4924" xr:uid="{00000000-0005-0000-0000-00006C130000}"/>
    <cellStyle name="常规 9 4 9" xfId="4925" xr:uid="{00000000-0005-0000-0000-00006D130000}"/>
    <cellStyle name="常规 9 4 9 2" xfId="4926" xr:uid="{00000000-0005-0000-0000-00006E130000}"/>
    <cellStyle name="常规 9 5" xfId="4927" xr:uid="{00000000-0005-0000-0000-00006F130000}"/>
    <cellStyle name="常规 9 5 10" xfId="4929" xr:uid="{00000000-0005-0000-0000-000071130000}"/>
    <cellStyle name="常规 9 5 10 2" xfId="4930" xr:uid="{00000000-0005-0000-0000-000072130000}"/>
    <cellStyle name="常规 9 5 11" xfId="4931" xr:uid="{00000000-0005-0000-0000-000073130000}"/>
    <cellStyle name="常规 9 5 11 2" xfId="4932" xr:uid="{00000000-0005-0000-0000-000074130000}"/>
    <cellStyle name="常规 9 5 12" xfId="4933" xr:uid="{00000000-0005-0000-0000-000075130000}"/>
    <cellStyle name="常规 9 5 13" xfId="4934" xr:uid="{00000000-0005-0000-0000-000076130000}"/>
    <cellStyle name="常规 9 5 2" xfId="4935" xr:uid="{00000000-0005-0000-0000-000077130000}"/>
    <cellStyle name="常规 9 5 2 10" xfId="1595" xr:uid="{00000000-0005-0000-0000-00006B060000}"/>
    <cellStyle name="常规 9 5 2 11" xfId="2427" xr:uid="{00000000-0005-0000-0000-0000AB090000}"/>
    <cellStyle name="常规 9 5 2 2" xfId="3703" xr:uid="{00000000-0005-0000-0000-0000A70E0000}"/>
    <cellStyle name="常规 9 5 2 2 2" xfId="4937" xr:uid="{00000000-0005-0000-0000-000079130000}"/>
    <cellStyle name="常规 9 5 2 2 2 2" xfId="4938" xr:uid="{00000000-0005-0000-0000-00007A130000}"/>
    <cellStyle name="常规 9 5 2 2 2 2 2" xfId="3759" xr:uid="{00000000-0005-0000-0000-0000DF0E0000}"/>
    <cellStyle name="常规 9 5 2 2 2 3" xfId="4939" xr:uid="{00000000-0005-0000-0000-00007B130000}"/>
    <cellStyle name="常规 9 5 2 2 2 3 2" xfId="4940" xr:uid="{00000000-0005-0000-0000-00007C130000}"/>
    <cellStyle name="常规 9 5 2 2 2 4" xfId="1984" xr:uid="{00000000-0005-0000-0000-0000F0070000}"/>
    <cellStyle name="常规 9 5 2 2 3" xfId="4941" xr:uid="{00000000-0005-0000-0000-00007D130000}"/>
    <cellStyle name="常规 9 5 2 2 3 2" xfId="4942" xr:uid="{00000000-0005-0000-0000-00007E130000}"/>
    <cellStyle name="常规 9 5 2 2 3 2 2" xfId="3866" xr:uid="{00000000-0005-0000-0000-00004A0F0000}"/>
    <cellStyle name="常规 9 5 2 2 3 3" xfId="4943" xr:uid="{00000000-0005-0000-0000-00007F130000}"/>
    <cellStyle name="常规 9 5 2 2 3 3 2" xfId="4944" xr:uid="{00000000-0005-0000-0000-000080130000}"/>
    <cellStyle name="常规 9 5 2 2 3 4" xfId="4022" xr:uid="{00000000-0005-0000-0000-0000E60F0000}"/>
    <cellStyle name="常规 9 5 2 2 4" xfId="4945" xr:uid="{00000000-0005-0000-0000-000081130000}"/>
    <cellStyle name="常规 9 5 2 2 4 2" xfId="4946" xr:uid="{00000000-0005-0000-0000-000082130000}"/>
    <cellStyle name="常规 9 5 2 2 5" xfId="4947" xr:uid="{00000000-0005-0000-0000-000083130000}"/>
    <cellStyle name="常规 9 5 2 2 5 2" xfId="4948" xr:uid="{00000000-0005-0000-0000-000084130000}"/>
    <cellStyle name="常规 9 5 2 2 6" xfId="4949" xr:uid="{00000000-0005-0000-0000-000085130000}"/>
    <cellStyle name="常规 9 5 2 2 6 2" xfId="4950" xr:uid="{00000000-0005-0000-0000-000086130000}"/>
    <cellStyle name="常规 9 5 2 2 7" xfId="4951" xr:uid="{00000000-0005-0000-0000-000087130000}"/>
    <cellStyle name="常规 9 5 2 2 8" xfId="4952" xr:uid="{00000000-0005-0000-0000-000088130000}"/>
    <cellStyle name="常规 9 5 2 3" xfId="78" xr:uid="{00000000-0005-0000-0000-00005C000000}"/>
    <cellStyle name="常规 9 5 2 4" xfId="37" xr:uid="{00000000-0005-0000-0000-00002E000000}"/>
    <cellStyle name="常规 9 5 2 4 2" xfId="957" xr:uid="{00000000-0005-0000-0000-0000ED030000}"/>
    <cellStyle name="常规 9 5 2 4 2 2" xfId="4953" xr:uid="{00000000-0005-0000-0000-000089130000}"/>
    <cellStyle name="常规 9 5 2 4 3" xfId="4954" xr:uid="{00000000-0005-0000-0000-00008A130000}"/>
    <cellStyle name="常规 9 5 2 4 3 2" xfId="4955" xr:uid="{00000000-0005-0000-0000-00008B130000}"/>
    <cellStyle name="常规 9 5 2 4 4" xfId="4956" xr:uid="{00000000-0005-0000-0000-00008C130000}"/>
    <cellStyle name="常规 9 5 2 5" xfId="106" xr:uid="{00000000-0005-0000-0000-000081000000}"/>
    <cellStyle name="常规 9 5 2 5 2" xfId="4957" xr:uid="{00000000-0005-0000-0000-00008D130000}"/>
    <cellStyle name="常规 9 5 2 5 2 2" xfId="4958" xr:uid="{00000000-0005-0000-0000-00008E130000}"/>
    <cellStyle name="常规 9 5 2 5 3" xfId="4959" xr:uid="{00000000-0005-0000-0000-00008F130000}"/>
    <cellStyle name="常规 9 5 2 5 3 2" xfId="4961" xr:uid="{00000000-0005-0000-0000-000091130000}"/>
    <cellStyle name="常规 9 5 2 5 4" xfId="4963" xr:uid="{00000000-0005-0000-0000-000093130000}"/>
    <cellStyle name="常规 9 5 2 6" xfId="3213" xr:uid="{00000000-0005-0000-0000-0000BD0C0000}"/>
    <cellStyle name="常规 9 5 2 6 2" xfId="3216" xr:uid="{00000000-0005-0000-0000-0000C00C0000}"/>
    <cellStyle name="常规 9 5 2 7" xfId="3233" xr:uid="{00000000-0005-0000-0000-0000D10C0000}"/>
    <cellStyle name="常规 9 5 2 7 2" xfId="4965" xr:uid="{00000000-0005-0000-0000-000095130000}"/>
    <cellStyle name="常规 9 5 2 8" xfId="704" xr:uid="{00000000-0005-0000-0000-0000F0020000}"/>
    <cellStyle name="常规 9 5 2 8 2" xfId="4966" xr:uid="{00000000-0005-0000-0000-000096130000}"/>
    <cellStyle name="常规 9 5 2 9" xfId="1301" xr:uid="{00000000-0005-0000-0000-000045050000}"/>
    <cellStyle name="常规 9 5 2 9 2" xfId="882" xr:uid="{00000000-0005-0000-0000-0000A2030000}"/>
    <cellStyle name="常规 9 5 3" xfId="4967" xr:uid="{00000000-0005-0000-0000-000097130000}"/>
    <cellStyle name="常规 9 5 3 2" xfId="4968" xr:uid="{00000000-0005-0000-0000-000098130000}"/>
    <cellStyle name="常规 9 5 3 2 2" xfId="4969" xr:uid="{00000000-0005-0000-0000-000099130000}"/>
    <cellStyle name="常规 9 5 3 2 2 2" xfId="4970" xr:uid="{00000000-0005-0000-0000-00009A130000}"/>
    <cellStyle name="常规 9 5 3 2 3" xfId="4971" xr:uid="{00000000-0005-0000-0000-00009B130000}"/>
    <cellStyle name="常规 9 5 3 2 3 2" xfId="4972" xr:uid="{00000000-0005-0000-0000-00009C130000}"/>
    <cellStyle name="常规 9 5 3 2 4" xfId="4973" xr:uid="{00000000-0005-0000-0000-00009D130000}"/>
    <cellStyle name="常规 9 5 3 3" xfId="906" xr:uid="{00000000-0005-0000-0000-0000BA030000}"/>
    <cellStyle name="常规 9 5 3 3 2" xfId="4974" xr:uid="{00000000-0005-0000-0000-00009E130000}"/>
    <cellStyle name="常规 9 5 3 3 2 2" xfId="4975" xr:uid="{00000000-0005-0000-0000-00009F130000}"/>
    <cellStyle name="常规 9 5 3 3 3" xfId="4976" xr:uid="{00000000-0005-0000-0000-0000A0130000}"/>
    <cellStyle name="常规 9 5 3 3 3 2" xfId="4977" xr:uid="{00000000-0005-0000-0000-0000A1130000}"/>
    <cellStyle name="常规 9 5 3 3 4" xfId="4978" xr:uid="{00000000-0005-0000-0000-0000A2130000}"/>
    <cellStyle name="常规 9 5 3 4" xfId="4979" xr:uid="{00000000-0005-0000-0000-0000A3130000}"/>
    <cellStyle name="常规 9 5 3 4 2" xfId="4663" xr:uid="{00000000-0005-0000-0000-000067120000}"/>
    <cellStyle name="常规 9 5 3 5" xfId="4980" xr:uid="{00000000-0005-0000-0000-0000A4130000}"/>
    <cellStyle name="常规 9 5 3 5 2" xfId="4982" xr:uid="{00000000-0005-0000-0000-0000A6130000}"/>
    <cellStyle name="常规 9 5 3 6" xfId="3235" xr:uid="{00000000-0005-0000-0000-0000D30C0000}"/>
    <cellStyle name="常规 9 5 3 6 2" xfId="3239" xr:uid="{00000000-0005-0000-0000-0000D70C0000}"/>
    <cellStyle name="常规 9 5 3 7" xfId="3253" xr:uid="{00000000-0005-0000-0000-0000E50C0000}"/>
    <cellStyle name="常规 9 5 3 7 2" xfId="3256" xr:uid="{00000000-0005-0000-0000-0000E80C0000}"/>
    <cellStyle name="常规 9 5 3 8" xfId="3260" xr:uid="{00000000-0005-0000-0000-0000EC0C0000}"/>
    <cellStyle name="常规 9 5 3 9" xfId="1322" xr:uid="{00000000-0005-0000-0000-00005A050000}"/>
    <cellStyle name="常规 9 5 4" xfId="3255" xr:uid="{00000000-0005-0000-0000-0000E70C0000}"/>
    <cellStyle name="常规 9 5 4 2" xfId="3258" xr:uid="{00000000-0005-0000-0000-0000EA0C0000}"/>
    <cellStyle name="常规 9 5 4 2 2" xfId="1218" xr:uid="{00000000-0005-0000-0000-0000F2040000}"/>
    <cellStyle name="常规 9 5 4 2 2 2" xfId="3444" xr:uid="{00000000-0005-0000-0000-0000A40D0000}"/>
    <cellStyle name="常规 9 5 4 2 3" xfId="4983" xr:uid="{00000000-0005-0000-0000-0000A7130000}"/>
    <cellStyle name="常规 9 5 4 2 3 2" xfId="4282" xr:uid="{00000000-0005-0000-0000-0000EA100000}"/>
    <cellStyle name="常规 9 5 4 2 4" xfId="3785" xr:uid="{00000000-0005-0000-0000-0000F90E0000}"/>
    <cellStyle name="常规 9 5 4 3" xfId="264" xr:uid="{00000000-0005-0000-0000-000038010000}"/>
    <cellStyle name="常规 9 5 4 3 2" xfId="4984" xr:uid="{00000000-0005-0000-0000-0000A8130000}"/>
    <cellStyle name="常规 9 5 4 3 2 2" xfId="799" xr:uid="{00000000-0005-0000-0000-00004F030000}"/>
    <cellStyle name="常规 9 5 4 3 3" xfId="4985" xr:uid="{00000000-0005-0000-0000-0000A9130000}"/>
    <cellStyle name="常规 9 5 4 3 3 2" xfId="2126" xr:uid="{00000000-0005-0000-0000-00007E080000}"/>
    <cellStyle name="常规 9 5 4 3 4" xfId="3796" xr:uid="{00000000-0005-0000-0000-0000040F0000}"/>
    <cellStyle name="常规 9 5 4 4" xfId="4215" xr:uid="{00000000-0005-0000-0000-0000A7100000}"/>
    <cellStyle name="常规 9 5 4 4 2" xfId="2847" xr:uid="{00000000-0005-0000-0000-00004F0B0000}"/>
    <cellStyle name="常规 9 5 4 5" xfId="1517" xr:uid="{00000000-0005-0000-0000-00001D060000}"/>
    <cellStyle name="常规 9 5 4 5 2" xfId="2880" xr:uid="{00000000-0005-0000-0000-0000700B0000}"/>
    <cellStyle name="常规 9 5 4 6" xfId="3266" xr:uid="{00000000-0005-0000-0000-0000F20C0000}"/>
    <cellStyle name="常规 9 5 4 6 2" xfId="3270" xr:uid="{00000000-0005-0000-0000-0000F60C0000}"/>
    <cellStyle name="常规 9 5 4 7" xfId="3273" xr:uid="{00000000-0005-0000-0000-0000F90C0000}"/>
    <cellStyle name="常规 9 5 4 8" xfId="3276" xr:uid="{00000000-0005-0000-0000-0000FC0C0000}"/>
    <cellStyle name="常规 9 5 5" xfId="70" xr:uid="{00000000-0005-0000-0000-000052000000}"/>
    <cellStyle name="常规 9 5 6" xfId="1229" xr:uid="{00000000-0005-0000-0000-0000FD040000}"/>
    <cellStyle name="常规 9 5 6 2" xfId="2728" xr:uid="{00000000-0005-0000-0000-0000D80A0000}"/>
    <cellStyle name="常规 9 5 6 2 2" xfId="2730" xr:uid="{00000000-0005-0000-0000-0000DA0A0000}"/>
    <cellStyle name="常规 9 5 6 3" xfId="415" xr:uid="{00000000-0005-0000-0000-0000CF010000}"/>
    <cellStyle name="常规 9 5 6 3 2" xfId="4987" xr:uid="{00000000-0005-0000-0000-0000AB130000}"/>
    <cellStyle name="常规 9 5 6 4" xfId="4223" xr:uid="{00000000-0005-0000-0000-0000AF100000}"/>
    <cellStyle name="常规 9 5 6 4 2" xfId="4988" xr:uid="{00000000-0005-0000-0000-0000AC130000}"/>
    <cellStyle name="常规 9 5 6 5" xfId="4989" xr:uid="{00000000-0005-0000-0000-0000AD130000}"/>
    <cellStyle name="常规 9 5 7" xfId="621" xr:uid="{00000000-0005-0000-0000-00009D020000}"/>
    <cellStyle name="常规 9 5 7 2" xfId="4990" xr:uid="{00000000-0005-0000-0000-0000AE130000}"/>
    <cellStyle name="常规 9 5 7 2 2" xfId="4991" xr:uid="{00000000-0005-0000-0000-0000AF130000}"/>
    <cellStyle name="常规 9 5 7 3" xfId="4992" xr:uid="{00000000-0005-0000-0000-0000B0130000}"/>
    <cellStyle name="常规 9 5 7 3 2" xfId="4993" xr:uid="{00000000-0005-0000-0000-0000B1130000}"/>
    <cellStyle name="常规 9 5 7 4" xfId="4226" xr:uid="{00000000-0005-0000-0000-0000B2100000}"/>
    <cellStyle name="常规 9 5 8" xfId="636" xr:uid="{00000000-0005-0000-0000-0000AC020000}"/>
    <cellStyle name="常规 9 5 8 2" xfId="4994" xr:uid="{00000000-0005-0000-0000-0000B2130000}"/>
    <cellStyle name="常规 9 5 9" xfId="294" xr:uid="{00000000-0005-0000-0000-000056010000}"/>
    <cellStyle name="常规 9 5 9 2" xfId="4995" xr:uid="{00000000-0005-0000-0000-0000B3130000}"/>
    <cellStyle name="常规 9 6" xfId="4996" xr:uid="{00000000-0005-0000-0000-0000B4130000}"/>
    <cellStyle name="常规 9 6 10" xfId="3442" xr:uid="{00000000-0005-0000-0000-0000A20D0000}"/>
    <cellStyle name="常规 9 6 10 2" xfId="4998" xr:uid="{00000000-0005-0000-0000-0000B6130000}"/>
    <cellStyle name="常规 9 6 11" xfId="3446" xr:uid="{00000000-0005-0000-0000-0000A60D0000}"/>
    <cellStyle name="常规 9 6 12" xfId="3450" xr:uid="{00000000-0005-0000-0000-0000AA0D0000}"/>
    <cellStyle name="常规 9 6 2" xfId="4999" xr:uid="{00000000-0005-0000-0000-0000B7130000}"/>
    <cellStyle name="常规 9 6 2 2" xfId="1406" xr:uid="{00000000-0005-0000-0000-0000AE050000}"/>
    <cellStyle name="常规 9 6 2 2 2" xfId="1414" xr:uid="{00000000-0005-0000-0000-0000B6050000}"/>
    <cellStyle name="常规 9 6 2 2 2 2" xfId="5001" xr:uid="{00000000-0005-0000-0000-0000B9130000}"/>
    <cellStyle name="常规 9 6 2 2 2 2 2" xfId="5002" xr:uid="{00000000-0005-0000-0000-0000BA130000}"/>
    <cellStyle name="常规 9 6 2 2 2 3" xfId="5003" xr:uid="{00000000-0005-0000-0000-0000BB130000}"/>
    <cellStyle name="常规 9 6 2 2 2 3 2" xfId="5004" xr:uid="{00000000-0005-0000-0000-0000BC130000}"/>
    <cellStyle name="常规 9 6 2 2 2 4" xfId="5005" xr:uid="{00000000-0005-0000-0000-0000BD130000}"/>
    <cellStyle name="常规 9 6 2 2 3" xfId="655" xr:uid="{00000000-0005-0000-0000-0000BF020000}"/>
    <cellStyle name="常规 9 6 2 2 3 2" xfId="658" xr:uid="{00000000-0005-0000-0000-0000C2020000}"/>
    <cellStyle name="常规 9 6 2 2 3 2 2" xfId="5006" xr:uid="{00000000-0005-0000-0000-0000BE130000}"/>
    <cellStyle name="常规 9 6 2 2 3 3" xfId="661" xr:uid="{00000000-0005-0000-0000-0000C5020000}"/>
    <cellStyle name="常规 9 6 2 2 3 3 2" xfId="5008" xr:uid="{00000000-0005-0000-0000-0000C0130000}"/>
    <cellStyle name="常规 9 6 2 2 3 4" xfId="5009" xr:uid="{00000000-0005-0000-0000-0000C1130000}"/>
    <cellStyle name="常规 9 6 2 2 4" xfId="668" xr:uid="{00000000-0005-0000-0000-0000CC020000}"/>
    <cellStyle name="常规 9 6 2 2 4 2" xfId="671" xr:uid="{00000000-0005-0000-0000-0000CF020000}"/>
    <cellStyle name="常规 9 6 2 2 5" xfId="5010" xr:uid="{00000000-0005-0000-0000-0000C2130000}"/>
    <cellStyle name="常规 9 6 2 2 5 2" xfId="5011" xr:uid="{00000000-0005-0000-0000-0000C3130000}"/>
    <cellStyle name="常规 9 6 2 2 6" xfId="5012" xr:uid="{00000000-0005-0000-0000-0000C4130000}"/>
    <cellStyle name="常规 9 6 2 2 6 2" xfId="5013" xr:uid="{00000000-0005-0000-0000-0000C5130000}"/>
    <cellStyle name="常规 9 6 2 2 7" xfId="5014" xr:uid="{00000000-0005-0000-0000-0000C6130000}"/>
    <cellStyle name="常规 9 6 2 2 8" xfId="5015" xr:uid="{00000000-0005-0000-0000-0000C7130000}"/>
    <cellStyle name="常规 9 6 2 3" xfId="921" xr:uid="{00000000-0005-0000-0000-0000C9030000}"/>
    <cellStyle name="常规 9 6 2 4" xfId="5016" xr:uid="{00000000-0005-0000-0000-0000C8130000}"/>
    <cellStyle name="常规 9 6 3" xfId="5017" xr:uid="{00000000-0005-0000-0000-0000C9130000}"/>
    <cellStyle name="常规 9 6 3 2" xfId="1428" xr:uid="{00000000-0005-0000-0000-0000C4050000}"/>
    <cellStyle name="常规 9 6 3 2 2" xfId="869" xr:uid="{00000000-0005-0000-0000-000095030000}"/>
    <cellStyle name="常规 9 6 3 2 2 2" xfId="5018" xr:uid="{00000000-0005-0000-0000-0000CA130000}"/>
    <cellStyle name="常规 9 6 3 2 3" xfId="5019" xr:uid="{00000000-0005-0000-0000-0000CB130000}"/>
    <cellStyle name="常规 9 6 3 2 3 2" xfId="5020" xr:uid="{00000000-0005-0000-0000-0000CC130000}"/>
    <cellStyle name="常规 9 6 3 2 4" xfId="5021" xr:uid="{00000000-0005-0000-0000-0000CD130000}"/>
    <cellStyle name="常规 9 6 3 3" xfId="932" xr:uid="{00000000-0005-0000-0000-0000D4030000}"/>
    <cellStyle name="常规 9 6 3 3 2" xfId="1431" xr:uid="{00000000-0005-0000-0000-0000C7050000}"/>
    <cellStyle name="常规 9 6 3 3 2 2" xfId="5022" xr:uid="{00000000-0005-0000-0000-0000CE130000}"/>
    <cellStyle name="常规 9 6 3 3 3" xfId="5023" xr:uid="{00000000-0005-0000-0000-0000CF130000}"/>
    <cellStyle name="常规 9 6 3 3 3 2" xfId="5024" xr:uid="{00000000-0005-0000-0000-0000D0130000}"/>
    <cellStyle name="常规 9 6 3 3 4" xfId="5025" xr:uid="{00000000-0005-0000-0000-0000D1130000}"/>
    <cellStyle name="常规 9 6 3 4" xfId="5026" xr:uid="{00000000-0005-0000-0000-0000D2130000}"/>
    <cellStyle name="常规 9 6 3 4 2" xfId="5027" xr:uid="{00000000-0005-0000-0000-0000D3130000}"/>
    <cellStyle name="常规 9 6 3 5" xfId="1547" xr:uid="{00000000-0005-0000-0000-00003B060000}"/>
    <cellStyle name="常规 9 6 3 5 2" xfId="1552" xr:uid="{00000000-0005-0000-0000-000040060000}"/>
    <cellStyle name="常规 9 6 3 6" xfId="1559" xr:uid="{00000000-0005-0000-0000-000047060000}"/>
    <cellStyle name="常规 9 6 3 6 2" xfId="1563" xr:uid="{00000000-0005-0000-0000-00004B060000}"/>
    <cellStyle name="常规 9 6 3 7" xfId="1567" xr:uid="{00000000-0005-0000-0000-00004F060000}"/>
    <cellStyle name="常规 9 6 3 7 2" xfId="2896" xr:uid="{00000000-0005-0000-0000-0000800B0000}"/>
    <cellStyle name="常规 9 6 3 8" xfId="1573" xr:uid="{00000000-0005-0000-0000-000055060000}"/>
    <cellStyle name="常规 9 6 3 9" xfId="1777" xr:uid="{00000000-0005-0000-0000-000021070000}"/>
    <cellStyle name="常规 9 6 4" xfId="728" xr:uid="{00000000-0005-0000-0000-000008030000}"/>
    <cellStyle name="常规 9 6 4 2" xfId="1358" xr:uid="{00000000-0005-0000-0000-00007E050000}"/>
    <cellStyle name="常规 9 6 4 2 2" xfId="2484" xr:uid="{00000000-0005-0000-0000-0000E4090000}"/>
    <cellStyle name="常规 9 6 4 2 2 2" xfId="5028" xr:uid="{00000000-0005-0000-0000-0000D4130000}"/>
    <cellStyle name="常规 9 6 4 2 3" xfId="5029" xr:uid="{00000000-0005-0000-0000-0000D5130000}"/>
    <cellStyle name="常规 9 6 4 2 3 2" xfId="5030" xr:uid="{00000000-0005-0000-0000-0000D6130000}"/>
    <cellStyle name="常规 9 6 4 2 4" xfId="3835" xr:uid="{00000000-0005-0000-0000-00002B0F0000}"/>
    <cellStyle name="常规 9 6 4 3" xfId="5031" xr:uid="{00000000-0005-0000-0000-0000D7130000}"/>
    <cellStyle name="常规 9 6 4 3 2" xfId="5032" xr:uid="{00000000-0005-0000-0000-0000D8130000}"/>
    <cellStyle name="常规 9 6 4 3 2 2" xfId="5033" xr:uid="{00000000-0005-0000-0000-0000D9130000}"/>
    <cellStyle name="常规 9 6 4 3 3" xfId="5034" xr:uid="{00000000-0005-0000-0000-0000DA130000}"/>
    <cellStyle name="常规 9 6 4 3 3 2" xfId="5035" xr:uid="{00000000-0005-0000-0000-0000DB130000}"/>
    <cellStyle name="常规 9 6 4 3 4" xfId="3838" xr:uid="{00000000-0005-0000-0000-00002E0F0000}"/>
    <cellStyle name="常规 9 6 4 4" xfId="5036" xr:uid="{00000000-0005-0000-0000-0000DC130000}"/>
    <cellStyle name="常规 9 6 4 4 2" xfId="5037" xr:uid="{00000000-0005-0000-0000-0000DD130000}"/>
    <cellStyle name="常规 9 6 4 5" xfId="3488" xr:uid="{00000000-0005-0000-0000-0000D00D0000}"/>
    <cellStyle name="常规 9 6 4 5 2" xfId="5038" xr:uid="{00000000-0005-0000-0000-0000DE130000}"/>
    <cellStyle name="常规 9 6 4 6" xfId="5040" xr:uid="{00000000-0005-0000-0000-0000E0130000}"/>
    <cellStyle name="常规 9 6 4 6 2" xfId="5042" xr:uid="{00000000-0005-0000-0000-0000E2130000}"/>
    <cellStyle name="常规 9 6 4 7" xfId="5043" xr:uid="{00000000-0005-0000-0000-0000E3130000}"/>
    <cellStyle name="常规 9 6 4 8" xfId="3892" xr:uid="{00000000-0005-0000-0000-0000640F0000}"/>
    <cellStyle name="常规 9 6 5" xfId="5044" xr:uid="{00000000-0005-0000-0000-0000E4130000}"/>
    <cellStyle name="常规 9 6 6" xfId="5045" xr:uid="{00000000-0005-0000-0000-0000E5130000}"/>
    <cellStyle name="常规 9 6 6 2" xfId="289" xr:uid="{00000000-0005-0000-0000-000051010000}"/>
    <cellStyle name="常规 9 6 6 2 2" xfId="192" xr:uid="{00000000-0005-0000-0000-0000E9000000}"/>
    <cellStyle name="常规 9 6 6 3" xfId="164" xr:uid="{00000000-0005-0000-0000-0000C8000000}"/>
    <cellStyle name="常规 9 6 6 3 2" xfId="5046" xr:uid="{00000000-0005-0000-0000-0000E6130000}"/>
    <cellStyle name="常规 9 6 6 4" xfId="5047" xr:uid="{00000000-0005-0000-0000-0000E7130000}"/>
    <cellStyle name="常规 9 6 6 4 2" xfId="5048" xr:uid="{00000000-0005-0000-0000-0000E8130000}"/>
    <cellStyle name="常规 9 6 6 5" xfId="22" xr:uid="{00000000-0005-0000-0000-00001C000000}"/>
    <cellStyle name="常规 9 6 7" xfId="650" xr:uid="{00000000-0005-0000-0000-0000BA020000}"/>
    <cellStyle name="常规 9 6 7 2" xfId="5049" xr:uid="{00000000-0005-0000-0000-0000E9130000}"/>
    <cellStyle name="常规 9 6 7 2 2" xfId="5050" xr:uid="{00000000-0005-0000-0000-0000EA130000}"/>
    <cellStyle name="常规 9 6 7 3" xfId="5051" xr:uid="{00000000-0005-0000-0000-0000EB130000}"/>
    <cellStyle name="常规 9 6 7 3 2" xfId="5052" xr:uid="{00000000-0005-0000-0000-0000EC130000}"/>
    <cellStyle name="常规 9 6 7 4" xfId="5053" xr:uid="{00000000-0005-0000-0000-0000ED130000}"/>
    <cellStyle name="常规 9 6 8" xfId="5054" xr:uid="{00000000-0005-0000-0000-0000EE130000}"/>
    <cellStyle name="常规 9 6 8 2" xfId="5055" xr:uid="{00000000-0005-0000-0000-0000EF130000}"/>
    <cellStyle name="常规 9 6 9" xfId="5056" xr:uid="{00000000-0005-0000-0000-0000F0130000}"/>
    <cellStyle name="常规 9 6 9 2" xfId="5057" xr:uid="{00000000-0005-0000-0000-0000F1130000}"/>
    <cellStyle name="常规 9 7" xfId="5058" xr:uid="{00000000-0005-0000-0000-0000F2130000}"/>
    <cellStyle name="常规 9 7 10" xfId="3125" xr:uid="{00000000-0005-0000-0000-0000650C0000}"/>
    <cellStyle name="常规 9 7 10 2" xfId="5060" xr:uid="{00000000-0005-0000-0000-0000F4130000}"/>
    <cellStyle name="常规 9 7 11" xfId="5062" xr:uid="{00000000-0005-0000-0000-0000F6130000}"/>
    <cellStyle name="常规 9 7 11 2" xfId="4020" xr:uid="{00000000-0005-0000-0000-0000E40F0000}"/>
    <cellStyle name="常规 9 7 12" xfId="5063" xr:uid="{00000000-0005-0000-0000-0000F7130000}"/>
    <cellStyle name="常规 9 7 13" xfId="5064" xr:uid="{00000000-0005-0000-0000-0000F8130000}"/>
    <cellStyle name="常规 9 7 2" xfId="5065" xr:uid="{00000000-0005-0000-0000-0000F9130000}"/>
    <cellStyle name="常规 9 7 2 10" xfId="3936" xr:uid="{00000000-0005-0000-0000-0000900F0000}"/>
    <cellStyle name="常规 9 7 2 2" xfId="4319" xr:uid="{00000000-0005-0000-0000-00000F110000}"/>
    <cellStyle name="常规 9 7 2 2 2" xfId="3052" xr:uid="{00000000-0005-0000-0000-00001C0C0000}"/>
    <cellStyle name="常规 9 7 2 2 2 2" xfId="5067" xr:uid="{00000000-0005-0000-0000-0000FB130000}"/>
    <cellStyle name="常规 9 7 2 2 2 2 2" xfId="5068" xr:uid="{00000000-0005-0000-0000-0000FC130000}"/>
    <cellStyle name="常规 9 7 2 2 2 3" xfId="1152" xr:uid="{00000000-0005-0000-0000-0000B0040000}"/>
    <cellStyle name="常规 9 7 2 2 2 3 2" xfId="1156" xr:uid="{00000000-0005-0000-0000-0000B4040000}"/>
    <cellStyle name="常规 9 7 2 2 2 4" xfId="1163" xr:uid="{00000000-0005-0000-0000-0000BB040000}"/>
    <cellStyle name="常规 9 7 2 2 3" xfId="5069" xr:uid="{00000000-0005-0000-0000-0000FD130000}"/>
    <cellStyle name="常规 9 7 2 2 3 2" xfId="5070" xr:uid="{00000000-0005-0000-0000-0000FE130000}"/>
    <cellStyle name="常规 9 7 2 2 3 2 2" xfId="5071" xr:uid="{00000000-0005-0000-0000-0000FF130000}"/>
    <cellStyle name="常规 9 7 2 2 3 3" xfId="507" xr:uid="{00000000-0005-0000-0000-00002B020000}"/>
    <cellStyle name="常规 9 7 2 2 3 3 2" xfId="1165" xr:uid="{00000000-0005-0000-0000-0000BD040000}"/>
    <cellStyle name="常规 9 7 2 2 3 4" xfId="514" xr:uid="{00000000-0005-0000-0000-000032020000}"/>
    <cellStyle name="常规 9 7 2 2 4" xfId="5072" xr:uid="{00000000-0005-0000-0000-000000140000}"/>
    <cellStyle name="常规 9 7 2 2 4 2" xfId="5073" xr:uid="{00000000-0005-0000-0000-000001140000}"/>
    <cellStyle name="常规 9 7 2 2 5" xfId="4850" xr:uid="{00000000-0005-0000-0000-000022130000}"/>
    <cellStyle name="常规 9 7 2 2 5 2" xfId="5074" xr:uid="{00000000-0005-0000-0000-000002140000}"/>
    <cellStyle name="常规 9 7 2 2 6" xfId="2839" xr:uid="{00000000-0005-0000-0000-0000470B0000}"/>
    <cellStyle name="常规 9 7 2 2 6 2" xfId="5075" xr:uid="{00000000-0005-0000-0000-000003140000}"/>
    <cellStyle name="常规 9 7 2 2 7" xfId="5076" xr:uid="{00000000-0005-0000-0000-000004140000}"/>
    <cellStyle name="常规 9 7 2 2 8" xfId="5077" xr:uid="{00000000-0005-0000-0000-000005140000}"/>
    <cellStyle name="常规 9 7 2 3" xfId="5078" xr:uid="{00000000-0005-0000-0000-000006140000}"/>
    <cellStyle name="常规 9 7 2 3 2" xfId="1495" xr:uid="{00000000-0005-0000-0000-000007060000}"/>
    <cellStyle name="常规 9 7 2 3 2 2" xfId="5079" xr:uid="{00000000-0005-0000-0000-000007140000}"/>
    <cellStyle name="常规 9 7 2 3 3" xfId="5081" xr:uid="{00000000-0005-0000-0000-000009140000}"/>
    <cellStyle name="常规 9 7 2 3 3 2" xfId="5082" xr:uid="{00000000-0005-0000-0000-00000A140000}"/>
    <cellStyle name="常规 9 7 2 3 4" xfId="5083" xr:uid="{00000000-0005-0000-0000-00000B140000}"/>
    <cellStyle name="常规 9 7 2 4" xfId="5084" xr:uid="{00000000-0005-0000-0000-00000C140000}"/>
    <cellStyle name="常规 9 7 2 4 2" xfId="5085" xr:uid="{00000000-0005-0000-0000-00000D140000}"/>
    <cellStyle name="常规 9 7 2 4 2 2" xfId="4514" xr:uid="{00000000-0005-0000-0000-0000D2110000}"/>
    <cellStyle name="常规 9 7 2 4 3" xfId="5086" xr:uid="{00000000-0005-0000-0000-00000E140000}"/>
    <cellStyle name="常规 9 7 2 4 3 2" xfId="4525" xr:uid="{00000000-0005-0000-0000-0000DD110000}"/>
    <cellStyle name="常规 9 7 2 4 4" xfId="5087" xr:uid="{00000000-0005-0000-0000-00000F140000}"/>
    <cellStyle name="常规 9 7 2 5" xfId="4509" xr:uid="{00000000-0005-0000-0000-0000CD110000}"/>
    <cellStyle name="常规 9 7 2 5 2" xfId="5088" xr:uid="{00000000-0005-0000-0000-000010140000}"/>
    <cellStyle name="常规 9 7 2 6" xfId="3296" xr:uid="{00000000-0005-0000-0000-0000100D0000}"/>
    <cellStyle name="常规 9 7 2 6 2" xfId="3299" xr:uid="{00000000-0005-0000-0000-0000130D0000}"/>
    <cellStyle name="常规 9 7 2 7" xfId="3304" xr:uid="{00000000-0005-0000-0000-0000180D0000}"/>
    <cellStyle name="常规 9 7 2 7 2" xfId="3306" xr:uid="{00000000-0005-0000-0000-00001A0D0000}"/>
    <cellStyle name="常规 9 7 2 8" xfId="3312" xr:uid="{00000000-0005-0000-0000-0000200D0000}"/>
    <cellStyle name="常规 9 7 2 8 2" xfId="3315" xr:uid="{00000000-0005-0000-0000-0000230D0000}"/>
    <cellStyle name="常规 9 7 2 9" xfId="1179" xr:uid="{00000000-0005-0000-0000-0000CB040000}"/>
    <cellStyle name="常规 9 7 3" xfId="5089" xr:uid="{00000000-0005-0000-0000-000011140000}"/>
    <cellStyle name="常规 9 7 3 2" xfId="4324" xr:uid="{00000000-0005-0000-0000-000014110000}"/>
    <cellStyle name="常规 9 7 3 2 2" xfId="3116" xr:uid="{00000000-0005-0000-0000-00005C0C0000}"/>
    <cellStyle name="常规 9 7 3 2 2 2" xfId="5090" xr:uid="{00000000-0005-0000-0000-000012140000}"/>
    <cellStyle name="常规 9 7 3 2 3" xfId="5091" xr:uid="{00000000-0005-0000-0000-000013140000}"/>
    <cellStyle name="常规 9 7 3 2 3 2" xfId="5092" xr:uid="{00000000-0005-0000-0000-000014140000}"/>
    <cellStyle name="常规 9 7 3 2 4" xfId="5093" xr:uid="{00000000-0005-0000-0000-000015140000}"/>
    <cellStyle name="常规 9 7 3 3" xfId="4326" xr:uid="{00000000-0005-0000-0000-000016110000}"/>
    <cellStyle name="常规 9 7 3 3 2" xfId="5094" xr:uid="{00000000-0005-0000-0000-000016140000}"/>
    <cellStyle name="常规 9 7 3 3 2 2" xfId="242" xr:uid="{00000000-0005-0000-0000-000022010000}"/>
    <cellStyle name="常规 9 7 3 3 3" xfId="5095" xr:uid="{00000000-0005-0000-0000-000017140000}"/>
    <cellStyle name="常规 9 7 3 3 3 2" xfId="5096" xr:uid="{00000000-0005-0000-0000-000018140000}"/>
    <cellStyle name="常规 9 7 3 3 4" xfId="5097" xr:uid="{00000000-0005-0000-0000-000019140000}"/>
    <cellStyle name="常规 9 7 3 4" xfId="5098" xr:uid="{00000000-0005-0000-0000-00001A140000}"/>
    <cellStyle name="常规 9 7 3 4 2" xfId="5099" xr:uid="{00000000-0005-0000-0000-00001B140000}"/>
    <cellStyle name="常规 9 7 3 5" xfId="2933" xr:uid="{00000000-0005-0000-0000-0000A50B0000}"/>
    <cellStyle name="常规 9 7 3 5 2" xfId="2937" xr:uid="{00000000-0005-0000-0000-0000A90B0000}"/>
    <cellStyle name="常规 9 7 3 6" xfId="2939" xr:uid="{00000000-0005-0000-0000-0000AB0B0000}"/>
    <cellStyle name="常规 9 7 3 6 2" xfId="2942" xr:uid="{00000000-0005-0000-0000-0000AE0B0000}"/>
    <cellStyle name="常规 9 7 3 7" xfId="2944" xr:uid="{00000000-0005-0000-0000-0000B00B0000}"/>
    <cellStyle name="常规 9 7 3 7 2" xfId="5100" xr:uid="{00000000-0005-0000-0000-00001C140000}"/>
    <cellStyle name="常规 9 7 3 8" xfId="5101" xr:uid="{00000000-0005-0000-0000-00001D140000}"/>
    <cellStyle name="常规 9 7 3 9" xfId="5102" xr:uid="{00000000-0005-0000-0000-00001E140000}"/>
    <cellStyle name="常规 9 7 4" xfId="39" xr:uid="{00000000-0005-0000-0000-000030000000}"/>
    <cellStyle name="常规 9 7 4 2" xfId="5103" xr:uid="{00000000-0005-0000-0000-00001F140000}"/>
    <cellStyle name="常规 9 7 4 2 2" xfId="5104" xr:uid="{00000000-0005-0000-0000-000020140000}"/>
    <cellStyle name="常规 9 7 4 2 2 2" xfId="829" xr:uid="{00000000-0005-0000-0000-00006D030000}"/>
    <cellStyle name="常规 9 7 4 2 3" xfId="5105" xr:uid="{00000000-0005-0000-0000-000021140000}"/>
    <cellStyle name="常规 9 7 4 2 3 2" xfId="3946" xr:uid="{00000000-0005-0000-0000-00009A0F0000}"/>
    <cellStyle name="常规 9 7 4 2 4" xfId="3854" xr:uid="{00000000-0005-0000-0000-00003E0F0000}"/>
    <cellStyle name="常规 9 7 4 3" xfId="5106" xr:uid="{00000000-0005-0000-0000-000022140000}"/>
    <cellStyle name="常规 9 7 4 3 2" xfId="5107" xr:uid="{00000000-0005-0000-0000-000023140000}"/>
    <cellStyle name="常规 9 7 4 3 2 2" xfId="865" xr:uid="{00000000-0005-0000-0000-000091030000}"/>
    <cellStyle name="常规 9 7 4 3 3" xfId="5108" xr:uid="{00000000-0005-0000-0000-000024140000}"/>
    <cellStyle name="常规 9 7 4 3 3 2" xfId="5109" xr:uid="{00000000-0005-0000-0000-000025140000}"/>
    <cellStyle name="常规 9 7 4 3 4" xfId="3857" xr:uid="{00000000-0005-0000-0000-0000410F0000}"/>
    <cellStyle name="常规 9 7 4 4" xfId="1328" xr:uid="{00000000-0005-0000-0000-000060050000}"/>
    <cellStyle name="常规 9 7 4 4 2" xfId="5110" xr:uid="{00000000-0005-0000-0000-000026140000}"/>
    <cellStyle name="常规 9 7 4 5" xfId="1331" xr:uid="{00000000-0005-0000-0000-000063050000}"/>
    <cellStyle name="常规 9 7 4 5 2" xfId="2948" xr:uid="{00000000-0005-0000-0000-0000B40B0000}"/>
    <cellStyle name="常规 9 7 4 6" xfId="1334" xr:uid="{00000000-0005-0000-0000-000066050000}"/>
    <cellStyle name="常规 9 7 4 6 2" xfId="2951" xr:uid="{00000000-0005-0000-0000-0000B70B0000}"/>
    <cellStyle name="常规 9 7 4 7" xfId="2953" xr:uid="{00000000-0005-0000-0000-0000B90B0000}"/>
    <cellStyle name="常规 9 7 4 8" xfId="4050" xr:uid="{00000000-0005-0000-0000-000002100000}"/>
    <cellStyle name="常规 9 7 5" xfId="5111" xr:uid="{00000000-0005-0000-0000-000027140000}"/>
    <cellStyle name="常规 9 7 6" xfId="5112" xr:uid="{00000000-0005-0000-0000-000028140000}"/>
    <cellStyle name="常规 9 7 6 2" xfId="5113" xr:uid="{00000000-0005-0000-0000-000029140000}"/>
    <cellStyle name="常规 9 7 6 2 2" xfId="1959" xr:uid="{00000000-0005-0000-0000-0000D7070000}"/>
    <cellStyle name="常规 9 7 6 3" xfId="5114" xr:uid="{00000000-0005-0000-0000-00002A140000}"/>
    <cellStyle name="常规 9 7 6 3 2" xfId="5115" xr:uid="{00000000-0005-0000-0000-00002B140000}"/>
    <cellStyle name="常规 9 7 6 4" xfId="4240" xr:uid="{00000000-0005-0000-0000-0000C0100000}"/>
    <cellStyle name="常规 9 7 6 4 2" xfId="55" xr:uid="{00000000-0005-0000-0000-000042000000}"/>
    <cellStyle name="常规 9 7 6 5" xfId="2962" xr:uid="{00000000-0005-0000-0000-0000C20B0000}"/>
    <cellStyle name="常规 9 7 7" xfId="5116" xr:uid="{00000000-0005-0000-0000-00002C140000}"/>
    <cellStyle name="常规 9 7 7 2" xfId="5117" xr:uid="{00000000-0005-0000-0000-00002D140000}"/>
    <cellStyle name="常规 9 7 7 2 2" xfId="2012" xr:uid="{00000000-0005-0000-0000-00000C080000}"/>
    <cellStyle name="常规 9 7 7 3" xfId="5118" xr:uid="{00000000-0005-0000-0000-00002E140000}"/>
    <cellStyle name="常规 9 7 7 3 2" xfId="43" xr:uid="{00000000-0005-0000-0000-000034000000}"/>
    <cellStyle name="常规 9 7 7 4" xfId="5119" xr:uid="{00000000-0005-0000-0000-00002F140000}"/>
    <cellStyle name="常规 9 7 8" xfId="5120" xr:uid="{00000000-0005-0000-0000-000030140000}"/>
    <cellStyle name="常规 9 7 8 2" xfId="5121" xr:uid="{00000000-0005-0000-0000-000031140000}"/>
    <cellStyle name="常规 9 7 9" xfId="5122" xr:uid="{00000000-0005-0000-0000-000032140000}"/>
    <cellStyle name="常规 9 7 9 2" xfId="5123" xr:uid="{00000000-0005-0000-0000-000033140000}"/>
    <cellStyle name="常规 9 8" xfId="5124" xr:uid="{00000000-0005-0000-0000-000034140000}"/>
    <cellStyle name="常规 9 8 10" xfId="4560" xr:uid="{00000000-0005-0000-0000-000000120000}"/>
    <cellStyle name="常规 9 8 10 2" xfId="5126" xr:uid="{00000000-0005-0000-0000-000036140000}"/>
    <cellStyle name="常规 9 8 11" xfId="3195" xr:uid="{00000000-0005-0000-0000-0000AB0C0000}"/>
    <cellStyle name="常规 9 8 11 2" xfId="3197" xr:uid="{00000000-0005-0000-0000-0000AD0C0000}"/>
    <cellStyle name="常规 9 8 12" xfId="3200" xr:uid="{00000000-0005-0000-0000-0000B00C0000}"/>
    <cellStyle name="常规 9 8 13" xfId="5127" xr:uid="{00000000-0005-0000-0000-000037140000}"/>
    <cellStyle name="常规 9 8 2" xfId="5129" xr:uid="{00000000-0005-0000-0000-000039140000}"/>
    <cellStyle name="常规 9 8 2 10" xfId="3042" xr:uid="{00000000-0005-0000-0000-0000120C0000}"/>
    <cellStyle name="常规 9 8 2 2" xfId="1447" xr:uid="{00000000-0005-0000-0000-0000D7050000}"/>
    <cellStyle name="常规 9 8 2 2 2" xfId="5131" xr:uid="{00000000-0005-0000-0000-00003B140000}"/>
    <cellStyle name="常规 9 8 2 2 2 2" xfId="5133" xr:uid="{00000000-0005-0000-0000-00003D140000}"/>
    <cellStyle name="常规 9 8 2 2 2 2 2" xfId="5134" xr:uid="{00000000-0005-0000-0000-00003E140000}"/>
    <cellStyle name="常规 9 8 2 2 2 3" xfId="5135" xr:uid="{00000000-0005-0000-0000-00003F140000}"/>
    <cellStyle name="常规 9 8 2 2 2 3 2" xfId="5136" xr:uid="{00000000-0005-0000-0000-000040140000}"/>
    <cellStyle name="常规 9 8 2 2 2 4" xfId="3000" xr:uid="{00000000-0005-0000-0000-0000E80B0000}"/>
    <cellStyle name="常规 9 8 2 2 3" xfId="5137" xr:uid="{00000000-0005-0000-0000-000041140000}"/>
    <cellStyle name="常规 9 8 2 2 3 2" xfId="5138" xr:uid="{00000000-0005-0000-0000-000042140000}"/>
    <cellStyle name="常规 9 8 2 2 3 2 2" xfId="5139" xr:uid="{00000000-0005-0000-0000-000043140000}"/>
    <cellStyle name="常规 9 8 2 2 3 3" xfId="5140" xr:uid="{00000000-0005-0000-0000-000044140000}"/>
    <cellStyle name="常规 9 8 2 2 3 3 2" xfId="5141" xr:uid="{00000000-0005-0000-0000-000045140000}"/>
    <cellStyle name="常规 9 8 2 2 3 4" xfId="3285" xr:uid="{00000000-0005-0000-0000-0000050D0000}"/>
    <cellStyle name="常规 9 8 2 2 4" xfId="5142" xr:uid="{00000000-0005-0000-0000-000046140000}"/>
    <cellStyle name="常规 9 8 2 2 4 2" xfId="1313" xr:uid="{00000000-0005-0000-0000-000051050000}"/>
    <cellStyle name="常规 9 8 2 2 5" xfId="5143" xr:uid="{00000000-0005-0000-0000-000047140000}"/>
    <cellStyle name="常规 9 8 2 2 5 2" xfId="4751" xr:uid="{00000000-0005-0000-0000-0000BF120000}"/>
    <cellStyle name="常规 9 8 2 2 6" xfId="5144" xr:uid="{00000000-0005-0000-0000-000048140000}"/>
    <cellStyle name="常规 9 8 2 2 6 2" xfId="4798" xr:uid="{00000000-0005-0000-0000-0000EE120000}"/>
    <cellStyle name="常规 9 8 2 2 7" xfId="5145" xr:uid="{00000000-0005-0000-0000-000049140000}"/>
    <cellStyle name="常规 9 8 2 2 8" xfId="5147" xr:uid="{00000000-0005-0000-0000-00004B140000}"/>
    <cellStyle name="常规 9 8 2 3" xfId="2287" xr:uid="{00000000-0005-0000-0000-00001F090000}"/>
    <cellStyle name="常规 9 8 2 3 2" xfId="2795" xr:uid="{00000000-0005-0000-0000-00001B0B0000}"/>
    <cellStyle name="常规 9 8 2 3 2 2" xfId="5148" xr:uid="{00000000-0005-0000-0000-00004C140000}"/>
    <cellStyle name="常规 9 8 2 3 3" xfId="5149" xr:uid="{00000000-0005-0000-0000-00004D140000}"/>
    <cellStyle name="常规 9 8 2 3 3 2" xfId="5150" xr:uid="{00000000-0005-0000-0000-00004E140000}"/>
    <cellStyle name="常规 9 8 2 3 4" xfId="4550" xr:uid="{00000000-0005-0000-0000-0000F6110000}"/>
    <cellStyle name="常规 9 8 2 4" xfId="1015" xr:uid="{00000000-0005-0000-0000-000027040000}"/>
    <cellStyle name="常规 9 8 2 4 2" xfId="2797" xr:uid="{00000000-0005-0000-0000-00001D0B0000}"/>
    <cellStyle name="常规 9 8 2 4 2 2" xfId="3132" xr:uid="{00000000-0005-0000-0000-00006C0C0000}"/>
    <cellStyle name="常规 9 8 2 4 3" xfId="5151" xr:uid="{00000000-0005-0000-0000-00004F140000}"/>
    <cellStyle name="常规 9 8 2 4 3 2" xfId="4307" xr:uid="{00000000-0005-0000-0000-000003110000}"/>
    <cellStyle name="常规 9 8 2 4 4" xfId="5154" xr:uid="{00000000-0005-0000-0000-000052140000}"/>
    <cellStyle name="常规 9 8 2 5" xfId="4099" xr:uid="{00000000-0005-0000-0000-000033100000}"/>
    <cellStyle name="常规 9 8 2 5 2" xfId="5157" xr:uid="{00000000-0005-0000-0000-000055140000}"/>
    <cellStyle name="常规 9 8 2 6" xfId="3171" xr:uid="{00000000-0005-0000-0000-0000930C0000}"/>
    <cellStyle name="常规 9 8 2 6 2" xfId="3320" xr:uid="{00000000-0005-0000-0000-0000280D0000}"/>
    <cellStyle name="常规 9 8 2 7" xfId="2800" xr:uid="{00000000-0005-0000-0000-0000200B0000}"/>
    <cellStyle name="常规 9 8 2 7 2" xfId="2804" xr:uid="{00000000-0005-0000-0000-0000240B0000}"/>
    <cellStyle name="常规 9 8 2 8" xfId="3176" xr:uid="{00000000-0005-0000-0000-0000980C0000}"/>
    <cellStyle name="常规 9 8 2 8 2" xfId="3180" xr:uid="{00000000-0005-0000-0000-00009C0C0000}"/>
    <cellStyle name="常规 9 8 2 9" xfId="2038" xr:uid="{00000000-0005-0000-0000-000026080000}"/>
    <cellStyle name="常规 9 8 3" xfId="5158" xr:uid="{00000000-0005-0000-0000-000056140000}"/>
    <cellStyle name="常规 9 8 3 2" xfId="1345" xr:uid="{00000000-0005-0000-0000-000071050000}"/>
    <cellStyle name="常规 9 8 3 2 2" xfId="3411" xr:uid="{00000000-0005-0000-0000-0000830D0000}"/>
    <cellStyle name="常规 9 8 3 2 2 2" xfId="5159" xr:uid="{00000000-0005-0000-0000-000057140000}"/>
    <cellStyle name="常规 9 8 3 2 3" xfId="5160" xr:uid="{00000000-0005-0000-0000-000058140000}"/>
    <cellStyle name="常规 9 8 3 2 3 2" xfId="5161" xr:uid="{00000000-0005-0000-0000-000059140000}"/>
    <cellStyle name="常规 9 8 3 2 4" xfId="5162" xr:uid="{00000000-0005-0000-0000-00005A140000}"/>
    <cellStyle name="常规 9 8 3 3" xfId="2294" xr:uid="{00000000-0005-0000-0000-000026090000}"/>
    <cellStyle name="常规 9 8 3 3 2" xfId="3423" xr:uid="{00000000-0005-0000-0000-00008F0D0000}"/>
    <cellStyle name="常规 9 8 3 3 2 2" xfId="5163" xr:uid="{00000000-0005-0000-0000-00005B140000}"/>
    <cellStyle name="常规 9 8 3 3 3" xfId="5164" xr:uid="{00000000-0005-0000-0000-00005C140000}"/>
    <cellStyle name="常规 9 8 3 3 3 2" xfId="5165" xr:uid="{00000000-0005-0000-0000-00005D140000}"/>
    <cellStyle name="常规 9 8 3 3 4" xfId="5166" xr:uid="{00000000-0005-0000-0000-00005E140000}"/>
    <cellStyle name="常规 9 8 3 4" xfId="3426" xr:uid="{00000000-0005-0000-0000-0000920D0000}"/>
    <cellStyle name="常规 9 8 3 4 2" xfId="3430" xr:uid="{00000000-0005-0000-0000-0000960D0000}"/>
    <cellStyle name="常规 9 8 3 5" xfId="2224" xr:uid="{00000000-0005-0000-0000-0000E0080000}"/>
    <cellStyle name="常规 9 8 3 5 2" xfId="2975" xr:uid="{00000000-0005-0000-0000-0000CF0B0000}"/>
    <cellStyle name="常规 9 8 3 6" xfId="2978" xr:uid="{00000000-0005-0000-0000-0000D20B0000}"/>
    <cellStyle name="常规 9 8 3 6 2" xfId="523" xr:uid="{00000000-0005-0000-0000-00003B020000}"/>
    <cellStyle name="常规 9 8 3 7" xfId="2983" xr:uid="{00000000-0005-0000-0000-0000D70B0000}"/>
    <cellStyle name="常规 9 8 3 7 2" xfId="3325" xr:uid="{00000000-0005-0000-0000-00002D0D0000}"/>
    <cellStyle name="常规 9 8 3 8" xfId="2887" xr:uid="{00000000-0005-0000-0000-0000770B0000}"/>
    <cellStyle name="常规 9 8 3 9" xfId="181" xr:uid="{00000000-0005-0000-0000-0000DD000000}"/>
    <cellStyle name="常规 9 8 4" xfId="912" xr:uid="{00000000-0005-0000-0000-0000C0030000}"/>
    <cellStyle name="常规 9 8 4 2" xfId="4453" xr:uid="{00000000-0005-0000-0000-000095110000}"/>
    <cellStyle name="常规 9 8 4 2 2" xfId="5167" xr:uid="{00000000-0005-0000-0000-00005F140000}"/>
    <cellStyle name="常规 9 8 4 2 2 2" xfId="5168" xr:uid="{00000000-0005-0000-0000-000060140000}"/>
    <cellStyle name="常规 9 8 4 2 3" xfId="5169" xr:uid="{00000000-0005-0000-0000-000061140000}"/>
    <cellStyle name="常规 9 8 4 2 3 2" xfId="5170" xr:uid="{00000000-0005-0000-0000-000062140000}"/>
    <cellStyle name="常规 9 8 4 2 4" xfId="5171" xr:uid="{00000000-0005-0000-0000-000063140000}"/>
    <cellStyle name="常规 9 8 4 3" xfId="5172" xr:uid="{00000000-0005-0000-0000-000064140000}"/>
    <cellStyle name="常规 9 8 4 3 2" xfId="5173" xr:uid="{00000000-0005-0000-0000-000065140000}"/>
    <cellStyle name="常规 9 8 4 3 2 2" xfId="5174" xr:uid="{00000000-0005-0000-0000-000066140000}"/>
    <cellStyle name="常规 9 8 4 3 3" xfId="5175" xr:uid="{00000000-0005-0000-0000-000067140000}"/>
    <cellStyle name="常规 9 8 4 3 3 2" xfId="5176" xr:uid="{00000000-0005-0000-0000-000068140000}"/>
    <cellStyle name="常规 9 8 4 3 4" xfId="5177" xr:uid="{00000000-0005-0000-0000-000069140000}"/>
    <cellStyle name="常规 9 8 4 4" xfId="4249" xr:uid="{00000000-0005-0000-0000-0000C9100000}"/>
    <cellStyle name="常规 9 8 4 4 2" xfId="5178" xr:uid="{00000000-0005-0000-0000-00006A140000}"/>
    <cellStyle name="常规 9 8 4 5" xfId="2230" xr:uid="{00000000-0005-0000-0000-0000E6080000}"/>
    <cellStyle name="常规 9 8 4 5 2" xfId="2986" xr:uid="{00000000-0005-0000-0000-0000DA0B0000}"/>
    <cellStyle name="常规 9 8 4 6" xfId="2989" xr:uid="{00000000-0005-0000-0000-0000DD0B0000}"/>
    <cellStyle name="常规 9 8 4 6 2" xfId="2992" xr:uid="{00000000-0005-0000-0000-0000E00B0000}"/>
    <cellStyle name="常规 9 8 4 7" xfId="2995" xr:uid="{00000000-0005-0000-0000-0000E30B0000}"/>
    <cellStyle name="常规 9 8 4 8" xfId="5179" xr:uid="{00000000-0005-0000-0000-00006B140000}"/>
    <cellStyle name="常规 9 8 5" xfId="5180" xr:uid="{00000000-0005-0000-0000-00006C140000}"/>
    <cellStyle name="常规 9 8 6" xfId="5181" xr:uid="{00000000-0005-0000-0000-00006D140000}"/>
    <cellStyle name="常规 9 8 6 2" xfId="5182" xr:uid="{00000000-0005-0000-0000-00006E140000}"/>
    <cellStyle name="常规 9 8 6 2 2" xfId="5184" xr:uid="{00000000-0005-0000-0000-000070140000}"/>
    <cellStyle name="常规 9 8 6 3" xfId="5186" xr:uid="{00000000-0005-0000-0000-000072140000}"/>
    <cellStyle name="常规 9 8 6 3 2" xfId="5188" xr:uid="{00000000-0005-0000-0000-000074140000}"/>
    <cellStyle name="常规 9 8 6 4" xfId="5189" xr:uid="{00000000-0005-0000-0000-000075140000}"/>
    <cellStyle name="常规 9 8 7" xfId="5191" xr:uid="{00000000-0005-0000-0000-000077140000}"/>
    <cellStyle name="常规 9 8 7 2" xfId="5192" xr:uid="{00000000-0005-0000-0000-000078140000}"/>
    <cellStyle name="常规 9 8 7 2 2" xfId="5195" xr:uid="{00000000-0005-0000-0000-00007B140000}"/>
    <cellStyle name="常规 9 8 7 3" xfId="5197" xr:uid="{00000000-0005-0000-0000-00007D140000}"/>
    <cellStyle name="常规 9 8 7 3 2" xfId="5199" xr:uid="{00000000-0005-0000-0000-00007F140000}"/>
    <cellStyle name="常规 9 8 7 4" xfId="5200" xr:uid="{00000000-0005-0000-0000-000080140000}"/>
    <cellStyle name="常规 9 8 8" xfId="5202" xr:uid="{00000000-0005-0000-0000-000082140000}"/>
    <cellStyle name="常规 9 8 8 2" xfId="5203" xr:uid="{00000000-0005-0000-0000-000083140000}"/>
    <cellStyle name="常规 9 8 9" xfId="5007" xr:uid="{00000000-0005-0000-0000-0000BF130000}"/>
    <cellStyle name="常规 9 8 9 2" xfId="5146" xr:uid="{00000000-0005-0000-0000-00004A140000}"/>
    <cellStyle name="常规 9 9" xfId="5193" xr:uid="{00000000-0005-0000-0000-000079140000}"/>
    <cellStyle name="常规 91" xfId="3783" xr:uid="{00000000-0005-0000-0000-0000F70E0000}"/>
    <cellStyle name="常规 91 2" xfId="3787" xr:uid="{00000000-0005-0000-0000-0000FB0E0000}"/>
    <cellStyle name="常规 92" xfId="3794" xr:uid="{00000000-0005-0000-0000-0000020F0000}"/>
    <cellStyle name="常规 92 2" xfId="3798" xr:uid="{00000000-0005-0000-0000-0000060F0000}"/>
    <cellStyle name="常规 99" xfId="5204" xr:uid="{00000000-0005-0000-0000-000084140000}"/>
    <cellStyle name="常规 99 2" xfId="5205" xr:uid="{00000000-0005-0000-0000-000085140000}"/>
    <cellStyle name="常规_012_8" xfId="5206" xr:uid="{00000000-0005-0000-0000-000086140000}"/>
    <cellStyle name="常规_012_9" xfId="5207" xr:uid="{00000000-0005-0000-0000-000087140000}"/>
    <cellStyle name="常规_10AW核价-润懋(35款已核，单耗未减)" xfId="5208" xr:uid="{00000000-0005-0000-0000-000088140000}"/>
    <cellStyle name="常规_110509_2006-09-28" xfId="5209" xr:uid="{00000000-0005-0000-0000-000089140000}"/>
    <cellStyle name="常规_239_1" xfId="5210" xr:uid="{00000000-0005-0000-0000-00008A140000}"/>
    <cellStyle name="常规_Sheet1" xfId="5211" xr:uid="{00000000-0005-0000-0000-00008B140000}"/>
    <cellStyle name="常规_Sheet1 2" xfId="1778" xr:uid="{00000000-0005-0000-0000-000022070000}"/>
    <cellStyle name="常规_Sheet1_1" xfId="2413" xr:uid="{00000000-0005-0000-0000-00009D090000}"/>
    <cellStyle name="常规_Sheet1_铜牛(1)" xfId="480" xr:uid="{00000000-0005-0000-0000-000010020000}"/>
    <cellStyle name="常规_XX成本核算模版" xfId="2657" xr:uid="{00000000-0005-0000-0000-0000910A0000}"/>
    <cellStyle name="超链接 2" xfId="2028" xr:uid="{00000000-0005-0000-0000-00001C080000}"/>
    <cellStyle name="超链接 2 2" xfId="4075" xr:uid="{00000000-0005-0000-0000-00001B100000}"/>
    <cellStyle name="超链接 3" xfId="5212" xr:uid="{00000000-0005-0000-0000-00008C140000}"/>
    <cellStyle name="出力" xfId="5080" xr:uid="{00000000-0005-0000-0000-000008140000}"/>
    <cellStyle name="悪い" xfId="2164" xr:uid="{00000000-0005-0000-0000-0000A4080000}"/>
    <cellStyle name="輔色1" xfId="5213" xr:uid="{00000000-0005-0000-0000-00008D140000}"/>
    <cellStyle name="輔色1 2" xfId="1821" xr:uid="{00000000-0005-0000-0000-00004D070000}"/>
    <cellStyle name="輔色1 2 2" xfId="1826" xr:uid="{00000000-0005-0000-0000-000052070000}"/>
    <cellStyle name="輔色1 2 2 2" xfId="3029" xr:uid="{00000000-0005-0000-0000-0000050C0000}"/>
    <cellStyle name="輔色1 2 3" xfId="3035" xr:uid="{00000000-0005-0000-0000-00000B0C0000}"/>
    <cellStyle name="輔色1 2 3 2" xfId="3037" xr:uid="{00000000-0005-0000-0000-00000D0C0000}"/>
    <cellStyle name="輔色1 2 4" xfId="3044" xr:uid="{00000000-0005-0000-0000-0000140C0000}"/>
    <cellStyle name="輔色1 3" xfId="1723" xr:uid="{00000000-0005-0000-0000-0000EB060000}"/>
    <cellStyle name="輔色1 3 2" xfId="2750" xr:uid="{00000000-0005-0000-0000-0000EE0A0000}"/>
    <cellStyle name="輔色1 3 2 2" xfId="486" xr:uid="{00000000-0005-0000-0000-000016020000}"/>
    <cellStyle name="輔色1 3 3" xfId="3055" xr:uid="{00000000-0005-0000-0000-00001F0C0000}"/>
    <cellStyle name="輔色1 3 3 2" xfId="3057" xr:uid="{00000000-0005-0000-0000-0000210C0000}"/>
    <cellStyle name="輔色1 3 4" xfId="675" xr:uid="{00000000-0005-0000-0000-0000D3020000}"/>
    <cellStyle name="輔色1 4" xfId="2754" xr:uid="{00000000-0005-0000-0000-0000F20A0000}"/>
    <cellStyle name="輔色1 5" xfId="2758" xr:uid="{00000000-0005-0000-0000-0000F60A0000}"/>
    <cellStyle name="輔色2" xfId="5214" xr:uid="{00000000-0005-0000-0000-00008E140000}"/>
    <cellStyle name="輔色2 2" xfId="3089" xr:uid="{00000000-0005-0000-0000-0000410C0000}"/>
    <cellStyle name="輔色2 2 2" xfId="3091" xr:uid="{00000000-0005-0000-0000-0000430C0000}"/>
    <cellStyle name="輔色2 2 2 2" xfId="3094" xr:uid="{00000000-0005-0000-0000-0000460C0000}"/>
    <cellStyle name="輔色2 2 3" xfId="3101" xr:uid="{00000000-0005-0000-0000-00004D0C0000}"/>
    <cellStyle name="輔色2 2 3 2" xfId="2009" xr:uid="{00000000-0005-0000-0000-000009080000}"/>
    <cellStyle name="輔色2 2 4" xfId="3104" xr:uid="{00000000-0005-0000-0000-0000500C0000}"/>
    <cellStyle name="輔色2 3" xfId="3118" xr:uid="{00000000-0005-0000-0000-00005E0C0000}"/>
    <cellStyle name="輔色2 3 2" xfId="3120" xr:uid="{00000000-0005-0000-0000-0000600C0000}"/>
    <cellStyle name="輔色2 3 2 2" xfId="95" xr:uid="{00000000-0005-0000-0000-00006F000000}"/>
    <cellStyle name="輔色2 3 3" xfId="3127" xr:uid="{00000000-0005-0000-0000-0000670C0000}"/>
    <cellStyle name="輔色2 3 3 2" xfId="2067" xr:uid="{00000000-0005-0000-0000-000043080000}"/>
    <cellStyle name="輔色2 3 4" xfId="3130" xr:uid="{00000000-0005-0000-0000-00006A0C0000}"/>
    <cellStyle name="輔色2 4" xfId="3137" xr:uid="{00000000-0005-0000-0000-0000710C0000}"/>
    <cellStyle name="輔色2 5" xfId="3139" xr:uid="{00000000-0005-0000-0000-0000730C0000}"/>
    <cellStyle name="輔色3" xfId="2690" xr:uid="{00000000-0005-0000-0000-0000B20A0000}"/>
    <cellStyle name="輔色3 2" xfId="2693" xr:uid="{00000000-0005-0000-0000-0000B50A0000}"/>
    <cellStyle name="輔色3 2 2" xfId="1439" xr:uid="{00000000-0005-0000-0000-0000CF050000}"/>
    <cellStyle name="輔色3 2 2 2" xfId="1443" xr:uid="{00000000-0005-0000-0000-0000D3050000}"/>
    <cellStyle name="輔色3 2 3" xfId="1454" xr:uid="{00000000-0005-0000-0000-0000DE050000}"/>
    <cellStyle name="輔色3 2 3 2" xfId="1462" xr:uid="{00000000-0005-0000-0000-0000E6050000}"/>
    <cellStyle name="輔色3 2 4" xfId="67" xr:uid="{00000000-0005-0000-0000-00004F000000}"/>
    <cellStyle name="輔色3 3" xfId="2859" xr:uid="{00000000-0005-0000-0000-00005B0B0000}"/>
    <cellStyle name="輔色3 3 2" xfId="1421" xr:uid="{00000000-0005-0000-0000-0000BD050000}"/>
    <cellStyle name="輔色3 3 2 2" xfId="1426" xr:uid="{00000000-0005-0000-0000-0000C2050000}"/>
    <cellStyle name="輔色3 3 3" xfId="730" xr:uid="{00000000-0005-0000-0000-00000A030000}"/>
    <cellStyle name="輔色3 3 3 2" xfId="1355" xr:uid="{00000000-0005-0000-0000-00007B050000}"/>
    <cellStyle name="輔色3 3 4" xfId="740" xr:uid="{00000000-0005-0000-0000-000014030000}"/>
    <cellStyle name="輔色3 4" xfId="893" xr:uid="{00000000-0005-0000-0000-0000AD030000}"/>
    <cellStyle name="輔色3 5" xfId="898" xr:uid="{00000000-0005-0000-0000-0000B2030000}"/>
    <cellStyle name="輔色4" xfId="2339" xr:uid="{00000000-0005-0000-0000-000053090000}"/>
    <cellStyle name="輔色4 2" xfId="2698" xr:uid="{00000000-0005-0000-0000-0000BA0A0000}"/>
    <cellStyle name="輔色4 2 2" xfId="1089" xr:uid="{00000000-0005-0000-0000-000071040000}"/>
    <cellStyle name="輔色4 2 2 2" xfId="1657" xr:uid="{00000000-0005-0000-0000-0000A9060000}"/>
    <cellStyle name="輔色4 2 3" xfId="1092" xr:uid="{00000000-0005-0000-0000-000074040000}"/>
    <cellStyle name="輔色4 2 3 2" xfId="2045" xr:uid="{00000000-0005-0000-0000-00002D080000}"/>
    <cellStyle name="輔色4 2 4" xfId="1099" xr:uid="{00000000-0005-0000-0000-00007B040000}"/>
    <cellStyle name="輔色4 3" xfId="2863" xr:uid="{00000000-0005-0000-0000-00005F0B0000}"/>
    <cellStyle name="輔色4 3 2" xfId="802" xr:uid="{00000000-0005-0000-0000-000052030000}"/>
    <cellStyle name="輔色4 3 2 2" xfId="5215" xr:uid="{00000000-0005-0000-0000-00008F140000}"/>
    <cellStyle name="輔色4 3 3" xfId="4614" xr:uid="{00000000-0005-0000-0000-000036120000}"/>
    <cellStyle name="輔色4 3 3 2" xfId="159" xr:uid="{00000000-0005-0000-0000-0000C2000000}"/>
    <cellStyle name="輔色4 3 4" xfId="3434" xr:uid="{00000000-0005-0000-0000-00009A0D0000}"/>
    <cellStyle name="輔色4 4" xfId="2869" xr:uid="{00000000-0005-0000-0000-0000650B0000}"/>
    <cellStyle name="輔色4 5" xfId="3159" xr:uid="{00000000-0005-0000-0000-0000870C0000}"/>
    <cellStyle name="輔色5" xfId="2707" xr:uid="{00000000-0005-0000-0000-0000C30A0000}"/>
    <cellStyle name="輔色5 2" xfId="2872" xr:uid="{00000000-0005-0000-0000-0000680B0000}"/>
    <cellStyle name="輔色5 2 2" xfId="3163" xr:uid="{00000000-0005-0000-0000-00008B0C0000}"/>
    <cellStyle name="輔色5 2 2 2" xfId="5216" xr:uid="{00000000-0005-0000-0000-000090140000}"/>
    <cellStyle name="輔色5 2 3" xfId="5217" xr:uid="{00000000-0005-0000-0000-000091140000}"/>
    <cellStyle name="輔色5 2 3 2" xfId="1110" xr:uid="{00000000-0005-0000-0000-000086040000}"/>
    <cellStyle name="輔色5 2 4" xfId="5218" xr:uid="{00000000-0005-0000-0000-000092140000}"/>
    <cellStyle name="輔色5 3" xfId="3165" xr:uid="{00000000-0005-0000-0000-00008D0C0000}"/>
    <cellStyle name="輔色5 3 2" xfId="3076" xr:uid="{00000000-0005-0000-0000-0000340C0000}"/>
    <cellStyle name="輔色5 3 2 2" xfId="5219" xr:uid="{00000000-0005-0000-0000-000093140000}"/>
    <cellStyle name="輔色5 3 3" xfId="4633" xr:uid="{00000000-0005-0000-0000-000049120000}"/>
    <cellStyle name="輔色5 3 3 2" xfId="4635" xr:uid="{00000000-0005-0000-0000-00004B120000}"/>
    <cellStyle name="輔色5 3 4" xfId="4503" xr:uid="{00000000-0005-0000-0000-0000C7110000}"/>
    <cellStyle name="輔色5 4" xfId="1372" xr:uid="{00000000-0005-0000-0000-00008C050000}"/>
    <cellStyle name="輔色5 5" xfId="3169" xr:uid="{00000000-0005-0000-0000-0000910C0000}"/>
    <cellStyle name="輔色6" xfId="4923" xr:uid="{00000000-0005-0000-0000-00006B130000}"/>
    <cellStyle name="輔色6 2" xfId="2276" xr:uid="{00000000-0005-0000-0000-000014090000}"/>
    <cellStyle name="輔色6 2 2" xfId="1381" xr:uid="{00000000-0005-0000-0000-000095050000}"/>
    <cellStyle name="輔色6 2 2 2" xfId="5220" xr:uid="{00000000-0005-0000-0000-000094140000}"/>
    <cellStyle name="輔色6 2 3" xfId="1387" xr:uid="{00000000-0005-0000-0000-00009B050000}"/>
    <cellStyle name="輔色6 2 3 2" xfId="5221" xr:uid="{00000000-0005-0000-0000-000095140000}"/>
    <cellStyle name="輔色6 2 4" xfId="5222" xr:uid="{00000000-0005-0000-0000-000096140000}"/>
    <cellStyle name="輔色6 3" xfId="2281" xr:uid="{00000000-0005-0000-0000-000019090000}"/>
    <cellStyle name="輔色6 3 2" xfId="5223" xr:uid="{00000000-0005-0000-0000-000097140000}"/>
    <cellStyle name="輔色6 3 2 2" xfId="5224" xr:uid="{00000000-0005-0000-0000-000098140000}"/>
    <cellStyle name="輔色6 3 3" xfId="1914" xr:uid="{00000000-0005-0000-0000-0000AA070000}"/>
    <cellStyle name="輔色6 3 3 2" xfId="3547" xr:uid="{00000000-0005-0000-0000-00000B0E0000}"/>
    <cellStyle name="輔色6 3 4" xfId="4094" xr:uid="{00000000-0005-0000-0000-00002E100000}"/>
    <cellStyle name="輔色6 4" xfId="5225" xr:uid="{00000000-0005-0000-0000-000099140000}"/>
    <cellStyle name="輔色6 5" xfId="5226" xr:uid="{00000000-0005-0000-0000-00009A140000}"/>
    <cellStyle name="好 2" xfId="2177" xr:uid="{00000000-0005-0000-0000-0000B1080000}"/>
    <cellStyle name="好 2 2" xfId="5227" xr:uid="{00000000-0005-0000-0000-00009B140000}"/>
    <cellStyle name="好 2 2 2" xfId="4141" xr:uid="{00000000-0005-0000-0000-00005D100000}"/>
    <cellStyle name="好 2 3" xfId="440" xr:uid="{00000000-0005-0000-0000-0000E8010000}"/>
    <cellStyle name="好_10AW核价-润懋(35款已核，单耗未减)" xfId="2932" xr:uid="{00000000-0005-0000-0000-0000A40B0000}"/>
    <cellStyle name="好_10AW核价-润懋(35款已核，单耗未减) 2" xfId="2936" xr:uid="{00000000-0005-0000-0000-0000A80B0000}"/>
    <cellStyle name="好_10AW核价-润懋(35款已核，单耗未减) 2 2" xfId="5229" xr:uid="{00000000-0005-0000-0000-00009D140000}"/>
    <cellStyle name="好_10AW核价-润懋(35款已核，单耗未减) 2 2 2" xfId="5230" xr:uid="{00000000-0005-0000-0000-00009E140000}"/>
    <cellStyle name="好_10AW核价-润懋(35款已核，单耗未减) 2 3" xfId="5231" xr:uid="{00000000-0005-0000-0000-00009F140000}"/>
    <cellStyle name="好_10AW核价-润懋(35款已核，单耗未减) 3" xfId="5232" xr:uid="{00000000-0005-0000-0000-0000A0140000}"/>
    <cellStyle name="好_10AW核价-润懋(35款已核，单耗未减) 3 2" xfId="5233" xr:uid="{00000000-0005-0000-0000-0000A1140000}"/>
    <cellStyle name="好_10AW核价-润懋(35款已核，单耗未减) 4" xfId="2640" xr:uid="{00000000-0005-0000-0000-0000800A0000}"/>
    <cellStyle name="好_10AW核价-润懋(35款已核，单耗未减) 4 2" xfId="4086" xr:uid="{00000000-0005-0000-0000-000026100000}"/>
    <cellStyle name="好_10AW核价-润懋(35款已核，单耗未减) 5" xfId="5235" xr:uid="{00000000-0005-0000-0000-0000A3140000}"/>
    <cellStyle name="好_10AW核价-润懋(35款已核，单耗未减) 5 2" xfId="4108" xr:uid="{00000000-0005-0000-0000-00003C100000}"/>
    <cellStyle name="好_10AW核价-润懋(35款已核，单耗未减) 6" xfId="5236" xr:uid="{00000000-0005-0000-0000-0000A4140000}"/>
    <cellStyle name="好_10AW核价-润懋(35款已核，单耗未减) 7" xfId="5237" xr:uid="{00000000-0005-0000-0000-0000A5140000}"/>
    <cellStyle name="好_10AW润懋最终确定单价（16款未定）" xfId="1232" xr:uid="{00000000-0005-0000-0000-000000050000}"/>
    <cellStyle name="好_10AW润懋最终确定单价（16款未定） 2" xfId="2724" xr:uid="{00000000-0005-0000-0000-0000D40A0000}"/>
    <cellStyle name="好_10AW润懋最终确定单价（16款未定） 2 2" xfId="3487" xr:uid="{00000000-0005-0000-0000-0000CF0D0000}"/>
    <cellStyle name="好_10AW润懋最终确定单价（16款未定） 2 2 2" xfId="5039" xr:uid="{00000000-0005-0000-0000-0000DF130000}"/>
    <cellStyle name="好_10AW润懋最终确定单价（16款未定） 2 3" xfId="5041" xr:uid="{00000000-0005-0000-0000-0000E1130000}"/>
    <cellStyle name="好_10AW润懋最终确定单价（16款未定） 3" xfId="419" xr:uid="{00000000-0005-0000-0000-0000D3010000}"/>
    <cellStyle name="好_10AW润懋最终确定单价（16款未定） 3 2" xfId="2900" xr:uid="{00000000-0005-0000-0000-0000840B0000}"/>
    <cellStyle name="好_10AW润懋最终确定单价（16款未定） 4" xfId="119" xr:uid="{00000000-0005-0000-0000-000090000000}"/>
    <cellStyle name="好_10AW润懋最终确定单价（16款未定） 4 2" xfId="23" xr:uid="{00000000-0005-0000-0000-00001D000000}"/>
    <cellStyle name="好_10AW润懋最终确定单价（16款未定） 5" xfId="2907" xr:uid="{00000000-0005-0000-0000-00008B0B0000}"/>
    <cellStyle name="好_10AW润懋最终确定单价（16款未定） 5 2" xfId="2912" xr:uid="{00000000-0005-0000-0000-0000900B0000}"/>
    <cellStyle name="好_10AW润懋最终确定单价（16款未定） 6" xfId="2916" xr:uid="{00000000-0005-0000-0000-0000940B0000}"/>
    <cellStyle name="好_10AW润懋最终确定单价（16款未定） 7" xfId="2921" xr:uid="{00000000-0005-0000-0000-0000990B0000}"/>
    <cellStyle name="好_2011秋冬季生产放量表2-9(韩姐原始单)" xfId="5238" xr:uid="{00000000-0005-0000-0000-0000A6140000}"/>
    <cellStyle name="好_226" xfId="1175" xr:uid="{00000000-0005-0000-0000-0000C7040000}"/>
    <cellStyle name="好_226 2" xfId="4381" xr:uid="{00000000-0005-0000-0000-00004D110000}"/>
    <cellStyle name="好_226 2 2" xfId="4442" xr:uid="{00000000-0005-0000-0000-00008A110000}"/>
    <cellStyle name="好_226 2 2 2" xfId="1260" xr:uid="{00000000-0005-0000-0000-00001C050000}"/>
    <cellStyle name="好_226 2 3" xfId="90" xr:uid="{00000000-0005-0000-0000-000069000000}"/>
    <cellStyle name="好_226 2 3 2" xfId="5239" xr:uid="{00000000-0005-0000-0000-0000A7140000}"/>
    <cellStyle name="好_226 2 4" xfId="4444" xr:uid="{00000000-0005-0000-0000-00008C110000}"/>
    <cellStyle name="好_226 2 4 2" xfId="4446" xr:uid="{00000000-0005-0000-0000-00008E110000}"/>
    <cellStyle name="好_226 2 5" xfId="4449" xr:uid="{00000000-0005-0000-0000-000091110000}"/>
    <cellStyle name="好_226 2 5 2" xfId="5241" xr:uid="{00000000-0005-0000-0000-0000A9140000}"/>
    <cellStyle name="好_226 2 6" xfId="4451" xr:uid="{00000000-0005-0000-0000-000093110000}"/>
    <cellStyle name="好_226 2 7" xfId="4454" xr:uid="{00000000-0005-0000-0000-000096110000}"/>
    <cellStyle name="好_226 3" xfId="2776" xr:uid="{00000000-0005-0000-0000-0000080B0000}"/>
    <cellStyle name="好_226 3 2" xfId="2780" xr:uid="{00000000-0005-0000-0000-00000C0B0000}"/>
    <cellStyle name="好_226 4" xfId="2789" xr:uid="{00000000-0005-0000-0000-0000150B0000}"/>
    <cellStyle name="好_226 4 2" xfId="2793" xr:uid="{00000000-0005-0000-0000-0000190B0000}"/>
    <cellStyle name="好_226 5" xfId="2389" xr:uid="{00000000-0005-0000-0000-000085090000}"/>
    <cellStyle name="好_226 5 2" xfId="2395" xr:uid="{00000000-0005-0000-0000-00008B090000}"/>
    <cellStyle name="好_226 6" xfId="4385" xr:uid="{00000000-0005-0000-0000-000051110000}"/>
    <cellStyle name="好_226 6 2" xfId="5242" xr:uid="{00000000-0005-0000-0000-0000AA140000}"/>
    <cellStyle name="好_226 7" xfId="1448" xr:uid="{00000000-0005-0000-0000-0000D8050000}"/>
    <cellStyle name="好_226 7 2" xfId="5132" xr:uid="{00000000-0005-0000-0000-00003C140000}"/>
    <cellStyle name="好_226 8" xfId="2286" xr:uid="{00000000-0005-0000-0000-00001E090000}"/>
    <cellStyle name="好_226 9" xfId="1016" xr:uid="{00000000-0005-0000-0000-000028040000}"/>
    <cellStyle name="好_227" xfId="4383" xr:uid="{00000000-0005-0000-0000-00004F110000}"/>
    <cellStyle name="好_227 2" xfId="3348" xr:uid="{00000000-0005-0000-0000-0000440D0000}"/>
    <cellStyle name="好_227 2 2" xfId="5243" xr:uid="{00000000-0005-0000-0000-0000AB140000}"/>
    <cellStyle name="好_227 2 2 2" xfId="2105" xr:uid="{00000000-0005-0000-0000-000069080000}"/>
    <cellStyle name="好_227 2 3" xfId="2128" xr:uid="{00000000-0005-0000-0000-000080080000}"/>
    <cellStyle name="好_227 2 3 2" xfId="5244" xr:uid="{00000000-0005-0000-0000-0000AC140000}"/>
    <cellStyle name="好_227 2 4" xfId="5245" xr:uid="{00000000-0005-0000-0000-0000AD140000}"/>
    <cellStyle name="好_227 2 4 2" xfId="5246" xr:uid="{00000000-0005-0000-0000-0000AE140000}"/>
    <cellStyle name="好_227 2 5" xfId="5247" xr:uid="{00000000-0005-0000-0000-0000AF140000}"/>
    <cellStyle name="好_227 2 5 2" xfId="2132" xr:uid="{00000000-0005-0000-0000-000084080000}"/>
    <cellStyle name="好_227 2 6" xfId="5248" xr:uid="{00000000-0005-0000-0000-0000B0140000}"/>
    <cellStyle name="好_227 2 7" xfId="5249" xr:uid="{00000000-0005-0000-0000-0000B1140000}"/>
    <cellStyle name="好_227 3" xfId="3388" xr:uid="{00000000-0005-0000-0000-00006C0D0000}"/>
    <cellStyle name="好_227 3 2" xfId="3394" xr:uid="{00000000-0005-0000-0000-0000720D0000}"/>
    <cellStyle name="好_227 4" xfId="3399" xr:uid="{00000000-0005-0000-0000-0000770D0000}"/>
    <cellStyle name="好_227 4 2" xfId="3403" xr:uid="{00000000-0005-0000-0000-00007B0D0000}"/>
    <cellStyle name="好_227 5" xfId="3417" xr:uid="{00000000-0005-0000-0000-0000890D0000}"/>
    <cellStyle name="好_227 5 2" xfId="4408" xr:uid="{00000000-0005-0000-0000-000068110000}"/>
    <cellStyle name="好_227 6" xfId="3406" xr:uid="{00000000-0005-0000-0000-00007E0D0000}"/>
    <cellStyle name="好_227 6 2" xfId="3420" xr:uid="{00000000-0005-0000-0000-00008C0D0000}"/>
    <cellStyle name="好_227 7" xfId="1346" xr:uid="{00000000-0005-0000-0000-000072050000}"/>
    <cellStyle name="好_227 7 2" xfId="3410" xr:uid="{00000000-0005-0000-0000-0000820D0000}"/>
    <cellStyle name="好_227 8" xfId="2293" xr:uid="{00000000-0005-0000-0000-000025090000}"/>
    <cellStyle name="好_227 9" xfId="3425" xr:uid="{00000000-0005-0000-0000-0000910D0000}"/>
    <cellStyle name="好_235" xfId="2788" xr:uid="{00000000-0005-0000-0000-0000140B0000}"/>
    <cellStyle name="好_235 2" xfId="2792" xr:uid="{00000000-0005-0000-0000-0000180B0000}"/>
    <cellStyle name="好_235 2 2" xfId="5250" xr:uid="{00000000-0005-0000-0000-0000B2140000}"/>
    <cellStyle name="好_235 2 2 2" xfId="5251" xr:uid="{00000000-0005-0000-0000-0000B3140000}"/>
    <cellStyle name="好_235 2 3" xfId="5252" xr:uid="{00000000-0005-0000-0000-0000B4140000}"/>
    <cellStyle name="好_235 2 3 2" xfId="5253" xr:uid="{00000000-0005-0000-0000-0000B5140000}"/>
    <cellStyle name="好_235 2 4" xfId="3215" xr:uid="{00000000-0005-0000-0000-0000BF0C0000}"/>
    <cellStyle name="好_235 2 4 2" xfId="3218" xr:uid="{00000000-0005-0000-0000-0000C20C0000}"/>
    <cellStyle name="好_235 2 5" xfId="3221" xr:uid="{00000000-0005-0000-0000-0000C50C0000}"/>
    <cellStyle name="好_235 2 5 2" xfId="2579" xr:uid="{00000000-0005-0000-0000-0000430A0000}"/>
    <cellStyle name="好_235 2 6" xfId="3225" xr:uid="{00000000-0005-0000-0000-0000C90C0000}"/>
    <cellStyle name="好_235 2 7" xfId="3229" xr:uid="{00000000-0005-0000-0000-0000CD0C0000}"/>
    <cellStyle name="好_235 3" xfId="5254" xr:uid="{00000000-0005-0000-0000-0000B6140000}"/>
    <cellStyle name="好_235 3 2" xfId="5255" xr:uid="{00000000-0005-0000-0000-0000B7140000}"/>
    <cellStyle name="好_235 4" xfId="5256" xr:uid="{00000000-0005-0000-0000-0000B8140000}"/>
    <cellStyle name="好_235 4 2" xfId="5257" xr:uid="{00000000-0005-0000-0000-0000B9140000}"/>
    <cellStyle name="好_235 5" xfId="5258" xr:uid="{00000000-0005-0000-0000-0000BA140000}"/>
    <cellStyle name="好_235 5 2" xfId="2561" xr:uid="{00000000-0005-0000-0000-0000310A0000}"/>
    <cellStyle name="好_235 6" xfId="1045" xr:uid="{00000000-0005-0000-0000-000045040000}"/>
    <cellStyle name="好_235 6 2" xfId="4677" xr:uid="{00000000-0005-0000-0000-000075120000}"/>
    <cellStyle name="好_235 7" xfId="5183" xr:uid="{00000000-0005-0000-0000-00006F140000}"/>
    <cellStyle name="好_235 7 2" xfId="5185" xr:uid="{00000000-0005-0000-0000-000071140000}"/>
    <cellStyle name="好_235 8" xfId="5187" xr:uid="{00000000-0005-0000-0000-000073140000}"/>
    <cellStyle name="好_235 9" xfId="5190" xr:uid="{00000000-0005-0000-0000-000076140000}"/>
    <cellStyle name="好_236" xfId="2388" xr:uid="{00000000-0005-0000-0000-000084090000}"/>
    <cellStyle name="好_236 2" xfId="2394" xr:uid="{00000000-0005-0000-0000-00008A090000}"/>
    <cellStyle name="好_236 2 2" xfId="4853" xr:uid="{00000000-0005-0000-0000-000025130000}"/>
    <cellStyle name="好_236 2 2 2" xfId="4298" xr:uid="{00000000-0005-0000-0000-0000FA100000}"/>
    <cellStyle name="好_236 2 3" xfId="4876" xr:uid="{00000000-0005-0000-0000-00003C130000}"/>
    <cellStyle name="好_236 2 3 2" xfId="4878" xr:uid="{00000000-0005-0000-0000-00003E130000}"/>
    <cellStyle name="好_236 2 4" xfId="3238" xr:uid="{00000000-0005-0000-0000-0000D60C0000}"/>
    <cellStyle name="好_236 2 4 2" xfId="3242" xr:uid="{00000000-0005-0000-0000-0000DA0C0000}"/>
    <cellStyle name="好_236 2 5" xfId="3245" xr:uid="{00000000-0005-0000-0000-0000DD0C0000}"/>
    <cellStyle name="好_236 2 5 2" xfId="2670" xr:uid="{00000000-0005-0000-0000-00009E0A0000}"/>
    <cellStyle name="好_236 2 6" xfId="3248" xr:uid="{00000000-0005-0000-0000-0000E00C0000}"/>
    <cellStyle name="好_236 2 7" xfId="4921" xr:uid="{00000000-0005-0000-0000-000069130000}"/>
    <cellStyle name="好_236 3" xfId="4928" xr:uid="{00000000-0005-0000-0000-000070130000}"/>
    <cellStyle name="好_236 3 2" xfId="4936" xr:uid="{00000000-0005-0000-0000-000078130000}"/>
    <cellStyle name="好_236 4" xfId="4997" xr:uid="{00000000-0005-0000-0000-0000B5130000}"/>
    <cellStyle name="好_236 4 2" xfId="5000" xr:uid="{00000000-0005-0000-0000-0000B8130000}"/>
    <cellStyle name="好_236 5" xfId="5059" xr:uid="{00000000-0005-0000-0000-0000F3130000}"/>
    <cellStyle name="好_236 5 2" xfId="5066" xr:uid="{00000000-0005-0000-0000-0000FA130000}"/>
    <cellStyle name="好_236 6" xfId="5125" xr:uid="{00000000-0005-0000-0000-000035140000}"/>
    <cellStyle name="好_236 6 2" xfId="5130" xr:uid="{00000000-0005-0000-0000-00003A140000}"/>
    <cellStyle name="好_236 7" xfId="5194" xr:uid="{00000000-0005-0000-0000-00007A140000}"/>
    <cellStyle name="好_236 7 2" xfId="5196" xr:uid="{00000000-0005-0000-0000-00007C140000}"/>
    <cellStyle name="好_236 8" xfId="5198" xr:uid="{00000000-0005-0000-0000-00007E140000}"/>
    <cellStyle name="好_236 9" xfId="5201" xr:uid="{00000000-0005-0000-0000-000081140000}"/>
    <cellStyle name="好_TADA2412女款梭织羽绒服" xfId="3483" xr:uid="{00000000-0005-0000-0000-0000CB0D0000}"/>
    <cellStyle name="好_TADA2412女款梭织羽绒服 2" xfId="5259" xr:uid="{00000000-0005-0000-0000-0000BB140000}"/>
    <cellStyle name="好_TADA2412女款梭织羽绒服 2 2" xfId="4570" xr:uid="{00000000-0005-0000-0000-00000A120000}"/>
    <cellStyle name="好_TADA2412女款梭织羽绒服 2 2 2" xfId="4572" xr:uid="{00000000-0005-0000-0000-00000C120000}"/>
    <cellStyle name="好_TADA2412女款梭织羽绒服 2 3" xfId="4574" xr:uid="{00000000-0005-0000-0000-00000E120000}"/>
    <cellStyle name="好_TADA2412女款梭织羽绒服 2 3 2" xfId="5260" xr:uid="{00000000-0005-0000-0000-0000BC140000}"/>
    <cellStyle name="好_TADA2412女款梭织羽绒服 2 4" xfId="4187" xr:uid="{00000000-0005-0000-0000-00008B100000}"/>
    <cellStyle name="好_TADA2412女款梭织羽绒服 3" xfId="5261" xr:uid="{00000000-0005-0000-0000-0000BD140000}"/>
    <cellStyle name="好_TADA2412女款梭织羽绒服 3 2" xfId="4577" xr:uid="{00000000-0005-0000-0000-000011120000}"/>
    <cellStyle name="好_TADA2412女款梭织羽绒服 3 2 2" xfId="1646" xr:uid="{00000000-0005-0000-0000-00009E060000}"/>
    <cellStyle name="好_TADA2412女款梭织羽绒服 3 3" xfId="4579" xr:uid="{00000000-0005-0000-0000-000013120000}"/>
    <cellStyle name="好_TADA2412女款梭织羽绒服 3 3 2" xfId="1670" xr:uid="{00000000-0005-0000-0000-0000B6060000}"/>
    <cellStyle name="好_TADA2412女款梭织羽绒服 3 4" xfId="4190" xr:uid="{00000000-0005-0000-0000-00008E100000}"/>
    <cellStyle name="好_TADA2412女款梭织羽绒服 4" xfId="5262" xr:uid="{00000000-0005-0000-0000-0000BE140000}"/>
    <cellStyle name="好_TADA2412女款梭织羽绒服 5" xfId="5263" xr:uid="{00000000-0005-0000-0000-0000BF140000}"/>
    <cellStyle name="好_TADA2415男款梭织羽绒服" xfId="1626" xr:uid="{00000000-0005-0000-0000-00008A060000}"/>
    <cellStyle name="好_TADA2415男款梭织羽绒服 2" xfId="5264" xr:uid="{00000000-0005-0000-0000-0000C0140000}"/>
    <cellStyle name="好_TADA2415男款梭织羽绒服 2 2" xfId="3333" xr:uid="{00000000-0005-0000-0000-0000350D0000}"/>
    <cellStyle name="好_TADA2415男款梭织羽绒服 2 2 2" xfId="925" xr:uid="{00000000-0005-0000-0000-0000CD030000}"/>
    <cellStyle name="好_TADA2415男款梭织羽绒服 2 3" xfId="4620" xr:uid="{00000000-0005-0000-0000-00003C120000}"/>
    <cellStyle name="好_TADA2415男款梭织羽绒服 2 3 2" xfId="935" xr:uid="{00000000-0005-0000-0000-0000D7030000}"/>
    <cellStyle name="好_TADA2415男款梭织羽绒服 2 4" xfId="4624" xr:uid="{00000000-0005-0000-0000-000040120000}"/>
    <cellStyle name="好_TADA2415男款梭织羽绒服 3" xfId="5265" xr:uid="{00000000-0005-0000-0000-0000C1140000}"/>
    <cellStyle name="好_TADA2415男款梭织羽绒服 3 2" xfId="3337" xr:uid="{00000000-0005-0000-0000-0000390D0000}"/>
    <cellStyle name="好_TADA2415男款梭织羽绒服 3 2 2" xfId="4638" xr:uid="{00000000-0005-0000-0000-00004E120000}"/>
    <cellStyle name="好_TADA2415男款梭织羽绒服 3 3" xfId="4641" xr:uid="{00000000-0005-0000-0000-000051120000}"/>
    <cellStyle name="好_TADA2415男款梭织羽绒服 3 3 2" xfId="4643" xr:uid="{00000000-0005-0000-0000-000053120000}"/>
    <cellStyle name="好_TADA2415男款梭织羽绒服 3 4" xfId="4230" xr:uid="{00000000-0005-0000-0000-0000B6100000}"/>
    <cellStyle name="好_TADA2415男款梭织羽绒服 4" xfId="5266" xr:uid="{00000000-0005-0000-0000-0000C2140000}"/>
    <cellStyle name="好_TADA2415男款梭织羽绒服 5" xfId="5267" xr:uid="{00000000-0005-0000-0000-0000C3140000}"/>
    <cellStyle name="好_TAJA2423男梭织外套" xfId="5268" xr:uid="{00000000-0005-0000-0000-0000C4140000}"/>
    <cellStyle name="好_TAJA2423男梭织外套 2" xfId="5269" xr:uid="{00000000-0005-0000-0000-0000C5140000}"/>
    <cellStyle name="好_TAJA2423男梭织外套 2 2" xfId="5270" xr:uid="{00000000-0005-0000-0000-0000C6140000}"/>
    <cellStyle name="好_TAJA2423男梭织外套 2 2 2" xfId="4909" xr:uid="{00000000-0005-0000-0000-00005D130000}"/>
    <cellStyle name="好_TAJA2423男梭织外套 2 3" xfId="5271" xr:uid="{00000000-0005-0000-0000-0000C7140000}"/>
    <cellStyle name="好_TAJA2423男梭织外套 2 3 2" xfId="368" xr:uid="{00000000-0005-0000-0000-0000A0010000}"/>
    <cellStyle name="好_TAJA2423男梭织外套 2 4" xfId="5272" xr:uid="{00000000-0005-0000-0000-0000C8140000}"/>
    <cellStyle name="好_TAJA2423男梭织外套 3" xfId="3978" xr:uid="{00000000-0005-0000-0000-0000BA0F0000}"/>
    <cellStyle name="好_TAJA2423男梭织外套 3 2" xfId="4213" xr:uid="{00000000-0005-0000-0000-0000A5100000}"/>
    <cellStyle name="好_TAJA2423男梭织外套 3 2 2" xfId="4216" xr:uid="{00000000-0005-0000-0000-0000A8100000}"/>
    <cellStyle name="好_TAJA2423男梭织外套 3 3" xfId="1048" xr:uid="{00000000-0005-0000-0000-000048040000}"/>
    <cellStyle name="好_TAJA2423男梭织外套 3 3 2" xfId="4218" xr:uid="{00000000-0005-0000-0000-0000AA100000}"/>
    <cellStyle name="好_TAJA2423男梭织外套 3 4" xfId="4221" xr:uid="{00000000-0005-0000-0000-0000AD100000}"/>
    <cellStyle name="好_TAJA2423男梭织外套 4" xfId="4228" xr:uid="{00000000-0005-0000-0000-0000B4100000}"/>
    <cellStyle name="好_TAJA2423男梭织外套 5" xfId="3559" xr:uid="{00000000-0005-0000-0000-0000170E0000}"/>
    <cellStyle name="好_TAPA2436女长袖T" xfId="5273" xr:uid="{00000000-0005-0000-0000-0000C9140000}"/>
    <cellStyle name="好_TAPA2436女长袖T 2" xfId="3942" xr:uid="{00000000-0005-0000-0000-0000960F0000}"/>
    <cellStyle name="好_TAPA2436女长袖T 2 2" xfId="3944" xr:uid="{00000000-0005-0000-0000-0000980F0000}"/>
    <cellStyle name="好_TAPA2436女长袖T 2 2 2" xfId="5274" xr:uid="{00000000-0005-0000-0000-0000CA140000}"/>
    <cellStyle name="好_TAPA2436女长袖T 2 3" xfId="5275" xr:uid="{00000000-0005-0000-0000-0000CB140000}"/>
    <cellStyle name="好_TAPA2436女长袖T 2 3 2" xfId="33" xr:uid="{00000000-0005-0000-0000-000029000000}"/>
    <cellStyle name="好_TAPA2436女长袖T 2 4" xfId="5276" xr:uid="{00000000-0005-0000-0000-0000CC140000}"/>
    <cellStyle name="好_TAPA2436女长袖T 3" xfId="2434" xr:uid="{00000000-0005-0000-0000-0000B2090000}"/>
    <cellStyle name="好_TAPA2436女长袖T 3 2" xfId="2439" xr:uid="{00000000-0005-0000-0000-0000B7090000}"/>
    <cellStyle name="好_TAPA2436女长袖T 3 2 2" xfId="5277" xr:uid="{00000000-0005-0000-0000-0000CD140000}"/>
    <cellStyle name="好_TAPA2436女长袖T 3 3" xfId="2444" xr:uid="{00000000-0005-0000-0000-0000BC090000}"/>
    <cellStyle name="好_TAPA2436女长袖T 3 3 2" xfId="5278" xr:uid="{00000000-0005-0000-0000-0000CE140000}"/>
    <cellStyle name="好_TAPA2436女长袖T 3 4" xfId="5279" xr:uid="{00000000-0005-0000-0000-0000CF140000}"/>
    <cellStyle name="好_TAPA2436女长袖T 4" xfId="2458" xr:uid="{00000000-0005-0000-0000-0000CA090000}"/>
    <cellStyle name="好_TAPA2436女长袖T 5" xfId="836" xr:uid="{00000000-0005-0000-0000-000074030000}"/>
    <cellStyle name="好_TAPA2437男款长袖T" xfId="5280" xr:uid="{00000000-0005-0000-0000-0000D0140000}"/>
    <cellStyle name="好_TAPA2437男款长袖T 2" xfId="5281" xr:uid="{00000000-0005-0000-0000-0000D1140000}"/>
    <cellStyle name="好_TAPA2437男款长袖T 2 2" xfId="3009" xr:uid="{00000000-0005-0000-0000-0000F10B0000}"/>
    <cellStyle name="好_TAPA2437男款长袖T 2 2 2" xfId="3012" xr:uid="{00000000-0005-0000-0000-0000F40B0000}"/>
    <cellStyle name="好_TAPA2437男款长袖T 2 3" xfId="3014" xr:uid="{00000000-0005-0000-0000-0000F60B0000}"/>
    <cellStyle name="好_TAPA2437男款长袖T 2 3 2" xfId="5282" xr:uid="{00000000-0005-0000-0000-0000D2140000}"/>
    <cellStyle name="好_TAPA2437男款长袖T 2 4" xfId="1883" xr:uid="{00000000-0005-0000-0000-00008B070000}"/>
    <cellStyle name="好_TAPA2437男款长袖T 3" xfId="5283" xr:uid="{00000000-0005-0000-0000-0000D3140000}"/>
    <cellStyle name="好_TAPA2437男款长袖T 3 2" xfId="5284" xr:uid="{00000000-0005-0000-0000-0000D4140000}"/>
    <cellStyle name="好_TAPA2437男款长袖T 3 2 2" xfId="5285" xr:uid="{00000000-0005-0000-0000-0000D5140000}"/>
    <cellStyle name="好_TAPA2437男款长袖T 3 3" xfId="3752" xr:uid="{00000000-0005-0000-0000-0000D80E0000}"/>
    <cellStyle name="好_TAPA2437男款长袖T 3 3 2" xfId="5286" xr:uid="{00000000-0005-0000-0000-0000D6140000}"/>
    <cellStyle name="好_TAPA2437男款长袖T 3 4" xfId="1904" xr:uid="{00000000-0005-0000-0000-0000A0070000}"/>
    <cellStyle name="好_TAPA2437男款长袖T 4" xfId="5287" xr:uid="{00000000-0005-0000-0000-0000D7140000}"/>
    <cellStyle name="好_TAPA2437男款长袖T 5" xfId="4417" xr:uid="{00000000-0005-0000-0000-000071110000}"/>
    <cellStyle name="好_TAVA2440女款羽绒背心" xfId="5288" xr:uid="{00000000-0005-0000-0000-0000D8140000}"/>
    <cellStyle name="好_TAVA2440女款羽绒背心 2" xfId="5289" xr:uid="{00000000-0005-0000-0000-0000D9140000}"/>
    <cellStyle name="好_TAVA2440女款羽绒背心 2 2" xfId="3970" xr:uid="{00000000-0005-0000-0000-0000B20F0000}"/>
    <cellStyle name="好_TAVA2440女款羽绒背心 2 2 2" xfId="3973" xr:uid="{00000000-0005-0000-0000-0000B50F0000}"/>
    <cellStyle name="好_TAVA2440女款羽绒背心 2 3" xfId="4470" xr:uid="{00000000-0005-0000-0000-0000A6110000}"/>
    <cellStyle name="好_TAVA2440女款羽绒背心 2 3 2" xfId="5290" xr:uid="{00000000-0005-0000-0000-0000DA140000}"/>
    <cellStyle name="好_TAVA2440女款羽绒背心 2 4" xfId="5291" xr:uid="{00000000-0005-0000-0000-0000DB140000}"/>
    <cellStyle name="好_TAVA2440女款羽绒背心 3" xfId="5292" xr:uid="{00000000-0005-0000-0000-0000DC140000}"/>
    <cellStyle name="好_TAVA2440女款羽绒背心 3 2" xfId="5293" xr:uid="{00000000-0005-0000-0000-0000DD140000}"/>
    <cellStyle name="好_TAVA2440女款羽绒背心 3 2 2" xfId="5294" xr:uid="{00000000-0005-0000-0000-0000DE140000}"/>
    <cellStyle name="好_TAVA2440女款羽绒背心 3 3" xfId="3992" xr:uid="{00000000-0005-0000-0000-0000C80F0000}"/>
    <cellStyle name="好_TAVA2440女款羽绒背心 3 3 2" xfId="5295" xr:uid="{00000000-0005-0000-0000-0000DF140000}"/>
    <cellStyle name="好_TAVA2440女款羽绒背心 3 4" xfId="5296" xr:uid="{00000000-0005-0000-0000-0000E0140000}"/>
    <cellStyle name="好_TAVA2440女款羽绒背心 4" xfId="5228" xr:uid="{00000000-0005-0000-0000-00009C140000}"/>
    <cellStyle name="好_TAVA2440女款羽绒背心 5" xfId="441" xr:uid="{00000000-0005-0000-0000-0000E9010000}"/>
    <cellStyle name="好_TAVA2441男款羽绒背心" xfId="72" xr:uid="{00000000-0005-0000-0000-000054000000}"/>
    <cellStyle name="好_TAVA2441男款羽绒背心 2" xfId="5297" xr:uid="{00000000-0005-0000-0000-0000E1140000}"/>
    <cellStyle name="好_TAVA2441男款羽绒背心 2 2" xfId="5152" xr:uid="{00000000-0005-0000-0000-000050140000}"/>
    <cellStyle name="好_TAVA2441男款羽绒背心 2 2 2" xfId="4308" xr:uid="{00000000-0005-0000-0000-000004110000}"/>
    <cellStyle name="好_TAVA2441男款羽绒背心 2 3" xfId="5155" xr:uid="{00000000-0005-0000-0000-000053140000}"/>
    <cellStyle name="好_TAVA2441男款羽绒背心 2 3 2" xfId="4890" xr:uid="{00000000-0005-0000-0000-00004A130000}"/>
    <cellStyle name="好_TAVA2441男款羽绒背心 2 4" xfId="1457" xr:uid="{00000000-0005-0000-0000-0000E1050000}"/>
    <cellStyle name="好_TAVA2441男款羽绒背心 3" xfId="5299" xr:uid="{00000000-0005-0000-0000-0000E3140000}"/>
    <cellStyle name="好_TAVA2441男款羽绒背心 3 2" xfId="5300" xr:uid="{00000000-0005-0000-0000-0000E4140000}"/>
    <cellStyle name="好_TAVA2441男款羽绒背心 3 2 2" xfId="107" xr:uid="{00000000-0005-0000-0000-000082000000}"/>
    <cellStyle name="好_TAVA2441男款羽绒背心 3 3" xfId="1240" xr:uid="{00000000-0005-0000-0000-000008050000}"/>
    <cellStyle name="好_TAVA2441男款羽绒背心 3 3 2" xfId="4981" xr:uid="{00000000-0005-0000-0000-0000A5130000}"/>
    <cellStyle name="好_TAVA2441男款羽绒背心 3 4" xfId="1245" xr:uid="{00000000-0005-0000-0000-00000D050000}"/>
    <cellStyle name="好_TAVA2441男款羽绒背心 4" xfId="5301" xr:uid="{00000000-0005-0000-0000-0000E5140000}"/>
    <cellStyle name="好_TAVA2441男款羽绒背心 5" xfId="5302" xr:uid="{00000000-0005-0000-0000-0000E6140000}"/>
    <cellStyle name="好_TOREAD - 14FW - 电商113款 - 核价表 - 20131011" xfId="5303" xr:uid="{00000000-0005-0000-0000-0000E7140000}"/>
    <cellStyle name="好_YKK 拉链大货报价09.12.09" xfId="1894" xr:uid="{00000000-0005-0000-0000-000096070000}"/>
    <cellStyle name="好_报价表6.2" xfId="2071" xr:uid="{00000000-0005-0000-0000-000047080000}"/>
    <cellStyle name="好_大田640一版报价xlsx" xfId="4793" xr:uid="{00000000-0005-0000-0000-0000E9120000}"/>
    <cellStyle name="好_大田641一版报价xlsx" xfId="5304" xr:uid="{00000000-0005-0000-0000-0000E8140000}"/>
    <cellStyle name="好_服装" xfId="3702" xr:uid="{00000000-0005-0000-0000-0000A60E0000}"/>
    <cellStyle name="好_服装_1" xfId="5305" xr:uid="{00000000-0005-0000-0000-0000E9140000}"/>
    <cellStyle name="好_丽扬转出款2680" xfId="4653" xr:uid="{00000000-0005-0000-0000-00005D120000}"/>
    <cellStyle name="好_丽扬转出款2680 2" xfId="1093" xr:uid="{00000000-0005-0000-0000-000075040000}"/>
    <cellStyle name="好_丽扬转出款2680 2 2" xfId="2044" xr:uid="{00000000-0005-0000-0000-00002C080000}"/>
    <cellStyle name="好_丽扬转出款2680 2 2 2" xfId="1478" xr:uid="{00000000-0005-0000-0000-0000F6050000}"/>
    <cellStyle name="好_丽扬转出款2680 2 3" xfId="5306" xr:uid="{00000000-0005-0000-0000-0000EA140000}"/>
    <cellStyle name="好_丽扬转出款2680 2 3 2" xfId="4137" xr:uid="{00000000-0005-0000-0000-000059100000}"/>
    <cellStyle name="好_丽扬转出款2680 2 4" xfId="5307" xr:uid="{00000000-0005-0000-0000-0000EB140000}"/>
    <cellStyle name="好_丽扬转出款2680 2 4 2" xfId="254" xr:uid="{00000000-0005-0000-0000-00002E010000}"/>
    <cellStyle name="好_丽扬转出款2680 2 5" xfId="5308" xr:uid="{00000000-0005-0000-0000-0000EC140000}"/>
    <cellStyle name="好_丽扬转出款2680 2 5 2" xfId="5309" xr:uid="{00000000-0005-0000-0000-0000ED140000}"/>
    <cellStyle name="好_丽扬转出款2680 2 6" xfId="5310" xr:uid="{00000000-0005-0000-0000-0000EE140000}"/>
    <cellStyle name="好_丽扬转出款2680 2 7" xfId="4757" xr:uid="{00000000-0005-0000-0000-0000C5120000}"/>
    <cellStyle name="好_丽扬转出款2680 3" xfId="1100" xr:uid="{00000000-0005-0000-0000-00007C040000}"/>
    <cellStyle name="好_丽扬转出款2680 3 2" xfId="5311" xr:uid="{00000000-0005-0000-0000-0000EF140000}"/>
    <cellStyle name="好_丽扬转出款2680 4" xfId="1105" xr:uid="{00000000-0005-0000-0000-000081040000}"/>
    <cellStyle name="好_丽扬转出款2680 4 2" xfId="5312" xr:uid="{00000000-0005-0000-0000-0000F0140000}"/>
    <cellStyle name="好_丽扬转出款2680 5" xfId="5313" xr:uid="{00000000-0005-0000-0000-0000F1140000}"/>
    <cellStyle name="好_丽扬转出款2680 5 2" xfId="13" xr:uid="{00000000-0005-0000-0000-000011000000}"/>
    <cellStyle name="好_丽扬转出款2680 6" xfId="5314" xr:uid="{00000000-0005-0000-0000-0000F2140000}"/>
    <cellStyle name="好_丽扬转出款2680 6 2" xfId="5316" xr:uid="{00000000-0005-0000-0000-0000F4140000}"/>
    <cellStyle name="好_丽扬转出款2680 7" xfId="1250" xr:uid="{00000000-0005-0000-0000-000012050000}"/>
    <cellStyle name="好_丽扬转出款2680 7 2" xfId="1728" xr:uid="{00000000-0005-0000-0000-0000F0060000}"/>
    <cellStyle name="好_丽扬转出款2680 8" xfId="1736" xr:uid="{00000000-0005-0000-0000-0000F8060000}"/>
    <cellStyle name="好_丽扬转出款2680 9" xfId="139" xr:uid="{00000000-0005-0000-0000-0000A9000000}"/>
    <cellStyle name="好_内件物料单" xfId="5317" xr:uid="{00000000-0005-0000-0000-0000F5140000}"/>
    <cellStyle name="好_内件物料单 2" xfId="3199" xr:uid="{00000000-0005-0000-0000-0000AF0C0000}"/>
    <cellStyle name="好_内件物料单 2 2" xfId="5318" xr:uid="{00000000-0005-0000-0000-0000F6140000}"/>
    <cellStyle name="好_内件物料单 3" xfId="5128" xr:uid="{00000000-0005-0000-0000-000038140000}"/>
    <cellStyle name="好_润懋转出款的物料工厂待定" xfId="5319" xr:uid="{00000000-0005-0000-0000-0000F7140000}"/>
    <cellStyle name="好_润懋转出款的物料工厂待定 2" xfId="5321" xr:uid="{00000000-0005-0000-0000-0000F9140000}"/>
    <cellStyle name="好_润懋转出款的物料工厂待定 2 2" xfId="914" xr:uid="{00000000-0005-0000-0000-0000C2030000}"/>
    <cellStyle name="好_润懋转出款的物料工厂待定 2 2 2" xfId="5323" xr:uid="{00000000-0005-0000-0000-0000FB140000}"/>
    <cellStyle name="好_润懋转出款的物料工厂待定 2 3" xfId="1514" xr:uid="{00000000-0005-0000-0000-00001A060000}"/>
    <cellStyle name="好_润懋转出款的物料工厂待定 3" xfId="5324" xr:uid="{00000000-0005-0000-0000-0000FC140000}"/>
    <cellStyle name="好_润懋转出款的物料工厂待定 3 2" xfId="5325" xr:uid="{00000000-0005-0000-0000-0000FD140000}"/>
    <cellStyle name="好_润懋转出款的物料工厂待定 4" xfId="1050" xr:uid="{00000000-0005-0000-0000-00004A040000}"/>
    <cellStyle name="好_润懋转出款的物料工厂待定 4 2" xfId="5326" xr:uid="{00000000-0005-0000-0000-0000FE140000}"/>
    <cellStyle name="好_润懋转出款的物料工厂待定 5" xfId="5327" xr:uid="{00000000-0005-0000-0000-0000FF140000}"/>
    <cellStyle name="好_润懋转出款的物料工厂待定 5 2" xfId="5328" xr:uid="{00000000-0005-0000-0000-000000150000}"/>
    <cellStyle name="好_润懋转出款的物料工厂待定 6" xfId="5329" xr:uid="{00000000-0005-0000-0000-000001150000}"/>
    <cellStyle name="好_润懋转出款的物料工厂待定 7" xfId="5330" xr:uid="{00000000-0005-0000-0000-000002150000}"/>
    <cellStyle name="好_童装" xfId="5331" xr:uid="{00000000-0005-0000-0000-000003150000}"/>
    <cellStyle name="好_外件物料单" xfId="5332" xr:uid="{00000000-0005-0000-0000-000004150000}"/>
    <cellStyle name="好_外件物料单 2" xfId="5333" xr:uid="{00000000-0005-0000-0000-000005150000}"/>
    <cellStyle name="好_外件物料单 2 2" xfId="3727" xr:uid="{00000000-0005-0000-0000-0000BF0E0000}"/>
    <cellStyle name="好_外件物料单 3" xfId="5334" xr:uid="{00000000-0005-0000-0000-000006150000}"/>
    <cellStyle name="好_下单表" xfId="4368" xr:uid="{00000000-0005-0000-0000-000040110000}"/>
    <cellStyle name="好_鞋品" xfId="3550" xr:uid="{00000000-0005-0000-0000-00000E0E0000}"/>
    <cellStyle name="好_鞋品_1" xfId="5335" xr:uid="{00000000-0005-0000-0000-000007150000}"/>
    <cellStyle name="好_装备" xfId="5336" xr:uid="{00000000-0005-0000-0000-000008150000}"/>
    <cellStyle name="合計" xfId="206" xr:uid="{00000000-0005-0000-0000-0000FA000000}"/>
    <cellStyle name="合計 2" xfId="437" xr:uid="{00000000-0005-0000-0000-0000E5010000}"/>
    <cellStyle name="合計 2 2" xfId="4960" xr:uid="{00000000-0005-0000-0000-000090130000}"/>
    <cellStyle name="合計 2 2 2" xfId="4962" xr:uid="{00000000-0005-0000-0000-000092130000}"/>
    <cellStyle name="合計 2 3" xfId="4964" xr:uid="{00000000-0005-0000-0000-000094130000}"/>
    <cellStyle name="合計 2 3 2" xfId="3590" xr:uid="{00000000-0005-0000-0000-0000360E0000}"/>
    <cellStyle name="合計 2 4" xfId="5337" xr:uid="{00000000-0005-0000-0000-000009150000}"/>
    <cellStyle name="合計 3" xfId="452" xr:uid="{00000000-0005-0000-0000-0000F4010000}"/>
    <cellStyle name="合計 3 2" xfId="3220" xr:uid="{00000000-0005-0000-0000-0000C40C0000}"/>
    <cellStyle name="合計 3 2 2" xfId="2578" xr:uid="{00000000-0005-0000-0000-0000420A0000}"/>
    <cellStyle name="合計 3 3" xfId="3224" xr:uid="{00000000-0005-0000-0000-0000C80C0000}"/>
    <cellStyle name="合計 3 3 2" xfId="51" xr:uid="{00000000-0005-0000-0000-00003E000000}"/>
    <cellStyle name="合計 3 4" xfId="3228" xr:uid="{00000000-0005-0000-0000-0000CC0C0000}"/>
    <cellStyle name="合計 4" xfId="5339" xr:uid="{00000000-0005-0000-0000-00000B150000}"/>
    <cellStyle name="合計 5" xfId="5340" xr:uid="{00000000-0005-0000-0000-00000C150000}"/>
    <cellStyle name="桁区切り [0.00]_組曲プレゼン.xls" xfId="3713" xr:uid="{00000000-0005-0000-0000-0000B10E0000}"/>
    <cellStyle name="桁区切り_組曲プレゼン.xls" xfId="4986" xr:uid="{00000000-0005-0000-0000-0000AA130000}"/>
    <cellStyle name="壞" xfId="3887" xr:uid="{00000000-0005-0000-0000-00005F0F0000}"/>
    <cellStyle name="壞 2" xfId="5341" xr:uid="{00000000-0005-0000-0000-00000D150000}"/>
    <cellStyle name="壞 2 2" xfId="5342" xr:uid="{00000000-0005-0000-0000-00000E150000}"/>
    <cellStyle name="壞 2 2 2" xfId="5343" xr:uid="{00000000-0005-0000-0000-00000F150000}"/>
    <cellStyle name="壞 2 3" xfId="5345" xr:uid="{00000000-0005-0000-0000-000011150000}"/>
    <cellStyle name="壞 2 3 2" xfId="5346" xr:uid="{00000000-0005-0000-0000-000012150000}"/>
    <cellStyle name="壞 2 4" xfId="5347" xr:uid="{00000000-0005-0000-0000-000013150000}"/>
    <cellStyle name="壞 3" xfId="5234" xr:uid="{00000000-0005-0000-0000-0000A2140000}"/>
    <cellStyle name="壞 3 2" xfId="5348" xr:uid="{00000000-0005-0000-0000-000014150000}"/>
    <cellStyle name="壞 3 2 2" xfId="5349" xr:uid="{00000000-0005-0000-0000-000015150000}"/>
    <cellStyle name="壞 3 3" xfId="5350" xr:uid="{00000000-0005-0000-0000-000016150000}"/>
    <cellStyle name="壞 3 3 2" xfId="5351" xr:uid="{00000000-0005-0000-0000-000017150000}"/>
    <cellStyle name="壞 3 4" xfId="5352" xr:uid="{00000000-0005-0000-0000-000018150000}"/>
    <cellStyle name="壞 4" xfId="5353" xr:uid="{00000000-0005-0000-0000-000019150000}"/>
    <cellStyle name="壞 5" xfId="966" xr:uid="{00000000-0005-0000-0000-0000F6030000}"/>
    <cellStyle name="汇总 2" xfId="5354" xr:uid="{00000000-0005-0000-0000-00001A150000}"/>
    <cellStyle name="汇总 2 2" xfId="5355" xr:uid="{00000000-0005-0000-0000-00001B150000}"/>
    <cellStyle name="货币 2" xfId="5356" xr:uid="{00000000-0005-0000-0000-00001C150000}"/>
    <cellStyle name="货币 2 2" xfId="5357" xr:uid="{00000000-0005-0000-0000-00001D150000}"/>
    <cellStyle name="集計" xfId="4745" xr:uid="{00000000-0005-0000-0000-0000B9120000}"/>
    <cellStyle name="计算 2" xfId="5358" xr:uid="{00000000-0005-0000-0000-00001E150000}"/>
    <cellStyle name="计算 2 2" xfId="5359" xr:uid="{00000000-0005-0000-0000-00001F150000}"/>
    <cellStyle name="計算" xfId="5360" xr:uid="{00000000-0005-0000-0000-000020150000}"/>
    <cellStyle name="計算方式" xfId="5361" xr:uid="{00000000-0005-0000-0000-000021150000}"/>
    <cellStyle name="計算方式 2" xfId="5362" xr:uid="{00000000-0005-0000-0000-000022150000}"/>
    <cellStyle name="計算方式 2 2" xfId="5363" xr:uid="{00000000-0005-0000-0000-000023150000}"/>
    <cellStyle name="計算方式 2 2 2" xfId="5364" xr:uid="{00000000-0005-0000-0000-000024150000}"/>
    <cellStyle name="計算方式 2 3" xfId="5365" xr:uid="{00000000-0005-0000-0000-000025150000}"/>
    <cellStyle name="計算方式 2 3 2" xfId="5366" xr:uid="{00000000-0005-0000-0000-000026150000}"/>
    <cellStyle name="計算方式 2 4" xfId="1191" xr:uid="{00000000-0005-0000-0000-0000D7040000}"/>
    <cellStyle name="計算方式 3" xfId="4193" xr:uid="{00000000-0005-0000-0000-000091100000}"/>
    <cellStyle name="計算方式 3 2" xfId="5367" xr:uid="{00000000-0005-0000-0000-000027150000}"/>
    <cellStyle name="計算方式 3 2 2" xfId="2336" xr:uid="{00000000-0005-0000-0000-000050090000}"/>
    <cellStyle name="計算方式 3 3" xfId="5368" xr:uid="{00000000-0005-0000-0000-000028150000}"/>
    <cellStyle name="計算方式 3 3 2" xfId="4069" xr:uid="{00000000-0005-0000-0000-000015100000}"/>
    <cellStyle name="計算方式 3 4" xfId="1068" xr:uid="{00000000-0005-0000-0000-00005C040000}"/>
    <cellStyle name="計算方式 4" xfId="5369" xr:uid="{00000000-0005-0000-0000-000029150000}"/>
    <cellStyle name="計算方式 5" xfId="5370" xr:uid="{00000000-0005-0000-0000-00002A150000}"/>
    <cellStyle name="检查单元格 2" xfId="428" xr:uid="{00000000-0005-0000-0000-0000DC010000}"/>
    <cellStyle name="检查单元格 2 2" xfId="3174" xr:uid="{00000000-0005-0000-0000-0000960C0000}"/>
    <cellStyle name="檢查儲存格" xfId="624" xr:uid="{00000000-0005-0000-0000-0000A0020000}"/>
    <cellStyle name="檢查儲存格 2" xfId="1466" xr:uid="{00000000-0005-0000-0000-0000EA050000}"/>
    <cellStyle name="檢查儲存格 2 2" xfId="5320" xr:uid="{00000000-0005-0000-0000-0000F8140000}"/>
    <cellStyle name="檢查儲存格 2 2 2" xfId="5322" xr:uid="{00000000-0005-0000-0000-0000FA140000}"/>
    <cellStyle name="檢查儲存格 2 3" xfId="5371" xr:uid="{00000000-0005-0000-0000-00002B150000}"/>
    <cellStyle name="檢查儲存格 2 3 2" xfId="4621" xr:uid="{00000000-0005-0000-0000-00003D120000}"/>
    <cellStyle name="檢查儲存格 2 4" xfId="756" xr:uid="{00000000-0005-0000-0000-000024030000}"/>
    <cellStyle name="檢查儲存格 3" xfId="5344" xr:uid="{00000000-0005-0000-0000-000010150000}"/>
    <cellStyle name="檢查儲存格 3 2" xfId="5338" xr:uid="{00000000-0005-0000-0000-00000A150000}"/>
    <cellStyle name="檢查儲存格 3 2 2" xfId="3614" xr:uid="{00000000-0005-0000-0000-00004E0E0000}"/>
    <cellStyle name="檢查儲存格 3 3" xfId="2303" xr:uid="{00000000-0005-0000-0000-00002F090000}"/>
    <cellStyle name="檢查儲存格 3 3 2" xfId="4687" xr:uid="{00000000-0005-0000-0000-00007F120000}"/>
    <cellStyle name="檢查儲存格 3 4" xfId="3480" xr:uid="{00000000-0005-0000-0000-0000C80D0000}"/>
    <cellStyle name="檢查儲存格 4" xfId="5372" xr:uid="{00000000-0005-0000-0000-00002C150000}"/>
    <cellStyle name="檢查儲存格 5" xfId="3011" xr:uid="{00000000-0005-0000-0000-0000F30B0000}"/>
    <cellStyle name="見出し 1" xfId="5373" xr:uid="{00000000-0005-0000-0000-00002D150000}"/>
    <cellStyle name="見出し 2" xfId="5374" xr:uid="{00000000-0005-0000-0000-00002E150000}"/>
    <cellStyle name="見出し 3" xfId="5375" xr:uid="{00000000-0005-0000-0000-00002F150000}"/>
    <cellStyle name="見出し 4" xfId="5376" xr:uid="{00000000-0005-0000-0000-000030150000}"/>
    <cellStyle name="解释性文本 2" xfId="2745" xr:uid="{00000000-0005-0000-0000-0000E90A0000}"/>
    <cellStyle name="解释性文本 2 2" xfId="85" xr:uid="{00000000-0005-0000-0000-000064000000}"/>
    <cellStyle name="警告文" xfId="5377" xr:uid="{00000000-0005-0000-0000-000031150000}"/>
    <cellStyle name="警告文本 2" xfId="5240" xr:uid="{00000000-0005-0000-0000-0000A8140000}"/>
    <cellStyle name="警告文本 2 2" xfId="5378" xr:uid="{00000000-0005-0000-0000-000032150000}"/>
    <cellStyle name="警告文字" xfId="160" xr:uid="{00000000-0005-0000-0000-0000C3000000}"/>
    <cellStyle name="警告文字 2" xfId="468" xr:uid="{00000000-0005-0000-0000-000004020000}"/>
    <cellStyle name="警告文字 2 2" xfId="5379" xr:uid="{00000000-0005-0000-0000-000033150000}"/>
    <cellStyle name="警告文字 2 2 2" xfId="5380" xr:uid="{00000000-0005-0000-0000-000034150000}"/>
    <cellStyle name="警告文字 2 3" xfId="5381" xr:uid="{00000000-0005-0000-0000-000035150000}"/>
    <cellStyle name="警告文字 2 3 2" xfId="5382" xr:uid="{00000000-0005-0000-0000-000036150000}"/>
    <cellStyle name="警告文字 2 4" xfId="5383" xr:uid="{00000000-0005-0000-0000-000037150000}"/>
    <cellStyle name="警告文字 3" xfId="5384" xr:uid="{00000000-0005-0000-0000-000038150000}"/>
    <cellStyle name="警告文字 3 2" xfId="2855" xr:uid="{00000000-0005-0000-0000-0000570B0000}"/>
    <cellStyle name="警告文字 3 2 2" xfId="2857" xr:uid="{00000000-0005-0000-0000-0000590B0000}"/>
    <cellStyle name="警告文字 3 3" xfId="5385" xr:uid="{00000000-0005-0000-0000-000039150000}"/>
    <cellStyle name="警告文字 3 3 2" xfId="5386" xr:uid="{00000000-0005-0000-0000-00003A150000}"/>
    <cellStyle name="警告文字 3 4" xfId="5387" xr:uid="{00000000-0005-0000-0000-00003B150000}"/>
    <cellStyle name="警告文字 4" xfId="5388" xr:uid="{00000000-0005-0000-0000-00003C150000}"/>
    <cellStyle name="警告文字 5" xfId="5389" xr:uid="{00000000-0005-0000-0000-00003D150000}"/>
    <cellStyle name="連結的儲存格" xfId="3124" xr:uid="{00000000-0005-0000-0000-0000640C0000}"/>
    <cellStyle name="連結的儲存格 2" xfId="5061" xr:uid="{00000000-0005-0000-0000-0000F5130000}"/>
    <cellStyle name="連結的儲存格 2 2" xfId="5390" xr:uid="{00000000-0005-0000-0000-00003E150000}"/>
    <cellStyle name="連結的儲存格 2 2 2" xfId="5391" xr:uid="{00000000-0005-0000-0000-00003F150000}"/>
    <cellStyle name="連結的儲存格 2 3" xfId="321" xr:uid="{00000000-0005-0000-0000-000071010000}"/>
    <cellStyle name="連結的儲存格 2 3 2" xfId="325" xr:uid="{00000000-0005-0000-0000-000075010000}"/>
    <cellStyle name="連結的儲存格 2 4" xfId="334" xr:uid="{00000000-0005-0000-0000-00007E010000}"/>
    <cellStyle name="連結的儲存格 3" xfId="4894" xr:uid="{00000000-0005-0000-0000-00004E130000}"/>
    <cellStyle name="連結的儲存格 3 2" xfId="5392" xr:uid="{00000000-0005-0000-0000-000040150000}"/>
    <cellStyle name="連結的儲存格 3 2 2" xfId="1132" xr:uid="{00000000-0005-0000-0000-00009C040000}"/>
    <cellStyle name="連結的儲存格 3 3" xfId="352" xr:uid="{00000000-0005-0000-0000-000090010000}"/>
    <cellStyle name="連結的儲存格 3 3 2" xfId="357" xr:uid="{00000000-0005-0000-0000-000095010000}"/>
    <cellStyle name="連結的儲存格 3 4" xfId="373" xr:uid="{00000000-0005-0000-0000-0000A5010000}"/>
    <cellStyle name="連結的儲存格 4" xfId="5393" xr:uid="{00000000-0005-0000-0000-000041150000}"/>
    <cellStyle name="連結的儲存格 5" xfId="5394" xr:uid="{00000000-0005-0000-0000-000042150000}"/>
    <cellStyle name="链接单元格 2" xfId="5395" xr:uid="{00000000-0005-0000-0000-000043150000}"/>
    <cellStyle name="链接单元格 2 2" xfId="2222" xr:uid="{00000000-0005-0000-0000-0000DE080000}"/>
    <cellStyle name="良い" xfId="5396" xr:uid="{00000000-0005-0000-0000-000044150000}"/>
    <cellStyle name="千位分隔 2" xfId="5397" xr:uid="{00000000-0005-0000-0000-000045150000}"/>
    <cellStyle name="千位分隔 2 2" xfId="5398" xr:uid="{00000000-0005-0000-0000-000046150000}"/>
    <cellStyle name="千位分隔 2 3" xfId="2507" xr:uid="{00000000-0005-0000-0000-0000FB090000}"/>
    <cellStyle name="千位分隔 2 4" xfId="5399" xr:uid="{00000000-0005-0000-0000-000047150000}"/>
    <cellStyle name="千位分隔 3" xfId="1130" xr:uid="{00000000-0005-0000-0000-00009A040000}"/>
    <cellStyle name="千位分隔[0] 2" xfId="5400" xr:uid="{00000000-0005-0000-0000-000048150000}"/>
    <cellStyle name="强调文字颜色 1 2" xfId="2374" xr:uid="{00000000-0005-0000-0000-000076090000}"/>
    <cellStyle name="强调文字颜色 1 2 2" xfId="2589" xr:uid="{00000000-0005-0000-0000-00004D0A0000}"/>
    <cellStyle name="强调文字颜色 2 2" xfId="2377" xr:uid="{00000000-0005-0000-0000-000079090000}"/>
    <cellStyle name="强调文字颜色 2 2 2" xfId="297" xr:uid="{00000000-0005-0000-0000-000059010000}"/>
    <cellStyle name="强调文字颜色 3 2" xfId="1038" xr:uid="{00000000-0005-0000-0000-00003E040000}"/>
    <cellStyle name="强调文字颜色 3 2 2" xfId="5401" xr:uid="{00000000-0005-0000-0000-000049150000}"/>
    <cellStyle name="强调文字颜色 4 2" xfId="4782" xr:uid="{00000000-0005-0000-0000-0000DE120000}"/>
    <cellStyle name="强调文字颜色 4 2 2" xfId="3509" xr:uid="{00000000-0005-0000-0000-0000E50D0000}"/>
    <cellStyle name="强调文字颜色 5 2" xfId="5402" xr:uid="{00000000-0005-0000-0000-00004A150000}"/>
    <cellStyle name="强调文字颜色 5 2 2" xfId="5403" xr:uid="{00000000-0005-0000-0000-00004B150000}"/>
    <cellStyle name="强调文字颜色 6 2" xfId="4796" xr:uid="{00000000-0005-0000-0000-0000EC120000}"/>
    <cellStyle name="强调文字颜色 6 2 2" xfId="5404" xr:uid="{00000000-0005-0000-0000-00004C150000}"/>
    <cellStyle name="入力" xfId="812" xr:uid="{00000000-0005-0000-0000-00005C030000}"/>
    <cellStyle name="适中 2" xfId="5405" xr:uid="{00000000-0005-0000-0000-00004D150000}"/>
    <cellStyle name="适中 2 2" xfId="5315" xr:uid="{00000000-0005-0000-0000-0000F3140000}"/>
    <cellStyle name="适中 3" xfId="5406" xr:uid="{00000000-0005-0000-0000-00004E150000}"/>
    <cellStyle name="适中 3 2" xfId="3537" xr:uid="{00000000-0005-0000-0000-0000010E0000}"/>
    <cellStyle name="输出 2" xfId="5407" xr:uid="{00000000-0005-0000-0000-00004F150000}"/>
    <cellStyle name="输出 2 2" xfId="4271" xr:uid="{00000000-0005-0000-0000-0000DF100000}"/>
    <cellStyle name="输入 2" xfId="859" xr:uid="{00000000-0005-0000-0000-00008B030000}"/>
    <cellStyle name="输入 2 2" xfId="1204" xr:uid="{00000000-0005-0000-0000-0000E4040000}"/>
    <cellStyle name="輸出" xfId="5408" xr:uid="{00000000-0005-0000-0000-000050150000}"/>
    <cellStyle name="輸出 2" xfId="5409" xr:uid="{00000000-0005-0000-0000-000051150000}"/>
    <cellStyle name="輸出 2 2" xfId="5410" xr:uid="{00000000-0005-0000-0000-000052150000}"/>
    <cellStyle name="輸出 2 2 2" xfId="4386" xr:uid="{00000000-0005-0000-0000-000052110000}"/>
    <cellStyle name="輸出 2 3" xfId="5411" xr:uid="{00000000-0005-0000-0000-000053150000}"/>
    <cellStyle name="輸出 2 3 2" xfId="3405" xr:uid="{00000000-0005-0000-0000-00007D0D0000}"/>
    <cellStyle name="輸出 2 4" xfId="5412" xr:uid="{00000000-0005-0000-0000-000054150000}"/>
    <cellStyle name="輸出 3" xfId="5413" xr:uid="{00000000-0005-0000-0000-000055150000}"/>
    <cellStyle name="輸出 3 2" xfId="5414" xr:uid="{00000000-0005-0000-0000-000056150000}"/>
    <cellStyle name="輸出 3 2 2" xfId="5415" xr:uid="{00000000-0005-0000-0000-000057150000}"/>
    <cellStyle name="輸出 3 3" xfId="5416" xr:uid="{00000000-0005-0000-0000-000058150000}"/>
    <cellStyle name="輸出 3 3 2" xfId="370" xr:uid="{00000000-0005-0000-0000-0000A2010000}"/>
    <cellStyle name="輸出 3 4" xfId="5417" xr:uid="{00000000-0005-0000-0000-000059150000}"/>
    <cellStyle name="輸出 4" xfId="5418" xr:uid="{00000000-0005-0000-0000-00005A150000}"/>
    <cellStyle name="輸出 5" xfId="5419" xr:uid="{00000000-0005-0000-0000-00005B150000}"/>
    <cellStyle name="輸入" xfId="5420" xr:uid="{00000000-0005-0000-0000-00005C150000}"/>
    <cellStyle name="輸入 2" xfId="5421" xr:uid="{00000000-0005-0000-0000-00005D150000}"/>
    <cellStyle name="輸入 2 2" xfId="3671" xr:uid="{00000000-0005-0000-0000-0000870E0000}"/>
    <cellStyle name="輸入 2 2 2" xfId="3673" xr:uid="{00000000-0005-0000-0000-0000890E0000}"/>
    <cellStyle name="輸入 2 3" xfId="435" xr:uid="{00000000-0005-0000-0000-0000E3010000}"/>
    <cellStyle name="輸入 2 3 2" xfId="3676" xr:uid="{00000000-0005-0000-0000-00008C0E0000}"/>
    <cellStyle name="輸入 2 4" xfId="450" xr:uid="{00000000-0005-0000-0000-0000F2010000}"/>
    <cellStyle name="輸入 3" xfId="5422" xr:uid="{00000000-0005-0000-0000-00005E150000}"/>
    <cellStyle name="輸入 3 2" xfId="5423" xr:uid="{00000000-0005-0000-0000-00005F150000}"/>
    <cellStyle name="輸入 3 2 2" xfId="5424" xr:uid="{00000000-0005-0000-0000-000060150000}"/>
    <cellStyle name="輸入 3 3" xfId="753" xr:uid="{00000000-0005-0000-0000-000021030000}"/>
    <cellStyle name="輸入 3 3 2" xfId="5425" xr:uid="{00000000-0005-0000-0000-000061150000}"/>
    <cellStyle name="輸入 3 4" xfId="5426" xr:uid="{00000000-0005-0000-0000-000062150000}"/>
    <cellStyle name="輸入 4" xfId="5427" xr:uid="{00000000-0005-0000-0000-000063150000}"/>
    <cellStyle name="輸入 5" xfId="5428" xr:uid="{00000000-0005-0000-0000-000064150000}"/>
    <cellStyle name="說明文字" xfId="5429" xr:uid="{00000000-0005-0000-0000-000065150000}"/>
    <cellStyle name="說明文字 2" xfId="3086" xr:uid="{00000000-0005-0000-0000-00003E0C0000}"/>
    <cellStyle name="說明文字 2 2" xfId="5430" xr:uid="{00000000-0005-0000-0000-000066150000}"/>
    <cellStyle name="說明文字 2 2 2" xfId="5431" xr:uid="{00000000-0005-0000-0000-000067150000}"/>
    <cellStyle name="說明文字 2 3" xfId="5432" xr:uid="{00000000-0005-0000-0000-000068150000}"/>
    <cellStyle name="說明文字 2 3 2" xfId="5433" xr:uid="{00000000-0005-0000-0000-000069150000}"/>
    <cellStyle name="說明文字 2 4" xfId="5434" xr:uid="{00000000-0005-0000-0000-00006A150000}"/>
    <cellStyle name="說明文字 3" xfId="461" xr:uid="{00000000-0005-0000-0000-0000FD010000}"/>
    <cellStyle name="說明文字 3 2" xfId="5435" xr:uid="{00000000-0005-0000-0000-00006B150000}"/>
    <cellStyle name="說明文字 3 2 2" xfId="5436" xr:uid="{00000000-0005-0000-0000-00006C150000}"/>
    <cellStyle name="說明文字 3 3" xfId="5437" xr:uid="{00000000-0005-0000-0000-00006D150000}"/>
    <cellStyle name="說明文字 3 3 2" xfId="5438" xr:uid="{00000000-0005-0000-0000-00006E150000}"/>
    <cellStyle name="說明文字 3 4" xfId="5439" xr:uid="{00000000-0005-0000-0000-00006F150000}"/>
    <cellStyle name="說明文字 4" xfId="464" xr:uid="{00000000-0005-0000-0000-000000020000}"/>
    <cellStyle name="說明文字 5" xfId="5440" xr:uid="{00000000-0005-0000-0000-000070150000}"/>
    <cellStyle name="説明文" xfId="2033" xr:uid="{00000000-0005-0000-0000-000021080000}"/>
    <cellStyle name="通貨 [0.00]_組曲プレゼン.xls" xfId="5441" xr:uid="{00000000-0005-0000-0000-000071150000}"/>
    <cellStyle name="通貨_組曲プレゼン.xls" xfId="4735" xr:uid="{00000000-0005-0000-0000-0000AF120000}"/>
    <cellStyle name="样式 1" xfId="5442" xr:uid="{00000000-0005-0000-0000-000072150000}"/>
    <cellStyle name="样式 1 2" xfId="5443" xr:uid="{00000000-0005-0000-0000-000073150000}"/>
    <cellStyle name="样式 1 2 2" xfId="5444" xr:uid="{00000000-0005-0000-0000-000074150000}"/>
    <cellStyle name="样式 1 2 2 2" xfId="5445" xr:uid="{00000000-0005-0000-0000-000075150000}"/>
    <cellStyle name="样式 1 2 2 2 2" xfId="5446" xr:uid="{00000000-0005-0000-0000-000076150000}"/>
    <cellStyle name="样式 1 2 2 3" xfId="5447" xr:uid="{00000000-0005-0000-0000-000077150000}"/>
    <cellStyle name="样式 1 2 2 3 2" xfId="5448" xr:uid="{00000000-0005-0000-0000-000078150000}"/>
    <cellStyle name="样式 1 2 2 4" xfId="5449" xr:uid="{00000000-0005-0000-0000-000079150000}"/>
    <cellStyle name="样式 1 2 3" xfId="5450" xr:uid="{00000000-0005-0000-0000-00007A150000}"/>
    <cellStyle name="样式 1 2 4" xfId="5451" xr:uid="{00000000-0005-0000-0000-00007B150000}"/>
    <cellStyle name="样式 1 3" xfId="5452" xr:uid="{00000000-0005-0000-0000-00007C150000}"/>
    <cellStyle name="样式 1 3 2" xfId="5453" xr:uid="{00000000-0005-0000-0000-00007D150000}"/>
    <cellStyle name="样式 1 3 2 2" xfId="5454" xr:uid="{00000000-0005-0000-0000-00007E150000}"/>
    <cellStyle name="样式 1 3 3" xfId="5455" xr:uid="{00000000-0005-0000-0000-00007F150000}"/>
    <cellStyle name="样式 1 3 3 2" xfId="5456" xr:uid="{00000000-0005-0000-0000-000080150000}"/>
    <cellStyle name="样式 1 3 4" xfId="5457" xr:uid="{00000000-0005-0000-0000-000081150000}"/>
    <cellStyle name="样式 1 4" xfId="1183" xr:uid="{00000000-0005-0000-0000-0000CF040000}"/>
    <cellStyle name="样式 1 4 2" xfId="1193" xr:uid="{00000000-0005-0000-0000-0000D9040000}"/>
    <cellStyle name="样式 1 4 3" xfId="1471" xr:uid="{00000000-0005-0000-0000-0000EF050000}"/>
    <cellStyle name="样式 1 4 4" xfId="1481" xr:uid="{00000000-0005-0000-0000-0000F9050000}"/>
    <cellStyle name="样式 1 5" xfId="47" xr:uid="{00000000-0005-0000-0000-000039000000}"/>
    <cellStyle name="样式 1 5 2" xfId="1070" xr:uid="{00000000-0005-0000-0000-00005E040000}"/>
    <cellStyle name="样式 1 6" xfId="5458" xr:uid="{00000000-0005-0000-0000-000082150000}"/>
    <cellStyle name="样式 1 7" xfId="5459" xr:uid="{00000000-0005-0000-0000-000083150000}"/>
    <cellStyle name="樣式 1" xfId="1081" xr:uid="{00000000-0005-0000-0000-000069040000}"/>
    <cellStyle name="一般_212男 (2)" xfId="5460" xr:uid="{00000000-0005-0000-0000-000084150000}"/>
    <cellStyle name="中等" xfId="535" xr:uid="{00000000-0005-0000-0000-000047020000}"/>
    <cellStyle name="中等 2" xfId="4691" xr:uid="{00000000-0005-0000-0000-000083120000}"/>
    <cellStyle name="中等 2 2" xfId="4693" xr:uid="{00000000-0005-0000-0000-000085120000}"/>
    <cellStyle name="中等 2 2 2" xfId="5461" xr:uid="{00000000-0005-0000-0000-000085150000}"/>
    <cellStyle name="中等 2 3" xfId="1120" xr:uid="{00000000-0005-0000-0000-000090040000}"/>
    <cellStyle name="中等 2 3 2" xfId="5462" xr:uid="{00000000-0005-0000-0000-000086150000}"/>
    <cellStyle name="中等 2 4" xfId="5463" xr:uid="{00000000-0005-0000-0000-000087150000}"/>
    <cellStyle name="中等 3" xfId="4695" xr:uid="{00000000-0005-0000-0000-000087120000}"/>
    <cellStyle name="中等 3 2" xfId="5464" xr:uid="{00000000-0005-0000-0000-000088150000}"/>
    <cellStyle name="中等 3 2 2" xfId="5465" xr:uid="{00000000-0005-0000-0000-000089150000}"/>
    <cellStyle name="中等 3 3" xfId="1124" xr:uid="{00000000-0005-0000-0000-000094040000}"/>
    <cellStyle name="中等 3 3 2" xfId="5466" xr:uid="{00000000-0005-0000-0000-00008A150000}"/>
    <cellStyle name="中等 3 4" xfId="5467" xr:uid="{00000000-0005-0000-0000-00008B150000}"/>
    <cellStyle name="中等 4" xfId="27" xr:uid="{00000000-0005-0000-0000-000022000000}"/>
    <cellStyle name="中等 5" xfId="5468" xr:uid="{00000000-0005-0000-0000-00008C150000}"/>
    <cellStyle name="注释 2" xfId="5298" xr:uid="{00000000-0005-0000-0000-0000E2140000}"/>
    <cellStyle name="注释 2 2" xfId="5153" xr:uid="{00000000-0005-0000-0000-000051140000}"/>
    <cellStyle name="注释 2 2 2" xfId="4309" xr:uid="{00000000-0005-0000-0000-000005110000}"/>
    <cellStyle name="注释 2 3" xfId="5156" xr:uid="{00000000-0005-0000-0000-000054140000}"/>
    <cellStyle name="표준_CB525WCB520CB521CB527 자재리스트_MATERIAL LIST GREEN LAMB GL550 GL551(BULK)" xfId="5469" xr:uid="{00000000-0005-0000-0000-00008D150000}"/>
  </cellStyles>
  <dxfs count="0"/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123195</xdr:rowOff>
    </xdr:from>
    <xdr:to>
      <xdr:col>2</xdr:col>
      <xdr:colOff>895350</xdr:colOff>
      <xdr:row>7</xdr:row>
      <xdr:rowOff>66674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9575" y="123190"/>
          <a:ext cx="2286000" cy="13296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106734</xdr:rowOff>
    </xdr:from>
    <xdr:to>
      <xdr:col>3</xdr:col>
      <xdr:colOff>523875</xdr:colOff>
      <xdr:row>8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33400" y="106680"/>
          <a:ext cx="2600325" cy="1518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31750</xdr:rowOff>
    </xdr:from>
    <xdr:to>
      <xdr:col>2</xdr:col>
      <xdr:colOff>387350</xdr:colOff>
      <xdr:row>4</xdr:row>
      <xdr:rowOff>319405</xdr:rowOff>
    </xdr:to>
    <xdr:pic>
      <xdr:nvPicPr>
        <xdr:cNvPr id="4" name="图片 3" descr="1648534618(1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" y="424815"/>
          <a:ext cx="1136015" cy="1282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1</xdr:row>
      <xdr:rowOff>28575</xdr:rowOff>
    </xdr:from>
    <xdr:to>
      <xdr:col>2</xdr:col>
      <xdr:colOff>687705</xdr:colOff>
      <xdr:row>4</xdr:row>
      <xdr:rowOff>317500</xdr:rowOff>
    </xdr:to>
    <xdr:pic>
      <xdr:nvPicPr>
        <xdr:cNvPr id="5" name="图片 4" descr="1648534618(1)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" y="295275"/>
          <a:ext cx="1266825" cy="143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31115</xdr:rowOff>
    </xdr:from>
    <xdr:to>
      <xdr:col>2</xdr:col>
      <xdr:colOff>701040</xdr:colOff>
      <xdr:row>4</xdr:row>
      <xdr:rowOff>149225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24180"/>
          <a:ext cx="1295400" cy="11125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28575</xdr:rowOff>
    </xdr:from>
    <xdr:to>
      <xdr:col>2</xdr:col>
      <xdr:colOff>588645</xdr:colOff>
      <xdr:row>4</xdr:row>
      <xdr:rowOff>302895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295275"/>
          <a:ext cx="1143000" cy="14173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3258;&#37319;&#25289;&#38142;&#25552;&#21069;&#19979;&#21333;&#27454;&#21340;&#21191;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985783248/FileRecv/HERO/&#24037;&#33402;&#21333;/&#33538;&#23665;/&#30007;T&#24676;&#318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3SS&#22823;&#36135;/&#26680;&#20215;/&#28304;&#33713;&#32654;/&#12304;&#25506;&#36335;&#32773;&#12305;552&#25253;&#20215;&#12289;&#24037;&#33402;&#36164;&#26009;5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款式图"/>
      <sheetName val="2局部图示标注"/>
      <sheetName val="3物料配色表"/>
      <sheetName val="4开发规格表"/>
      <sheetName val="5生产全码规格表"/>
      <sheetName val="6工艺说明"/>
      <sheetName val="7批版报告"/>
    </sheetNames>
    <sheetDataSet>
      <sheetData sheetId="0" refreshError="1">
        <row r="31">
          <cell r="A31" t="str">
            <v>季度</v>
          </cell>
        </row>
        <row r="32">
          <cell r="A32" t="str">
            <v>款号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封面"/>
      <sheetName val="外件物料"/>
      <sheetName val="工艺说明"/>
      <sheetName val="内件物料"/>
      <sheetName val="内件全码规格表"/>
      <sheetName val="内件工艺说明"/>
      <sheetName val="核价表、物料单"/>
      <sheetName val="规格表 "/>
      <sheetName val="批版报告"/>
      <sheetName val="全码规格表"/>
      <sheetName val="跳码样意见"/>
      <sheetName val="产前样意见 "/>
    </sheetNames>
    <sheetDataSet>
      <sheetData sheetId="0">
        <row r="12">
          <cell r="G12" t="str">
            <v>源莱美</v>
          </cell>
        </row>
        <row r="13">
          <cell r="G13" t="str">
            <v>源莱美</v>
          </cell>
        </row>
        <row r="14">
          <cell r="G14" t="str">
            <v>ODM</v>
          </cell>
        </row>
        <row r="19">
          <cell r="D19" t="str">
            <v>夏琳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86"/>
  <sheetViews>
    <sheetView workbookViewId="0">
      <selection activeCell="L51" sqref="L51"/>
    </sheetView>
  </sheetViews>
  <sheetFormatPr defaultColWidth="9" defaultRowHeight="13"/>
  <cols>
    <col min="1" max="1" width="4.08984375" style="107" customWidth="1"/>
    <col min="2" max="2" width="19.453125" style="107" customWidth="1"/>
    <col min="3" max="3" width="15.453125" style="107" customWidth="1"/>
    <col min="4" max="4" width="19.1796875" style="107" customWidth="1"/>
    <col min="5" max="5" width="13.90625" style="107" customWidth="1"/>
    <col min="6" max="6" width="11.90625" style="107" customWidth="1"/>
    <col min="7" max="13" width="6" style="107" customWidth="1"/>
    <col min="14" max="16384" width="9" style="107"/>
  </cols>
  <sheetData>
    <row r="1" spans="1:16" s="106" customFormat="1" ht="12.5">
      <c r="A1" s="346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16" s="106" customFormat="1" ht="15.9" customHeight="1">
      <c r="A2" s="115"/>
      <c r="B2" s="375"/>
      <c r="C2" s="375"/>
      <c r="D2" s="376"/>
      <c r="E2" s="116" t="s">
        <v>1</v>
      </c>
      <c r="F2" s="116" t="s">
        <v>2</v>
      </c>
      <c r="G2" s="117"/>
      <c r="H2" s="117"/>
      <c r="I2" s="117"/>
      <c r="J2" s="117"/>
      <c r="K2" s="117"/>
      <c r="L2" s="117"/>
      <c r="M2" s="117"/>
      <c r="N2" s="117"/>
      <c r="O2" s="116" t="s">
        <v>3</v>
      </c>
      <c r="P2" s="184"/>
    </row>
    <row r="3" spans="1:16" ht="15.9" customHeight="1">
      <c r="A3" s="367" t="s">
        <v>4</v>
      </c>
      <c r="B3" s="377"/>
      <c r="C3" s="377"/>
      <c r="D3" s="378"/>
      <c r="E3" s="118" t="s">
        <v>5</v>
      </c>
      <c r="F3" s="348" t="e">
        <f>#REF!</f>
        <v>#REF!</v>
      </c>
      <c r="G3" s="349"/>
      <c r="H3" s="349"/>
      <c r="I3" s="349"/>
      <c r="J3" s="120"/>
      <c r="K3" s="120"/>
      <c r="L3" s="120"/>
      <c r="M3" s="120"/>
      <c r="N3" s="120"/>
      <c r="O3" s="118" t="s">
        <v>6</v>
      </c>
      <c r="P3" s="185"/>
    </row>
    <row r="4" spans="1:16" ht="15.9" customHeight="1">
      <c r="A4" s="368"/>
      <c r="B4" s="377"/>
      <c r="C4" s="377"/>
      <c r="D4" s="378"/>
      <c r="E4" s="118" t="s">
        <v>7</v>
      </c>
      <c r="F4" s="350" t="e">
        <f>#REF!</f>
        <v>#REF!</v>
      </c>
      <c r="G4" s="349"/>
      <c r="H4" s="349"/>
      <c r="I4" s="349"/>
      <c r="J4" s="120"/>
      <c r="K4" s="120"/>
      <c r="L4" s="120"/>
      <c r="M4" s="120"/>
      <c r="N4" s="120"/>
      <c r="O4" s="118" t="s">
        <v>8</v>
      </c>
      <c r="P4" s="185"/>
    </row>
    <row r="5" spans="1:16" ht="15.9" customHeight="1">
      <c r="A5" s="368"/>
      <c r="B5" s="377"/>
      <c r="C5" s="377"/>
      <c r="D5" s="378"/>
      <c r="E5" s="118" t="s">
        <v>9</v>
      </c>
      <c r="F5" s="350" t="e">
        <f>#REF!</f>
        <v>#REF!</v>
      </c>
      <c r="G5" s="349"/>
      <c r="H5" s="349"/>
      <c r="I5" s="349"/>
      <c r="J5" s="120"/>
      <c r="K5" s="120"/>
      <c r="L5" s="120"/>
      <c r="M5" s="120"/>
      <c r="N5" s="120"/>
      <c r="O5" s="118" t="s">
        <v>10</v>
      </c>
      <c r="P5" s="186"/>
    </row>
    <row r="6" spans="1:16" ht="15.9" customHeight="1">
      <c r="A6" s="368"/>
      <c r="B6" s="377"/>
      <c r="C6" s="377"/>
      <c r="D6" s="378"/>
      <c r="E6" s="118" t="s">
        <v>11</v>
      </c>
      <c r="F6" s="348" t="s">
        <v>12</v>
      </c>
      <c r="G6" s="349"/>
      <c r="H6" s="349"/>
      <c r="I6" s="349"/>
      <c r="J6" s="120"/>
      <c r="K6" s="120"/>
      <c r="L6" s="120"/>
      <c r="M6" s="120"/>
      <c r="N6" s="120"/>
      <c r="O6" s="118" t="s">
        <v>13</v>
      </c>
      <c r="P6" s="185"/>
    </row>
    <row r="7" spans="1:16" ht="15.9" customHeight="1">
      <c r="A7" s="368"/>
      <c r="B7" s="379"/>
      <c r="C7" s="379"/>
      <c r="D7" s="380"/>
      <c r="E7" s="118" t="s">
        <v>14</v>
      </c>
      <c r="F7" s="348" t="e">
        <f>#REF!</f>
        <v>#REF!</v>
      </c>
      <c r="G7" s="349"/>
      <c r="H7" s="349"/>
      <c r="I7" s="349"/>
      <c r="J7" s="120"/>
      <c r="K7" s="120"/>
      <c r="L7" s="120"/>
      <c r="M7" s="120"/>
      <c r="N7" s="120"/>
      <c r="O7" s="118" t="s">
        <v>15</v>
      </c>
      <c r="P7" s="185"/>
    </row>
    <row r="8" spans="1:16" ht="17.25" customHeight="1">
      <c r="A8" s="210"/>
      <c r="B8" s="211" t="s">
        <v>16</v>
      </c>
      <c r="C8" s="212"/>
      <c r="D8" s="212"/>
      <c r="E8" s="212"/>
      <c r="F8" s="212"/>
      <c r="G8" s="212"/>
      <c r="H8" s="213"/>
      <c r="I8" s="213"/>
      <c r="J8" s="213"/>
      <c r="K8" s="213"/>
      <c r="L8" s="213"/>
      <c r="M8" s="213"/>
      <c r="N8" s="213"/>
      <c r="O8" s="213"/>
      <c r="P8" s="271"/>
    </row>
    <row r="9" spans="1:16">
      <c r="A9" s="369" t="s">
        <v>17</v>
      </c>
      <c r="B9" s="351" t="s">
        <v>18</v>
      </c>
      <c r="C9" s="351" t="s">
        <v>19</v>
      </c>
      <c r="D9" s="351" t="s">
        <v>20</v>
      </c>
      <c r="E9" s="351" t="s">
        <v>21</v>
      </c>
      <c r="F9" s="352"/>
      <c r="G9" s="351" t="s">
        <v>22</v>
      </c>
      <c r="H9" s="352"/>
      <c r="I9" s="352"/>
      <c r="J9" s="214"/>
      <c r="K9" s="214"/>
      <c r="L9" s="214"/>
      <c r="M9" s="214"/>
      <c r="N9" s="214"/>
      <c r="O9" s="351" t="s">
        <v>23</v>
      </c>
      <c r="P9" s="353"/>
    </row>
    <row r="10" spans="1:16" ht="26">
      <c r="A10" s="370"/>
      <c r="B10" s="352"/>
      <c r="C10" s="352"/>
      <c r="D10" s="352"/>
      <c r="E10" s="127" t="s">
        <v>24</v>
      </c>
      <c r="F10" s="127" t="s">
        <v>25</v>
      </c>
      <c r="G10" s="127" t="s">
        <v>26</v>
      </c>
      <c r="H10" s="127" t="s">
        <v>27</v>
      </c>
      <c r="I10" s="127" t="s">
        <v>28</v>
      </c>
      <c r="J10" s="127" t="s">
        <v>29</v>
      </c>
      <c r="K10" s="127" t="s">
        <v>30</v>
      </c>
      <c r="L10" s="127" t="s">
        <v>31</v>
      </c>
      <c r="M10" s="127" t="s">
        <v>32</v>
      </c>
      <c r="N10" s="127"/>
      <c r="O10" s="272" t="s">
        <v>33</v>
      </c>
      <c r="P10" s="273" t="s">
        <v>34</v>
      </c>
    </row>
    <row r="11" spans="1:16" ht="50.25" customHeight="1">
      <c r="A11" s="174">
        <v>1</v>
      </c>
      <c r="B11" s="215" t="s">
        <v>35</v>
      </c>
      <c r="C11" s="216" t="s">
        <v>36</v>
      </c>
      <c r="D11" s="217" t="s">
        <v>37</v>
      </c>
      <c r="E11" s="216"/>
      <c r="F11" s="216"/>
      <c r="G11" s="218"/>
      <c r="H11" s="219"/>
      <c r="I11" s="218"/>
      <c r="J11" s="218"/>
      <c r="K11" s="218"/>
      <c r="L11" s="218"/>
      <c r="M11" s="218"/>
      <c r="N11" s="218"/>
      <c r="O11" s="274"/>
      <c r="P11" s="275"/>
    </row>
    <row r="12" spans="1:16" s="205" customFormat="1" ht="65.25" customHeight="1">
      <c r="A12" s="174">
        <v>2</v>
      </c>
      <c r="B12" s="220" t="s">
        <v>38</v>
      </c>
      <c r="C12" s="216" t="s">
        <v>36</v>
      </c>
      <c r="D12" s="217" t="s">
        <v>39</v>
      </c>
      <c r="E12" s="221"/>
      <c r="F12" s="221"/>
      <c r="G12" s="218"/>
      <c r="H12" s="218"/>
      <c r="I12" s="218"/>
      <c r="J12" s="218"/>
      <c r="K12" s="218"/>
      <c r="L12" s="218"/>
      <c r="M12" s="218"/>
      <c r="N12" s="218"/>
      <c r="O12" s="276"/>
      <c r="P12" s="277"/>
    </row>
    <row r="13" spans="1:16" s="205" customFormat="1" ht="28.5" customHeight="1">
      <c r="A13" s="174">
        <v>3</v>
      </c>
      <c r="B13" s="220" t="s">
        <v>40</v>
      </c>
      <c r="C13" s="175" t="s">
        <v>41</v>
      </c>
      <c r="D13" s="217" t="s">
        <v>42</v>
      </c>
      <c r="E13" s="221"/>
      <c r="F13" s="221"/>
      <c r="G13" s="218"/>
      <c r="H13" s="218"/>
      <c r="I13" s="218"/>
      <c r="J13" s="218"/>
      <c r="K13" s="218"/>
      <c r="L13" s="218"/>
      <c r="M13" s="218"/>
      <c r="N13" s="218"/>
      <c r="O13" s="276"/>
      <c r="P13" s="277"/>
    </row>
    <row r="14" spans="1:16" s="205" customFormat="1" ht="42" customHeight="1">
      <c r="A14" s="174">
        <v>4</v>
      </c>
      <c r="B14" s="220" t="s">
        <v>43</v>
      </c>
      <c r="C14" s="222" t="s">
        <v>44</v>
      </c>
      <c r="D14" s="223" t="s">
        <v>45</v>
      </c>
      <c r="E14" s="221" t="s">
        <v>46</v>
      </c>
      <c r="F14" s="224"/>
      <c r="G14" s="218"/>
      <c r="H14" s="218"/>
      <c r="I14" s="218"/>
      <c r="J14" s="218"/>
      <c r="K14" s="218"/>
      <c r="L14" s="218"/>
      <c r="M14" s="218"/>
      <c r="N14" s="218"/>
      <c r="O14" s="276"/>
      <c r="P14" s="278"/>
    </row>
    <row r="15" spans="1:16" s="205" customFormat="1" ht="38.25" customHeight="1">
      <c r="A15" s="174">
        <v>5</v>
      </c>
      <c r="B15" s="220" t="s">
        <v>47</v>
      </c>
      <c r="C15" s="222" t="s">
        <v>48</v>
      </c>
      <c r="D15" s="223" t="s">
        <v>49</v>
      </c>
      <c r="E15" s="221"/>
      <c r="F15" s="224"/>
      <c r="G15" s="218"/>
      <c r="H15" s="218"/>
      <c r="I15" s="218"/>
      <c r="J15" s="218"/>
      <c r="K15" s="218"/>
      <c r="L15" s="218"/>
      <c r="M15" s="218"/>
      <c r="N15" s="218"/>
      <c r="O15" s="276"/>
      <c r="P15" s="278"/>
    </row>
    <row r="16" spans="1:16" s="205" customFormat="1" ht="26">
      <c r="A16" s="174">
        <v>6</v>
      </c>
      <c r="B16" s="222" t="s">
        <v>50</v>
      </c>
      <c r="C16" s="224"/>
      <c r="D16" s="223" t="s">
        <v>51</v>
      </c>
      <c r="E16" s="221" t="s">
        <v>52</v>
      </c>
      <c r="F16" s="224"/>
      <c r="G16" s="225" t="s">
        <v>53</v>
      </c>
      <c r="H16" s="225" t="s">
        <v>53</v>
      </c>
      <c r="I16" s="225" t="s">
        <v>53</v>
      </c>
      <c r="J16" s="225" t="s">
        <v>53</v>
      </c>
      <c r="K16" s="225" t="s">
        <v>53</v>
      </c>
      <c r="L16" s="225" t="s">
        <v>53</v>
      </c>
      <c r="M16" s="225" t="s">
        <v>53</v>
      </c>
      <c r="N16" s="225"/>
      <c r="O16" s="276"/>
      <c r="P16" s="278"/>
    </row>
    <row r="17" spans="1:16" s="205" customFormat="1" ht="18.75" customHeight="1">
      <c r="A17" s="174">
        <v>7</v>
      </c>
      <c r="B17" s="222" t="s">
        <v>54</v>
      </c>
      <c r="C17" s="224" t="s">
        <v>55</v>
      </c>
      <c r="D17" s="223" t="s">
        <v>56</v>
      </c>
      <c r="E17" s="224" t="s">
        <v>57</v>
      </c>
      <c r="F17" s="224"/>
      <c r="G17" s="225" t="s">
        <v>58</v>
      </c>
      <c r="H17" s="225" t="s">
        <v>58</v>
      </c>
      <c r="I17" s="225" t="s">
        <v>58</v>
      </c>
      <c r="J17" s="225" t="s">
        <v>58</v>
      </c>
      <c r="K17" s="225" t="s">
        <v>58</v>
      </c>
      <c r="L17" s="225" t="s">
        <v>58</v>
      </c>
      <c r="M17" s="225" t="s">
        <v>58</v>
      </c>
      <c r="N17" s="225"/>
      <c r="O17" s="276"/>
      <c r="P17" s="278"/>
    </row>
    <row r="18" spans="1:16" s="205" customFormat="1" ht="14">
      <c r="A18" s="174">
        <v>8</v>
      </c>
      <c r="B18" s="222" t="s">
        <v>54</v>
      </c>
      <c r="C18" s="224" t="s">
        <v>55</v>
      </c>
      <c r="D18" s="223" t="s">
        <v>59</v>
      </c>
      <c r="E18" s="224" t="s">
        <v>60</v>
      </c>
      <c r="F18" s="224"/>
      <c r="G18" s="225" t="s">
        <v>58</v>
      </c>
      <c r="H18" s="225" t="s">
        <v>58</v>
      </c>
      <c r="I18" s="225" t="s">
        <v>58</v>
      </c>
      <c r="J18" s="225" t="s">
        <v>58</v>
      </c>
      <c r="K18" s="225" t="s">
        <v>58</v>
      </c>
      <c r="L18" s="225" t="s">
        <v>58</v>
      </c>
      <c r="M18" s="225" t="s">
        <v>58</v>
      </c>
      <c r="N18" s="225"/>
      <c r="O18" s="276"/>
      <c r="P18" s="278"/>
    </row>
    <row r="19" spans="1:16" s="206" customFormat="1" ht="18" customHeight="1">
      <c r="A19" s="174">
        <v>9</v>
      </c>
      <c r="B19" s="226" t="s">
        <v>61</v>
      </c>
      <c r="C19" s="227" t="s">
        <v>62</v>
      </c>
      <c r="D19" s="227" t="s">
        <v>63</v>
      </c>
      <c r="E19" s="228" t="s">
        <v>64</v>
      </c>
      <c r="F19" s="228"/>
      <c r="G19" s="229" t="s">
        <v>58</v>
      </c>
      <c r="H19" s="229" t="s">
        <v>58</v>
      </c>
      <c r="I19" s="229" t="s">
        <v>58</v>
      </c>
      <c r="J19" s="229" t="s">
        <v>58</v>
      </c>
      <c r="K19" s="229" t="s">
        <v>58</v>
      </c>
      <c r="L19" s="229" t="s">
        <v>58</v>
      </c>
      <c r="M19" s="229" t="s">
        <v>58</v>
      </c>
      <c r="N19" s="229"/>
      <c r="O19" s="279"/>
      <c r="P19" s="280"/>
    </row>
    <row r="20" spans="1:16" s="206" customFormat="1" ht="18" customHeight="1">
      <c r="A20" s="174">
        <v>10</v>
      </c>
      <c r="B20" s="226" t="s">
        <v>61</v>
      </c>
      <c r="C20" s="227" t="s">
        <v>65</v>
      </c>
      <c r="D20" s="227" t="s">
        <v>66</v>
      </c>
      <c r="E20" s="228" t="s">
        <v>64</v>
      </c>
      <c r="F20" s="228"/>
      <c r="G20" s="229" t="s">
        <v>58</v>
      </c>
      <c r="H20" s="229" t="s">
        <v>58</v>
      </c>
      <c r="I20" s="229" t="s">
        <v>58</v>
      </c>
      <c r="J20" s="229" t="s">
        <v>58</v>
      </c>
      <c r="K20" s="229" t="s">
        <v>58</v>
      </c>
      <c r="L20" s="229" t="s">
        <v>58</v>
      </c>
      <c r="M20" s="229" t="s">
        <v>58</v>
      </c>
      <c r="N20" s="229"/>
      <c r="O20" s="279"/>
      <c r="P20" s="280"/>
    </row>
    <row r="21" spans="1:16">
      <c r="A21" s="354" t="s">
        <v>67</v>
      </c>
      <c r="B21" s="355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81"/>
    </row>
    <row r="22" spans="1:16">
      <c r="A22" s="232"/>
      <c r="B22" s="233" t="s">
        <v>68</v>
      </c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82"/>
    </row>
    <row r="23" spans="1:16">
      <c r="A23" s="371" t="s">
        <v>17</v>
      </c>
      <c r="B23" s="358" t="s">
        <v>69</v>
      </c>
      <c r="C23" s="358" t="s">
        <v>70</v>
      </c>
      <c r="D23" s="358" t="s">
        <v>20</v>
      </c>
      <c r="E23" s="358" t="s">
        <v>21</v>
      </c>
      <c r="F23" s="359"/>
      <c r="G23" s="358" t="s">
        <v>22</v>
      </c>
      <c r="H23" s="359"/>
      <c r="I23" s="359"/>
      <c r="J23" s="235"/>
      <c r="K23" s="235"/>
      <c r="L23" s="235"/>
      <c r="M23" s="235"/>
      <c r="N23" s="235"/>
      <c r="O23" s="358" t="s">
        <v>23</v>
      </c>
      <c r="P23" s="360"/>
    </row>
    <row r="24" spans="1:16" ht="26">
      <c r="A24" s="372"/>
      <c r="B24" s="359"/>
      <c r="C24" s="359"/>
      <c r="D24" s="359"/>
      <c r="E24" s="236" t="s">
        <v>71</v>
      </c>
      <c r="F24" s="236" t="s">
        <v>72</v>
      </c>
      <c r="G24" s="127" t="str">
        <f>G10</f>
        <v>配色一</v>
      </c>
      <c r="H24" s="127" t="str">
        <f t="shared" ref="H24:M24" si="0">H10</f>
        <v>配色二</v>
      </c>
      <c r="I24" s="127" t="str">
        <f t="shared" si="0"/>
        <v>配色三</v>
      </c>
      <c r="J24" s="127" t="str">
        <f t="shared" si="0"/>
        <v>配色四</v>
      </c>
      <c r="K24" s="127" t="str">
        <f t="shared" si="0"/>
        <v>配色五</v>
      </c>
      <c r="L24" s="127" t="str">
        <f t="shared" si="0"/>
        <v>配色六</v>
      </c>
      <c r="M24" s="127" t="str">
        <f t="shared" si="0"/>
        <v>配色七</v>
      </c>
      <c r="N24" s="127"/>
      <c r="O24" s="236" t="s">
        <v>73</v>
      </c>
      <c r="P24" s="283" t="s">
        <v>34</v>
      </c>
    </row>
    <row r="25" spans="1:16" s="207" customFormat="1" ht="60" customHeight="1">
      <c r="A25" s="237">
        <v>1</v>
      </c>
      <c r="B25" s="238" t="s">
        <v>74</v>
      </c>
      <c r="C25" s="239" t="s">
        <v>75</v>
      </c>
      <c r="D25" s="240" t="s">
        <v>76</v>
      </c>
      <c r="E25" s="241" t="s">
        <v>77</v>
      </c>
      <c r="F25" s="242">
        <v>72</v>
      </c>
      <c r="G25" s="243"/>
      <c r="H25" s="243"/>
      <c r="I25" s="243"/>
      <c r="J25" s="243"/>
      <c r="K25" s="243"/>
      <c r="L25" s="243"/>
      <c r="M25" s="243"/>
      <c r="N25" s="243"/>
      <c r="O25" s="284">
        <v>1</v>
      </c>
      <c r="P25" s="285"/>
    </row>
    <row r="26" spans="1:16" s="207" customFormat="1" ht="51" customHeight="1">
      <c r="A26" s="237">
        <v>2</v>
      </c>
      <c r="B26" s="238" t="s">
        <v>78</v>
      </c>
      <c r="C26" s="239" t="s">
        <v>75</v>
      </c>
      <c r="D26" s="240" t="s">
        <v>79</v>
      </c>
      <c r="E26" s="241" t="s">
        <v>77</v>
      </c>
      <c r="F26" s="242">
        <v>70</v>
      </c>
      <c r="G26" s="243"/>
      <c r="H26" s="243"/>
      <c r="I26" s="243"/>
      <c r="J26" s="243"/>
      <c r="K26" s="243"/>
      <c r="L26" s="243"/>
      <c r="M26" s="243"/>
      <c r="N26" s="243"/>
      <c r="O26" s="284">
        <v>1</v>
      </c>
      <c r="P26" s="285"/>
    </row>
    <row r="27" spans="1:16" s="207" customFormat="1" ht="42.75" customHeight="1">
      <c r="A27" s="237">
        <v>3</v>
      </c>
      <c r="B27" s="238" t="s">
        <v>80</v>
      </c>
      <c r="C27" s="239" t="s">
        <v>75</v>
      </c>
      <c r="D27" s="240" t="s">
        <v>81</v>
      </c>
      <c r="E27" s="244" t="s">
        <v>82</v>
      </c>
      <c r="F27" s="242">
        <v>22</v>
      </c>
      <c r="G27" s="243"/>
      <c r="H27" s="243"/>
      <c r="I27" s="243"/>
      <c r="J27" s="243"/>
      <c r="K27" s="243"/>
      <c r="L27" s="243"/>
      <c r="M27" s="243"/>
      <c r="N27" s="243"/>
      <c r="O27" s="286">
        <v>2</v>
      </c>
      <c r="P27" s="287"/>
    </row>
    <row r="28" spans="1:16" s="207" customFormat="1" ht="49.5" customHeight="1">
      <c r="A28" s="237">
        <v>4</v>
      </c>
      <c r="B28" s="238" t="s">
        <v>83</v>
      </c>
      <c r="C28" s="239" t="s">
        <v>75</v>
      </c>
      <c r="D28" s="245" t="s">
        <v>84</v>
      </c>
      <c r="E28" s="244" t="s">
        <v>82</v>
      </c>
      <c r="F28" s="246">
        <v>19</v>
      </c>
      <c r="G28" s="243"/>
      <c r="H28" s="243"/>
      <c r="I28" s="243"/>
      <c r="J28" s="243"/>
      <c r="K28" s="243"/>
      <c r="L28" s="243"/>
      <c r="M28" s="243"/>
      <c r="N28" s="243"/>
      <c r="O28" s="286">
        <v>1</v>
      </c>
      <c r="P28" s="287"/>
    </row>
    <row r="29" spans="1:16" s="207" customFormat="1" ht="42.75" customHeight="1">
      <c r="A29" s="237">
        <v>5</v>
      </c>
      <c r="B29" s="238" t="s">
        <v>85</v>
      </c>
      <c r="C29" s="239" t="s">
        <v>75</v>
      </c>
      <c r="D29" s="240" t="s">
        <v>86</v>
      </c>
      <c r="E29" s="244" t="s">
        <v>82</v>
      </c>
      <c r="F29" s="242">
        <v>15</v>
      </c>
      <c r="G29" s="243"/>
      <c r="H29" s="243"/>
      <c r="I29" s="243"/>
      <c r="J29" s="243"/>
      <c r="K29" s="243"/>
      <c r="L29" s="243"/>
      <c r="M29" s="243"/>
      <c r="N29" s="243"/>
      <c r="O29" s="286">
        <v>1</v>
      </c>
      <c r="P29" s="287"/>
    </row>
    <row r="30" spans="1:16" s="207" customFormat="1" ht="42.75" customHeight="1">
      <c r="A30" s="237">
        <v>6</v>
      </c>
      <c r="B30" s="238" t="s">
        <v>87</v>
      </c>
      <c r="C30" s="239" t="s">
        <v>75</v>
      </c>
      <c r="D30" s="240" t="s">
        <v>88</v>
      </c>
      <c r="E30" s="244" t="s">
        <v>82</v>
      </c>
      <c r="F30" s="242">
        <v>18</v>
      </c>
      <c r="G30" s="243"/>
      <c r="H30" s="243"/>
      <c r="I30" s="243"/>
      <c r="J30" s="243"/>
      <c r="K30" s="243"/>
      <c r="L30" s="243"/>
      <c r="M30" s="243"/>
      <c r="N30" s="243"/>
      <c r="O30" s="286">
        <v>1</v>
      </c>
      <c r="P30" s="287"/>
    </row>
    <row r="31" spans="1:16">
      <c r="A31" s="354"/>
      <c r="B31" s="355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P31" s="281"/>
    </row>
    <row r="32" spans="1:16">
      <c r="A32" s="247"/>
      <c r="B32" s="248" t="s">
        <v>89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34"/>
      <c r="P32" s="282"/>
    </row>
    <row r="33" spans="1:16">
      <c r="A33" s="373" t="s">
        <v>17</v>
      </c>
      <c r="B33" s="361" t="s">
        <v>18</v>
      </c>
      <c r="C33" s="361" t="s">
        <v>19</v>
      </c>
      <c r="D33" s="361" t="s">
        <v>20</v>
      </c>
      <c r="E33" s="361" t="s">
        <v>21</v>
      </c>
      <c r="F33" s="362"/>
      <c r="G33" s="361" t="s">
        <v>22</v>
      </c>
      <c r="H33" s="362"/>
      <c r="I33" s="362"/>
      <c r="J33" s="250"/>
      <c r="K33" s="250"/>
      <c r="L33" s="250"/>
      <c r="M33" s="250"/>
      <c r="N33" s="250"/>
      <c r="O33" s="358" t="s">
        <v>23</v>
      </c>
      <c r="P33" s="360"/>
    </row>
    <row r="34" spans="1:16" ht="26">
      <c r="A34" s="374"/>
      <c r="B34" s="362"/>
      <c r="C34" s="362"/>
      <c r="D34" s="362"/>
      <c r="E34" s="251" t="s">
        <v>71</v>
      </c>
      <c r="F34" s="251" t="s">
        <v>72</v>
      </c>
      <c r="G34" s="127" t="str">
        <f>G10</f>
        <v>配色一</v>
      </c>
      <c r="H34" s="127" t="str">
        <f t="shared" ref="H34:M34" si="1">H10</f>
        <v>配色二</v>
      </c>
      <c r="I34" s="127" t="str">
        <f t="shared" si="1"/>
        <v>配色三</v>
      </c>
      <c r="J34" s="127" t="str">
        <f t="shared" si="1"/>
        <v>配色四</v>
      </c>
      <c r="K34" s="127" t="str">
        <f t="shared" si="1"/>
        <v>配色五</v>
      </c>
      <c r="L34" s="127" t="str">
        <f t="shared" si="1"/>
        <v>配色六</v>
      </c>
      <c r="M34" s="127" t="str">
        <f t="shared" si="1"/>
        <v>配色七</v>
      </c>
      <c r="N34" s="127"/>
      <c r="O34" s="251" t="s">
        <v>73</v>
      </c>
      <c r="P34" s="288" t="s">
        <v>34</v>
      </c>
    </row>
    <row r="35" spans="1:16" s="206" customFormat="1" ht="18" customHeight="1">
      <c r="A35" s="252">
        <v>1</v>
      </c>
      <c r="B35" s="253" t="s">
        <v>90</v>
      </c>
      <c r="C35" s="254" t="s">
        <v>91</v>
      </c>
      <c r="D35" s="226" t="s">
        <v>92</v>
      </c>
      <c r="E35" s="228" t="s">
        <v>93</v>
      </c>
      <c r="F35" s="228"/>
      <c r="G35" s="255"/>
      <c r="H35" s="255"/>
      <c r="I35" s="255"/>
      <c r="J35" s="255"/>
      <c r="K35" s="255"/>
      <c r="L35" s="255"/>
      <c r="M35" s="255"/>
      <c r="N35" s="255"/>
      <c r="O35" s="289">
        <v>2.6</v>
      </c>
      <c r="P35" s="280"/>
    </row>
    <row r="36" spans="1:16" s="206" customFormat="1" ht="18" customHeight="1">
      <c r="A36" s="252">
        <v>2</v>
      </c>
      <c r="B36" s="253" t="s">
        <v>94</v>
      </c>
      <c r="C36" s="254" t="s">
        <v>95</v>
      </c>
      <c r="D36" s="226" t="s">
        <v>96</v>
      </c>
      <c r="E36" s="228"/>
      <c r="F36" s="228"/>
      <c r="G36" s="255"/>
      <c r="H36" s="255"/>
      <c r="I36" s="255"/>
      <c r="J36" s="255"/>
      <c r="K36" s="255"/>
      <c r="L36" s="255"/>
      <c r="M36" s="255"/>
      <c r="N36" s="255"/>
      <c r="O36" s="289">
        <v>1</v>
      </c>
      <c r="P36" s="280"/>
    </row>
    <row r="37" spans="1:16" s="206" customFormat="1" ht="18" customHeight="1">
      <c r="A37" s="252">
        <v>3</v>
      </c>
      <c r="B37" s="253" t="s">
        <v>94</v>
      </c>
      <c r="C37" s="254" t="s">
        <v>97</v>
      </c>
      <c r="D37" s="226" t="s">
        <v>98</v>
      </c>
      <c r="E37" s="228"/>
      <c r="F37" s="228"/>
      <c r="G37" s="255"/>
      <c r="H37" s="255"/>
      <c r="I37" s="255"/>
      <c r="J37" s="255"/>
      <c r="K37" s="255"/>
      <c r="L37" s="255"/>
      <c r="M37" s="255"/>
      <c r="N37" s="255"/>
      <c r="O37" s="289">
        <v>3</v>
      </c>
      <c r="P37" s="280"/>
    </row>
    <row r="38" spans="1:16" s="206" customFormat="1" ht="18" customHeight="1">
      <c r="A38" s="252">
        <v>4</v>
      </c>
      <c r="B38" s="253" t="s">
        <v>99</v>
      </c>
      <c r="C38" s="256" t="s">
        <v>100</v>
      </c>
      <c r="D38" s="226" t="s">
        <v>101</v>
      </c>
      <c r="E38" s="228"/>
      <c r="F38" s="228"/>
      <c r="G38" s="255"/>
      <c r="H38" s="255"/>
      <c r="I38" s="255"/>
      <c r="J38" s="255"/>
      <c r="K38" s="255"/>
      <c r="L38" s="255"/>
      <c r="M38" s="255"/>
      <c r="N38" s="255"/>
      <c r="O38" s="289">
        <v>4</v>
      </c>
      <c r="P38" s="280"/>
    </row>
    <row r="39" spans="1:16" s="206" customFormat="1" ht="18" customHeight="1">
      <c r="A39" s="252">
        <v>5</v>
      </c>
      <c r="B39" s="253" t="s">
        <v>102</v>
      </c>
      <c r="C39" s="256" t="s">
        <v>103</v>
      </c>
      <c r="D39" s="226" t="s">
        <v>104</v>
      </c>
      <c r="E39" s="228"/>
      <c r="F39" s="228"/>
      <c r="G39" s="226" t="s">
        <v>105</v>
      </c>
      <c r="H39" s="226" t="s">
        <v>105</v>
      </c>
      <c r="I39" s="226" t="s">
        <v>105</v>
      </c>
      <c r="J39" s="226" t="s">
        <v>105</v>
      </c>
      <c r="K39" s="226" t="s">
        <v>105</v>
      </c>
      <c r="L39" s="226" t="s">
        <v>105</v>
      </c>
      <c r="M39" s="226" t="s">
        <v>105</v>
      </c>
      <c r="N39" s="226"/>
      <c r="O39" s="289">
        <v>4</v>
      </c>
      <c r="P39" s="280"/>
    </row>
    <row r="40" spans="1:16" s="206" customFormat="1" ht="18" customHeight="1">
      <c r="A40" s="252">
        <v>6</v>
      </c>
      <c r="B40" s="253" t="s">
        <v>106</v>
      </c>
      <c r="C40" s="257" t="s">
        <v>107</v>
      </c>
      <c r="D40" s="226" t="s">
        <v>108</v>
      </c>
      <c r="E40" s="257" t="s">
        <v>109</v>
      </c>
      <c r="F40" s="257"/>
      <c r="G40" s="226"/>
      <c r="H40" s="226"/>
      <c r="I40" s="226"/>
      <c r="J40" s="226"/>
      <c r="K40" s="226"/>
      <c r="L40" s="226"/>
      <c r="M40" s="226"/>
      <c r="N40" s="226"/>
      <c r="O40" s="289">
        <v>8</v>
      </c>
      <c r="P40" s="280"/>
    </row>
    <row r="41" spans="1:16" s="206" customFormat="1" ht="18" customHeight="1">
      <c r="A41" s="252">
        <v>7</v>
      </c>
      <c r="B41" s="253" t="s">
        <v>110</v>
      </c>
      <c r="C41" s="254" t="s">
        <v>111</v>
      </c>
      <c r="D41" s="226" t="s">
        <v>112</v>
      </c>
      <c r="E41" s="228" t="s">
        <v>113</v>
      </c>
      <c r="F41" s="228"/>
      <c r="G41" s="255" t="s">
        <v>114</v>
      </c>
      <c r="H41" s="255" t="s">
        <v>114</v>
      </c>
      <c r="I41" s="255" t="s">
        <v>114</v>
      </c>
      <c r="J41" s="255" t="s">
        <v>114</v>
      </c>
      <c r="K41" s="255" t="s">
        <v>114</v>
      </c>
      <c r="L41" s="255" t="s">
        <v>114</v>
      </c>
      <c r="M41" s="255" t="s">
        <v>114</v>
      </c>
      <c r="N41" s="255"/>
      <c r="O41" s="289">
        <v>3</v>
      </c>
      <c r="P41" s="280"/>
    </row>
    <row r="42" spans="1:16" s="206" customFormat="1" ht="18" customHeight="1">
      <c r="A42" s="252">
        <v>8</v>
      </c>
      <c r="B42" s="253" t="s">
        <v>115</v>
      </c>
      <c r="C42" s="254" t="s">
        <v>111</v>
      </c>
      <c r="D42" s="226" t="s">
        <v>112</v>
      </c>
      <c r="E42" s="228" t="s">
        <v>113</v>
      </c>
      <c r="F42" s="228"/>
      <c r="G42" s="226" t="s">
        <v>116</v>
      </c>
      <c r="H42" s="226" t="s">
        <v>116</v>
      </c>
      <c r="I42" s="226" t="s">
        <v>116</v>
      </c>
      <c r="J42" s="226" t="s">
        <v>116</v>
      </c>
      <c r="K42" s="226" t="s">
        <v>116</v>
      </c>
      <c r="L42" s="226" t="s">
        <v>116</v>
      </c>
      <c r="M42" s="226" t="s">
        <v>116</v>
      </c>
      <c r="N42" s="226"/>
      <c r="O42" s="289">
        <v>3</v>
      </c>
      <c r="P42" s="280"/>
    </row>
    <row r="43" spans="1:16" s="206" customFormat="1" ht="18" customHeight="1">
      <c r="A43" s="252">
        <v>9</v>
      </c>
      <c r="B43" s="253" t="s">
        <v>117</v>
      </c>
      <c r="C43" s="254" t="s">
        <v>118</v>
      </c>
      <c r="D43" s="226" t="s">
        <v>119</v>
      </c>
      <c r="E43" s="258" t="s">
        <v>120</v>
      </c>
      <c r="F43" s="228"/>
      <c r="G43" s="226" t="s">
        <v>116</v>
      </c>
      <c r="H43" s="226" t="s">
        <v>116</v>
      </c>
      <c r="I43" s="226" t="s">
        <v>116</v>
      </c>
      <c r="J43" s="226" t="s">
        <v>116</v>
      </c>
      <c r="K43" s="226" t="s">
        <v>116</v>
      </c>
      <c r="L43" s="226" t="s">
        <v>116</v>
      </c>
      <c r="M43" s="226" t="s">
        <v>116</v>
      </c>
      <c r="N43" s="226"/>
      <c r="O43" s="289">
        <v>5</v>
      </c>
      <c r="P43" s="280"/>
    </row>
    <row r="44" spans="1:16" s="206" customFormat="1" ht="18" customHeight="1">
      <c r="A44" s="252">
        <v>10</v>
      </c>
      <c r="B44" s="253" t="s">
        <v>121</v>
      </c>
      <c r="C44" s="254" t="s">
        <v>118</v>
      </c>
      <c r="D44" s="226" t="s">
        <v>119</v>
      </c>
      <c r="E44" s="258" t="s">
        <v>120</v>
      </c>
      <c r="F44" s="228"/>
      <c r="G44" s="226" t="s">
        <v>116</v>
      </c>
      <c r="H44" s="226" t="s">
        <v>116</v>
      </c>
      <c r="I44" s="226" t="s">
        <v>116</v>
      </c>
      <c r="J44" s="226" t="s">
        <v>116</v>
      </c>
      <c r="K44" s="226" t="s">
        <v>116</v>
      </c>
      <c r="L44" s="226" t="s">
        <v>116</v>
      </c>
      <c r="M44" s="226" t="s">
        <v>116</v>
      </c>
      <c r="N44" s="226"/>
      <c r="O44" s="289">
        <v>5</v>
      </c>
      <c r="P44" s="280"/>
    </row>
    <row r="45" spans="1:16" s="206" customFormat="1" ht="18" customHeight="1">
      <c r="A45" s="252">
        <v>11</v>
      </c>
      <c r="B45" s="253" t="s">
        <v>122</v>
      </c>
      <c r="C45" s="254" t="s">
        <v>123</v>
      </c>
      <c r="D45" s="226" t="s">
        <v>124</v>
      </c>
      <c r="E45" s="228" t="s">
        <v>125</v>
      </c>
      <c r="F45" s="259"/>
      <c r="G45" s="255"/>
      <c r="H45" s="255"/>
      <c r="I45" s="255"/>
      <c r="J45" s="255"/>
      <c r="K45" s="255"/>
      <c r="L45" s="255"/>
      <c r="M45" s="255"/>
      <c r="N45" s="255"/>
      <c r="O45" s="289">
        <v>2</v>
      </c>
      <c r="P45" s="280"/>
    </row>
    <row r="46" spans="1:16" s="206" customFormat="1" ht="18" customHeight="1">
      <c r="A46" s="252">
        <v>12</v>
      </c>
      <c r="B46" s="253" t="s">
        <v>126</v>
      </c>
      <c r="C46" s="254" t="s">
        <v>127</v>
      </c>
      <c r="D46" s="226" t="s">
        <v>128</v>
      </c>
      <c r="E46" s="228" t="s">
        <v>129</v>
      </c>
      <c r="F46" s="259"/>
      <c r="G46" s="255"/>
      <c r="H46" s="255"/>
      <c r="I46" s="255"/>
      <c r="J46" s="255"/>
      <c r="K46" s="255"/>
      <c r="L46" s="255"/>
      <c r="M46" s="255"/>
      <c r="N46" s="255"/>
      <c r="O46" s="289">
        <v>2</v>
      </c>
      <c r="P46" s="280"/>
    </row>
    <row r="47" spans="1:16" s="206" customFormat="1" ht="18" customHeight="1">
      <c r="A47" s="252">
        <v>13</v>
      </c>
      <c r="B47" s="253" t="s">
        <v>122</v>
      </c>
      <c r="C47" s="254" t="s">
        <v>130</v>
      </c>
      <c r="D47" s="226" t="s">
        <v>131</v>
      </c>
      <c r="E47" s="228" t="s">
        <v>132</v>
      </c>
      <c r="F47" s="259"/>
      <c r="G47" s="255"/>
      <c r="H47" s="255"/>
      <c r="I47" s="255"/>
      <c r="J47" s="255"/>
      <c r="K47" s="255"/>
      <c r="L47" s="255"/>
      <c r="M47" s="255"/>
      <c r="N47" s="255"/>
      <c r="O47" s="289">
        <v>2</v>
      </c>
      <c r="P47" s="280"/>
    </row>
    <row r="48" spans="1:16" s="206" customFormat="1" ht="18" customHeight="1">
      <c r="A48" s="252">
        <v>14</v>
      </c>
      <c r="B48" s="253" t="s">
        <v>126</v>
      </c>
      <c r="C48" s="254" t="s">
        <v>133</v>
      </c>
      <c r="D48" s="226" t="s">
        <v>134</v>
      </c>
      <c r="E48" s="228" t="s">
        <v>132</v>
      </c>
      <c r="F48" s="259"/>
      <c r="G48" s="255"/>
      <c r="H48" s="255"/>
      <c r="I48" s="255"/>
      <c r="J48" s="255"/>
      <c r="K48" s="255"/>
      <c r="L48" s="255"/>
      <c r="M48" s="255"/>
      <c r="N48" s="255"/>
      <c r="O48" s="289">
        <v>4</v>
      </c>
      <c r="P48" s="280"/>
    </row>
    <row r="49" spans="1:16" s="206" customFormat="1" ht="18" customHeight="1">
      <c r="A49" s="252">
        <v>15</v>
      </c>
      <c r="B49" s="226" t="s">
        <v>135</v>
      </c>
      <c r="C49" s="254" t="s">
        <v>136</v>
      </c>
      <c r="D49" s="226" t="s">
        <v>101</v>
      </c>
      <c r="E49" s="228" t="s">
        <v>137</v>
      </c>
      <c r="F49" s="228"/>
      <c r="G49" s="255"/>
      <c r="H49" s="255"/>
      <c r="I49" s="255"/>
      <c r="J49" s="255"/>
      <c r="K49" s="255"/>
      <c r="L49" s="255"/>
      <c r="M49" s="255"/>
      <c r="N49" s="255"/>
      <c r="O49" s="289">
        <v>0.32</v>
      </c>
      <c r="P49" s="280"/>
    </row>
    <row r="50" spans="1:16" s="206" customFormat="1" ht="31.5" customHeight="1">
      <c r="A50" s="252"/>
      <c r="B50" s="260" t="s">
        <v>138</v>
      </c>
      <c r="C50" s="261" t="s">
        <v>139</v>
      </c>
      <c r="D50" s="262" t="s">
        <v>76</v>
      </c>
      <c r="E50" s="263"/>
      <c r="F50" s="263" t="s">
        <v>140</v>
      </c>
      <c r="G50" s="255"/>
      <c r="H50" s="255"/>
      <c r="I50" s="255"/>
      <c r="J50" s="255"/>
      <c r="K50" s="255"/>
      <c r="L50" s="255"/>
      <c r="M50" s="255"/>
      <c r="N50" s="255"/>
      <c r="O50" s="289">
        <v>1</v>
      </c>
      <c r="P50" s="280"/>
    </row>
    <row r="51" spans="1:16" s="206" customFormat="1" ht="18" customHeight="1">
      <c r="A51" s="252"/>
      <c r="B51" s="260" t="s">
        <v>141</v>
      </c>
      <c r="C51" s="261" t="s">
        <v>142</v>
      </c>
      <c r="D51" s="262" t="s">
        <v>143</v>
      </c>
      <c r="E51" s="263"/>
      <c r="F51" s="263" t="s">
        <v>140</v>
      </c>
      <c r="G51" s="255"/>
      <c r="H51" s="255"/>
      <c r="I51" s="255"/>
      <c r="J51" s="255"/>
      <c r="K51" s="255"/>
      <c r="L51" s="255"/>
      <c r="M51" s="255"/>
      <c r="N51" s="255"/>
      <c r="O51" s="289">
        <v>1</v>
      </c>
      <c r="P51" s="280"/>
    </row>
    <row r="52" spans="1:16" s="206" customFormat="1" ht="18" customHeight="1">
      <c r="A52" s="252">
        <v>16</v>
      </c>
      <c r="B52" s="226" t="s">
        <v>144</v>
      </c>
      <c r="C52" s="254" t="s">
        <v>145</v>
      </c>
      <c r="D52" s="226" t="s">
        <v>146</v>
      </c>
      <c r="E52" s="228" t="s">
        <v>147</v>
      </c>
      <c r="F52" s="228"/>
      <c r="G52" s="255" t="s">
        <v>148</v>
      </c>
      <c r="H52" s="255" t="s">
        <v>148</v>
      </c>
      <c r="I52" s="255" t="s">
        <v>148</v>
      </c>
      <c r="J52" s="255" t="s">
        <v>148</v>
      </c>
      <c r="K52" s="255" t="s">
        <v>148</v>
      </c>
      <c r="L52" s="255" t="s">
        <v>148</v>
      </c>
      <c r="M52" s="255" t="s">
        <v>148</v>
      </c>
      <c r="N52" s="255"/>
      <c r="O52" s="289">
        <v>0.15</v>
      </c>
      <c r="P52" s="280"/>
    </row>
    <row r="53" spans="1:16" s="206" customFormat="1" ht="18" customHeight="1">
      <c r="A53" s="252">
        <v>17</v>
      </c>
      <c r="B53" s="226" t="s">
        <v>149</v>
      </c>
      <c r="C53" s="254" t="s">
        <v>150</v>
      </c>
      <c r="D53" s="226" t="s">
        <v>151</v>
      </c>
      <c r="E53" s="228"/>
      <c r="F53" s="228"/>
      <c r="G53" s="255" t="s">
        <v>152</v>
      </c>
      <c r="H53" s="255" t="s">
        <v>152</v>
      </c>
      <c r="I53" s="255" t="s">
        <v>152</v>
      </c>
      <c r="J53" s="255" t="s">
        <v>152</v>
      </c>
      <c r="K53" s="255" t="s">
        <v>152</v>
      </c>
      <c r="L53" s="255" t="s">
        <v>152</v>
      </c>
      <c r="M53" s="255" t="s">
        <v>152</v>
      </c>
      <c r="N53" s="255"/>
      <c r="O53" s="289">
        <v>1.5</v>
      </c>
      <c r="P53" s="280"/>
    </row>
    <row r="54" spans="1:16" s="206" customFormat="1" ht="18" customHeight="1">
      <c r="A54" s="252">
        <v>18</v>
      </c>
      <c r="B54" s="226" t="s">
        <v>153</v>
      </c>
      <c r="C54" s="254" t="s">
        <v>154</v>
      </c>
      <c r="D54" s="226" t="s">
        <v>155</v>
      </c>
      <c r="E54" s="228"/>
      <c r="F54" s="228"/>
      <c r="G54" s="255" t="s">
        <v>105</v>
      </c>
      <c r="H54" s="255" t="s">
        <v>105</v>
      </c>
      <c r="I54" s="255" t="s">
        <v>105</v>
      </c>
      <c r="J54" s="255" t="s">
        <v>105</v>
      </c>
      <c r="K54" s="255" t="s">
        <v>105</v>
      </c>
      <c r="L54" s="255" t="s">
        <v>105</v>
      </c>
      <c r="M54" s="255" t="s">
        <v>105</v>
      </c>
      <c r="N54" s="255"/>
      <c r="O54" s="289">
        <v>1</v>
      </c>
      <c r="P54" s="280"/>
    </row>
    <row r="55" spans="1:16" s="206" customFormat="1" ht="18" customHeight="1">
      <c r="A55" s="252">
        <v>19</v>
      </c>
      <c r="B55" s="253" t="s">
        <v>156</v>
      </c>
      <c r="C55" s="254" t="s">
        <v>157</v>
      </c>
      <c r="D55" s="226" t="s">
        <v>158</v>
      </c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89">
        <v>1</v>
      </c>
      <c r="P55" s="280"/>
    </row>
    <row r="56" spans="1:16" s="206" customFormat="1" ht="18" customHeight="1">
      <c r="A56" s="252">
        <v>20</v>
      </c>
      <c r="B56" s="253" t="s">
        <v>159</v>
      </c>
      <c r="C56" s="264" t="s">
        <v>160</v>
      </c>
      <c r="D56" s="226"/>
      <c r="E56" s="226"/>
      <c r="F56" s="228"/>
      <c r="G56" s="228"/>
      <c r="H56" s="228"/>
      <c r="I56" s="228"/>
      <c r="J56" s="228"/>
      <c r="K56" s="228"/>
      <c r="L56" s="228"/>
      <c r="M56" s="228"/>
      <c r="N56" s="228"/>
      <c r="O56" s="289">
        <v>1</v>
      </c>
      <c r="P56" s="280"/>
    </row>
    <row r="57" spans="1:16" s="206" customFormat="1" ht="18" customHeight="1">
      <c r="A57" s="252">
        <v>21</v>
      </c>
      <c r="B57" s="253" t="s">
        <v>161</v>
      </c>
      <c r="C57" s="254" t="s">
        <v>162</v>
      </c>
      <c r="D57" s="226"/>
      <c r="E57" s="228"/>
      <c r="F57" s="228"/>
      <c r="G57" s="253"/>
      <c r="H57" s="228"/>
      <c r="I57" s="228"/>
      <c r="J57" s="228"/>
      <c r="K57" s="228"/>
      <c r="L57" s="228"/>
      <c r="M57" s="228"/>
      <c r="N57" s="228"/>
      <c r="O57" s="289">
        <v>1</v>
      </c>
      <c r="P57" s="280"/>
    </row>
    <row r="58" spans="1:16" s="206" customFormat="1" ht="18" customHeight="1">
      <c r="A58" s="252">
        <v>22</v>
      </c>
      <c r="B58" s="253" t="s">
        <v>163</v>
      </c>
      <c r="C58" s="265" t="s">
        <v>164</v>
      </c>
      <c r="D58" s="266" t="s">
        <v>165</v>
      </c>
      <c r="E58" s="266"/>
      <c r="F58" s="267"/>
      <c r="G58" s="267" t="s">
        <v>166</v>
      </c>
      <c r="H58" s="267" t="s">
        <v>166</v>
      </c>
      <c r="I58" s="267" t="s">
        <v>166</v>
      </c>
      <c r="J58" s="267" t="s">
        <v>166</v>
      </c>
      <c r="K58" s="267" t="s">
        <v>166</v>
      </c>
      <c r="L58" s="267" t="s">
        <v>166</v>
      </c>
      <c r="M58" s="267" t="s">
        <v>166</v>
      </c>
      <c r="N58" s="267"/>
      <c r="O58" s="289">
        <v>1</v>
      </c>
      <c r="P58" s="280" t="s">
        <v>167</v>
      </c>
    </row>
    <row r="59" spans="1:16" s="206" customFormat="1" ht="18" customHeight="1">
      <c r="A59" s="252">
        <v>23</v>
      </c>
      <c r="B59" s="253" t="s">
        <v>163</v>
      </c>
      <c r="C59" s="265" t="s">
        <v>168</v>
      </c>
      <c r="D59" s="266" t="s">
        <v>169</v>
      </c>
      <c r="E59" s="266"/>
      <c r="F59" s="267"/>
      <c r="G59" s="267" t="s">
        <v>166</v>
      </c>
      <c r="H59" s="267" t="s">
        <v>166</v>
      </c>
      <c r="I59" s="267" t="s">
        <v>166</v>
      </c>
      <c r="J59" s="267" t="s">
        <v>166</v>
      </c>
      <c r="K59" s="267" t="s">
        <v>166</v>
      </c>
      <c r="L59" s="267" t="s">
        <v>166</v>
      </c>
      <c r="M59" s="267" t="s">
        <v>166</v>
      </c>
      <c r="N59" s="267"/>
      <c r="O59" s="289">
        <v>1</v>
      </c>
      <c r="P59" s="280" t="s">
        <v>167</v>
      </c>
    </row>
    <row r="60" spans="1:16" s="206" customFormat="1" ht="18" customHeight="1">
      <c r="A60" s="252">
        <v>24</v>
      </c>
      <c r="B60" s="253" t="s">
        <v>163</v>
      </c>
      <c r="C60" s="265" t="s">
        <v>164</v>
      </c>
      <c r="D60" s="266" t="s">
        <v>170</v>
      </c>
      <c r="E60" s="266"/>
      <c r="F60" s="267"/>
      <c r="G60" s="255"/>
      <c r="H60" s="255"/>
      <c r="I60" s="255"/>
      <c r="J60" s="255"/>
      <c r="K60" s="255"/>
      <c r="L60" s="255"/>
      <c r="M60" s="255"/>
      <c r="N60" s="255"/>
      <c r="O60" s="289">
        <v>1</v>
      </c>
      <c r="P60" s="280" t="s">
        <v>167</v>
      </c>
    </row>
    <row r="61" spans="1:16" s="208" customFormat="1" ht="17.149999999999999" customHeight="1">
      <c r="A61" s="252">
        <v>25</v>
      </c>
      <c r="B61" s="268" t="s">
        <v>171</v>
      </c>
      <c r="C61" s="268" t="s">
        <v>172</v>
      </c>
      <c r="D61" s="268" t="s">
        <v>173</v>
      </c>
      <c r="E61" s="268"/>
      <c r="F61" s="269"/>
      <c r="G61" s="268"/>
      <c r="H61" s="268"/>
      <c r="I61" s="268"/>
      <c r="J61" s="290"/>
      <c r="K61" s="268"/>
      <c r="L61" s="291"/>
      <c r="M61" s="292"/>
      <c r="N61" s="292"/>
      <c r="O61" s="289">
        <v>1</v>
      </c>
      <c r="P61" s="293" t="s">
        <v>174</v>
      </c>
    </row>
    <row r="62" spans="1:16" s="208" customFormat="1" ht="17.149999999999999" customHeight="1">
      <c r="A62" s="252">
        <v>26</v>
      </c>
      <c r="B62" s="268" t="s">
        <v>175</v>
      </c>
      <c r="C62" s="268"/>
      <c r="D62" s="268"/>
      <c r="E62" s="268"/>
      <c r="F62" s="269"/>
      <c r="G62" s="268"/>
      <c r="H62" s="268"/>
      <c r="I62" s="268"/>
      <c r="J62" s="290"/>
      <c r="K62" s="268"/>
      <c r="L62" s="291"/>
      <c r="M62" s="292"/>
      <c r="N62" s="292"/>
      <c r="O62" s="289">
        <v>1</v>
      </c>
      <c r="P62" s="293" t="s">
        <v>174</v>
      </c>
    </row>
    <row r="63" spans="1:16" s="208" customFormat="1" ht="17.149999999999999" customHeight="1">
      <c r="A63" s="252">
        <v>27</v>
      </c>
      <c r="B63" s="268" t="s">
        <v>176</v>
      </c>
      <c r="C63" s="268"/>
      <c r="D63" s="268"/>
      <c r="E63" s="268"/>
      <c r="F63" s="269"/>
      <c r="G63" s="268"/>
      <c r="H63" s="268"/>
      <c r="I63" s="268"/>
      <c r="J63" s="290"/>
      <c r="K63" s="268"/>
      <c r="L63" s="291"/>
      <c r="M63" s="292"/>
      <c r="N63" s="292"/>
      <c r="O63" s="289">
        <v>1</v>
      </c>
      <c r="P63" s="293" t="s">
        <v>174</v>
      </c>
    </row>
    <row r="64" spans="1:16" s="209" customFormat="1" ht="18" customHeight="1">
      <c r="A64" s="252">
        <v>28</v>
      </c>
      <c r="B64" s="270" t="s">
        <v>177</v>
      </c>
      <c r="C64" s="157"/>
      <c r="D64" s="157"/>
      <c r="E64" s="157"/>
      <c r="F64" s="149"/>
      <c r="G64" s="157"/>
      <c r="H64" s="157"/>
      <c r="I64" s="268"/>
      <c r="J64" s="294"/>
      <c r="K64" s="295"/>
      <c r="L64" s="296"/>
      <c r="M64" s="297"/>
      <c r="N64" s="297"/>
      <c r="O64" s="289">
        <v>1</v>
      </c>
      <c r="P64" s="293" t="s">
        <v>174</v>
      </c>
    </row>
    <row r="65" spans="1:16" s="208" customFormat="1" ht="17.149999999999999" customHeight="1">
      <c r="A65" s="252">
        <v>29</v>
      </c>
      <c r="B65" s="298" t="s">
        <v>178</v>
      </c>
      <c r="C65" s="298"/>
      <c r="D65" s="299"/>
      <c r="E65" s="268"/>
      <c r="F65" s="269"/>
      <c r="G65" s="268"/>
      <c r="H65" s="268"/>
      <c r="I65" s="313"/>
      <c r="J65" s="290"/>
      <c r="K65" s="268"/>
      <c r="L65" s="291"/>
      <c r="M65" s="314"/>
      <c r="N65" s="314"/>
      <c r="O65" s="289">
        <v>1</v>
      </c>
      <c r="P65" s="315" t="s">
        <v>179</v>
      </c>
    </row>
    <row r="66" spans="1:16" s="208" customFormat="1" ht="17.149999999999999" customHeight="1">
      <c r="A66" s="252">
        <v>30</v>
      </c>
      <c r="B66" s="300" t="s">
        <v>180</v>
      </c>
      <c r="C66" s="300"/>
      <c r="D66" s="299"/>
      <c r="E66" s="268"/>
      <c r="F66" s="269"/>
      <c r="G66" s="268"/>
      <c r="H66" s="268"/>
      <c r="I66" s="313"/>
      <c r="J66" s="290"/>
      <c r="K66" s="268"/>
      <c r="L66" s="291"/>
      <c r="M66" s="314"/>
      <c r="N66" s="314"/>
      <c r="O66" s="289">
        <v>1</v>
      </c>
      <c r="P66" s="316" t="s">
        <v>179</v>
      </c>
    </row>
    <row r="67" spans="1:16" s="208" customFormat="1" ht="17.149999999999999" customHeight="1">
      <c r="A67" s="252">
        <v>31</v>
      </c>
      <c r="B67" s="300" t="s">
        <v>181</v>
      </c>
      <c r="C67" s="300"/>
      <c r="D67" s="299"/>
      <c r="E67" s="268"/>
      <c r="F67" s="269"/>
      <c r="G67" s="268"/>
      <c r="H67" s="268"/>
      <c r="I67" s="313"/>
      <c r="J67" s="290"/>
      <c r="K67" s="268"/>
      <c r="L67" s="291"/>
      <c r="M67" s="314"/>
      <c r="N67" s="314"/>
      <c r="O67" s="289">
        <v>1</v>
      </c>
      <c r="P67" s="316" t="s">
        <v>179</v>
      </c>
    </row>
    <row r="68" spans="1:16" s="208" customFormat="1" ht="17.149999999999999" customHeight="1">
      <c r="A68" s="252">
        <v>32</v>
      </c>
      <c r="B68" s="300" t="s">
        <v>182</v>
      </c>
      <c r="C68" s="300"/>
      <c r="D68" s="299"/>
      <c r="E68" s="268"/>
      <c r="F68" s="269"/>
      <c r="G68" s="268"/>
      <c r="H68" s="268"/>
      <c r="I68" s="313"/>
      <c r="J68" s="290"/>
      <c r="K68" s="268"/>
      <c r="L68" s="291"/>
      <c r="M68" s="314"/>
      <c r="N68" s="314"/>
      <c r="O68" s="289">
        <v>1</v>
      </c>
      <c r="P68" s="316" t="s">
        <v>179</v>
      </c>
    </row>
    <row r="69" spans="1:16" s="206" customFormat="1" ht="18" customHeight="1">
      <c r="A69" s="252">
        <v>33</v>
      </c>
      <c r="B69" s="226" t="s">
        <v>183</v>
      </c>
      <c r="C69" s="228" t="s">
        <v>184</v>
      </c>
      <c r="D69" s="228"/>
      <c r="E69" s="301" t="s">
        <v>185</v>
      </c>
      <c r="F69" s="228"/>
      <c r="G69" s="228"/>
      <c r="H69" s="228"/>
      <c r="I69" s="228"/>
      <c r="J69" s="228"/>
      <c r="K69" s="228"/>
      <c r="L69" s="228"/>
      <c r="M69" s="228"/>
      <c r="N69" s="228"/>
      <c r="O69" s="289">
        <v>1</v>
      </c>
      <c r="P69" s="280" t="s">
        <v>167</v>
      </c>
    </row>
    <row r="70" spans="1:16" s="206" customFormat="1" ht="18" customHeight="1">
      <c r="A70" s="252">
        <v>34</v>
      </c>
      <c r="B70" s="226" t="s">
        <v>186</v>
      </c>
      <c r="C70" s="228"/>
      <c r="D70" s="228"/>
      <c r="E70" s="226" t="s">
        <v>187</v>
      </c>
      <c r="F70" s="228"/>
      <c r="G70" s="228"/>
      <c r="H70" s="228"/>
      <c r="I70" s="228"/>
      <c r="J70" s="228"/>
      <c r="K70" s="228"/>
      <c r="L70" s="228"/>
      <c r="M70" s="228"/>
      <c r="N70" s="228"/>
      <c r="O70" s="289"/>
      <c r="P70" s="280" t="s">
        <v>167</v>
      </c>
    </row>
    <row r="71" spans="1:16">
      <c r="A71" s="210"/>
      <c r="B71" s="233" t="s">
        <v>188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82"/>
    </row>
    <row r="72" spans="1:16">
      <c r="A72" s="369" t="s">
        <v>17</v>
      </c>
      <c r="B72" s="351" t="s">
        <v>18</v>
      </c>
      <c r="C72" s="351" t="s">
        <v>19</v>
      </c>
      <c r="D72" s="351" t="s">
        <v>20</v>
      </c>
      <c r="E72" s="351" t="s">
        <v>21</v>
      </c>
      <c r="F72" s="352"/>
      <c r="G72" s="351" t="s">
        <v>22</v>
      </c>
      <c r="H72" s="352"/>
      <c r="I72" s="352"/>
      <c r="J72" s="214"/>
      <c r="K72" s="351"/>
      <c r="L72" s="352"/>
      <c r="M72" s="352"/>
      <c r="N72" s="214"/>
      <c r="O72" s="351" t="s">
        <v>23</v>
      </c>
      <c r="P72" s="353"/>
    </row>
    <row r="73" spans="1:16" ht="26">
      <c r="A73" s="370"/>
      <c r="B73" s="352"/>
      <c r="C73" s="352"/>
      <c r="D73" s="352"/>
      <c r="E73" s="356" t="s">
        <v>189</v>
      </c>
      <c r="F73" s="357"/>
      <c r="G73" s="127" t="str">
        <f>G10</f>
        <v>配色一</v>
      </c>
      <c r="H73" s="127" t="str">
        <f t="shared" ref="H73:M73" si="2">H10</f>
        <v>配色二</v>
      </c>
      <c r="I73" s="127" t="str">
        <f t="shared" si="2"/>
        <v>配色三</v>
      </c>
      <c r="J73" s="127" t="str">
        <f t="shared" si="2"/>
        <v>配色四</v>
      </c>
      <c r="K73" s="127" t="str">
        <f t="shared" si="2"/>
        <v>配色五</v>
      </c>
      <c r="L73" s="127" t="str">
        <f t="shared" si="2"/>
        <v>配色六</v>
      </c>
      <c r="M73" s="127" t="str">
        <f t="shared" si="2"/>
        <v>配色七</v>
      </c>
      <c r="N73" s="127"/>
      <c r="O73" s="127" t="s">
        <v>73</v>
      </c>
      <c r="P73" s="273" t="s">
        <v>190</v>
      </c>
    </row>
    <row r="74" spans="1:16" ht="15.9" customHeight="1">
      <c r="A74" s="174">
        <v>1</v>
      </c>
      <c r="B74" s="302" t="s">
        <v>191</v>
      </c>
      <c r="C74" s="175" t="s">
        <v>192</v>
      </c>
      <c r="D74" s="222" t="s">
        <v>193</v>
      </c>
      <c r="E74" s="303" t="s">
        <v>194</v>
      </c>
      <c r="F74" s="303"/>
      <c r="G74" s="218"/>
      <c r="H74" s="219"/>
      <c r="I74" s="219"/>
      <c r="J74" s="219"/>
      <c r="K74" s="218"/>
      <c r="L74" s="219"/>
      <c r="M74" s="219"/>
      <c r="N74" s="219"/>
      <c r="O74" s="317">
        <v>1</v>
      </c>
      <c r="P74" s="278"/>
    </row>
    <row r="75" spans="1:16" ht="15.9" customHeight="1">
      <c r="A75" s="174">
        <v>2</v>
      </c>
      <c r="B75" s="302" t="s">
        <v>191</v>
      </c>
      <c r="C75" s="175" t="s">
        <v>195</v>
      </c>
      <c r="D75" s="222" t="s">
        <v>63</v>
      </c>
      <c r="E75" s="303" t="s">
        <v>196</v>
      </c>
      <c r="F75" s="303"/>
      <c r="G75" s="218"/>
      <c r="H75" s="219"/>
      <c r="I75" s="219"/>
      <c r="J75" s="219"/>
      <c r="K75" s="218"/>
      <c r="L75" s="219"/>
      <c r="M75" s="219"/>
      <c r="N75" s="219"/>
      <c r="O75" s="317">
        <v>1</v>
      </c>
      <c r="P75" s="278"/>
    </row>
    <row r="76" spans="1:16" ht="15.9" customHeight="1">
      <c r="A76" s="174">
        <v>3</v>
      </c>
      <c r="B76" s="302" t="s">
        <v>197</v>
      </c>
      <c r="C76" s="175" t="s">
        <v>198</v>
      </c>
      <c r="D76" s="222" t="s">
        <v>199</v>
      </c>
      <c r="E76" s="216" t="s">
        <v>200</v>
      </c>
      <c r="F76" s="216"/>
      <c r="G76" s="218"/>
      <c r="H76" s="219"/>
      <c r="I76" s="219"/>
      <c r="J76" s="219"/>
      <c r="K76" s="218"/>
      <c r="L76" s="219"/>
      <c r="M76" s="219"/>
      <c r="N76" s="219"/>
      <c r="O76" s="317">
        <v>1</v>
      </c>
      <c r="P76" s="278"/>
    </row>
    <row r="77" spans="1:16" ht="15.9" customHeight="1">
      <c r="A77" s="174">
        <v>4</v>
      </c>
      <c r="B77" s="302" t="s">
        <v>197</v>
      </c>
      <c r="C77" s="175" t="s">
        <v>201</v>
      </c>
      <c r="D77" s="222" t="s">
        <v>202</v>
      </c>
      <c r="E77" s="216"/>
      <c r="F77" s="216"/>
      <c r="G77" s="218"/>
      <c r="H77" s="219"/>
      <c r="I77" s="219"/>
      <c r="J77" s="219"/>
      <c r="K77" s="218"/>
      <c r="L77" s="219"/>
      <c r="M77" s="219"/>
      <c r="N77" s="219"/>
      <c r="O77" s="317">
        <v>1</v>
      </c>
      <c r="P77" s="278"/>
    </row>
    <row r="78" spans="1:16">
      <c r="A78" s="304"/>
      <c r="B78" s="211" t="s">
        <v>203</v>
      </c>
      <c r="C78" s="212"/>
      <c r="D78" s="212"/>
      <c r="E78" s="212"/>
      <c r="F78" s="212"/>
      <c r="G78" s="212"/>
      <c r="H78" s="305"/>
      <c r="I78" s="305"/>
      <c r="J78" s="305"/>
      <c r="K78" s="305"/>
      <c r="L78" s="305"/>
      <c r="M78" s="212"/>
      <c r="N78" s="212"/>
      <c r="O78" s="212"/>
      <c r="P78" s="318"/>
    </row>
    <row r="79" spans="1:16">
      <c r="A79" s="306" t="s">
        <v>17</v>
      </c>
      <c r="B79" s="307" t="s">
        <v>204</v>
      </c>
      <c r="C79" s="307" t="s">
        <v>19</v>
      </c>
      <c r="D79" s="119" t="s">
        <v>20</v>
      </c>
      <c r="E79" s="308"/>
      <c r="F79" s="308"/>
      <c r="G79" s="309"/>
      <c r="H79" s="309"/>
      <c r="I79" s="309"/>
      <c r="J79" s="309"/>
      <c r="K79" s="309"/>
      <c r="L79" s="309"/>
      <c r="M79" s="309"/>
      <c r="N79" s="309"/>
      <c r="O79" s="309"/>
      <c r="P79" s="319"/>
    </row>
    <row r="80" spans="1:16">
      <c r="A80" s="174">
        <v>1</v>
      </c>
      <c r="B80" s="175" t="s">
        <v>205</v>
      </c>
      <c r="C80" s="310"/>
      <c r="D80" s="310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320"/>
    </row>
    <row r="81" spans="1:16">
      <c r="A81" s="179">
        <v>2</v>
      </c>
      <c r="B81" s="175" t="s">
        <v>206</v>
      </c>
      <c r="C81" s="310"/>
      <c r="D81" s="310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320"/>
    </row>
    <row r="82" spans="1:16">
      <c r="A82" s="174">
        <v>3</v>
      </c>
      <c r="B82" s="175" t="s">
        <v>207</v>
      </c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320"/>
    </row>
    <row r="83" spans="1:16">
      <c r="A83" s="174">
        <v>4</v>
      </c>
      <c r="B83" s="175" t="s">
        <v>208</v>
      </c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320"/>
    </row>
    <row r="84" spans="1:16">
      <c r="A84" s="174">
        <v>5</v>
      </c>
      <c r="B84" s="175" t="s">
        <v>209</v>
      </c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321"/>
    </row>
    <row r="85" spans="1:16">
      <c r="A85" s="363" t="s">
        <v>210</v>
      </c>
      <c r="B85" s="364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22"/>
    </row>
    <row r="86" spans="1:16">
      <c r="A86" s="365" t="s">
        <v>211</v>
      </c>
      <c r="B86" s="366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23"/>
    </row>
  </sheetData>
  <mergeCells count="42">
    <mergeCell ref="A85:B85"/>
    <mergeCell ref="A86:B86"/>
    <mergeCell ref="A3:A7"/>
    <mergeCell ref="A9:A10"/>
    <mergeCell ref="A23:A24"/>
    <mergeCell ref="A33:A34"/>
    <mergeCell ref="A72:A73"/>
    <mergeCell ref="B9:B10"/>
    <mergeCell ref="B23:B24"/>
    <mergeCell ref="B33:B34"/>
    <mergeCell ref="B72:B73"/>
    <mergeCell ref="B2:D7"/>
    <mergeCell ref="C72:C73"/>
    <mergeCell ref="D9:D10"/>
    <mergeCell ref="D23:D24"/>
    <mergeCell ref="E73:F73"/>
    <mergeCell ref="E23:F23"/>
    <mergeCell ref="G23:I23"/>
    <mergeCell ref="O23:P23"/>
    <mergeCell ref="A31:B31"/>
    <mergeCell ref="E33:F33"/>
    <mergeCell ref="G33:I33"/>
    <mergeCell ref="O33:P33"/>
    <mergeCell ref="C23:C24"/>
    <mergeCell ref="C33:C34"/>
    <mergeCell ref="D33:D34"/>
    <mergeCell ref="E72:F72"/>
    <mergeCell ref="G72:I72"/>
    <mergeCell ref="K72:M72"/>
    <mergeCell ref="O72:P72"/>
    <mergeCell ref="D72:D73"/>
    <mergeCell ref="F7:I7"/>
    <mergeCell ref="E9:F9"/>
    <mergeCell ref="G9:I9"/>
    <mergeCell ref="O9:P9"/>
    <mergeCell ref="A21:B21"/>
    <mergeCell ref="C9:C10"/>
    <mergeCell ref="A1:P1"/>
    <mergeCell ref="F3:I3"/>
    <mergeCell ref="F4:I4"/>
    <mergeCell ref="F5:I5"/>
    <mergeCell ref="F6:I6"/>
  </mergeCells>
  <phoneticPr fontId="121" type="noConversion"/>
  <dataValidations count="2">
    <dataValidation type="list" allowBlank="1" showInputMessage="1" showErrorMessage="1" sqref="B25:B30 B65569:B65573 B131105:B131109 B196641:B196645 B262177:B262181 B327713:B327717 B393249:B393253 B458785:B458789 B524321:B524325 B589857:B589861 B655393:B655397 B720929:B720933 B786465:B786469 B852001:B852005 B917537:B917541 B983073:B983077 IU25:IU30 IU65569:IU65573 IU131105:IU131109 IU196641:IU196645 IU262177:IU262181 IU327713:IU327717 IU393249:IU393253 IU458785:IU458789 IU524321:IU524325 IU589857:IU589861 IU655393:IU655397 IU720929:IU720933 IU786465:IU786469 IU852001:IU852005 IU917537:IU917541 IU983073:IU983077 SQ25:SQ30 SQ65569:SQ65573 SQ131105:SQ131109 SQ196641:SQ196645 SQ262177:SQ262181 SQ327713:SQ327717 SQ393249:SQ393253 SQ458785:SQ458789 SQ524321:SQ524325 SQ589857:SQ589861 SQ655393:SQ655397 SQ720929:SQ720933 SQ786465:SQ786469 SQ852001:SQ852005 SQ917537:SQ917541 SQ983073:SQ983077 ACM25:ACM30 ACM65569:ACM65573 ACM131105:ACM131109 ACM196641:ACM196645 ACM262177:ACM262181 ACM327713:ACM327717 ACM393249:ACM393253 ACM458785:ACM458789 ACM524321:ACM524325 ACM589857:ACM589861 ACM655393:ACM655397 ACM720929:ACM720933 ACM786465:ACM786469 ACM852001:ACM852005 ACM917537:ACM917541 ACM983073:ACM983077 AMI25:AMI30 AMI65569:AMI65573 AMI131105:AMI131109 AMI196641:AMI196645 AMI262177:AMI262181 AMI327713:AMI327717 AMI393249:AMI393253 AMI458785:AMI458789 AMI524321:AMI524325 AMI589857:AMI589861 AMI655393:AMI655397 AMI720929:AMI720933 AMI786465:AMI786469 AMI852001:AMI852005 AMI917537:AMI917541 AMI983073:AMI983077 AWE25:AWE30 AWE65569:AWE65573 AWE131105:AWE131109 AWE196641:AWE196645 AWE262177:AWE262181 AWE327713:AWE327717 AWE393249:AWE393253 AWE458785:AWE458789 AWE524321:AWE524325 AWE589857:AWE589861 AWE655393:AWE655397 AWE720929:AWE720933 AWE786465:AWE786469 AWE852001:AWE852005 AWE917537:AWE917541 AWE983073:AWE983077 BGA25:BGA30 BGA65569:BGA65573 BGA131105:BGA131109 BGA196641:BGA196645 BGA262177:BGA262181 BGA327713:BGA327717 BGA393249:BGA393253 BGA458785:BGA458789 BGA524321:BGA524325 BGA589857:BGA589861 BGA655393:BGA655397 BGA720929:BGA720933 BGA786465:BGA786469 BGA852001:BGA852005 BGA917537:BGA917541 BGA983073:BGA983077 BPW25:BPW30 BPW65569:BPW65573 BPW131105:BPW131109 BPW196641:BPW196645 BPW262177:BPW262181 BPW327713:BPW327717 BPW393249:BPW393253 BPW458785:BPW458789 BPW524321:BPW524325 BPW589857:BPW589861 BPW655393:BPW655397 BPW720929:BPW720933 BPW786465:BPW786469 BPW852001:BPW852005 BPW917537:BPW917541 BPW983073:BPW983077 BZS25:BZS30 BZS65569:BZS65573 BZS131105:BZS131109 BZS196641:BZS196645 BZS262177:BZS262181 BZS327713:BZS327717 BZS393249:BZS393253 BZS458785:BZS458789 BZS524321:BZS524325 BZS589857:BZS589861 BZS655393:BZS655397 BZS720929:BZS720933 BZS786465:BZS786469 BZS852001:BZS852005 BZS917537:BZS917541 BZS983073:BZS983077 CJO25:CJO30 CJO65569:CJO65573 CJO131105:CJO131109 CJO196641:CJO196645 CJO262177:CJO262181 CJO327713:CJO327717 CJO393249:CJO393253 CJO458785:CJO458789 CJO524321:CJO524325 CJO589857:CJO589861 CJO655393:CJO655397 CJO720929:CJO720933 CJO786465:CJO786469 CJO852001:CJO852005 CJO917537:CJO917541 CJO983073:CJO983077 CTK25:CTK30 CTK65569:CTK65573 CTK131105:CTK131109 CTK196641:CTK196645 CTK262177:CTK262181 CTK327713:CTK327717 CTK393249:CTK393253 CTK458785:CTK458789 CTK524321:CTK524325 CTK589857:CTK589861 CTK655393:CTK655397 CTK720929:CTK720933 CTK786465:CTK786469 CTK852001:CTK852005 CTK917537:CTK917541 CTK983073:CTK983077 DDG25:DDG30 DDG65569:DDG65573 DDG131105:DDG131109 DDG196641:DDG196645 DDG262177:DDG262181 DDG327713:DDG327717 DDG393249:DDG393253 DDG458785:DDG458789 DDG524321:DDG524325 DDG589857:DDG589861 DDG655393:DDG655397 DDG720929:DDG720933 DDG786465:DDG786469 DDG852001:DDG852005 DDG917537:DDG917541 DDG983073:DDG983077 DNC25:DNC30 DNC65569:DNC65573 DNC131105:DNC131109 DNC196641:DNC196645 DNC262177:DNC262181 DNC327713:DNC327717 DNC393249:DNC393253 DNC458785:DNC458789 DNC524321:DNC524325 DNC589857:DNC589861 DNC655393:DNC655397 DNC720929:DNC720933 DNC786465:DNC786469 DNC852001:DNC852005 DNC917537:DNC917541 DNC983073:DNC983077 DWY25:DWY30 DWY65569:DWY65573 DWY131105:DWY131109 DWY196641:DWY196645 DWY262177:DWY262181 DWY327713:DWY327717 DWY393249:DWY393253 DWY458785:DWY458789 DWY524321:DWY524325 DWY589857:DWY589861 DWY655393:DWY655397 DWY720929:DWY720933 DWY786465:DWY786469 DWY852001:DWY852005 DWY917537:DWY917541 DWY983073:DWY983077 EGU25:EGU30 EGU65569:EGU65573 EGU131105:EGU131109 EGU196641:EGU196645 EGU262177:EGU262181 EGU327713:EGU327717 EGU393249:EGU393253 EGU458785:EGU458789 EGU524321:EGU524325 EGU589857:EGU589861 EGU655393:EGU655397 EGU720929:EGU720933 EGU786465:EGU786469 EGU852001:EGU852005 EGU917537:EGU917541 EGU983073:EGU983077 EQQ25:EQQ30 EQQ65569:EQQ65573 EQQ131105:EQQ131109 EQQ196641:EQQ196645 EQQ262177:EQQ262181 EQQ327713:EQQ327717 EQQ393249:EQQ393253 EQQ458785:EQQ458789 EQQ524321:EQQ524325 EQQ589857:EQQ589861 EQQ655393:EQQ655397 EQQ720929:EQQ720933 EQQ786465:EQQ786469 EQQ852001:EQQ852005 EQQ917537:EQQ917541 EQQ983073:EQQ983077 FAM25:FAM30 FAM65569:FAM65573 FAM131105:FAM131109 FAM196641:FAM196645 FAM262177:FAM262181 FAM327713:FAM327717 FAM393249:FAM393253 FAM458785:FAM458789 FAM524321:FAM524325 FAM589857:FAM589861 FAM655393:FAM655397 FAM720929:FAM720933 FAM786465:FAM786469 FAM852001:FAM852005 FAM917537:FAM917541 FAM983073:FAM983077 FKI25:FKI30 FKI65569:FKI65573 FKI131105:FKI131109 FKI196641:FKI196645 FKI262177:FKI262181 FKI327713:FKI327717 FKI393249:FKI393253 FKI458785:FKI458789 FKI524321:FKI524325 FKI589857:FKI589861 FKI655393:FKI655397 FKI720929:FKI720933 FKI786465:FKI786469 FKI852001:FKI852005 FKI917537:FKI917541 FKI983073:FKI983077 FUE25:FUE30 FUE65569:FUE65573 FUE131105:FUE131109 FUE196641:FUE196645 FUE262177:FUE262181 FUE327713:FUE327717 FUE393249:FUE393253 FUE458785:FUE458789 FUE524321:FUE524325 FUE589857:FUE589861 FUE655393:FUE655397 FUE720929:FUE720933 FUE786465:FUE786469 FUE852001:FUE852005 FUE917537:FUE917541 FUE983073:FUE983077 GEA25:GEA30 GEA65569:GEA65573 GEA131105:GEA131109 GEA196641:GEA196645 GEA262177:GEA262181 GEA327713:GEA327717 GEA393249:GEA393253 GEA458785:GEA458789 GEA524321:GEA524325 GEA589857:GEA589861 GEA655393:GEA655397 GEA720929:GEA720933 GEA786465:GEA786469 GEA852001:GEA852005 GEA917537:GEA917541 GEA983073:GEA983077 GNW25:GNW30 GNW65569:GNW65573 GNW131105:GNW131109 GNW196641:GNW196645 GNW262177:GNW262181 GNW327713:GNW327717 GNW393249:GNW393253 GNW458785:GNW458789 GNW524321:GNW524325 GNW589857:GNW589861 GNW655393:GNW655397 GNW720929:GNW720933 GNW786465:GNW786469 GNW852001:GNW852005 GNW917537:GNW917541 GNW983073:GNW983077 GXS25:GXS30 GXS65569:GXS65573 GXS131105:GXS131109 GXS196641:GXS196645 GXS262177:GXS262181 GXS327713:GXS327717 GXS393249:GXS393253 GXS458785:GXS458789 GXS524321:GXS524325 GXS589857:GXS589861 GXS655393:GXS655397 GXS720929:GXS720933 GXS786465:GXS786469 GXS852001:GXS852005 GXS917537:GXS917541 GXS983073:GXS983077 HHO25:HHO30 HHO65569:HHO65573 HHO131105:HHO131109 HHO196641:HHO196645 HHO262177:HHO262181 HHO327713:HHO327717 HHO393249:HHO393253 HHO458785:HHO458789 HHO524321:HHO524325 HHO589857:HHO589861 HHO655393:HHO655397 HHO720929:HHO720933 HHO786465:HHO786469 HHO852001:HHO852005 HHO917537:HHO917541 HHO983073:HHO983077 HRK25:HRK30 HRK65569:HRK65573 HRK131105:HRK131109 HRK196641:HRK196645 HRK262177:HRK262181 HRK327713:HRK327717 HRK393249:HRK393253 HRK458785:HRK458789 HRK524321:HRK524325 HRK589857:HRK589861 HRK655393:HRK655397 HRK720929:HRK720933 HRK786465:HRK786469 HRK852001:HRK852005 HRK917537:HRK917541 HRK983073:HRK983077 IBG25:IBG30 IBG65569:IBG65573 IBG131105:IBG131109 IBG196641:IBG196645 IBG262177:IBG262181 IBG327713:IBG327717 IBG393249:IBG393253 IBG458785:IBG458789 IBG524321:IBG524325 IBG589857:IBG589861 IBG655393:IBG655397 IBG720929:IBG720933 IBG786465:IBG786469 IBG852001:IBG852005 IBG917537:IBG917541 IBG983073:IBG983077 ILC25:ILC30 ILC65569:ILC65573 ILC131105:ILC131109 ILC196641:ILC196645 ILC262177:ILC262181 ILC327713:ILC327717 ILC393249:ILC393253 ILC458785:ILC458789 ILC524321:ILC524325 ILC589857:ILC589861 ILC655393:ILC655397 ILC720929:ILC720933 ILC786465:ILC786469 ILC852001:ILC852005 ILC917537:ILC917541 ILC983073:ILC983077 IUY25:IUY30 IUY65569:IUY65573 IUY131105:IUY131109 IUY196641:IUY196645 IUY262177:IUY262181 IUY327713:IUY327717 IUY393249:IUY393253 IUY458785:IUY458789 IUY524321:IUY524325 IUY589857:IUY589861 IUY655393:IUY655397 IUY720929:IUY720933 IUY786465:IUY786469 IUY852001:IUY852005 IUY917537:IUY917541 IUY983073:IUY983077 JEU25:JEU30 JEU65569:JEU65573 JEU131105:JEU131109 JEU196641:JEU196645 JEU262177:JEU262181 JEU327713:JEU327717 JEU393249:JEU393253 JEU458785:JEU458789 JEU524321:JEU524325 JEU589857:JEU589861 JEU655393:JEU655397 JEU720929:JEU720933 JEU786465:JEU786469 JEU852001:JEU852005 JEU917537:JEU917541 JEU983073:JEU983077 JOQ25:JOQ30 JOQ65569:JOQ65573 JOQ131105:JOQ131109 JOQ196641:JOQ196645 JOQ262177:JOQ262181 JOQ327713:JOQ327717 JOQ393249:JOQ393253 JOQ458785:JOQ458789 JOQ524321:JOQ524325 JOQ589857:JOQ589861 JOQ655393:JOQ655397 JOQ720929:JOQ720933 JOQ786465:JOQ786469 JOQ852001:JOQ852005 JOQ917537:JOQ917541 JOQ983073:JOQ983077 JYM25:JYM30 JYM65569:JYM65573 JYM131105:JYM131109 JYM196641:JYM196645 JYM262177:JYM262181 JYM327713:JYM327717 JYM393249:JYM393253 JYM458785:JYM458789 JYM524321:JYM524325 JYM589857:JYM589861 JYM655393:JYM655397 JYM720929:JYM720933 JYM786465:JYM786469 JYM852001:JYM852005 JYM917537:JYM917541 JYM983073:JYM983077 KII25:KII30 KII65569:KII65573 KII131105:KII131109 KII196641:KII196645 KII262177:KII262181 KII327713:KII327717 KII393249:KII393253 KII458785:KII458789 KII524321:KII524325 KII589857:KII589861 KII655393:KII655397 KII720929:KII720933 KII786465:KII786469 KII852001:KII852005 KII917537:KII917541 KII983073:KII983077 KSE25:KSE30 KSE65569:KSE65573 KSE131105:KSE131109 KSE196641:KSE196645 KSE262177:KSE262181 KSE327713:KSE327717 KSE393249:KSE393253 KSE458785:KSE458789 KSE524321:KSE524325 KSE589857:KSE589861 KSE655393:KSE655397 KSE720929:KSE720933 KSE786465:KSE786469 KSE852001:KSE852005 KSE917537:KSE917541 KSE983073:KSE983077 LCA25:LCA30 LCA65569:LCA65573 LCA131105:LCA131109 LCA196641:LCA196645 LCA262177:LCA262181 LCA327713:LCA327717 LCA393249:LCA393253 LCA458785:LCA458789 LCA524321:LCA524325 LCA589857:LCA589861 LCA655393:LCA655397 LCA720929:LCA720933 LCA786465:LCA786469 LCA852001:LCA852005 LCA917537:LCA917541 LCA983073:LCA983077 LLW25:LLW30 LLW65569:LLW65573 LLW131105:LLW131109 LLW196641:LLW196645 LLW262177:LLW262181 LLW327713:LLW327717 LLW393249:LLW393253 LLW458785:LLW458789 LLW524321:LLW524325 LLW589857:LLW589861 LLW655393:LLW655397 LLW720929:LLW720933 LLW786465:LLW786469 LLW852001:LLW852005 LLW917537:LLW917541 LLW983073:LLW983077 LVS25:LVS30 LVS65569:LVS65573 LVS131105:LVS131109 LVS196641:LVS196645 LVS262177:LVS262181 LVS327713:LVS327717 LVS393249:LVS393253 LVS458785:LVS458789 LVS524321:LVS524325 LVS589857:LVS589861 LVS655393:LVS655397 LVS720929:LVS720933 LVS786465:LVS786469 LVS852001:LVS852005 LVS917537:LVS917541 LVS983073:LVS983077 MFO25:MFO30 MFO65569:MFO65573 MFO131105:MFO131109 MFO196641:MFO196645 MFO262177:MFO262181 MFO327713:MFO327717 MFO393249:MFO393253 MFO458785:MFO458789 MFO524321:MFO524325 MFO589857:MFO589861 MFO655393:MFO655397 MFO720929:MFO720933 MFO786465:MFO786469 MFO852001:MFO852005 MFO917537:MFO917541 MFO983073:MFO983077 MPK25:MPK30 MPK65569:MPK65573 MPK131105:MPK131109 MPK196641:MPK196645 MPK262177:MPK262181 MPK327713:MPK327717 MPK393249:MPK393253 MPK458785:MPK458789 MPK524321:MPK524325 MPK589857:MPK589861 MPK655393:MPK655397 MPK720929:MPK720933 MPK786465:MPK786469 MPK852001:MPK852005 MPK917537:MPK917541 MPK983073:MPK983077 MZG25:MZG30 MZG65569:MZG65573 MZG131105:MZG131109 MZG196641:MZG196645 MZG262177:MZG262181 MZG327713:MZG327717 MZG393249:MZG393253 MZG458785:MZG458789 MZG524321:MZG524325 MZG589857:MZG589861 MZG655393:MZG655397 MZG720929:MZG720933 MZG786465:MZG786469 MZG852001:MZG852005 MZG917537:MZG917541 MZG983073:MZG983077 NJC25:NJC30 NJC65569:NJC65573 NJC131105:NJC131109 NJC196641:NJC196645 NJC262177:NJC262181 NJC327713:NJC327717 NJC393249:NJC393253 NJC458785:NJC458789 NJC524321:NJC524325 NJC589857:NJC589861 NJC655393:NJC655397 NJC720929:NJC720933 NJC786465:NJC786469 NJC852001:NJC852005 NJC917537:NJC917541 NJC983073:NJC983077 NSY25:NSY30 NSY65569:NSY65573 NSY131105:NSY131109 NSY196641:NSY196645 NSY262177:NSY262181 NSY327713:NSY327717 NSY393249:NSY393253 NSY458785:NSY458789 NSY524321:NSY524325 NSY589857:NSY589861 NSY655393:NSY655397 NSY720929:NSY720933 NSY786465:NSY786469 NSY852001:NSY852005 NSY917537:NSY917541 NSY983073:NSY983077 OCU25:OCU30 OCU65569:OCU65573 OCU131105:OCU131109 OCU196641:OCU196645 OCU262177:OCU262181 OCU327713:OCU327717 OCU393249:OCU393253 OCU458785:OCU458789 OCU524321:OCU524325 OCU589857:OCU589861 OCU655393:OCU655397 OCU720929:OCU720933 OCU786465:OCU786469 OCU852001:OCU852005 OCU917537:OCU917541 OCU983073:OCU983077 OMQ25:OMQ30 OMQ65569:OMQ65573 OMQ131105:OMQ131109 OMQ196641:OMQ196645 OMQ262177:OMQ262181 OMQ327713:OMQ327717 OMQ393249:OMQ393253 OMQ458785:OMQ458789 OMQ524321:OMQ524325 OMQ589857:OMQ589861 OMQ655393:OMQ655397 OMQ720929:OMQ720933 OMQ786465:OMQ786469 OMQ852001:OMQ852005 OMQ917537:OMQ917541 OMQ983073:OMQ983077 OWM25:OWM30 OWM65569:OWM65573 OWM131105:OWM131109 OWM196641:OWM196645 OWM262177:OWM262181 OWM327713:OWM327717 OWM393249:OWM393253 OWM458785:OWM458789 OWM524321:OWM524325 OWM589857:OWM589861 OWM655393:OWM655397 OWM720929:OWM720933 OWM786465:OWM786469 OWM852001:OWM852005 OWM917537:OWM917541 OWM983073:OWM983077 PGI25:PGI30 PGI65569:PGI65573 PGI131105:PGI131109 PGI196641:PGI196645 PGI262177:PGI262181 PGI327713:PGI327717 PGI393249:PGI393253 PGI458785:PGI458789 PGI524321:PGI524325 PGI589857:PGI589861 PGI655393:PGI655397 PGI720929:PGI720933 PGI786465:PGI786469 PGI852001:PGI852005 PGI917537:PGI917541 PGI983073:PGI983077 PQE25:PQE30 PQE65569:PQE65573 PQE131105:PQE131109 PQE196641:PQE196645 PQE262177:PQE262181 PQE327713:PQE327717 PQE393249:PQE393253 PQE458785:PQE458789 PQE524321:PQE524325 PQE589857:PQE589861 PQE655393:PQE655397 PQE720929:PQE720933 PQE786465:PQE786469 PQE852001:PQE852005 PQE917537:PQE917541 PQE983073:PQE983077 QAA25:QAA30 QAA65569:QAA65573 QAA131105:QAA131109 QAA196641:QAA196645 QAA262177:QAA262181 QAA327713:QAA327717 QAA393249:QAA393253 QAA458785:QAA458789 QAA524321:QAA524325 QAA589857:QAA589861 QAA655393:QAA655397 QAA720929:QAA720933 QAA786465:QAA786469 QAA852001:QAA852005 QAA917537:QAA917541 QAA983073:QAA983077 QJW25:QJW30 QJW65569:QJW65573 QJW131105:QJW131109 QJW196641:QJW196645 QJW262177:QJW262181 QJW327713:QJW327717 QJW393249:QJW393253 QJW458785:QJW458789 QJW524321:QJW524325 QJW589857:QJW589861 QJW655393:QJW655397 QJW720929:QJW720933 QJW786465:QJW786469 QJW852001:QJW852005 QJW917537:QJW917541 QJW983073:QJW983077 QTS25:QTS30 QTS65569:QTS65573 QTS131105:QTS131109 QTS196641:QTS196645 QTS262177:QTS262181 QTS327713:QTS327717 QTS393249:QTS393253 QTS458785:QTS458789 QTS524321:QTS524325 QTS589857:QTS589861 QTS655393:QTS655397 QTS720929:QTS720933 QTS786465:QTS786469 QTS852001:QTS852005 QTS917537:QTS917541 QTS983073:QTS983077 RDO25:RDO30 RDO65569:RDO65573 RDO131105:RDO131109 RDO196641:RDO196645 RDO262177:RDO262181 RDO327713:RDO327717 RDO393249:RDO393253 RDO458785:RDO458789 RDO524321:RDO524325 RDO589857:RDO589861 RDO655393:RDO655397 RDO720929:RDO720933 RDO786465:RDO786469 RDO852001:RDO852005 RDO917537:RDO917541 RDO983073:RDO983077 RNK25:RNK30 RNK65569:RNK65573 RNK131105:RNK131109 RNK196641:RNK196645 RNK262177:RNK262181 RNK327713:RNK327717 RNK393249:RNK393253 RNK458785:RNK458789 RNK524321:RNK524325 RNK589857:RNK589861 RNK655393:RNK655397 RNK720929:RNK720933 RNK786465:RNK786469 RNK852001:RNK852005 RNK917537:RNK917541 RNK983073:RNK983077 RXG25:RXG30 RXG65569:RXG65573 RXG131105:RXG131109 RXG196641:RXG196645 RXG262177:RXG262181 RXG327713:RXG327717 RXG393249:RXG393253 RXG458785:RXG458789 RXG524321:RXG524325 RXG589857:RXG589861 RXG655393:RXG655397 RXG720929:RXG720933 RXG786465:RXG786469 RXG852001:RXG852005 RXG917537:RXG917541 RXG983073:RXG983077 SHC25:SHC30 SHC65569:SHC65573 SHC131105:SHC131109 SHC196641:SHC196645 SHC262177:SHC262181 SHC327713:SHC327717 SHC393249:SHC393253 SHC458785:SHC458789 SHC524321:SHC524325 SHC589857:SHC589861 SHC655393:SHC655397 SHC720929:SHC720933 SHC786465:SHC786469 SHC852001:SHC852005 SHC917537:SHC917541 SHC983073:SHC983077 SQY25:SQY30 SQY65569:SQY65573 SQY131105:SQY131109 SQY196641:SQY196645 SQY262177:SQY262181 SQY327713:SQY327717 SQY393249:SQY393253 SQY458785:SQY458789 SQY524321:SQY524325 SQY589857:SQY589861 SQY655393:SQY655397 SQY720929:SQY720933 SQY786465:SQY786469 SQY852001:SQY852005 SQY917537:SQY917541 SQY983073:SQY983077 TAU25:TAU30 TAU65569:TAU65573 TAU131105:TAU131109 TAU196641:TAU196645 TAU262177:TAU262181 TAU327713:TAU327717 TAU393249:TAU393253 TAU458785:TAU458789 TAU524321:TAU524325 TAU589857:TAU589861 TAU655393:TAU655397 TAU720929:TAU720933 TAU786465:TAU786469 TAU852001:TAU852005 TAU917537:TAU917541 TAU983073:TAU983077 TKQ25:TKQ30 TKQ65569:TKQ65573 TKQ131105:TKQ131109 TKQ196641:TKQ196645 TKQ262177:TKQ262181 TKQ327713:TKQ327717 TKQ393249:TKQ393253 TKQ458785:TKQ458789 TKQ524321:TKQ524325 TKQ589857:TKQ589861 TKQ655393:TKQ655397 TKQ720929:TKQ720933 TKQ786465:TKQ786469 TKQ852001:TKQ852005 TKQ917537:TKQ917541 TKQ983073:TKQ983077 TUM25:TUM30 TUM65569:TUM65573 TUM131105:TUM131109 TUM196641:TUM196645 TUM262177:TUM262181 TUM327713:TUM327717 TUM393249:TUM393253 TUM458785:TUM458789 TUM524321:TUM524325 TUM589857:TUM589861 TUM655393:TUM655397 TUM720929:TUM720933 TUM786465:TUM786469 TUM852001:TUM852005 TUM917537:TUM917541 TUM983073:TUM983077 UEI25:UEI30 UEI65569:UEI65573 UEI131105:UEI131109 UEI196641:UEI196645 UEI262177:UEI262181 UEI327713:UEI327717 UEI393249:UEI393253 UEI458785:UEI458789 UEI524321:UEI524325 UEI589857:UEI589861 UEI655393:UEI655397 UEI720929:UEI720933 UEI786465:UEI786469 UEI852001:UEI852005 UEI917537:UEI917541 UEI983073:UEI983077 UOE25:UOE30 UOE65569:UOE65573 UOE131105:UOE131109 UOE196641:UOE196645 UOE262177:UOE262181 UOE327713:UOE327717 UOE393249:UOE393253 UOE458785:UOE458789 UOE524321:UOE524325 UOE589857:UOE589861 UOE655393:UOE655397 UOE720929:UOE720933 UOE786465:UOE786469 UOE852001:UOE852005 UOE917537:UOE917541 UOE983073:UOE983077 UYA25:UYA30 UYA65569:UYA65573 UYA131105:UYA131109 UYA196641:UYA196645 UYA262177:UYA262181 UYA327713:UYA327717 UYA393249:UYA393253 UYA458785:UYA458789 UYA524321:UYA524325 UYA589857:UYA589861 UYA655393:UYA655397 UYA720929:UYA720933 UYA786465:UYA786469 UYA852001:UYA852005 UYA917537:UYA917541 UYA983073:UYA983077 VHW25:VHW30 VHW65569:VHW65573 VHW131105:VHW131109 VHW196641:VHW196645 VHW262177:VHW262181 VHW327713:VHW327717 VHW393249:VHW393253 VHW458785:VHW458789 VHW524321:VHW524325 VHW589857:VHW589861 VHW655393:VHW655397 VHW720929:VHW720933 VHW786465:VHW786469 VHW852001:VHW852005 VHW917537:VHW917541 VHW983073:VHW983077 VRS25:VRS30 VRS65569:VRS65573 VRS131105:VRS131109 VRS196641:VRS196645 VRS262177:VRS262181 VRS327713:VRS327717 VRS393249:VRS393253 VRS458785:VRS458789 VRS524321:VRS524325 VRS589857:VRS589861 VRS655393:VRS655397 VRS720929:VRS720933 VRS786465:VRS786469 VRS852001:VRS852005 VRS917537:VRS917541 VRS983073:VRS983077 WBO25:WBO30 WBO65569:WBO65573 WBO131105:WBO131109 WBO196641:WBO196645 WBO262177:WBO262181 WBO327713:WBO327717 WBO393249:WBO393253 WBO458785:WBO458789 WBO524321:WBO524325 WBO589857:WBO589861 WBO655393:WBO655397 WBO720929:WBO720933 WBO786465:WBO786469 WBO852001:WBO852005 WBO917537:WBO917541 WBO983073:WBO983077 WLK25:WLK30 WLK65569:WLK65573 WLK131105:WLK131109 WLK196641:WLK196645 WLK262177:WLK262181 WLK327713:WLK327717 WLK393249:WLK393253 WLK458785:WLK458789 WLK524321:WLK524325 WLK589857:WLK589861 WLK655393:WLK655397 WLK720929:WLK720933 WLK786465:WLK786469 WLK852001:WLK852005 WLK917537:WLK917541 WLK983073:WLK983077 WVG25:WVG30 WVG65569:WVG65573 WVG131105:WVG131109 WVG196641:WVG196645 WVG262177:WVG262181 WVG327713:WVG327717 WVG393249:WVG393253 WVG458785:WVG458789 WVG524321:WVG524325 WVG589857:WVG589861 WVG655393:WVG655397 WVG720929:WVG720933 WVG786465:WVG786469 WVG852001:WVG852005 WVG917537:WVG917541 WVG983073:WVG983077" xr:uid="{00000000-0002-0000-0000-000000000000}">
      <formula1>xlbcz001</formula1>
    </dataValidation>
    <dataValidation type="list" allowBlank="1" showInputMessage="1" showErrorMessage="1" sqref="C25:C30 C65569:C65573 C131105:C131109 C196641:C196645 C262177:C262181 C327713:C327717 C393249:C393253 C458785:C458789 C524321:C524325 C589857:C589861 C655393:C655397 C720929:C720933 C786465:C786469 C852001:C852005 C917537:C917541 C983073:C983077 IV25:IV30 IV65569:IV65573 IV131105:IV131109 IV196641:IV196645 IV262177:IV262181 IV327713:IV327717 IV393249:IV393253 IV458785:IV458789 IV524321:IV524325 IV589857:IV589861 IV655393:IV655397 IV720929:IV720933 IV786465:IV786469 IV852001:IV852005 IV917537:IV917541 IV983073:IV983077 SR25:SR30 SR65569:SR65573 SR131105:SR131109 SR196641:SR196645 SR262177:SR262181 SR327713:SR327717 SR393249:SR393253 SR458785:SR458789 SR524321:SR524325 SR589857:SR589861 SR655393:SR655397 SR720929:SR720933 SR786465:SR786469 SR852001:SR852005 SR917537:SR917541 SR983073:SR983077 ACN25:ACN30 ACN65569:ACN65573 ACN131105:ACN131109 ACN196641:ACN196645 ACN262177:ACN262181 ACN327713:ACN327717 ACN393249:ACN393253 ACN458785:ACN458789 ACN524321:ACN524325 ACN589857:ACN589861 ACN655393:ACN655397 ACN720929:ACN720933 ACN786465:ACN786469 ACN852001:ACN852005 ACN917537:ACN917541 ACN983073:ACN983077 AMJ25:AMJ30 AMJ65569:AMJ65573 AMJ131105:AMJ131109 AMJ196641:AMJ196645 AMJ262177:AMJ262181 AMJ327713:AMJ327717 AMJ393249:AMJ393253 AMJ458785:AMJ458789 AMJ524321:AMJ524325 AMJ589857:AMJ589861 AMJ655393:AMJ655397 AMJ720929:AMJ720933 AMJ786465:AMJ786469 AMJ852001:AMJ852005 AMJ917537:AMJ917541 AMJ983073:AMJ983077 AWF25:AWF30 AWF65569:AWF65573 AWF131105:AWF131109 AWF196641:AWF196645 AWF262177:AWF262181 AWF327713:AWF327717 AWF393249:AWF393253 AWF458785:AWF458789 AWF524321:AWF524325 AWF589857:AWF589861 AWF655393:AWF655397 AWF720929:AWF720933 AWF786465:AWF786469 AWF852001:AWF852005 AWF917537:AWF917541 AWF983073:AWF983077 BGB25:BGB30 BGB65569:BGB65573 BGB131105:BGB131109 BGB196641:BGB196645 BGB262177:BGB262181 BGB327713:BGB327717 BGB393249:BGB393253 BGB458785:BGB458789 BGB524321:BGB524325 BGB589857:BGB589861 BGB655393:BGB655397 BGB720929:BGB720933 BGB786465:BGB786469 BGB852001:BGB852005 BGB917537:BGB917541 BGB983073:BGB983077 BPX25:BPX30 BPX65569:BPX65573 BPX131105:BPX131109 BPX196641:BPX196645 BPX262177:BPX262181 BPX327713:BPX327717 BPX393249:BPX393253 BPX458785:BPX458789 BPX524321:BPX524325 BPX589857:BPX589861 BPX655393:BPX655397 BPX720929:BPX720933 BPX786465:BPX786469 BPX852001:BPX852005 BPX917537:BPX917541 BPX983073:BPX983077 BZT25:BZT30 BZT65569:BZT65573 BZT131105:BZT131109 BZT196641:BZT196645 BZT262177:BZT262181 BZT327713:BZT327717 BZT393249:BZT393253 BZT458785:BZT458789 BZT524321:BZT524325 BZT589857:BZT589861 BZT655393:BZT655397 BZT720929:BZT720933 BZT786465:BZT786469 BZT852001:BZT852005 BZT917537:BZT917541 BZT983073:BZT983077 CJP25:CJP30 CJP65569:CJP65573 CJP131105:CJP131109 CJP196641:CJP196645 CJP262177:CJP262181 CJP327713:CJP327717 CJP393249:CJP393253 CJP458785:CJP458789 CJP524321:CJP524325 CJP589857:CJP589861 CJP655393:CJP655397 CJP720929:CJP720933 CJP786465:CJP786469 CJP852001:CJP852005 CJP917537:CJP917541 CJP983073:CJP983077 CTL25:CTL30 CTL65569:CTL65573 CTL131105:CTL131109 CTL196641:CTL196645 CTL262177:CTL262181 CTL327713:CTL327717 CTL393249:CTL393253 CTL458785:CTL458789 CTL524321:CTL524325 CTL589857:CTL589861 CTL655393:CTL655397 CTL720929:CTL720933 CTL786465:CTL786469 CTL852001:CTL852005 CTL917537:CTL917541 CTL983073:CTL983077 DDH25:DDH30 DDH65569:DDH65573 DDH131105:DDH131109 DDH196641:DDH196645 DDH262177:DDH262181 DDH327713:DDH327717 DDH393249:DDH393253 DDH458785:DDH458789 DDH524321:DDH524325 DDH589857:DDH589861 DDH655393:DDH655397 DDH720929:DDH720933 DDH786465:DDH786469 DDH852001:DDH852005 DDH917537:DDH917541 DDH983073:DDH983077 DND25:DND30 DND65569:DND65573 DND131105:DND131109 DND196641:DND196645 DND262177:DND262181 DND327713:DND327717 DND393249:DND393253 DND458785:DND458789 DND524321:DND524325 DND589857:DND589861 DND655393:DND655397 DND720929:DND720933 DND786465:DND786469 DND852001:DND852005 DND917537:DND917541 DND983073:DND983077 DWZ25:DWZ30 DWZ65569:DWZ65573 DWZ131105:DWZ131109 DWZ196641:DWZ196645 DWZ262177:DWZ262181 DWZ327713:DWZ327717 DWZ393249:DWZ393253 DWZ458785:DWZ458789 DWZ524321:DWZ524325 DWZ589857:DWZ589861 DWZ655393:DWZ655397 DWZ720929:DWZ720933 DWZ786465:DWZ786469 DWZ852001:DWZ852005 DWZ917537:DWZ917541 DWZ983073:DWZ983077 EGV25:EGV30 EGV65569:EGV65573 EGV131105:EGV131109 EGV196641:EGV196645 EGV262177:EGV262181 EGV327713:EGV327717 EGV393249:EGV393253 EGV458785:EGV458789 EGV524321:EGV524325 EGV589857:EGV589861 EGV655393:EGV655397 EGV720929:EGV720933 EGV786465:EGV786469 EGV852001:EGV852005 EGV917537:EGV917541 EGV983073:EGV983077 EQR25:EQR30 EQR65569:EQR65573 EQR131105:EQR131109 EQR196641:EQR196645 EQR262177:EQR262181 EQR327713:EQR327717 EQR393249:EQR393253 EQR458785:EQR458789 EQR524321:EQR524325 EQR589857:EQR589861 EQR655393:EQR655397 EQR720929:EQR720933 EQR786465:EQR786469 EQR852001:EQR852005 EQR917537:EQR917541 EQR983073:EQR983077 FAN25:FAN30 FAN65569:FAN65573 FAN131105:FAN131109 FAN196641:FAN196645 FAN262177:FAN262181 FAN327713:FAN327717 FAN393249:FAN393253 FAN458785:FAN458789 FAN524321:FAN524325 FAN589857:FAN589861 FAN655393:FAN655397 FAN720929:FAN720933 FAN786465:FAN786469 FAN852001:FAN852005 FAN917537:FAN917541 FAN983073:FAN983077 FKJ25:FKJ30 FKJ65569:FKJ65573 FKJ131105:FKJ131109 FKJ196641:FKJ196645 FKJ262177:FKJ262181 FKJ327713:FKJ327717 FKJ393249:FKJ393253 FKJ458785:FKJ458789 FKJ524321:FKJ524325 FKJ589857:FKJ589861 FKJ655393:FKJ655397 FKJ720929:FKJ720933 FKJ786465:FKJ786469 FKJ852001:FKJ852005 FKJ917537:FKJ917541 FKJ983073:FKJ983077 FUF25:FUF30 FUF65569:FUF65573 FUF131105:FUF131109 FUF196641:FUF196645 FUF262177:FUF262181 FUF327713:FUF327717 FUF393249:FUF393253 FUF458785:FUF458789 FUF524321:FUF524325 FUF589857:FUF589861 FUF655393:FUF655397 FUF720929:FUF720933 FUF786465:FUF786469 FUF852001:FUF852005 FUF917537:FUF917541 FUF983073:FUF983077 GEB25:GEB30 GEB65569:GEB65573 GEB131105:GEB131109 GEB196641:GEB196645 GEB262177:GEB262181 GEB327713:GEB327717 GEB393249:GEB393253 GEB458785:GEB458789 GEB524321:GEB524325 GEB589857:GEB589861 GEB655393:GEB655397 GEB720929:GEB720933 GEB786465:GEB786469 GEB852001:GEB852005 GEB917537:GEB917541 GEB983073:GEB983077 GNX25:GNX30 GNX65569:GNX65573 GNX131105:GNX131109 GNX196641:GNX196645 GNX262177:GNX262181 GNX327713:GNX327717 GNX393249:GNX393253 GNX458785:GNX458789 GNX524321:GNX524325 GNX589857:GNX589861 GNX655393:GNX655397 GNX720929:GNX720933 GNX786465:GNX786469 GNX852001:GNX852005 GNX917537:GNX917541 GNX983073:GNX983077 GXT25:GXT30 GXT65569:GXT65573 GXT131105:GXT131109 GXT196641:GXT196645 GXT262177:GXT262181 GXT327713:GXT327717 GXT393249:GXT393253 GXT458785:GXT458789 GXT524321:GXT524325 GXT589857:GXT589861 GXT655393:GXT655397 GXT720929:GXT720933 GXT786465:GXT786469 GXT852001:GXT852005 GXT917537:GXT917541 GXT983073:GXT983077 HHP25:HHP30 HHP65569:HHP65573 HHP131105:HHP131109 HHP196641:HHP196645 HHP262177:HHP262181 HHP327713:HHP327717 HHP393249:HHP393253 HHP458785:HHP458789 HHP524321:HHP524325 HHP589857:HHP589861 HHP655393:HHP655397 HHP720929:HHP720933 HHP786465:HHP786469 HHP852001:HHP852005 HHP917537:HHP917541 HHP983073:HHP983077 HRL25:HRL30 HRL65569:HRL65573 HRL131105:HRL131109 HRL196641:HRL196645 HRL262177:HRL262181 HRL327713:HRL327717 HRL393249:HRL393253 HRL458785:HRL458789 HRL524321:HRL524325 HRL589857:HRL589861 HRL655393:HRL655397 HRL720929:HRL720933 HRL786465:HRL786469 HRL852001:HRL852005 HRL917537:HRL917541 HRL983073:HRL983077 IBH25:IBH30 IBH65569:IBH65573 IBH131105:IBH131109 IBH196641:IBH196645 IBH262177:IBH262181 IBH327713:IBH327717 IBH393249:IBH393253 IBH458785:IBH458789 IBH524321:IBH524325 IBH589857:IBH589861 IBH655393:IBH655397 IBH720929:IBH720933 IBH786465:IBH786469 IBH852001:IBH852005 IBH917537:IBH917541 IBH983073:IBH983077 ILD25:ILD30 ILD65569:ILD65573 ILD131105:ILD131109 ILD196641:ILD196645 ILD262177:ILD262181 ILD327713:ILD327717 ILD393249:ILD393253 ILD458785:ILD458789 ILD524321:ILD524325 ILD589857:ILD589861 ILD655393:ILD655397 ILD720929:ILD720933 ILD786465:ILD786469 ILD852001:ILD852005 ILD917537:ILD917541 ILD983073:ILD983077 IUZ25:IUZ30 IUZ65569:IUZ65573 IUZ131105:IUZ131109 IUZ196641:IUZ196645 IUZ262177:IUZ262181 IUZ327713:IUZ327717 IUZ393249:IUZ393253 IUZ458785:IUZ458789 IUZ524321:IUZ524325 IUZ589857:IUZ589861 IUZ655393:IUZ655397 IUZ720929:IUZ720933 IUZ786465:IUZ786469 IUZ852001:IUZ852005 IUZ917537:IUZ917541 IUZ983073:IUZ983077 JEV25:JEV30 JEV65569:JEV65573 JEV131105:JEV131109 JEV196641:JEV196645 JEV262177:JEV262181 JEV327713:JEV327717 JEV393249:JEV393253 JEV458785:JEV458789 JEV524321:JEV524325 JEV589857:JEV589861 JEV655393:JEV655397 JEV720929:JEV720933 JEV786465:JEV786469 JEV852001:JEV852005 JEV917537:JEV917541 JEV983073:JEV983077 JOR25:JOR30 JOR65569:JOR65573 JOR131105:JOR131109 JOR196641:JOR196645 JOR262177:JOR262181 JOR327713:JOR327717 JOR393249:JOR393253 JOR458785:JOR458789 JOR524321:JOR524325 JOR589857:JOR589861 JOR655393:JOR655397 JOR720929:JOR720933 JOR786465:JOR786469 JOR852001:JOR852005 JOR917537:JOR917541 JOR983073:JOR983077 JYN25:JYN30 JYN65569:JYN65573 JYN131105:JYN131109 JYN196641:JYN196645 JYN262177:JYN262181 JYN327713:JYN327717 JYN393249:JYN393253 JYN458785:JYN458789 JYN524321:JYN524325 JYN589857:JYN589861 JYN655393:JYN655397 JYN720929:JYN720933 JYN786465:JYN786469 JYN852001:JYN852005 JYN917537:JYN917541 JYN983073:JYN983077 KIJ25:KIJ30 KIJ65569:KIJ65573 KIJ131105:KIJ131109 KIJ196641:KIJ196645 KIJ262177:KIJ262181 KIJ327713:KIJ327717 KIJ393249:KIJ393253 KIJ458785:KIJ458789 KIJ524321:KIJ524325 KIJ589857:KIJ589861 KIJ655393:KIJ655397 KIJ720929:KIJ720933 KIJ786465:KIJ786469 KIJ852001:KIJ852005 KIJ917537:KIJ917541 KIJ983073:KIJ983077 KSF25:KSF30 KSF65569:KSF65573 KSF131105:KSF131109 KSF196641:KSF196645 KSF262177:KSF262181 KSF327713:KSF327717 KSF393249:KSF393253 KSF458785:KSF458789 KSF524321:KSF524325 KSF589857:KSF589861 KSF655393:KSF655397 KSF720929:KSF720933 KSF786465:KSF786469 KSF852001:KSF852005 KSF917537:KSF917541 KSF983073:KSF983077 LCB25:LCB30 LCB65569:LCB65573 LCB131105:LCB131109 LCB196641:LCB196645 LCB262177:LCB262181 LCB327713:LCB327717 LCB393249:LCB393253 LCB458785:LCB458789 LCB524321:LCB524325 LCB589857:LCB589861 LCB655393:LCB655397 LCB720929:LCB720933 LCB786465:LCB786469 LCB852001:LCB852005 LCB917537:LCB917541 LCB983073:LCB983077 LLX25:LLX30 LLX65569:LLX65573 LLX131105:LLX131109 LLX196641:LLX196645 LLX262177:LLX262181 LLX327713:LLX327717 LLX393249:LLX393253 LLX458785:LLX458789 LLX524321:LLX524325 LLX589857:LLX589861 LLX655393:LLX655397 LLX720929:LLX720933 LLX786465:LLX786469 LLX852001:LLX852005 LLX917537:LLX917541 LLX983073:LLX983077 LVT25:LVT30 LVT65569:LVT65573 LVT131105:LVT131109 LVT196641:LVT196645 LVT262177:LVT262181 LVT327713:LVT327717 LVT393249:LVT393253 LVT458785:LVT458789 LVT524321:LVT524325 LVT589857:LVT589861 LVT655393:LVT655397 LVT720929:LVT720933 LVT786465:LVT786469 LVT852001:LVT852005 LVT917537:LVT917541 LVT983073:LVT983077 MFP25:MFP30 MFP65569:MFP65573 MFP131105:MFP131109 MFP196641:MFP196645 MFP262177:MFP262181 MFP327713:MFP327717 MFP393249:MFP393253 MFP458785:MFP458789 MFP524321:MFP524325 MFP589857:MFP589861 MFP655393:MFP655397 MFP720929:MFP720933 MFP786465:MFP786469 MFP852001:MFP852005 MFP917537:MFP917541 MFP983073:MFP983077 MPL25:MPL30 MPL65569:MPL65573 MPL131105:MPL131109 MPL196641:MPL196645 MPL262177:MPL262181 MPL327713:MPL327717 MPL393249:MPL393253 MPL458785:MPL458789 MPL524321:MPL524325 MPL589857:MPL589861 MPL655393:MPL655397 MPL720929:MPL720933 MPL786465:MPL786469 MPL852001:MPL852005 MPL917537:MPL917541 MPL983073:MPL983077 MZH25:MZH30 MZH65569:MZH65573 MZH131105:MZH131109 MZH196641:MZH196645 MZH262177:MZH262181 MZH327713:MZH327717 MZH393249:MZH393253 MZH458785:MZH458789 MZH524321:MZH524325 MZH589857:MZH589861 MZH655393:MZH655397 MZH720929:MZH720933 MZH786465:MZH786469 MZH852001:MZH852005 MZH917537:MZH917541 MZH983073:MZH983077 NJD25:NJD30 NJD65569:NJD65573 NJD131105:NJD131109 NJD196641:NJD196645 NJD262177:NJD262181 NJD327713:NJD327717 NJD393249:NJD393253 NJD458785:NJD458789 NJD524321:NJD524325 NJD589857:NJD589861 NJD655393:NJD655397 NJD720929:NJD720933 NJD786465:NJD786469 NJD852001:NJD852005 NJD917537:NJD917541 NJD983073:NJD983077 NSZ25:NSZ30 NSZ65569:NSZ65573 NSZ131105:NSZ131109 NSZ196641:NSZ196645 NSZ262177:NSZ262181 NSZ327713:NSZ327717 NSZ393249:NSZ393253 NSZ458785:NSZ458789 NSZ524321:NSZ524325 NSZ589857:NSZ589861 NSZ655393:NSZ655397 NSZ720929:NSZ720933 NSZ786465:NSZ786469 NSZ852001:NSZ852005 NSZ917537:NSZ917541 NSZ983073:NSZ983077 OCV25:OCV30 OCV65569:OCV65573 OCV131105:OCV131109 OCV196641:OCV196645 OCV262177:OCV262181 OCV327713:OCV327717 OCV393249:OCV393253 OCV458785:OCV458789 OCV524321:OCV524325 OCV589857:OCV589861 OCV655393:OCV655397 OCV720929:OCV720933 OCV786465:OCV786469 OCV852001:OCV852005 OCV917537:OCV917541 OCV983073:OCV983077 OMR25:OMR30 OMR65569:OMR65573 OMR131105:OMR131109 OMR196641:OMR196645 OMR262177:OMR262181 OMR327713:OMR327717 OMR393249:OMR393253 OMR458785:OMR458789 OMR524321:OMR524325 OMR589857:OMR589861 OMR655393:OMR655397 OMR720929:OMR720933 OMR786465:OMR786469 OMR852001:OMR852005 OMR917537:OMR917541 OMR983073:OMR983077 OWN25:OWN30 OWN65569:OWN65573 OWN131105:OWN131109 OWN196641:OWN196645 OWN262177:OWN262181 OWN327713:OWN327717 OWN393249:OWN393253 OWN458785:OWN458789 OWN524321:OWN524325 OWN589857:OWN589861 OWN655393:OWN655397 OWN720929:OWN720933 OWN786465:OWN786469 OWN852001:OWN852005 OWN917537:OWN917541 OWN983073:OWN983077 PGJ25:PGJ30 PGJ65569:PGJ65573 PGJ131105:PGJ131109 PGJ196641:PGJ196645 PGJ262177:PGJ262181 PGJ327713:PGJ327717 PGJ393249:PGJ393253 PGJ458785:PGJ458789 PGJ524321:PGJ524325 PGJ589857:PGJ589861 PGJ655393:PGJ655397 PGJ720929:PGJ720933 PGJ786465:PGJ786469 PGJ852001:PGJ852005 PGJ917537:PGJ917541 PGJ983073:PGJ983077 PQF25:PQF30 PQF65569:PQF65573 PQF131105:PQF131109 PQF196641:PQF196645 PQF262177:PQF262181 PQF327713:PQF327717 PQF393249:PQF393253 PQF458785:PQF458789 PQF524321:PQF524325 PQF589857:PQF589861 PQF655393:PQF655397 PQF720929:PQF720933 PQF786465:PQF786469 PQF852001:PQF852005 PQF917537:PQF917541 PQF983073:PQF983077 QAB25:QAB30 QAB65569:QAB65573 QAB131105:QAB131109 QAB196641:QAB196645 QAB262177:QAB262181 QAB327713:QAB327717 QAB393249:QAB393253 QAB458785:QAB458789 QAB524321:QAB524325 QAB589857:QAB589861 QAB655393:QAB655397 QAB720929:QAB720933 QAB786465:QAB786469 QAB852001:QAB852005 QAB917537:QAB917541 QAB983073:QAB983077 QJX25:QJX30 QJX65569:QJX65573 QJX131105:QJX131109 QJX196641:QJX196645 QJX262177:QJX262181 QJX327713:QJX327717 QJX393249:QJX393253 QJX458785:QJX458789 QJX524321:QJX524325 QJX589857:QJX589861 QJX655393:QJX655397 QJX720929:QJX720933 QJX786465:QJX786469 QJX852001:QJX852005 QJX917537:QJX917541 QJX983073:QJX983077 QTT25:QTT30 QTT65569:QTT65573 QTT131105:QTT131109 QTT196641:QTT196645 QTT262177:QTT262181 QTT327713:QTT327717 QTT393249:QTT393253 QTT458785:QTT458789 QTT524321:QTT524325 QTT589857:QTT589861 QTT655393:QTT655397 QTT720929:QTT720933 QTT786465:QTT786469 QTT852001:QTT852005 QTT917537:QTT917541 QTT983073:QTT983077 RDP25:RDP30 RDP65569:RDP65573 RDP131105:RDP131109 RDP196641:RDP196645 RDP262177:RDP262181 RDP327713:RDP327717 RDP393249:RDP393253 RDP458785:RDP458789 RDP524321:RDP524325 RDP589857:RDP589861 RDP655393:RDP655397 RDP720929:RDP720933 RDP786465:RDP786469 RDP852001:RDP852005 RDP917537:RDP917541 RDP983073:RDP983077 RNL25:RNL30 RNL65569:RNL65573 RNL131105:RNL131109 RNL196641:RNL196645 RNL262177:RNL262181 RNL327713:RNL327717 RNL393249:RNL393253 RNL458785:RNL458789 RNL524321:RNL524325 RNL589857:RNL589861 RNL655393:RNL655397 RNL720929:RNL720933 RNL786465:RNL786469 RNL852001:RNL852005 RNL917537:RNL917541 RNL983073:RNL983077 RXH25:RXH30 RXH65569:RXH65573 RXH131105:RXH131109 RXH196641:RXH196645 RXH262177:RXH262181 RXH327713:RXH327717 RXH393249:RXH393253 RXH458785:RXH458789 RXH524321:RXH524325 RXH589857:RXH589861 RXH655393:RXH655397 RXH720929:RXH720933 RXH786465:RXH786469 RXH852001:RXH852005 RXH917537:RXH917541 RXH983073:RXH983077 SHD25:SHD30 SHD65569:SHD65573 SHD131105:SHD131109 SHD196641:SHD196645 SHD262177:SHD262181 SHD327713:SHD327717 SHD393249:SHD393253 SHD458785:SHD458789 SHD524321:SHD524325 SHD589857:SHD589861 SHD655393:SHD655397 SHD720929:SHD720933 SHD786465:SHD786469 SHD852001:SHD852005 SHD917537:SHD917541 SHD983073:SHD983077 SQZ25:SQZ30 SQZ65569:SQZ65573 SQZ131105:SQZ131109 SQZ196641:SQZ196645 SQZ262177:SQZ262181 SQZ327713:SQZ327717 SQZ393249:SQZ393253 SQZ458785:SQZ458789 SQZ524321:SQZ524325 SQZ589857:SQZ589861 SQZ655393:SQZ655397 SQZ720929:SQZ720933 SQZ786465:SQZ786469 SQZ852001:SQZ852005 SQZ917537:SQZ917541 SQZ983073:SQZ983077 TAV25:TAV30 TAV65569:TAV65573 TAV131105:TAV131109 TAV196641:TAV196645 TAV262177:TAV262181 TAV327713:TAV327717 TAV393249:TAV393253 TAV458785:TAV458789 TAV524321:TAV524325 TAV589857:TAV589861 TAV655393:TAV655397 TAV720929:TAV720933 TAV786465:TAV786469 TAV852001:TAV852005 TAV917537:TAV917541 TAV983073:TAV983077 TKR25:TKR30 TKR65569:TKR65573 TKR131105:TKR131109 TKR196641:TKR196645 TKR262177:TKR262181 TKR327713:TKR327717 TKR393249:TKR393253 TKR458785:TKR458789 TKR524321:TKR524325 TKR589857:TKR589861 TKR655393:TKR655397 TKR720929:TKR720933 TKR786465:TKR786469 TKR852001:TKR852005 TKR917537:TKR917541 TKR983073:TKR983077 TUN25:TUN30 TUN65569:TUN65573 TUN131105:TUN131109 TUN196641:TUN196645 TUN262177:TUN262181 TUN327713:TUN327717 TUN393249:TUN393253 TUN458785:TUN458789 TUN524321:TUN524325 TUN589857:TUN589861 TUN655393:TUN655397 TUN720929:TUN720933 TUN786465:TUN786469 TUN852001:TUN852005 TUN917537:TUN917541 TUN983073:TUN983077 UEJ25:UEJ30 UEJ65569:UEJ65573 UEJ131105:UEJ131109 UEJ196641:UEJ196645 UEJ262177:UEJ262181 UEJ327713:UEJ327717 UEJ393249:UEJ393253 UEJ458785:UEJ458789 UEJ524321:UEJ524325 UEJ589857:UEJ589861 UEJ655393:UEJ655397 UEJ720929:UEJ720933 UEJ786465:UEJ786469 UEJ852001:UEJ852005 UEJ917537:UEJ917541 UEJ983073:UEJ983077 UOF25:UOF30 UOF65569:UOF65573 UOF131105:UOF131109 UOF196641:UOF196645 UOF262177:UOF262181 UOF327713:UOF327717 UOF393249:UOF393253 UOF458785:UOF458789 UOF524321:UOF524325 UOF589857:UOF589861 UOF655393:UOF655397 UOF720929:UOF720933 UOF786465:UOF786469 UOF852001:UOF852005 UOF917537:UOF917541 UOF983073:UOF983077 UYB25:UYB30 UYB65569:UYB65573 UYB131105:UYB131109 UYB196641:UYB196645 UYB262177:UYB262181 UYB327713:UYB327717 UYB393249:UYB393253 UYB458785:UYB458789 UYB524321:UYB524325 UYB589857:UYB589861 UYB655393:UYB655397 UYB720929:UYB720933 UYB786465:UYB786469 UYB852001:UYB852005 UYB917537:UYB917541 UYB983073:UYB983077 VHX25:VHX30 VHX65569:VHX65573 VHX131105:VHX131109 VHX196641:VHX196645 VHX262177:VHX262181 VHX327713:VHX327717 VHX393249:VHX393253 VHX458785:VHX458789 VHX524321:VHX524325 VHX589857:VHX589861 VHX655393:VHX655397 VHX720929:VHX720933 VHX786465:VHX786469 VHX852001:VHX852005 VHX917537:VHX917541 VHX983073:VHX983077 VRT25:VRT30 VRT65569:VRT65573 VRT131105:VRT131109 VRT196641:VRT196645 VRT262177:VRT262181 VRT327713:VRT327717 VRT393249:VRT393253 VRT458785:VRT458789 VRT524321:VRT524325 VRT589857:VRT589861 VRT655393:VRT655397 VRT720929:VRT720933 VRT786465:VRT786469 VRT852001:VRT852005 VRT917537:VRT917541 VRT983073:VRT983077 WBP25:WBP30 WBP65569:WBP65573 WBP131105:WBP131109 WBP196641:WBP196645 WBP262177:WBP262181 WBP327713:WBP327717 WBP393249:WBP393253 WBP458785:WBP458789 WBP524321:WBP524325 WBP589857:WBP589861 WBP655393:WBP655397 WBP720929:WBP720933 WBP786465:WBP786469 WBP852001:WBP852005 WBP917537:WBP917541 WBP983073:WBP983077 WLL25:WLL30 WLL65569:WLL65573 WLL131105:WLL131109 WLL196641:WLL196645 WLL262177:WLL262181 WLL327713:WLL327717 WLL393249:WLL393253 WLL458785:WLL458789 WLL524321:WLL524325 WLL589857:WLL589861 WLL655393:WLL655397 WLL720929:WLL720933 WLL786465:WLL786469 WLL852001:WLL852005 WLL917537:WLL917541 WLL983073:WLL983077 WVH25:WVH30 WVH65569:WVH65573 WVH131105:WVH131109 WVH196641:WVH196645 WVH262177:WVH262181 WVH327713:WVH327717 WVH393249:WVH393253 WVH458785:WVH458789 WVH524321:WVH524325 WVH589857:WVH589861 WVH655393:WVH655397 WVH720929:WVH720933 WVH786465:WVH786469 WVH852001:WVH852005 WVH917537:WVH917541 WVH983073:WVH983077" xr:uid="{00000000-0002-0000-0000-000001000000}">
      <formula1>xlbqt001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O51"/>
  <sheetViews>
    <sheetView workbookViewId="0">
      <selection activeCell="G28" sqref="G28"/>
    </sheetView>
  </sheetViews>
  <sheetFormatPr defaultColWidth="9" defaultRowHeight="15"/>
  <cols>
    <col min="1" max="1" width="4.81640625" style="113" customWidth="1"/>
    <col min="2" max="2" width="20" style="113" customWidth="1"/>
    <col min="3" max="3" width="9.453125" style="113" customWidth="1"/>
    <col min="4" max="4" width="14.6328125" style="113" customWidth="1"/>
    <col min="5" max="5" width="10.453125" style="113" customWidth="1"/>
    <col min="6" max="7" width="9" style="113"/>
    <col min="8" max="8" width="9" style="114"/>
    <col min="9" max="10" width="9" style="113"/>
    <col min="11" max="11" width="9" style="114"/>
    <col min="12" max="16384" width="9" style="113"/>
  </cols>
  <sheetData>
    <row r="1" spans="1:15" s="105" customFormat="1" ht="18">
      <c r="A1" s="381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3"/>
    </row>
    <row r="2" spans="1:15" s="106" customFormat="1" ht="15.9" customHeight="1">
      <c r="A2" s="115"/>
      <c r="B2" s="375"/>
      <c r="C2" s="375"/>
      <c r="D2" s="376"/>
      <c r="E2" s="116" t="s">
        <v>1</v>
      </c>
      <c r="F2" s="116" t="s">
        <v>212</v>
      </c>
      <c r="G2" s="117"/>
      <c r="H2" s="117"/>
      <c r="I2" s="117"/>
      <c r="J2" s="117"/>
      <c r="K2" s="117"/>
      <c r="L2" s="116" t="s">
        <v>3</v>
      </c>
      <c r="M2" s="117"/>
      <c r="N2" s="117"/>
      <c r="O2" s="184"/>
    </row>
    <row r="3" spans="1:15" s="107" customFormat="1" ht="15.9" customHeight="1">
      <c r="A3" s="367" t="s">
        <v>4</v>
      </c>
      <c r="B3" s="377"/>
      <c r="C3" s="377"/>
      <c r="D3" s="378"/>
      <c r="E3" s="118" t="s">
        <v>5</v>
      </c>
      <c r="F3" s="348" t="e">
        <f>#REF!</f>
        <v>#REF!</v>
      </c>
      <c r="G3" s="349"/>
      <c r="H3" s="349"/>
      <c r="I3" s="349"/>
      <c r="J3" s="120"/>
      <c r="K3" s="120"/>
      <c r="L3" s="118" t="s">
        <v>6</v>
      </c>
      <c r="M3" s="120"/>
      <c r="N3" s="120"/>
      <c r="O3" s="185"/>
    </row>
    <row r="4" spans="1:15" s="107" customFormat="1" ht="15.9" customHeight="1">
      <c r="A4" s="368"/>
      <c r="B4" s="377"/>
      <c r="C4" s="377"/>
      <c r="D4" s="378"/>
      <c r="E4" s="118" t="s">
        <v>7</v>
      </c>
      <c r="F4" s="350" t="e">
        <f>#REF!</f>
        <v>#REF!</v>
      </c>
      <c r="G4" s="349"/>
      <c r="H4" s="349"/>
      <c r="I4" s="349"/>
      <c r="J4" s="120"/>
      <c r="K4" s="120"/>
      <c r="L4" s="118" t="s">
        <v>8</v>
      </c>
      <c r="M4" s="120"/>
      <c r="N4" s="120"/>
      <c r="O4" s="185"/>
    </row>
    <row r="5" spans="1:15" s="107" customFormat="1" ht="15.9" customHeight="1">
      <c r="A5" s="368"/>
      <c r="B5" s="377"/>
      <c r="C5" s="377"/>
      <c r="D5" s="378"/>
      <c r="E5" s="118" t="s">
        <v>9</v>
      </c>
      <c r="F5" s="350" t="e">
        <f>#REF!</f>
        <v>#REF!</v>
      </c>
      <c r="G5" s="349"/>
      <c r="H5" s="349"/>
      <c r="I5" s="349"/>
      <c r="J5" s="120"/>
      <c r="K5" s="120"/>
      <c r="L5" s="118" t="s">
        <v>10</v>
      </c>
      <c r="M5" s="120"/>
      <c r="N5" s="120"/>
      <c r="O5" s="186"/>
    </row>
    <row r="6" spans="1:15" s="107" customFormat="1" ht="15.9" customHeight="1">
      <c r="A6" s="368"/>
      <c r="B6" s="377"/>
      <c r="C6" s="377"/>
      <c r="D6" s="378"/>
      <c r="E6" s="118" t="s">
        <v>11</v>
      </c>
      <c r="F6" s="348" t="e">
        <f>#REF!</f>
        <v>#REF!</v>
      </c>
      <c r="G6" s="349"/>
      <c r="H6" s="349"/>
      <c r="I6" s="349"/>
      <c r="J6" s="120"/>
      <c r="K6" s="120"/>
      <c r="L6" s="118" t="s">
        <v>13</v>
      </c>
      <c r="M6" s="120"/>
      <c r="N6" s="120"/>
      <c r="O6" s="185"/>
    </row>
    <row r="7" spans="1:15" s="107" customFormat="1" ht="15.9" customHeight="1">
      <c r="A7" s="368"/>
      <c r="B7" s="379"/>
      <c r="C7" s="379"/>
      <c r="D7" s="380"/>
      <c r="E7" s="118" t="s">
        <v>14</v>
      </c>
      <c r="F7" s="348" t="e">
        <f>#REF!</f>
        <v>#REF!</v>
      </c>
      <c r="G7" s="349"/>
      <c r="H7" s="349"/>
      <c r="I7" s="349"/>
      <c r="J7" s="120"/>
      <c r="K7" s="120"/>
      <c r="L7" s="118" t="s">
        <v>15</v>
      </c>
      <c r="M7" s="120"/>
      <c r="N7" s="120"/>
      <c r="O7" s="185"/>
    </row>
    <row r="8" spans="1:15" s="108" customFormat="1" ht="11.5">
      <c r="A8" s="121"/>
      <c r="B8" s="122" t="s">
        <v>213</v>
      </c>
      <c r="C8" s="123"/>
      <c r="D8" s="124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87"/>
    </row>
    <row r="9" spans="1:15" s="108" customFormat="1" ht="11.5">
      <c r="A9" s="409" t="s">
        <v>17</v>
      </c>
      <c r="B9" s="386" t="s">
        <v>18</v>
      </c>
      <c r="C9" s="386" t="s">
        <v>19</v>
      </c>
      <c r="D9" s="390" t="s">
        <v>20</v>
      </c>
      <c r="E9" s="384" t="s">
        <v>21</v>
      </c>
      <c r="F9" s="385"/>
      <c r="G9" s="125"/>
      <c r="H9" s="125"/>
      <c r="I9" s="125"/>
      <c r="J9" s="125"/>
      <c r="K9" s="125"/>
      <c r="L9" s="125"/>
      <c r="M9" s="125"/>
      <c r="N9" s="386" t="s">
        <v>23</v>
      </c>
      <c r="O9" s="387"/>
    </row>
    <row r="10" spans="1:15" s="108" customFormat="1" ht="13">
      <c r="A10" s="410"/>
      <c r="B10" s="393"/>
      <c r="C10" s="393"/>
      <c r="D10" s="391"/>
      <c r="E10" s="126" t="s">
        <v>214</v>
      </c>
      <c r="F10" s="126" t="s">
        <v>215</v>
      </c>
      <c r="G10" s="127" t="s">
        <v>26</v>
      </c>
      <c r="H10" s="127" t="s">
        <v>27</v>
      </c>
      <c r="I10" s="127" t="s">
        <v>28</v>
      </c>
      <c r="J10" s="127" t="s">
        <v>29</v>
      </c>
      <c r="K10" s="127" t="s">
        <v>30</v>
      </c>
      <c r="L10" s="127" t="s">
        <v>31</v>
      </c>
      <c r="M10" s="127" t="s">
        <v>32</v>
      </c>
      <c r="N10" s="188" t="s">
        <v>216</v>
      </c>
      <c r="O10" s="189" t="s">
        <v>34</v>
      </c>
    </row>
    <row r="11" spans="1:15" s="109" customFormat="1" ht="25.5" customHeight="1">
      <c r="A11" s="128">
        <v>1</v>
      </c>
      <c r="B11" s="129" t="s">
        <v>35</v>
      </c>
      <c r="C11" s="130" t="s">
        <v>217</v>
      </c>
      <c r="D11" s="130" t="s">
        <v>218</v>
      </c>
      <c r="E11" s="131"/>
      <c r="F11" s="131"/>
      <c r="G11" s="131"/>
      <c r="H11" s="132"/>
      <c r="I11" s="132"/>
      <c r="J11" s="131"/>
      <c r="K11" s="132"/>
      <c r="L11" s="131"/>
      <c r="M11" s="131"/>
      <c r="N11" s="190"/>
      <c r="O11" s="191"/>
    </row>
    <row r="12" spans="1:15" s="109" customFormat="1" ht="30" customHeight="1">
      <c r="A12" s="128">
        <v>2</v>
      </c>
      <c r="B12" s="129" t="s">
        <v>38</v>
      </c>
      <c r="C12" s="130" t="s">
        <v>217</v>
      </c>
      <c r="D12" s="130" t="s">
        <v>219</v>
      </c>
      <c r="E12" s="131"/>
      <c r="F12" s="131"/>
      <c r="G12" s="131"/>
      <c r="H12" s="132"/>
      <c r="I12" s="132"/>
      <c r="J12" s="131"/>
      <c r="K12" s="132"/>
      <c r="L12" s="131"/>
      <c r="M12" s="131"/>
      <c r="N12" s="190"/>
      <c r="O12" s="191"/>
    </row>
    <row r="13" spans="1:15" s="109" customFormat="1" ht="32.25" customHeight="1">
      <c r="A13" s="128">
        <v>3</v>
      </c>
      <c r="B13" s="133" t="s">
        <v>220</v>
      </c>
      <c r="C13" s="130" t="s">
        <v>221</v>
      </c>
      <c r="D13" s="134" t="s">
        <v>222</v>
      </c>
      <c r="E13" s="131" t="s">
        <v>46</v>
      </c>
      <c r="F13" s="131"/>
      <c r="G13" s="131"/>
      <c r="H13" s="132"/>
      <c r="I13" s="132"/>
      <c r="J13" s="131"/>
      <c r="K13" s="132"/>
      <c r="L13" s="131"/>
      <c r="M13" s="131"/>
      <c r="N13" s="190"/>
      <c r="O13" s="191"/>
    </row>
    <row r="14" spans="1:15" s="109" customFormat="1" ht="20.149999999999999" customHeight="1">
      <c r="A14" s="128">
        <v>4</v>
      </c>
      <c r="B14" s="135" t="s">
        <v>223</v>
      </c>
      <c r="C14" s="136" t="s">
        <v>50</v>
      </c>
      <c r="D14" s="130" t="s">
        <v>224</v>
      </c>
      <c r="E14" s="131" t="s">
        <v>52</v>
      </c>
      <c r="F14" s="131"/>
      <c r="G14" s="131" t="s">
        <v>53</v>
      </c>
      <c r="H14" s="132" t="s">
        <v>53</v>
      </c>
      <c r="I14" s="132" t="s">
        <v>53</v>
      </c>
      <c r="J14" s="131" t="s">
        <v>53</v>
      </c>
      <c r="K14" s="132" t="s">
        <v>53</v>
      </c>
      <c r="L14" s="131" t="s">
        <v>53</v>
      </c>
      <c r="M14" s="131" t="s">
        <v>53</v>
      </c>
      <c r="N14" s="190"/>
      <c r="O14" s="191"/>
    </row>
    <row r="15" spans="1:15" s="110" customFormat="1" ht="11.5">
      <c r="A15" s="388" t="s">
        <v>67</v>
      </c>
      <c r="B15" s="389"/>
      <c r="C15" s="137"/>
      <c r="D15" s="138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92"/>
    </row>
    <row r="16" spans="1:15" s="110" customFormat="1" ht="11.5">
      <c r="A16" s="139"/>
      <c r="B16" s="140" t="s">
        <v>225</v>
      </c>
      <c r="C16" s="141"/>
      <c r="D16" s="142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93"/>
    </row>
    <row r="17" spans="1:15" s="110" customFormat="1" ht="11.5">
      <c r="A17" s="409" t="s">
        <v>17</v>
      </c>
      <c r="B17" s="386" t="s">
        <v>69</v>
      </c>
      <c r="C17" s="386" t="s">
        <v>70</v>
      </c>
      <c r="D17" s="390" t="s">
        <v>20</v>
      </c>
      <c r="E17" s="384" t="s">
        <v>21</v>
      </c>
      <c r="F17" s="385"/>
      <c r="G17" s="125"/>
      <c r="H17" s="125"/>
      <c r="I17" s="125"/>
      <c r="J17" s="125"/>
      <c r="K17" s="125"/>
      <c r="L17" s="125"/>
      <c r="M17" s="125"/>
      <c r="N17" s="386" t="s">
        <v>23</v>
      </c>
      <c r="O17" s="387"/>
    </row>
    <row r="18" spans="1:15" s="108" customFormat="1" ht="13">
      <c r="A18" s="411"/>
      <c r="B18" s="394"/>
      <c r="C18" s="394"/>
      <c r="D18" s="392"/>
      <c r="E18" s="143" t="s">
        <v>226</v>
      </c>
      <c r="F18" s="143" t="s">
        <v>227</v>
      </c>
      <c r="G18" s="127" t="str">
        <f>G10</f>
        <v>配色一</v>
      </c>
      <c r="H18" s="127" t="str">
        <f t="shared" ref="H18:M18" si="0">H10</f>
        <v>配色二</v>
      </c>
      <c r="I18" s="127" t="str">
        <f t="shared" si="0"/>
        <v>配色三</v>
      </c>
      <c r="J18" s="127" t="str">
        <f t="shared" si="0"/>
        <v>配色四</v>
      </c>
      <c r="K18" s="127" t="str">
        <f t="shared" si="0"/>
        <v>配色五</v>
      </c>
      <c r="L18" s="127" t="str">
        <f t="shared" si="0"/>
        <v>配色六</v>
      </c>
      <c r="M18" s="127" t="str">
        <f t="shared" si="0"/>
        <v>配色七</v>
      </c>
      <c r="N18" s="188" t="s">
        <v>228</v>
      </c>
      <c r="O18" s="189" t="s">
        <v>34</v>
      </c>
    </row>
    <row r="19" spans="1:15" s="109" customFormat="1" ht="43.5" customHeight="1">
      <c r="A19" s="128">
        <v>1</v>
      </c>
      <c r="B19" s="129" t="s">
        <v>229</v>
      </c>
      <c r="C19" s="130" t="s">
        <v>75</v>
      </c>
      <c r="D19" s="130" t="s">
        <v>76</v>
      </c>
      <c r="E19" s="131" t="s">
        <v>230</v>
      </c>
      <c r="F19" s="131">
        <v>70</v>
      </c>
      <c r="G19" s="131"/>
      <c r="H19" s="132"/>
      <c r="I19" s="132"/>
      <c r="J19" s="131"/>
      <c r="K19" s="132"/>
      <c r="L19" s="131"/>
      <c r="M19" s="131"/>
      <c r="N19" s="190">
        <v>1</v>
      </c>
      <c r="O19" s="191"/>
    </row>
    <row r="20" spans="1:15" s="109" customFormat="1" ht="43.5" customHeight="1">
      <c r="A20" s="128">
        <v>2</v>
      </c>
      <c r="B20" s="129" t="s">
        <v>83</v>
      </c>
      <c r="C20" s="130" t="s">
        <v>75</v>
      </c>
      <c r="D20" s="130" t="s">
        <v>81</v>
      </c>
      <c r="E20" s="131"/>
      <c r="F20" s="131">
        <v>22</v>
      </c>
      <c r="G20" s="131"/>
      <c r="H20" s="132"/>
      <c r="I20" s="132"/>
      <c r="J20" s="131"/>
      <c r="K20" s="132"/>
      <c r="L20" s="131"/>
      <c r="M20" s="131"/>
      <c r="N20" s="190">
        <v>2</v>
      </c>
      <c r="O20" s="191"/>
    </row>
    <row r="21" spans="1:15" s="110" customFormat="1" ht="11.5">
      <c r="A21" s="388" t="s">
        <v>231</v>
      </c>
      <c r="B21" s="389"/>
      <c r="C21" s="137"/>
      <c r="D21" s="138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92"/>
    </row>
    <row r="22" spans="1:15" s="110" customFormat="1" ht="11.5">
      <c r="A22" s="139"/>
      <c r="B22" s="140" t="s">
        <v>89</v>
      </c>
      <c r="C22" s="141"/>
      <c r="D22" s="142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93"/>
    </row>
    <row r="23" spans="1:15" s="110" customFormat="1" ht="11.5">
      <c r="A23" s="409" t="s">
        <v>17</v>
      </c>
      <c r="B23" s="386" t="s">
        <v>18</v>
      </c>
      <c r="C23" s="386" t="s">
        <v>19</v>
      </c>
      <c r="D23" s="390" t="s">
        <v>20</v>
      </c>
      <c r="E23" s="384" t="s">
        <v>21</v>
      </c>
      <c r="F23" s="385"/>
      <c r="G23" s="125"/>
      <c r="H23" s="125"/>
      <c r="I23" s="125"/>
      <c r="J23" s="125"/>
      <c r="K23" s="125"/>
      <c r="L23" s="125"/>
      <c r="M23" s="125"/>
      <c r="N23" s="386" t="s">
        <v>23</v>
      </c>
      <c r="O23" s="387"/>
    </row>
    <row r="24" spans="1:15" s="108" customFormat="1" ht="13">
      <c r="A24" s="411"/>
      <c r="B24" s="394"/>
      <c r="C24" s="394"/>
      <c r="D24" s="392"/>
      <c r="E24" s="143" t="s">
        <v>226</v>
      </c>
      <c r="F24" s="143" t="s">
        <v>227</v>
      </c>
      <c r="G24" s="127" t="str">
        <f>G10</f>
        <v>配色一</v>
      </c>
      <c r="H24" s="127" t="str">
        <f t="shared" ref="H24:M24" si="1">H10</f>
        <v>配色二</v>
      </c>
      <c r="I24" s="127" t="str">
        <f t="shared" si="1"/>
        <v>配色三</v>
      </c>
      <c r="J24" s="127" t="str">
        <f t="shared" si="1"/>
        <v>配色四</v>
      </c>
      <c r="K24" s="127" t="str">
        <f t="shared" si="1"/>
        <v>配色五</v>
      </c>
      <c r="L24" s="127" t="str">
        <f t="shared" si="1"/>
        <v>配色六</v>
      </c>
      <c r="M24" s="127" t="str">
        <f t="shared" si="1"/>
        <v>配色七</v>
      </c>
      <c r="N24" s="188" t="s">
        <v>228</v>
      </c>
      <c r="O24" s="189" t="s">
        <v>34</v>
      </c>
    </row>
    <row r="25" spans="1:15" s="109" customFormat="1" ht="20.149999999999999" customHeight="1">
      <c r="A25" s="144">
        <v>1</v>
      </c>
      <c r="B25" s="145" t="s">
        <v>94</v>
      </c>
      <c r="C25" s="145" t="s">
        <v>97</v>
      </c>
      <c r="D25" s="146" t="s">
        <v>232</v>
      </c>
      <c r="E25" s="146"/>
      <c r="F25" s="146"/>
      <c r="G25" s="147"/>
      <c r="H25" s="147"/>
      <c r="I25" s="147"/>
      <c r="J25" s="147"/>
      <c r="K25" s="147"/>
      <c r="L25" s="147"/>
      <c r="M25" s="147"/>
      <c r="N25" s="194">
        <v>2</v>
      </c>
      <c r="O25" s="195"/>
    </row>
    <row r="26" spans="1:15" s="109" customFormat="1" ht="20.149999999999999" customHeight="1">
      <c r="A26" s="144">
        <v>2</v>
      </c>
      <c r="B26" s="145" t="s">
        <v>233</v>
      </c>
      <c r="C26" s="145" t="s">
        <v>234</v>
      </c>
      <c r="D26" s="146" t="s">
        <v>235</v>
      </c>
      <c r="E26" s="146"/>
      <c r="F26" s="146"/>
      <c r="G26" s="147"/>
      <c r="H26" s="147"/>
      <c r="I26" s="147"/>
      <c r="J26" s="147"/>
      <c r="K26" s="147"/>
      <c r="L26" s="147"/>
      <c r="M26" s="147"/>
      <c r="N26" s="194">
        <v>1</v>
      </c>
      <c r="O26" s="195"/>
    </row>
    <row r="27" spans="1:15" s="109" customFormat="1" ht="20.149999999999999" customHeight="1">
      <c r="A27" s="144">
        <v>3</v>
      </c>
      <c r="B27" s="148" t="s">
        <v>156</v>
      </c>
      <c r="C27" s="148" t="s">
        <v>236</v>
      </c>
      <c r="D27" s="149" t="s">
        <v>237</v>
      </c>
      <c r="E27" s="149"/>
      <c r="F27" s="149"/>
      <c r="G27" s="150"/>
      <c r="H27" s="150"/>
      <c r="I27" s="150"/>
      <c r="J27" s="150"/>
      <c r="K27" s="150"/>
      <c r="L27" s="150"/>
      <c r="M27" s="150"/>
      <c r="N27" s="196">
        <v>1</v>
      </c>
      <c r="O27" s="195"/>
    </row>
    <row r="28" spans="1:15" s="109" customFormat="1" ht="20.149999999999999" customHeight="1">
      <c r="A28" s="144">
        <v>4</v>
      </c>
      <c r="B28" s="151" t="s">
        <v>99</v>
      </c>
      <c r="C28" s="152" t="s">
        <v>100</v>
      </c>
      <c r="D28" s="153" t="s">
        <v>238</v>
      </c>
      <c r="E28" s="146"/>
      <c r="F28" s="153"/>
      <c r="G28" s="153"/>
      <c r="H28" s="154"/>
      <c r="I28" s="153"/>
      <c r="J28" s="153"/>
      <c r="K28" s="197"/>
      <c r="L28" s="153"/>
      <c r="M28" s="153"/>
      <c r="N28" s="196">
        <v>2</v>
      </c>
      <c r="O28" s="195"/>
    </row>
    <row r="29" spans="1:15" s="109" customFormat="1" ht="20.149999999999999" customHeight="1">
      <c r="A29" s="144">
        <v>5</v>
      </c>
      <c r="B29" s="151" t="s">
        <v>102</v>
      </c>
      <c r="C29" s="148" t="s">
        <v>103</v>
      </c>
      <c r="D29" s="153" t="s">
        <v>238</v>
      </c>
      <c r="E29" s="146"/>
      <c r="F29" s="153"/>
      <c r="G29" s="153"/>
      <c r="H29" s="153"/>
      <c r="I29" s="153"/>
      <c r="J29" s="153"/>
      <c r="K29" s="153"/>
      <c r="L29" s="153"/>
      <c r="M29" s="153"/>
      <c r="N29" s="196">
        <v>2</v>
      </c>
      <c r="O29" s="195"/>
    </row>
    <row r="30" spans="1:15" s="109" customFormat="1" ht="20.149999999999999" customHeight="1">
      <c r="A30" s="144">
        <v>6</v>
      </c>
      <c r="B30" s="151" t="s">
        <v>90</v>
      </c>
      <c r="C30" s="148" t="s">
        <v>91</v>
      </c>
      <c r="D30" s="153" t="s">
        <v>238</v>
      </c>
      <c r="E30" s="146" t="s">
        <v>239</v>
      </c>
      <c r="F30" s="153"/>
      <c r="G30" s="153"/>
      <c r="H30" s="154"/>
      <c r="I30" s="153"/>
      <c r="J30" s="153"/>
      <c r="K30" s="197"/>
      <c r="L30" s="153"/>
      <c r="M30" s="153"/>
      <c r="N30" s="198">
        <v>1.4</v>
      </c>
      <c r="O30" s="195"/>
    </row>
    <row r="31" spans="1:15" s="109" customFormat="1" ht="30" customHeight="1">
      <c r="A31" s="144">
        <v>7</v>
      </c>
      <c r="B31" s="151" t="s">
        <v>144</v>
      </c>
      <c r="C31" s="148" t="s">
        <v>136</v>
      </c>
      <c r="D31" s="155" t="s">
        <v>240</v>
      </c>
      <c r="E31" s="146" t="s">
        <v>241</v>
      </c>
      <c r="F31" s="153"/>
      <c r="G31" s="153"/>
      <c r="H31" s="153"/>
      <c r="I31" s="153"/>
      <c r="J31" s="153"/>
      <c r="K31" s="153"/>
      <c r="L31" s="153"/>
      <c r="M31" s="153"/>
      <c r="N31" s="198">
        <v>0.52</v>
      </c>
      <c r="O31" s="195"/>
    </row>
    <row r="32" spans="1:15" s="109" customFormat="1" ht="20.149999999999999" customHeight="1">
      <c r="A32" s="144">
        <v>8</v>
      </c>
      <c r="B32" s="156" t="s">
        <v>242</v>
      </c>
      <c r="C32" s="148" t="s">
        <v>243</v>
      </c>
      <c r="D32" s="155" t="s">
        <v>244</v>
      </c>
      <c r="E32" s="146" t="s">
        <v>245</v>
      </c>
      <c r="F32" s="153"/>
      <c r="G32" s="132"/>
      <c r="H32" s="132"/>
      <c r="I32" s="132"/>
      <c r="J32" s="132"/>
      <c r="K32" s="132"/>
      <c r="L32" s="132"/>
      <c r="M32" s="132"/>
      <c r="N32" s="198">
        <v>0.6</v>
      </c>
      <c r="O32" s="195"/>
    </row>
    <row r="33" spans="1:15" s="109" customFormat="1" ht="20.149999999999999" customHeight="1">
      <c r="A33" s="144">
        <v>9</v>
      </c>
      <c r="B33" s="156" t="s">
        <v>246</v>
      </c>
      <c r="C33" s="148" t="s">
        <v>247</v>
      </c>
      <c r="D33" s="155" t="s">
        <v>248</v>
      </c>
      <c r="E33" s="146" t="s">
        <v>196</v>
      </c>
      <c r="F33" s="153"/>
      <c r="G33" s="153"/>
      <c r="H33" s="153"/>
      <c r="I33" s="153"/>
      <c r="J33" s="153"/>
      <c r="K33" s="153"/>
      <c r="L33" s="153"/>
      <c r="M33" s="153"/>
      <c r="N33" s="198">
        <v>0.68</v>
      </c>
      <c r="O33" s="195"/>
    </row>
    <row r="34" spans="1:15" s="109" customFormat="1" ht="26.25" customHeight="1">
      <c r="A34" s="144">
        <v>10</v>
      </c>
      <c r="B34" s="157" t="s">
        <v>249</v>
      </c>
      <c r="C34" s="158" t="s">
        <v>168</v>
      </c>
      <c r="D34" s="149" t="s">
        <v>250</v>
      </c>
      <c r="E34" s="149"/>
      <c r="F34" s="157"/>
      <c r="G34" s="159"/>
      <c r="H34" s="150"/>
      <c r="I34" s="150"/>
      <c r="J34" s="150"/>
      <c r="K34" s="150"/>
      <c r="L34" s="150"/>
      <c r="M34" s="150"/>
      <c r="N34" s="196">
        <v>1</v>
      </c>
      <c r="O34" s="195"/>
    </row>
    <row r="35" spans="1:15" s="109" customFormat="1" ht="26.25" customHeight="1">
      <c r="A35" s="144">
        <v>11</v>
      </c>
      <c r="B35" s="157" t="s">
        <v>251</v>
      </c>
      <c r="C35" s="158"/>
      <c r="D35" s="149" t="s">
        <v>252</v>
      </c>
      <c r="E35" s="149"/>
      <c r="F35" s="157"/>
      <c r="G35" s="159"/>
      <c r="H35" s="150"/>
      <c r="I35" s="150"/>
      <c r="J35" s="150"/>
      <c r="K35" s="150"/>
      <c r="L35" s="150"/>
      <c r="M35" s="150"/>
      <c r="N35" s="196"/>
      <c r="O35" s="195"/>
    </row>
    <row r="36" spans="1:15" s="108" customFormat="1" ht="11.5">
      <c r="A36" s="395" t="s">
        <v>253</v>
      </c>
      <c r="B36" s="396"/>
      <c r="C36" s="160"/>
      <c r="D36" s="161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92"/>
    </row>
    <row r="37" spans="1:15" s="108" customFormat="1" ht="11.5">
      <c r="A37" s="162"/>
      <c r="B37" s="163" t="s">
        <v>188</v>
      </c>
      <c r="C37" s="141"/>
      <c r="D37" s="142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93"/>
    </row>
    <row r="38" spans="1:15" s="108" customFormat="1" ht="11.5">
      <c r="A38" s="409" t="s">
        <v>17</v>
      </c>
      <c r="B38" s="398" t="s">
        <v>18</v>
      </c>
      <c r="C38" s="398" t="s">
        <v>19</v>
      </c>
      <c r="D38" s="390" t="s">
        <v>20</v>
      </c>
      <c r="E38" s="384" t="s">
        <v>21</v>
      </c>
      <c r="F38" s="397"/>
      <c r="G38" s="125"/>
      <c r="H38" s="125"/>
      <c r="I38" s="125"/>
      <c r="J38" s="125"/>
      <c r="K38" s="125"/>
      <c r="L38" s="125"/>
      <c r="M38" s="125"/>
      <c r="N38" s="386" t="s">
        <v>23</v>
      </c>
      <c r="O38" s="387"/>
    </row>
    <row r="39" spans="1:15" s="108" customFormat="1" ht="13">
      <c r="A39" s="412"/>
      <c r="B39" s="399"/>
      <c r="C39" s="399"/>
      <c r="D39" s="400"/>
      <c r="E39" s="401" t="s">
        <v>189</v>
      </c>
      <c r="F39" s="402"/>
      <c r="G39" s="127" t="str">
        <f>G10</f>
        <v>配色一</v>
      </c>
      <c r="H39" s="127" t="str">
        <f t="shared" ref="H39:M39" si="2">H10</f>
        <v>配色二</v>
      </c>
      <c r="I39" s="127" t="str">
        <f t="shared" si="2"/>
        <v>配色三</v>
      </c>
      <c r="J39" s="127" t="str">
        <f t="shared" si="2"/>
        <v>配色四</v>
      </c>
      <c r="K39" s="127" t="str">
        <f t="shared" si="2"/>
        <v>配色五</v>
      </c>
      <c r="L39" s="127" t="str">
        <f t="shared" si="2"/>
        <v>配色六</v>
      </c>
      <c r="M39" s="127" t="str">
        <f t="shared" si="2"/>
        <v>配色七</v>
      </c>
      <c r="N39" s="188" t="s">
        <v>228</v>
      </c>
      <c r="O39" s="199" t="s">
        <v>190</v>
      </c>
    </row>
    <row r="40" spans="1:15" s="109" customFormat="1" ht="20.149999999999999" customHeight="1">
      <c r="A40" s="144">
        <v>1</v>
      </c>
      <c r="B40" s="156" t="s">
        <v>191</v>
      </c>
      <c r="C40" s="148" t="s">
        <v>192</v>
      </c>
      <c r="D40" s="155" t="s">
        <v>254</v>
      </c>
      <c r="E40" s="146" t="s">
        <v>255</v>
      </c>
      <c r="F40" s="153"/>
      <c r="G40" s="132"/>
      <c r="H40" s="132"/>
      <c r="I40" s="132"/>
      <c r="J40" s="132"/>
      <c r="K40" s="132"/>
      <c r="L40" s="132"/>
      <c r="M40" s="132"/>
      <c r="N40" s="153">
        <v>1</v>
      </c>
      <c r="O40" s="195" t="s">
        <v>256</v>
      </c>
    </row>
    <row r="41" spans="1:15" s="109" customFormat="1" ht="20.149999999999999" customHeight="1">
      <c r="A41" s="144">
        <v>2</v>
      </c>
      <c r="B41" s="156" t="s">
        <v>191</v>
      </c>
      <c r="C41" s="164" t="s">
        <v>198</v>
      </c>
      <c r="D41" s="165" t="s">
        <v>257</v>
      </c>
      <c r="E41" s="166" t="s">
        <v>258</v>
      </c>
      <c r="F41" s="167"/>
      <c r="G41" s="168"/>
      <c r="H41" s="168"/>
      <c r="I41" s="168"/>
      <c r="J41" s="168"/>
      <c r="K41" s="168"/>
      <c r="L41" s="168"/>
      <c r="M41" s="168"/>
      <c r="N41" s="167"/>
      <c r="O41" s="200"/>
    </row>
    <row r="42" spans="1:15" s="108" customFormat="1" ht="11.5">
      <c r="A42" s="403" t="s">
        <v>259</v>
      </c>
      <c r="B42" s="404"/>
      <c r="C42" s="160"/>
      <c r="D42" s="161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92"/>
    </row>
    <row r="43" spans="1:15" s="108" customFormat="1" ht="11.5">
      <c r="A43" s="121"/>
      <c r="B43" s="140" t="s">
        <v>260</v>
      </c>
      <c r="C43" s="141"/>
      <c r="D43" s="142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93"/>
    </row>
    <row r="44" spans="1:15" s="111" customFormat="1" ht="11.5">
      <c r="A44" s="169" t="s">
        <v>17</v>
      </c>
      <c r="B44" s="170" t="s">
        <v>204</v>
      </c>
      <c r="C44" s="170" t="s">
        <v>19</v>
      </c>
      <c r="D44" s="171" t="s">
        <v>20</v>
      </c>
      <c r="E44" s="172"/>
      <c r="F44" s="172"/>
      <c r="G44" s="173"/>
      <c r="H44" s="173"/>
      <c r="I44" s="173"/>
      <c r="J44" s="173"/>
      <c r="K44" s="173"/>
      <c r="L44" s="173"/>
      <c r="M44" s="173"/>
      <c r="N44" s="173"/>
      <c r="O44" s="201"/>
    </row>
    <row r="45" spans="1:15" s="112" customFormat="1" ht="13">
      <c r="A45" s="174">
        <v>1</v>
      </c>
      <c r="B45" s="175" t="s">
        <v>205</v>
      </c>
      <c r="C45" s="176"/>
      <c r="D45" s="177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202"/>
    </row>
    <row r="46" spans="1:15" s="112" customFormat="1" ht="13">
      <c r="A46" s="179">
        <v>2</v>
      </c>
      <c r="B46" s="175" t="s">
        <v>206</v>
      </c>
      <c r="C46" s="176"/>
      <c r="D46" s="177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202"/>
    </row>
    <row r="47" spans="1:15" s="112" customFormat="1" ht="13">
      <c r="A47" s="174">
        <v>3</v>
      </c>
      <c r="B47" s="175" t="s">
        <v>207</v>
      </c>
      <c r="C47" s="176"/>
      <c r="D47" s="177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202"/>
    </row>
    <row r="48" spans="1:15" s="112" customFormat="1" ht="13">
      <c r="A48" s="174">
        <v>4</v>
      </c>
      <c r="B48" s="175" t="s">
        <v>208</v>
      </c>
      <c r="C48" s="176"/>
      <c r="D48" s="177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202"/>
    </row>
    <row r="49" spans="1:15" s="112" customFormat="1" ht="13">
      <c r="A49" s="174">
        <v>5</v>
      </c>
      <c r="B49" s="175" t="s">
        <v>209</v>
      </c>
      <c r="C49" s="176"/>
      <c r="D49" s="177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202"/>
    </row>
    <row r="50" spans="1:15" s="112" customFormat="1" ht="12">
      <c r="A50" s="405" t="s">
        <v>210</v>
      </c>
      <c r="B50" s="406"/>
      <c r="C50" s="180"/>
      <c r="D50" s="181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203"/>
    </row>
    <row r="51" spans="1:15" s="112" customFormat="1" ht="12">
      <c r="A51" s="407" t="s">
        <v>211</v>
      </c>
      <c r="B51" s="408"/>
      <c r="C51" s="182"/>
      <c r="D51" s="183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204"/>
    </row>
  </sheetData>
  <mergeCells count="39">
    <mergeCell ref="A42:B42"/>
    <mergeCell ref="A50:B50"/>
    <mergeCell ref="A51:B51"/>
    <mergeCell ref="A3:A7"/>
    <mergeCell ref="A9:A10"/>
    <mergeCell ref="A17:A18"/>
    <mergeCell ref="A23:A24"/>
    <mergeCell ref="A38:A39"/>
    <mergeCell ref="B9:B10"/>
    <mergeCell ref="B17:B18"/>
    <mergeCell ref="B23:B24"/>
    <mergeCell ref="B38:B39"/>
    <mergeCell ref="A21:B21"/>
    <mergeCell ref="E23:F23"/>
    <mergeCell ref="N23:O23"/>
    <mergeCell ref="A36:B36"/>
    <mergeCell ref="E38:F38"/>
    <mergeCell ref="N38:O38"/>
    <mergeCell ref="C38:C39"/>
    <mergeCell ref="D23:D24"/>
    <mergeCell ref="D38:D39"/>
    <mergeCell ref="E39:F39"/>
    <mergeCell ref="C23:C24"/>
    <mergeCell ref="F7:I7"/>
    <mergeCell ref="E9:F9"/>
    <mergeCell ref="N9:O9"/>
    <mergeCell ref="A15:B15"/>
    <mergeCell ref="E17:F17"/>
    <mergeCell ref="N17:O17"/>
    <mergeCell ref="D9:D10"/>
    <mergeCell ref="D17:D18"/>
    <mergeCell ref="B2:D7"/>
    <mergeCell ref="C9:C10"/>
    <mergeCell ref="C17:C18"/>
    <mergeCell ref="A1:O1"/>
    <mergeCell ref="F3:I3"/>
    <mergeCell ref="F4:I4"/>
    <mergeCell ref="F5:I5"/>
    <mergeCell ref="F6:I6"/>
  </mergeCells>
  <phoneticPr fontId="121" type="noConversion"/>
  <dataValidations count="2">
    <dataValidation type="list" allowBlank="1" showInputMessage="1" showErrorMessage="1" sqref="B19:B20 B65558:B65559 B131094:B131095 B196630:B196631 B262166:B262167 B327702:B327703 B393238:B393239 B458774:B458775 B524310:B524311 B589846:B589847 B655382:B655383 B720918:B720919 B786454:B786455 B851990:B851991 B917526:B917527 B983062:B983063 IS19:IS20 IS65558:IS65559 IS131094:IS131095 IS196630:IS196631 IS262166:IS262167 IS327702:IS327703 IS393238:IS393239 IS458774:IS458775 IS524310:IS524311 IS589846:IS589847 IS655382:IS655383 IS720918:IS720919 IS786454:IS786455 IS851990:IS851991 IS917526:IS917527 IS983062:IS983063 SO19:SO20 SO65558:SO65559 SO131094:SO131095 SO196630:SO196631 SO262166:SO262167 SO327702:SO327703 SO393238:SO393239 SO458774:SO458775 SO524310:SO524311 SO589846:SO589847 SO655382:SO655383 SO720918:SO720919 SO786454:SO786455 SO851990:SO851991 SO917526:SO917527 SO983062:SO983063 ACK19:ACK20 ACK65558:ACK65559 ACK131094:ACK131095 ACK196630:ACK196631 ACK262166:ACK262167 ACK327702:ACK327703 ACK393238:ACK393239 ACK458774:ACK458775 ACK524310:ACK524311 ACK589846:ACK589847 ACK655382:ACK655383 ACK720918:ACK720919 ACK786454:ACK786455 ACK851990:ACK851991 ACK917526:ACK917527 ACK983062:ACK983063 AMG19:AMG20 AMG65558:AMG65559 AMG131094:AMG131095 AMG196630:AMG196631 AMG262166:AMG262167 AMG327702:AMG327703 AMG393238:AMG393239 AMG458774:AMG458775 AMG524310:AMG524311 AMG589846:AMG589847 AMG655382:AMG655383 AMG720918:AMG720919 AMG786454:AMG786455 AMG851990:AMG851991 AMG917526:AMG917527 AMG983062:AMG983063 AWC19:AWC20 AWC65558:AWC65559 AWC131094:AWC131095 AWC196630:AWC196631 AWC262166:AWC262167 AWC327702:AWC327703 AWC393238:AWC393239 AWC458774:AWC458775 AWC524310:AWC524311 AWC589846:AWC589847 AWC655382:AWC655383 AWC720918:AWC720919 AWC786454:AWC786455 AWC851990:AWC851991 AWC917526:AWC917527 AWC983062:AWC983063 BFY19:BFY20 BFY65558:BFY65559 BFY131094:BFY131095 BFY196630:BFY196631 BFY262166:BFY262167 BFY327702:BFY327703 BFY393238:BFY393239 BFY458774:BFY458775 BFY524310:BFY524311 BFY589846:BFY589847 BFY655382:BFY655383 BFY720918:BFY720919 BFY786454:BFY786455 BFY851990:BFY851991 BFY917526:BFY917527 BFY983062:BFY983063 BPU19:BPU20 BPU65558:BPU65559 BPU131094:BPU131095 BPU196630:BPU196631 BPU262166:BPU262167 BPU327702:BPU327703 BPU393238:BPU393239 BPU458774:BPU458775 BPU524310:BPU524311 BPU589846:BPU589847 BPU655382:BPU655383 BPU720918:BPU720919 BPU786454:BPU786455 BPU851990:BPU851991 BPU917526:BPU917527 BPU983062:BPU983063 BZQ19:BZQ20 BZQ65558:BZQ65559 BZQ131094:BZQ131095 BZQ196630:BZQ196631 BZQ262166:BZQ262167 BZQ327702:BZQ327703 BZQ393238:BZQ393239 BZQ458774:BZQ458775 BZQ524310:BZQ524311 BZQ589846:BZQ589847 BZQ655382:BZQ655383 BZQ720918:BZQ720919 BZQ786454:BZQ786455 BZQ851990:BZQ851991 BZQ917526:BZQ917527 BZQ983062:BZQ983063 CJM19:CJM20 CJM65558:CJM65559 CJM131094:CJM131095 CJM196630:CJM196631 CJM262166:CJM262167 CJM327702:CJM327703 CJM393238:CJM393239 CJM458774:CJM458775 CJM524310:CJM524311 CJM589846:CJM589847 CJM655382:CJM655383 CJM720918:CJM720919 CJM786454:CJM786455 CJM851990:CJM851991 CJM917526:CJM917527 CJM983062:CJM983063 CTI19:CTI20 CTI65558:CTI65559 CTI131094:CTI131095 CTI196630:CTI196631 CTI262166:CTI262167 CTI327702:CTI327703 CTI393238:CTI393239 CTI458774:CTI458775 CTI524310:CTI524311 CTI589846:CTI589847 CTI655382:CTI655383 CTI720918:CTI720919 CTI786454:CTI786455 CTI851990:CTI851991 CTI917526:CTI917527 CTI983062:CTI983063 DDE19:DDE20 DDE65558:DDE65559 DDE131094:DDE131095 DDE196630:DDE196631 DDE262166:DDE262167 DDE327702:DDE327703 DDE393238:DDE393239 DDE458774:DDE458775 DDE524310:DDE524311 DDE589846:DDE589847 DDE655382:DDE655383 DDE720918:DDE720919 DDE786454:DDE786455 DDE851990:DDE851991 DDE917526:DDE917527 DDE983062:DDE983063 DNA19:DNA20 DNA65558:DNA65559 DNA131094:DNA131095 DNA196630:DNA196631 DNA262166:DNA262167 DNA327702:DNA327703 DNA393238:DNA393239 DNA458774:DNA458775 DNA524310:DNA524311 DNA589846:DNA589847 DNA655382:DNA655383 DNA720918:DNA720919 DNA786454:DNA786455 DNA851990:DNA851991 DNA917526:DNA917527 DNA983062:DNA983063 DWW19:DWW20 DWW65558:DWW65559 DWW131094:DWW131095 DWW196630:DWW196631 DWW262166:DWW262167 DWW327702:DWW327703 DWW393238:DWW393239 DWW458774:DWW458775 DWW524310:DWW524311 DWW589846:DWW589847 DWW655382:DWW655383 DWW720918:DWW720919 DWW786454:DWW786455 DWW851990:DWW851991 DWW917526:DWW917527 DWW983062:DWW983063 EGS19:EGS20 EGS65558:EGS65559 EGS131094:EGS131095 EGS196630:EGS196631 EGS262166:EGS262167 EGS327702:EGS327703 EGS393238:EGS393239 EGS458774:EGS458775 EGS524310:EGS524311 EGS589846:EGS589847 EGS655382:EGS655383 EGS720918:EGS720919 EGS786454:EGS786455 EGS851990:EGS851991 EGS917526:EGS917527 EGS983062:EGS983063 EQO19:EQO20 EQO65558:EQO65559 EQO131094:EQO131095 EQO196630:EQO196631 EQO262166:EQO262167 EQO327702:EQO327703 EQO393238:EQO393239 EQO458774:EQO458775 EQO524310:EQO524311 EQO589846:EQO589847 EQO655382:EQO655383 EQO720918:EQO720919 EQO786454:EQO786455 EQO851990:EQO851991 EQO917526:EQO917527 EQO983062:EQO983063 FAK19:FAK20 FAK65558:FAK65559 FAK131094:FAK131095 FAK196630:FAK196631 FAK262166:FAK262167 FAK327702:FAK327703 FAK393238:FAK393239 FAK458774:FAK458775 FAK524310:FAK524311 FAK589846:FAK589847 FAK655382:FAK655383 FAK720918:FAK720919 FAK786454:FAK786455 FAK851990:FAK851991 FAK917526:FAK917527 FAK983062:FAK983063 FKG19:FKG20 FKG65558:FKG65559 FKG131094:FKG131095 FKG196630:FKG196631 FKG262166:FKG262167 FKG327702:FKG327703 FKG393238:FKG393239 FKG458774:FKG458775 FKG524310:FKG524311 FKG589846:FKG589847 FKG655382:FKG655383 FKG720918:FKG720919 FKG786454:FKG786455 FKG851990:FKG851991 FKG917526:FKG917527 FKG983062:FKG983063 FUC19:FUC20 FUC65558:FUC65559 FUC131094:FUC131095 FUC196630:FUC196631 FUC262166:FUC262167 FUC327702:FUC327703 FUC393238:FUC393239 FUC458774:FUC458775 FUC524310:FUC524311 FUC589846:FUC589847 FUC655382:FUC655383 FUC720918:FUC720919 FUC786454:FUC786455 FUC851990:FUC851991 FUC917526:FUC917527 FUC983062:FUC983063 GDY19:GDY20 GDY65558:GDY65559 GDY131094:GDY131095 GDY196630:GDY196631 GDY262166:GDY262167 GDY327702:GDY327703 GDY393238:GDY393239 GDY458774:GDY458775 GDY524310:GDY524311 GDY589846:GDY589847 GDY655382:GDY655383 GDY720918:GDY720919 GDY786454:GDY786455 GDY851990:GDY851991 GDY917526:GDY917527 GDY983062:GDY983063 GNU19:GNU20 GNU65558:GNU65559 GNU131094:GNU131095 GNU196630:GNU196631 GNU262166:GNU262167 GNU327702:GNU327703 GNU393238:GNU393239 GNU458774:GNU458775 GNU524310:GNU524311 GNU589846:GNU589847 GNU655382:GNU655383 GNU720918:GNU720919 GNU786454:GNU786455 GNU851990:GNU851991 GNU917526:GNU917527 GNU983062:GNU983063 GXQ19:GXQ20 GXQ65558:GXQ65559 GXQ131094:GXQ131095 GXQ196630:GXQ196631 GXQ262166:GXQ262167 GXQ327702:GXQ327703 GXQ393238:GXQ393239 GXQ458774:GXQ458775 GXQ524310:GXQ524311 GXQ589846:GXQ589847 GXQ655382:GXQ655383 GXQ720918:GXQ720919 GXQ786454:GXQ786455 GXQ851990:GXQ851991 GXQ917526:GXQ917527 GXQ983062:GXQ983063 HHM19:HHM20 HHM65558:HHM65559 HHM131094:HHM131095 HHM196630:HHM196631 HHM262166:HHM262167 HHM327702:HHM327703 HHM393238:HHM393239 HHM458774:HHM458775 HHM524310:HHM524311 HHM589846:HHM589847 HHM655382:HHM655383 HHM720918:HHM720919 HHM786454:HHM786455 HHM851990:HHM851991 HHM917526:HHM917527 HHM983062:HHM983063 HRI19:HRI20 HRI65558:HRI65559 HRI131094:HRI131095 HRI196630:HRI196631 HRI262166:HRI262167 HRI327702:HRI327703 HRI393238:HRI393239 HRI458774:HRI458775 HRI524310:HRI524311 HRI589846:HRI589847 HRI655382:HRI655383 HRI720918:HRI720919 HRI786454:HRI786455 HRI851990:HRI851991 HRI917526:HRI917527 HRI983062:HRI983063 IBE19:IBE20 IBE65558:IBE65559 IBE131094:IBE131095 IBE196630:IBE196631 IBE262166:IBE262167 IBE327702:IBE327703 IBE393238:IBE393239 IBE458774:IBE458775 IBE524310:IBE524311 IBE589846:IBE589847 IBE655382:IBE655383 IBE720918:IBE720919 IBE786454:IBE786455 IBE851990:IBE851991 IBE917526:IBE917527 IBE983062:IBE983063 ILA19:ILA20 ILA65558:ILA65559 ILA131094:ILA131095 ILA196630:ILA196631 ILA262166:ILA262167 ILA327702:ILA327703 ILA393238:ILA393239 ILA458774:ILA458775 ILA524310:ILA524311 ILA589846:ILA589847 ILA655382:ILA655383 ILA720918:ILA720919 ILA786454:ILA786455 ILA851990:ILA851991 ILA917526:ILA917527 ILA983062:ILA983063 IUW19:IUW20 IUW65558:IUW65559 IUW131094:IUW131095 IUW196630:IUW196631 IUW262166:IUW262167 IUW327702:IUW327703 IUW393238:IUW393239 IUW458774:IUW458775 IUW524310:IUW524311 IUW589846:IUW589847 IUW655382:IUW655383 IUW720918:IUW720919 IUW786454:IUW786455 IUW851990:IUW851991 IUW917526:IUW917527 IUW983062:IUW983063 JES19:JES20 JES65558:JES65559 JES131094:JES131095 JES196630:JES196631 JES262166:JES262167 JES327702:JES327703 JES393238:JES393239 JES458774:JES458775 JES524310:JES524311 JES589846:JES589847 JES655382:JES655383 JES720918:JES720919 JES786454:JES786455 JES851990:JES851991 JES917526:JES917527 JES983062:JES983063 JOO19:JOO20 JOO65558:JOO65559 JOO131094:JOO131095 JOO196630:JOO196631 JOO262166:JOO262167 JOO327702:JOO327703 JOO393238:JOO393239 JOO458774:JOO458775 JOO524310:JOO524311 JOO589846:JOO589847 JOO655382:JOO655383 JOO720918:JOO720919 JOO786454:JOO786455 JOO851990:JOO851991 JOO917526:JOO917527 JOO983062:JOO983063 JYK19:JYK20 JYK65558:JYK65559 JYK131094:JYK131095 JYK196630:JYK196631 JYK262166:JYK262167 JYK327702:JYK327703 JYK393238:JYK393239 JYK458774:JYK458775 JYK524310:JYK524311 JYK589846:JYK589847 JYK655382:JYK655383 JYK720918:JYK720919 JYK786454:JYK786455 JYK851990:JYK851991 JYK917526:JYK917527 JYK983062:JYK983063 KIG19:KIG20 KIG65558:KIG65559 KIG131094:KIG131095 KIG196630:KIG196631 KIG262166:KIG262167 KIG327702:KIG327703 KIG393238:KIG393239 KIG458774:KIG458775 KIG524310:KIG524311 KIG589846:KIG589847 KIG655382:KIG655383 KIG720918:KIG720919 KIG786454:KIG786455 KIG851990:KIG851991 KIG917526:KIG917527 KIG983062:KIG983063 KSC19:KSC20 KSC65558:KSC65559 KSC131094:KSC131095 KSC196630:KSC196631 KSC262166:KSC262167 KSC327702:KSC327703 KSC393238:KSC393239 KSC458774:KSC458775 KSC524310:KSC524311 KSC589846:KSC589847 KSC655382:KSC655383 KSC720918:KSC720919 KSC786454:KSC786455 KSC851990:KSC851991 KSC917526:KSC917527 KSC983062:KSC983063 LBY19:LBY20 LBY65558:LBY65559 LBY131094:LBY131095 LBY196630:LBY196631 LBY262166:LBY262167 LBY327702:LBY327703 LBY393238:LBY393239 LBY458774:LBY458775 LBY524310:LBY524311 LBY589846:LBY589847 LBY655382:LBY655383 LBY720918:LBY720919 LBY786454:LBY786455 LBY851990:LBY851991 LBY917526:LBY917527 LBY983062:LBY983063 LLU19:LLU20 LLU65558:LLU65559 LLU131094:LLU131095 LLU196630:LLU196631 LLU262166:LLU262167 LLU327702:LLU327703 LLU393238:LLU393239 LLU458774:LLU458775 LLU524310:LLU524311 LLU589846:LLU589847 LLU655382:LLU655383 LLU720918:LLU720919 LLU786454:LLU786455 LLU851990:LLU851991 LLU917526:LLU917527 LLU983062:LLU983063 LVQ19:LVQ20 LVQ65558:LVQ65559 LVQ131094:LVQ131095 LVQ196630:LVQ196631 LVQ262166:LVQ262167 LVQ327702:LVQ327703 LVQ393238:LVQ393239 LVQ458774:LVQ458775 LVQ524310:LVQ524311 LVQ589846:LVQ589847 LVQ655382:LVQ655383 LVQ720918:LVQ720919 LVQ786454:LVQ786455 LVQ851990:LVQ851991 LVQ917526:LVQ917527 LVQ983062:LVQ983063 MFM19:MFM20 MFM65558:MFM65559 MFM131094:MFM131095 MFM196630:MFM196631 MFM262166:MFM262167 MFM327702:MFM327703 MFM393238:MFM393239 MFM458774:MFM458775 MFM524310:MFM524311 MFM589846:MFM589847 MFM655382:MFM655383 MFM720918:MFM720919 MFM786454:MFM786455 MFM851990:MFM851991 MFM917526:MFM917527 MFM983062:MFM983063 MPI19:MPI20 MPI65558:MPI65559 MPI131094:MPI131095 MPI196630:MPI196631 MPI262166:MPI262167 MPI327702:MPI327703 MPI393238:MPI393239 MPI458774:MPI458775 MPI524310:MPI524311 MPI589846:MPI589847 MPI655382:MPI655383 MPI720918:MPI720919 MPI786454:MPI786455 MPI851990:MPI851991 MPI917526:MPI917527 MPI983062:MPI983063 MZE19:MZE20 MZE65558:MZE65559 MZE131094:MZE131095 MZE196630:MZE196631 MZE262166:MZE262167 MZE327702:MZE327703 MZE393238:MZE393239 MZE458774:MZE458775 MZE524310:MZE524311 MZE589846:MZE589847 MZE655382:MZE655383 MZE720918:MZE720919 MZE786454:MZE786455 MZE851990:MZE851991 MZE917526:MZE917527 MZE983062:MZE983063 NJA19:NJA20 NJA65558:NJA65559 NJA131094:NJA131095 NJA196630:NJA196631 NJA262166:NJA262167 NJA327702:NJA327703 NJA393238:NJA393239 NJA458774:NJA458775 NJA524310:NJA524311 NJA589846:NJA589847 NJA655382:NJA655383 NJA720918:NJA720919 NJA786454:NJA786455 NJA851990:NJA851991 NJA917526:NJA917527 NJA983062:NJA983063 NSW19:NSW20 NSW65558:NSW65559 NSW131094:NSW131095 NSW196630:NSW196631 NSW262166:NSW262167 NSW327702:NSW327703 NSW393238:NSW393239 NSW458774:NSW458775 NSW524310:NSW524311 NSW589846:NSW589847 NSW655382:NSW655383 NSW720918:NSW720919 NSW786454:NSW786455 NSW851990:NSW851991 NSW917526:NSW917527 NSW983062:NSW983063 OCS19:OCS20 OCS65558:OCS65559 OCS131094:OCS131095 OCS196630:OCS196631 OCS262166:OCS262167 OCS327702:OCS327703 OCS393238:OCS393239 OCS458774:OCS458775 OCS524310:OCS524311 OCS589846:OCS589847 OCS655382:OCS655383 OCS720918:OCS720919 OCS786454:OCS786455 OCS851990:OCS851991 OCS917526:OCS917527 OCS983062:OCS983063 OMO19:OMO20 OMO65558:OMO65559 OMO131094:OMO131095 OMO196630:OMO196631 OMO262166:OMO262167 OMO327702:OMO327703 OMO393238:OMO393239 OMO458774:OMO458775 OMO524310:OMO524311 OMO589846:OMO589847 OMO655382:OMO655383 OMO720918:OMO720919 OMO786454:OMO786455 OMO851990:OMO851991 OMO917526:OMO917527 OMO983062:OMO983063 OWK19:OWK20 OWK65558:OWK65559 OWK131094:OWK131095 OWK196630:OWK196631 OWK262166:OWK262167 OWK327702:OWK327703 OWK393238:OWK393239 OWK458774:OWK458775 OWK524310:OWK524311 OWK589846:OWK589847 OWK655382:OWK655383 OWK720918:OWK720919 OWK786454:OWK786455 OWK851990:OWK851991 OWK917526:OWK917527 OWK983062:OWK983063 PGG19:PGG20 PGG65558:PGG65559 PGG131094:PGG131095 PGG196630:PGG196631 PGG262166:PGG262167 PGG327702:PGG327703 PGG393238:PGG393239 PGG458774:PGG458775 PGG524310:PGG524311 PGG589846:PGG589847 PGG655382:PGG655383 PGG720918:PGG720919 PGG786454:PGG786455 PGG851990:PGG851991 PGG917526:PGG917527 PGG983062:PGG983063 PQC19:PQC20 PQC65558:PQC65559 PQC131094:PQC131095 PQC196630:PQC196631 PQC262166:PQC262167 PQC327702:PQC327703 PQC393238:PQC393239 PQC458774:PQC458775 PQC524310:PQC524311 PQC589846:PQC589847 PQC655382:PQC655383 PQC720918:PQC720919 PQC786454:PQC786455 PQC851990:PQC851991 PQC917526:PQC917527 PQC983062:PQC983063 PZY19:PZY20 PZY65558:PZY65559 PZY131094:PZY131095 PZY196630:PZY196631 PZY262166:PZY262167 PZY327702:PZY327703 PZY393238:PZY393239 PZY458774:PZY458775 PZY524310:PZY524311 PZY589846:PZY589847 PZY655382:PZY655383 PZY720918:PZY720919 PZY786454:PZY786455 PZY851990:PZY851991 PZY917526:PZY917527 PZY983062:PZY983063 QJU19:QJU20 QJU65558:QJU65559 QJU131094:QJU131095 QJU196630:QJU196631 QJU262166:QJU262167 QJU327702:QJU327703 QJU393238:QJU393239 QJU458774:QJU458775 QJU524310:QJU524311 QJU589846:QJU589847 QJU655382:QJU655383 QJU720918:QJU720919 QJU786454:QJU786455 QJU851990:QJU851991 QJU917526:QJU917527 QJU983062:QJU983063 QTQ19:QTQ20 QTQ65558:QTQ65559 QTQ131094:QTQ131095 QTQ196630:QTQ196631 QTQ262166:QTQ262167 QTQ327702:QTQ327703 QTQ393238:QTQ393239 QTQ458774:QTQ458775 QTQ524310:QTQ524311 QTQ589846:QTQ589847 QTQ655382:QTQ655383 QTQ720918:QTQ720919 QTQ786454:QTQ786455 QTQ851990:QTQ851991 QTQ917526:QTQ917527 QTQ983062:QTQ983063 RDM19:RDM20 RDM65558:RDM65559 RDM131094:RDM131095 RDM196630:RDM196631 RDM262166:RDM262167 RDM327702:RDM327703 RDM393238:RDM393239 RDM458774:RDM458775 RDM524310:RDM524311 RDM589846:RDM589847 RDM655382:RDM655383 RDM720918:RDM720919 RDM786454:RDM786455 RDM851990:RDM851991 RDM917526:RDM917527 RDM983062:RDM983063 RNI19:RNI20 RNI65558:RNI65559 RNI131094:RNI131095 RNI196630:RNI196631 RNI262166:RNI262167 RNI327702:RNI327703 RNI393238:RNI393239 RNI458774:RNI458775 RNI524310:RNI524311 RNI589846:RNI589847 RNI655382:RNI655383 RNI720918:RNI720919 RNI786454:RNI786455 RNI851990:RNI851991 RNI917526:RNI917527 RNI983062:RNI983063 RXE19:RXE20 RXE65558:RXE65559 RXE131094:RXE131095 RXE196630:RXE196631 RXE262166:RXE262167 RXE327702:RXE327703 RXE393238:RXE393239 RXE458774:RXE458775 RXE524310:RXE524311 RXE589846:RXE589847 RXE655382:RXE655383 RXE720918:RXE720919 RXE786454:RXE786455 RXE851990:RXE851991 RXE917526:RXE917527 RXE983062:RXE983063 SHA19:SHA20 SHA65558:SHA65559 SHA131094:SHA131095 SHA196630:SHA196631 SHA262166:SHA262167 SHA327702:SHA327703 SHA393238:SHA393239 SHA458774:SHA458775 SHA524310:SHA524311 SHA589846:SHA589847 SHA655382:SHA655383 SHA720918:SHA720919 SHA786454:SHA786455 SHA851990:SHA851991 SHA917526:SHA917527 SHA983062:SHA983063 SQW19:SQW20 SQW65558:SQW65559 SQW131094:SQW131095 SQW196630:SQW196631 SQW262166:SQW262167 SQW327702:SQW327703 SQW393238:SQW393239 SQW458774:SQW458775 SQW524310:SQW524311 SQW589846:SQW589847 SQW655382:SQW655383 SQW720918:SQW720919 SQW786454:SQW786455 SQW851990:SQW851991 SQW917526:SQW917527 SQW983062:SQW983063 TAS19:TAS20 TAS65558:TAS65559 TAS131094:TAS131095 TAS196630:TAS196631 TAS262166:TAS262167 TAS327702:TAS327703 TAS393238:TAS393239 TAS458774:TAS458775 TAS524310:TAS524311 TAS589846:TAS589847 TAS655382:TAS655383 TAS720918:TAS720919 TAS786454:TAS786455 TAS851990:TAS851991 TAS917526:TAS917527 TAS983062:TAS983063 TKO19:TKO20 TKO65558:TKO65559 TKO131094:TKO131095 TKO196630:TKO196631 TKO262166:TKO262167 TKO327702:TKO327703 TKO393238:TKO393239 TKO458774:TKO458775 TKO524310:TKO524311 TKO589846:TKO589847 TKO655382:TKO655383 TKO720918:TKO720919 TKO786454:TKO786455 TKO851990:TKO851991 TKO917526:TKO917527 TKO983062:TKO983063 TUK19:TUK20 TUK65558:TUK65559 TUK131094:TUK131095 TUK196630:TUK196631 TUK262166:TUK262167 TUK327702:TUK327703 TUK393238:TUK393239 TUK458774:TUK458775 TUK524310:TUK524311 TUK589846:TUK589847 TUK655382:TUK655383 TUK720918:TUK720919 TUK786454:TUK786455 TUK851990:TUK851991 TUK917526:TUK917527 TUK983062:TUK983063 UEG19:UEG20 UEG65558:UEG65559 UEG131094:UEG131095 UEG196630:UEG196631 UEG262166:UEG262167 UEG327702:UEG327703 UEG393238:UEG393239 UEG458774:UEG458775 UEG524310:UEG524311 UEG589846:UEG589847 UEG655382:UEG655383 UEG720918:UEG720919 UEG786454:UEG786455 UEG851990:UEG851991 UEG917526:UEG917527 UEG983062:UEG983063 UOC19:UOC20 UOC65558:UOC65559 UOC131094:UOC131095 UOC196630:UOC196631 UOC262166:UOC262167 UOC327702:UOC327703 UOC393238:UOC393239 UOC458774:UOC458775 UOC524310:UOC524311 UOC589846:UOC589847 UOC655382:UOC655383 UOC720918:UOC720919 UOC786454:UOC786455 UOC851990:UOC851991 UOC917526:UOC917527 UOC983062:UOC983063 UXY19:UXY20 UXY65558:UXY65559 UXY131094:UXY131095 UXY196630:UXY196631 UXY262166:UXY262167 UXY327702:UXY327703 UXY393238:UXY393239 UXY458774:UXY458775 UXY524310:UXY524311 UXY589846:UXY589847 UXY655382:UXY655383 UXY720918:UXY720919 UXY786454:UXY786455 UXY851990:UXY851991 UXY917526:UXY917527 UXY983062:UXY983063 VHU19:VHU20 VHU65558:VHU65559 VHU131094:VHU131095 VHU196630:VHU196631 VHU262166:VHU262167 VHU327702:VHU327703 VHU393238:VHU393239 VHU458774:VHU458775 VHU524310:VHU524311 VHU589846:VHU589847 VHU655382:VHU655383 VHU720918:VHU720919 VHU786454:VHU786455 VHU851990:VHU851991 VHU917526:VHU917527 VHU983062:VHU983063 VRQ19:VRQ20 VRQ65558:VRQ65559 VRQ131094:VRQ131095 VRQ196630:VRQ196631 VRQ262166:VRQ262167 VRQ327702:VRQ327703 VRQ393238:VRQ393239 VRQ458774:VRQ458775 VRQ524310:VRQ524311 VRQ589846:VRQ589847 VRQ655382:VRQ655383 VRQ720918:VRQ720919 VRQ786454:VRQ786455 VRQ851990:VRQ851991 VRQ917526:VRQ917527 VRQ983062:VRQ983063 WBM19:WBM20 WBM65558:WBM65559 WBM131094:WBM131095 WBM196630:WBM196631 WBM262166:WBM262167 WBM327702:WBM327703 WBM393238:WBM393239 WBM458774:WBM458775 WBM524310:WBM524311 WBM589846:WBM589847 WBM655382:WBM655383 WBM720918:WBM720919 WBM786454:WBM786455 WBM851990:WBM851991 WBM917526:WBM917527 WBM983062:WBM983063 WLI19:WLI20 WLI65558:WLI65559 WLI131094:WLI131095 WLI196630:WLI196631 WLI262166:WLI262167 WLI327702:WLI327703 WLI393238:WLI393239 WLI458774:WLI458775 WLI524310:WLI524311 WLI589846:WLI589847 WLI655382:WLI655383 WLI720918:WLI720919 WLI786454:WLI786455 WLI851990:WLI851991 WLI917526:WLI917527 WLI983062:WLI983063 WVE19:WVE20 WVE65558:WVE65559 WVE131094:WVE131095 WVE196630:WVE196631 WVE262166:WVE262167 WVE327702:WVE327703 WVE393238:WVE393239 WVE458774:WVE458775 WVE524310:WVE524311 WVE589846:WVE589847 WVE655382:WVE655383 WVE720918:WVE720919 WVE786454:WVE786455 WVE851990:WVE851991 WVE917526:WVE917527 WVE983062:WVE983063" xr:uid="{00000000-0002-0000-0100-000000000000}">
      <formula1>xlbcz001</formula1>
    </dataValidation>
    <dataValidation type="list" allowBlank="1" showInputMessage="1" showErrorMessage="1" sqref="C19:C20 C65558:C65559 C131094:C131095 C196630:C196631 C262166:C262167 C327702:C327703 C393238:C393239 C458774:C458775 C524310:C524311 C589846:C589847 C655382:C655383 C720918:C720919 C786454:C786455 C851990:C851991 C917526:C917527 C983062:C983063 IT19:IT20 IT65558:IT65559 IT131094:IT131095 IT196630:IT196631 IT262166:IT262167 IT327702:IT327703 IT393238:IT393239 IT458774:IT458775 IT524310:IT524311 IT589846:IT589847 IT655382:IT655383 IT720918:IT720919 IT786454:IT786455 IT851990:IT851991 IT917526:IT917527 IT983062:IT983063 SP19:SP20 SP65558:SP65559 SP131094:SP131095 SP196630:SP196631 SP262166:SP262167 SP327702:SP327703 SP393238:SP393239 SP458774:SP458775 SP524310:SP524311 SP589846:SP589847 SP655382:SP655383 SP720918:SP720919 SP786454:SP786455 SP851990:SP851991 SP917526:SP917527 SP983062:SP983063 ACL19:ACL20 ACL65558:ACL65559 ACL131094:ACL131095 ACL196630:ACL196631 ACL262166:ACL262167 ACL327702:ACL327703 ACL393238:ACL393239 ACL458774:ACL458775 ACL524310:ACL524311 ACL589846:ACL589847 ACL655382:ACL655383 ACL720918:ACL720919 ACL786454:ACL786455 ACL851990:ACL851991 ACL917526:ACL917527 ACL983062:ACL983063 AMH19:AMH20 AMH65558:AMH65559 AMH131094:AMH131095 AMH196630:AMH196631 AMH262166:AMH262167 AMH327702:AMH327703 AMH393238:AMH393239 AMH458774:AMH458775 AMH524310:AMH524311 AMH589846:AMH589847 AMH655382:AMH655383 AMH720918:AMH720919 AMH786454:AMH786455 AMH851990:AMH851991 AMH917526:AMH917527 AMH983062:AMH983063 AWD19:AWD20 AWD65558:AWD65559 AWD131094:AWD131095 AWD196630:AWD196631 AWD262166:AWD262167 AWD327702:AWD327703 AWD393238:AWD393239 AWD458774:AWD458775 AWD524310:AWD524311 AWD589846:AWD589847 AWD655382:AWD655383 AWD720918:AWD720919 AWD786454:AWD786455 AWD851990:AWD851991 AWD917526:AWD917527 AWD983062:AWD983063 BFZ19:BFZ20 BFZ65558:BFZ65559 BFZ131094:BFZ131095 BFZ196630:BFZ196631 BFZ262166:BFZ262167 BFZ327702:BFZ327703 BFZ393238:BFZ393239 BFZ458774:BFZ458775 BFZ524310:BFZ524311 BFZ589846:BFZ589847 BFZ655382:BFZ655383 BFZ720918:BFZ720919 BFZ786454:BFZ786455 BFZ851990:BFZ851991 BFZ917526:BFZ917527 BFZ983062:BFZ983063 BPV19:BPV20 BPV65558:BPV65559 BPV131094:BPV131095 BPV196630:BPV196631 BPV262166:BPV262167 BPV327702:BPV327703 BPV393238:BPV393239 BPV458774:BPV458775 BPV524310:BPV524311 BPV589846:BPV589847 BPV655382:BPV655383 BPV720918:BPV720919 BPV786454:BPV786455 BPV851990:BPV851991 BPV917526:BPV917527 BPV983062:BPV983063 BZR19:BZR20 BZR65558:BZR65559 BZR131094:BZR131095 BZR196630:BZR196631 BZR262166:BZR262167 BZR327702:BZR327703 BZR393238:BZR393239 BZR458774:BZR458775 BZR524310:BZR524311 BZR589846:BZR589847 BZR655382:BZR655383 BZR720918:BZR720919 BZR786454:BZR786455 BZR851990:BZR851991 BZR917526:BZR917527 BZR983062:BZR983063 CJN19:CJN20 CJN65558:CJN65559 CJN131094:CJN131095 CJN196630:CJN196631 CJN262166:CJN262167 CJN327702:CJN327703 CJN393238:CJN393239 CJN458774:CJN458775 CJN524310:CJN524311 CJN589846:CJN589847 CJN655382:CJN655383 CJN720918:CJN720919 CJN786454:CJN786455 CJN851990:CJN851991 CJN917526:CJN917527 CJN983062:CJN983063 CTJ19:CTJ20 CTJ65558:CTJ65559 CTJ131094:CTJ131095 CTJ196630:CTJ196631 CTJ262166:CTJ262167 CTJ327702:CTJ327703 CTJ393238:CTJ393239 CTJ458774:CTJ458775 CTJ524310:CTJ524311 CTJ589846:CTJ589847 CTJ655382:CTJ655383 CTJ720918:CTJ720919 CTJ786454:CTJ786455 CTJ851990:CTJ851991 CTJ917526:CTJ917527 CTJ983062:CTJ983063 DDF19:DDF20 DDF65558:DDF65559 DDF131094:DDF131095 DDF196630:DDF196631 DDF262166:DDF262167 DDF327702:DDF327703 DDF393238:DDF393239 DDF458774:DDF458775 DDF524310:DDF524311 DDF589846:DDF589847 DDF655382:DDF655383 DDF720918:DDF720919 DDF786454:DDF786455 DDF851990:DDF851991 DDF917526:DDF917527 DDF983062:DDF983063 DNB19:DNB20 DNB65558:DNB65559 DNB131094:DNB131095 DNB196630:DNB196631 DNB262166:DNB262167 DNB327702:DNB327703 DNB393238:DNB393239 DNB458774:DNB458775 DNB524310:DNB524311 DNB589846:DNB589847 DNB655382:DNB655383 DNB720918:DNB720919 DNB786454:DNB786455 DNB851990:DNB851991 DNB917526:DNB917527 DNB983062:DNB983063 DWX19:DWX20 DWX65558:DWX65559 DWX131094:DWX131095 DWX196630:DWX196631 DWX262166:DWX262167 DWX327702:DWX327703 DWX393238:DWX393239 DWX458774:DWX458775 DWX524310:DWX524311 DWX589846:DWX589847 DWX655382:DWX655383 DWX720918:DWX720919 DWX786454:DWX786455 DWX851990:DWX851991 DWX917526:DWX917527 DWX983062:DWX983063 EGT19:EGT20 EGT65558:EGT65559 EGT131094:EGT131095 EGT196630:EGT196631 EGT262166:EGT262167 EGT327702:EGT327703 EGT393238:EGT393239 EGT458774:EGT458775 EGT524310:EGT524311 EGT589846:EGT589847 EGT655382:EGT655383 EGT720918:EGT720919 EGT786454:EGT786455 EGT851990:EGT851991 EGT917526:EGT917527 EGT983062:EGT983063 EQP19:EQP20 EQP65558:EQP65559 EQP131094:EQP131095 EQP196630:EQP196631 EQP262166:EQP262167 EQP327702:EQP327703 EQP393238:EQP393239 EQP458774:EQP458775 EQP524310:EQP524311 EQP589846:EQP589847 EQP655382:EQP655383 EQP720918:EQP720919 EQP786454:EQP786455 EQP851990:EQP851991 EQP917526:EQP917527 EQP983062:EQP983063 FAL19:FAL20 FAL65558:FAL65559 FAL131094:FAL131095 FAL196630:FAL196631 FAL262166:FAL262167 FAL327702:FAL327703 FAL393238:FAL393239 FAL458774:FAL458775 FAL524310:FAL524311 FAL589846:FAL589847 FAL655382:FAL655383 FAL720918:FAL720919 FAL786454:FAL786455 FAL851990:FAL851991 FAL917526:FAL917527 FAL983062:FAL983063 FKH19:FKH20 FKH65558:FKH65559 FKH131094:FKH131095 FKH196630:FKH196631 FKH262166:FKH262167 FKH327702:FKH327703 FKH393238:FKH393239 FKH458774:FKH458775 FKH524310:FKH524311 FKH589846:FKH589847 FKH655382:FKH655383 FKH720918:FKH720919 FKH786454:FKH786455 FKH851990:FKH851991 FKH917526:FKH917527 FKH983062:FKH983063 FUD19:FUD20 FUD65558:FUD65559 FUD131094:FUD131095 FUD196630:FUD196631 FUD262166:FUD262167 FUD327702:FUD327703 FUD393238:FUD393239 FUD458774:FUD458775 FUD524310:FUD524311 FUD589846:FUD589847 FUD655382:FUD655383 FUD720918:FUD720919 FUD786454:FUD786455 FUD851990:FUD851991 FUD917526:FUD917527 FUD983062:FUD983063 GDZ19:GDZ20 GDZ65558:GDZ65559 GDZ131094:GDZ131095 GDZ196630:GDZ196631 GDZ262166:GDZ262167 GDZ327702:GDZ327703 GDZ393238:GDZ393239 GDZ458774:GDZ458775 GDZ524310:GDZ524311 GDZ589846:GDZ589847 GDZ655382:GDZ655383 GDZ720918:GDZ720919 GDZ786454:GDZ786455 GDZ851990:GDZ851991 GDZ917526:GDZ917527 GDZ983062:GDZ983063 GNV19:GNV20 GNV65558:GNV65559 GNV131094:GNV131095 GNV196630:GNV196631 GNV262166:GNV262167 GNV327702:GNV327703 GNV393238:GNV393239 GNV458774:GNV458775 GNV524310:GNV524311 GNV589846:GNV589847 GNV655382:GNV655383 GNV720918:GNV720919 GNV786454:GNV786455 GNV851990:GNV851991 GNV917526:GNV917527 GNV983062:GNV983063 GXR19:GXR20 GXR65558:GXR65559 GXR131094:GXR131095 GXR196630:GXR196631 GXR262166:GXR262167 GXR327702:GXR327703 GXR393238:GXR393239 GXR458774:GXR458775 GXR524310:GXR524311 GXR589846:GXR589847 GXR655382:GXR655383 GXR720918:GXR720919 GXR786454:GXR786455 GXR851990:GXR851991 GXR917526:GXR917527 GXR983062:GXR983063 HHN19:HHN20 HHN65558:HHN65559 HHN131094:HHN131095 HHN196630:HHN196631 HHN262166:HHN262167 HHN327702:HHN327703 HHN393238:HHN393239 HHN458774:HHN458775 HHN524310:HHN524311 HHN589846:HHN589847 HHN655382:HHN655383 HHN720918:HHN720919 HHN786454:HHN786455 HHN851990:HHN851991 HHN917526:HHN917527 HHN983062:HHN983063 HRJ19:HRJ20 HRJ65558:HRJ65559 HRJ131094:HRJ131095 HRJ196630:HRJ196631 HRJ262166:HRJ262167 HRJ327702:HRJ327703 HRJ393238:HRJ393239 HRJ458774:HRJ458775 HRJ524310:HRJ524311 HRJ589846:HRJ589847 HRJ655382:HRJ655383 HRJ720918:HRJ720919 HRJ786454:HRJ786455 HRJ851990:HRJ851991 HRJ917526:HRJ917527 HRJ983062:HRJ983063 IBF19:IBF20 IBF65558:IBF65559 IBF131094:IBF131095 IBF196630:IBF196631 IBF262166:IBF262167 IBF327702:IBF327703 IBF393238:IBF393239 IBF458774:IBF458775 IBF524310:IBF524311 IBF589846:IBF589847 IBF655382:IBF655383 IBF720918:IBF720919 IBF786454:IBF786455 IBF851990:IBF851991 IBF917526:IBF917527 IBF983062:IBF983063 ILB19:ILB20 ILB65558:ILB65559 ILB131094:ILB131095 ILB196630:ILB196631 ILB262166:ILB262167 ILB327702:ILB327703 ILB393238:ILB393239 ILB458774:ILB458775 ILB524310:ILB524311 ILB589846:ILB589847 ILB655382:ILB655383 ILB720918:ILB720919 ILB786454:ILB786455 ILB851990:ILB851991 ILB917526:ILB917527 ILB983062:ILB983063 IUX19:IUX20 IUX65558:IUX65559 IUX131094:IUX131095 IUX196630:IUX196631 IUX262166:IUX262167 IUX327702:IUX327703 IUX393238:IUX393239 IUX458774:IUX458775 IUX524310:IUX524311 IUX589846:IUX589847 IUX655382:IUX655383 IUX720918:IUX720919 IUX786454:IUX786455 IUX851990:IUX851991 IUX917526:IUX917527 IUX983062:IUX983063 JET19:JET20 JET65558:JET65559 JET131094:JET131095 JET196630:JET196631 JET262166:JET262167 JET327702:JET327703 JET393238:JET393239 JET458774:JET458775 JET524310:JET524311 JET589846:JET589847 JET655382:JET655383 JET720918:JET720919 JET786454:JET786455 JET851990:JET851991 JET917526:JET917527 JET983062:JET983063 JOP19:JOP20 JOP65558:JOP65559 JOP131094:JOP131095 JOP196630:JOP196631 JOP262166:JOP262167 JOP327702:JOP327703 JOP393238:JOP393239 JOP458774:JOP458775 JOP524310:JOP524311 JOP589846:JOP589847 JOP655382:JOP655383 JOP720918:JOP720919 JOP786454:JOP786455 JOP851990:JOP851991 JOP917526:JOP917527 JOP983062:JOP983063 JYL19:JYL20 JYL65558:JYL65559 JYL131094:JYL131095 JYL196630:JYL196631 JYL262166:JYL262167 JYL327702:JYL327703 JYL393238:JYL393239 JYL458774:JYL458775 JYL524310:JYL524311 JYL589846:JYL589847 JYL655382:JYL655383 JYL720918:JYL720919 JYL786454:JYL786455 JYL851990:JYL851991 JYL917526:JYL917527 JYL983062:JYL983063 KIH19:KIH20 KIH65558:KIH65559 KIH131094:KIH131095 KIH196630:KIH196631 KIH262166:KIH262167 KIH327702:KIH327703 KIH393238:KIH393239 KIH458774:KIH458775 KIH524310:KIH524311 KIH589846:KIH589847 KIH655382:KIH655383 KIH720918:KIH720919 KIH786454:KIH786455 KIH851990:KIH851991 KIH917526:KIH917527 KIH983062:KIH983063 KSD19:KSD20 KSD65558:KSD65559 KSD131094:KSD131095 KSD196630:KSD196631 KSD262166:KSD262167 KSD327702:KSD327703 KSD393238:KSD393239 KSD458774:KSD458775 KSD524310:KSD524311 KSD589846:KSD589847 KSD655382:KSD655383 KSD720918:KSD720919 KSD786454:KSD786455 KSD851990:KSD851991 KSD917526:KSD917527 KSD983062:KSD983063 LBZ19:LBZ20 LBZ65558:LBZ65559 LBZ131094:LBZ131095 LBZ196630:LBZ196631 LBZ262166:LBZ262167 LBZ327702:LBZ327703 LBZ393238:LBZ393239 LBZ458774:LBZ458775 LBZ524310:LBZ524311 LBZ589846:LBZ589847 LBZ655382:LBZ655383 LBZ720918:LBZ720919 LBZ786454:LBZ786455 LBZ851990:LBZ851991 LBZ917526:LBZ917527 LBZ983062:LBZ983063 LLV19:LLV20 LLV65558:LLV65559 LLV131094:LLV131095 LLV196630:LLV196631 LLV262166:LLV262167 LLV327702:LLV327703 LLV393238:LLV393239 LLV458774:LLV458775 LLV524310:LLV524311 LLV589846:LLV589847 LLV655382:LLV655383 LLV720918:LLV720919 LLV786454:LLV786455 LLV851990:LLV851991 LLV917526:LLV917527 LLV983062:LLV983063 LVR19:LVR20 LVR65558:LVR65559 LVR131094:LVR131095 LVR196630:LVR196631 LVR262166:LVR262167 LVR327702:LVR327703 LVR393238:LVR393239 LVR458774:LVR458775 LVR524310:LVR524311 LVR589846:LVR589847 LVR655382:LVR655383 LVR720918:LVR720919 LVR786454:LVR786455 LVR851990:LVR851991 LVR917526:LVR917527 LVR983062:LVR983063 MFN19:MFN20 MFN65558:MFN65559 MFN131094:MFN131095 MFN196630:MFN196631 MFN262166:MFN262167 MFN327702:MFN327703 MFN393238:MFN393239 MFN458774:MFN458775 MFN524310:MFN524311 MFN589846:MFN589847 MFN655382:MFN655383 MFN720918:MFN720919 MFN786454:MFN786455 MFN851990:MFN851991 MFN917526:MFN917527 MFN983062:MFN983063 MPJ19:MPJ20 MPJ65558:MPJ65559 MPJ131094:MPJ131095 MPJ196630:MPJ196631 MPJ262166:MPJ262167 MPJ327702:MPJ327703 MPJ393238:MPJ393239 MPJ458774:MPJ458775 MPJ524310:MPJ524311 MPJ589846:MPJ589847 MPJ655382:MPJ655383 MPJ720918:MPJ720919 MPJ786454:MPJ786455 MPJ851990:MPJ851991 MPJ917526:MPJ917527 MPJ983062:MPJ983063 MZF19:MZF20 MZF65558:MZF65559 MZF131094:MZF131095 MZF196630:MZF196631 MZF262166:MZF262167 MZF327702:MZF327703 MZF393238:MZF393239 MZF458774:MZF458775 MZF524310:MZF524311 MZF589846:MZF589847 MZF655382:MZF655383 MZF720918:MZF720919 MZF786454:MZF786455 MZF851990:MZF851991 MZF917526:MZF917527 MZF983062:MZF983063 NJB19:NJB20 NJB65558:NJB65559 NJB131094:NJB131095 NJB196630:NJB196631 NJB262166:NJB262167 NJB327702:NJB327703 NJB393238:NJB393239 NJB458774:NJB458775 NJB524310:NJB524311 NJB589846:NJB589847 NJB655382:NJB655383 NJB720918:NJB720919 NJB786454:NJB786455 NJB851990:NJB851991 NJB917526:NJB917527 NJB983062:NJB983063 NSX19:NSX20 NSX65558:NSX65559 NSX131094:NSX131095 NSX196630:NSX196631 NSX262166:NSX262167 NSX327702:NSX327703 NSX393238:NSX393239 NSX458774:NSX458775 NSX524310:NSX524311 NSX589846:NSX589847 NSX655382:NSX655383 NSX720918:NSX720919 NSX786454:NSX786455 NSX851990:NSX851991 NSX917526:NSX917527 NSX983062:NSX983063 OCT19:OCT20 OCT65558:OCT65559 OCT131094:OCT131095 OCT196630:OCT196631 OCT262166:OCT262167 OCT327702:OCT327703 OCT393238:OCT393239 OCT458774:OCT458775 OCT524310:OCT524311 OCT589846:OCT589847 OCT655382:OCT655383 OCT720918:OCT720919 OCT786454:OCT786455 OCT851990:OCT851991 OCT917526:OCT917527 OCT983062:OCT983063 OMP19:OMP20 OMP65558:OMP65559 OMP131094:OMP131095 OMP196630:OMP196631 OMP262166:OMP262167 OMP327702:OMP327703 OMP393238:OMP393239 OMP458774:OMP458775 OMP524310:OMP524311 OMP589846:OMP589847 OMP655382:OMP655383 OMP720918:OMP720919 OMP786454:OMP786455 OMP851990:OMP851991 OMP917526:OMP917527 OMP983062:OMP983063 OWL19:OWL20 OWL65558:OWL65559 OWL131094:OWL131095 OWL196630:OWL196631 OWL262166:OWL262167 OWL327702:OWL327703 OWL393238:OWL393239 OWL458774:OWL458775 OWL524310:OWL524311 OWL589846:OWL589847 OWL655382:OWL655383 OWL720918:OWL720919 OWL786454:OWL786455 OWL851990:OWL851991 OWL917526:OWL917527 OWL983062:OWL983063 PGH19:PGH20 PGH65558:PGH65559 PGH131094:PGH131095 PGH196630:PGH196631 PGH262166:PGH262167 PGH327702:PGH327703 PGH393238:PGH393239 PGH458774:PGH458775 PGH524310:PGH524311 PGH589846:PGH589847 PGH655382:PGH655383 PGH720918:PGH720919 PGH786454:PGH786455 PGH851990:PGH851991 PGH917526:PGH917527 PGH983062:PGH983063 PQD19:PQD20 PQD65558:PQD65559 PQD131094:PQD131095 PQD196630:PQD196631 PQD262166:PQD262167 PQD327702:PQD327703 PQD393238:PQD393239 PQD458774:PQD458775 PQD524310:PQD524311 PQD589846:PQD589847 PQD655382:PQD655383 PQD720918:PQD720919 PQD786454:PQD786455 PQD851990:PQD851991 PQD917526:PQD917527 PQD983062:PQD983063 PZZ19:PZZ20 PZZ65558:PZZ65559 PZZ131094:PZZ131095 PZZ196630:PZZ196631 PZZ262166:PZZ262167 PZZ327702:PZZ327703 PZZ393238:PZZ393239 PZZ458774:PZZ458775 PZZ524310:PZZ524311 PZZ589846:PZZ589847 PZZ655382:PZZ655383 PZZ720918:PZZ720919 PZZ786454:PZZ786455 PZZ851990:PZZ851991 PZZ917526:PZZ917527 PZZ983062:PZZ983063 QJV19:QJV20 QJV65558:QJV65559 QJV131094:QJV131095 QJV196630:QJV196631 QJV262166:QJV262167 QJV327702:QJV327703 QJV393238:QJV393239 QJV458774:QJV458775 QJV524310:QJV524311 QJV589846:QJV589847 QJV655382:QJV655383 QJV720918:QJV720919 QJV786454:QJV786455 QJV851990:QJV851991 QJV917526:QJV917527 QJV983062:QJV983063 QTR19:QTR20 QTR65558:QTR65559 QTR131094:QTR131095 QTR196630:QTR196631 QTR262166:QTR262167 QTR327702:QTR327703 QTR393238:QTR393239 QTR458774:QTR458775 QTR524310:QTR524311 QTR589846:QTR589847 QTR655382:QTR655383 QTR720918:QTR720919 QTR786454:QTR786455 QTR851990:QTR851991 QTR917526:QTR917527 QTR983062:QTR983063 RDN19:RDN20 RDN65558:RDN65559 RDN131094:RDN131095 RDN196630:RDN196631 RDN262166:RDN262167 RDN327702:RDN327703 RDN393238:RDN393239 RDN458774:RDN458775 RDN524310:RDN524311 RDN589846:RDN589847 RDN655382:RDN655383 RDN720918:RDN720919 RDN786454:RDN786455 RDN851990:RDN851991 RDN917526:RDN917527 RDN983062:RDN983063 RNJ19:RNJ20 RNJ65558:RNJ65559 RNJ131094:RNJ131095 RNJ196630:RNJ196631 RNJ262166:RNJ262167 RNJ327702:RNJ327703 RNJ393238:RNJ393239 RNJ458774:RNJ458775 RNJ524310:RNJ524311 RNJ589846:RNJ589847 RNJ655382:RNJ655383 RNJ720918:RNJ720919 RNJ786454:RNJ786455 RNJ851990:RNJ851991 RNJ917526:RNJ917527 RNJ983062:RNJ983063 RXF19:RXF20 RXF65558:RXF65559 RXF131094:RXF131095 RXF196630:RXF196631 RXF262166:RXF262167 RXF327702:RXF327703 RXF393238:RXF393239 RXF458774:RXF458775 RXF524310:RXF524311 RXF589846:RXF589847 RXF655382:RXF655383 RXF720918:RXF720919 RXF786454:RXF786455 RXF851990:RXF851991 RXF917526:RXF917527 RXF983062:RXF983063 SHB19:SHB20 SHB65558:SHB65559 SHB131094:SHB131095 SHB196630:SHB196631 SHB262166:SHB262167 SHB327702:SHB327703 SHB393238:SHB393239 SHB458774:SHB458775 SHB524310:SHB524311 SHB589846:SHB589847 SHB655382:SHB655383 SHB720918:SHB720919 SHB786454:SHB786455 SHB851990:SHB851991 SHB917526:SHB917527 SHB983062:SHB983063 SQX19:SQX20 SQX65558:SQX65559 SQX131094:SQX131095 SQX196630:SQX196631 SQX262166:SQX262167 SQX327702:SQX327703 SQX393238:SQX393239 SQX458774:SQX458775 SQX524310:SQX524311 SQX589846:SQX589847 SQX655382:SQX655383 SQX720918:SQX720919 SQX786454:SQX786455 SQX851990:SQX851991 SQX917526:SQX917527 SQX983062:SQX983063 TAT19:TAT20 TAT65558:TAT65559 TAT131094:TAT131095 TAT196630:TAT196631 TAT262166:TAT262167 TAT327702:TAT327703 TAT393238:TAT393239 TAT458774:TAT458775 TAT524310:TAT524311 TAT589846:TAT589847 TAT655382:TAT655383 TAT720918:TAT720919 TAT786454:TAT786455 TAT851990:TAT851991 TAT917526:TAT917527 TAT983062:TAT983063 TKP19:TKP20 TKP65558:TKP65559 TKP131094:TKP131095 TKP196630:TKP196631 TKP262166:TKP262167 TKP327702:TKP327703 TKP393238:TKP393239 TKP458774:TKP458775 TKP524310:TKP524311 TKP589846:TKP589847 TKP655382:TKP655383 TKP720918:TKP720919 TKP786454:TKP786455 TKP851990:TKP851991 TKP917526:TKP917527 TKP983062:TKP983063 TUL19:TUL20 TUL65558:TUL65559 TUL131094:TUL131095 TUL196630:TUL196631 TUL262166:TUL262167 TUL327702:TUL327703 TUL393238:TUL393239 TUL458774:TUL458775 TUL524310:TUL524311 TUL589846:TUL589847 TUL655382:TUL655383 TUL720918:TUL720919 TUL786454:TUL786455 TUL851990:TUL851991 TUL917526:TUL917527 TUL983062:TUL983063 UEH19:UEH20 UEH65558:UEH65559 UEH131094:UEH131095 UEH196630:UEH196631 UEH262166:UEH262167 UEH327702:UEH327703 UEH393238:UEH393239 UEH458774:UEH458775 UEH524310:UEH524311 UEH589846:UEH589847 UEH655382:UEH655383 UEH720918:UEH720919 UEH786454:UEH786455 UEH851990:UEH851991 UEH917526:UEH917527 UEH983062:UEH983063 UOD19:UOD20 UOD65558:UOD65559 UOD131094:UOD131095 UOD196630:UOD196631 UOD262166:UOD262167 UOD327702:UOD327703 UOD393238:UOD393239 UOD458774:UOD458775 UOD524310:UOD524311 UOD589846:UOD589847 UOD655382:UOD655383 UOD720918:UOD720919 UOD786454:UOD786455 UOD851990:UOD851991 UOD917526:UOD917527 UOD983062:UOD983063 UXZ19:UXZ20 UXZ65558:UXZ65559 UXZ131094:UXZ131095 UXZ196630:UXZ196631 UXZ262166:UXZ262167 UXZ327702:UXZ327703 UXZ393238:UXZ393239 UXZ458774:UXZ458775 UXZ524310:UXZ524311 UXZ589846:UXZ589847 UXZ655382:UXZ655383 UXZ720918:UXZ720919 UXZ786454:UXZ786455 UXZ851990:UXZ851991 UXZ917526:UXZ917527 UXZ983062:UXZ983063 VHV19:VHV20 VHV65558:VHV65559 VHV131094:VHV131095 VHV196630:VHV196631 VHV262166:VHV262167 VHV327702:VHV327703 VHV393238:VHV393239 VHV458774:VHV458775 VHV524310:VHV524311 VHV589846:VHV589847 VHV655382:VHV655383 VHV720918:VHV720919 VHV786454:VHV786455 VHV851990:VHV851991 VHV917526:VHV917527 VHV983062:VHV983063 VRR19:VRR20 VRR65558:VRR65559 VRR131094:VRR131095 VRR196630:VRR196631 VRR262166:VRR262167 VRR327702:VRR327703 VRR393238:VRR393239 VRR458774:VRR458775 VRR524310:VRR524311 VRR589846:VRR589847 VRR655382:VRR655383 VRR720918:VRR720919 VRR786454:VRR786455 VRR851990:VRR851991 VRR917526:VRR917527 VRR983062:VRR983063 WBN19:WBN20 WBN65558:WBN65559 WBN131094:WBN131095 WBN196630:WBN196631 WBN262166:WBN262167 WBN327702:WBN327703 WBN393238:WBN393239 WBN458774:WBN458775 WBN524310:WBN524311 WBN589846:WBN589847 WBN655382:WBN655383 WBN720918:WBN720919 WBN786454:WBN786455 WBN851990:WBN851991 WBN917526:WBN917527 WBN983062:WBN983063 WLJ19:WLJ20 WLJ65558:WLJ65559 WLJ131094:WLJ131095 WLJ196630:WLJ196631 WLJ262166:WLJ262167 WLJ327702:WLJ327703 WLJ393238:WLJ393239 WLJ458774:WLJ458775 WLJ524310:WLJ524311 WLJ589846:WLJ589847 WLJ655382:WLJ655383 WLJ720918:WLJ720919 WLJ786454:WLJ786455 WLJ851990:WLJ851991 WLJ917526:WLJ917527 WLJ983062:WLJ983063 WVF19:WVF20 WVF65558:WVF65559 WVF131094:WVF131095 WVF196630:WVF196631 WVF262166:WVF262167 WVF327702:WVF327703 WVF393238:WVF393239 WVF458774:WVF458775 WVF524310:WVF524311 WVF589846:WVF589847 WVF655382:WVF655383 WVF720918:WVF720919 WVF786454:WVF786455 WVF851990:WVF851991 WVF917526:WVF917527 WVF983062:WVF983063" xr:uid="{00000000-0002-0000-0100-000001000000}">
      <formula1>xlbqt001</formula1>
    </dataValidation>
  </dataValidations>
  <pageMargins left="0.7" right="0.7" top="0.75" bottom="0.75" header="0.3" footer="0.3"/>
  <pageSetup paperSize="9" orientation="portrait" horizontalDpi="96" verticalDpi="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34"/>
  <sheetViews>
    <sheetView workbookViewId="0">
      <selection activeCell="N15" sqref="N14:N15"/>
    </sheetView>
  </sheetViews>
  <sheetFormatPr defaultColWidth="9" defaultRowHeight="15"/>
  <cols>
    <col min="1" max="1" width="20.90625" style="93" customWidth="1"/>
    <col min="2" max="4" width="8.453125" style="93" customWidth="1"/>
    <col min="5" max="8" width="9.453125" style="93" customWidth="1"/>
    <col min="9" max="16384" width="9" style="94"/>
  </cols>
  <sheetData>
    <row r="1" spans="1:9" ht="27.75" customHeight="1">
      <c r="A1" s="413" t="s">
        <v>261</v>
      </c>
      <c r="B1" s="414"/>
      <c r="C1" s="414"/>
      <c r="D1" s="414"/>
      <c r="E1" s="414"/>
      <c r="F1" s="414"/>
      <c r="G1" s="414"/>
      <c r="H1" s="95"/>
    </row>
    <row r="2" spans="1:9" ht="15" customHeight="1">
      <c r="A2" s="93" t="s">
        <v>262</v>
      </c>
      <c r="B2" s="95"/>
      <c r="C2" s="95"/>
      <c r="D2" s="95"/>
      <c r="E2" s="95"/>
      <c r="F2" s="95"/>
      <c r="G2" s="415">
        <v>41879</v>
      </c>
      <c r="H2" s="416"/>
    </row>
    <row r="3" spans="1:9" ht="18" customHeight="1">
      <c r="A3" s="96" t="s">
        <v>263</v>
      </c>
      <c r="B3" s="417" t="s">
        <v>264</v>
      </c>
      <c r="C3" s="417"/>
      <c r="D3" s="417"/>
      <c r="E3" s="417"/>
      <c r="F3" s="96" t="s">
        <v>265</v>
      </c>
      <c r="G3" s="418" t="e">
        <f>#REF!</f>
        <v>#REF!</v>
      </c>
      <c r="H3" s="418"/>
    </row>
    <row r="4" spans="1:9" s="91" customFormat="1" ht="18" customHeight="1">
      <c r="A4" s="97" t="s">
        <v>266</v>
      </c>
      <c r="B4" s="97" t="s">
        <v>267</v>
      </c>
      <c r="C4" s="97" t="s">
        <v>268</v>
      </c>
      <c r="D4" s="97" t="s">
        <v>269</v>
      </c>
      <c r="E4" s="97" t="s">
        <v>270</v>
      </c>
      <c r="F4" s="97" t="s">
        <v>271</v>
      </c>
      <c r="G4" s="97" t="s">
        <v>272</v>
      </c>
      <c r="H4" s="97" t="s">
        <v>273</v>
      </c>
      <c r="I4" s="100"/>
    </row>
    <row r="5" spans="1:9" s="92" customFormat="1" ht="18" customHeight="1">
      <c r="A5" s="97" t="s">
        <v>274</v>
      </c>
      <c r="B5" s="97" t="s">
        <v>275</v>
      </c>
      <c r="C5" s="97" t="s">
        <v>276</v>
      </c>
      <c r="D5" s="97" t="s">
        <v>277</v>
      </c>
      <c r="E5" s="97" t="s">
        <v>278</v>
      </c>
      <c r="F5" s="97" t="s">
        <v>279</v>
      </c>
      <c r="G5" s="97" t="s">
        <v>280</v>
      </c>
      <c r="H5" s="97" t="s">
        <v>281</v>
      </c>
      <c r="I5" s="104"/>
    </row>
    <row r="6" spans="1:9" s="92" customFormat="1" ht="18" customHeight="1">
      <c r="A6" s="97" t="s">
        <v>282</v>
      </c>
      <c r="B6" s="97">
        <f>C6-1</f>
        <v>59</v>
      </c>
      <c r="C6" s="97">
        <f>D6-2</f>
        <v>60</v>
      </c>
      <c r="D6" s="97">
        <v>62</v>
      </c>
      <c r="E6" s="97">
        <f>D6+2</f>
        <v>64</v>
      </c>
      <c r="F6" s="97">
        <f>E6+2</f>
        <v>66</v>
      </c>
      <c r="G6" s="97">
        <f>F6+1</f>
        <v>67</v>
      </c>
      <c r="H6" s="97">
        <f>G6+1</f>
        <v>68</v>
      </c>
      <c r="I6" s="104"/>
    </row>
    <row r="7" spans="1:9" s="92" customFormat="1" ht="18" customHeight="1">
      <c r="A7" s="97" t="s">
        <v>283</v>
      </c>
      <c r="B7" s="97">
        <f>C7-1</f>
        <v>58</v>
      </c>
      <c r="C7" s="97">
        <f>D7-2</f>
        <v>59</v>
      </c>
      <c r="D7" s="97">
        <v>61</v>
      </c>
      <c r="E7" s="97">
        <f>D7+2</f>
        <v>63</v>
      </c>
      <c r="F7" s="97">
        <f>E7+2</f>
        <v>65</v>
      </c>
      <c r="G7" s="97">
        <f>F7+1</f>
        <v>66</v>
      </c>
      <c r="H7" s="97">
        <f>G7+1</f>
        <v>67</v>
      </c>
      <c r="I7" s="104"/>
    </row>
    <row r="8" spans="1:9" s="92" customFormat="1" ht="18" customHeight="1">
      <c r="A8" s="98" t="s">
        <v>284</v>
      </c>
      <c r="B8" s="98"/>
      <c r="C8" s="98"/>
      <c r="D8" s="98"/>
      <c r="E8" s="98"/>
      <c r="F8" s="98"/>
      <c r="G8" s="98"/>
      <c r="H8" s="98"/>
      <c r="I8" s="104"/>
    </row>
    <row r="9" spans="1:9" s="92" customFormat="1" ht="18" customHeight="1">
      <c r="A9" s="97" t="s">
        <v>285</v>
      </c>
      <c r="B9" s="97">
        <f t="shared" ref="B9:C11" si="0">C9-4</f>
        <v>90</v>
      </c>
      <c r="C9" s="97">
        <f t="shared" si="0"/>
        <v>94</v>
      </c>
      <c r="D9" s="97">
        <v>98</v>
      </c>
      <c r="E9" s="97">
        <f>D9+4</f>
        <v>102</v>
      </c>
      <c r="F9" s="97">
        <f>E9+4</f>
        <v>106</v>
      </c>
      <c r="G9" s="97">
        <f>F9+6</f>
        <v>112</v>
      </c>
      <c r="H9" s="97">
        <f>G9+6</f>
        <v>118</v>
      </c>
      <c r="I9" s="104"/>
    </row>
    <row r="10" spans="1:9" s="92" customFormat="1" ht="18" customHeight="1">
      <c r="A10" s="97" t="s">
        <v>286</v>
      </c>
      <c r="B10" s="97">
        <f t="shared" si="0"/>
        <v>80</v>
      </c>
      <c r="C10" s="97">
        <f t="shared" si="0"/>
        <v>84</v>
      </c>
      <c r="D10" s="97">
        <v>88</v>
      </c>
      <c r="E10" s="97">
        <f>D10+4</f>
        <v>92</v>
      </c>
      <c r="F10" s="97">
        <f>E10+5</f>
        <v>97</v>
      </c>
      <c r="G10" s="97">
        <f>F10+6</f>
        <v>103</v>
      </c>
      <c r="H10" s="97">
        <f>G10+7</f>
        <v>110</v>
      </c>
      <c r="I10" s="104"/>
    </row>
    <row r="11" spans="1:9" s="92" customFormat="1" ht="18" customHeight="1">
      <c r="A11" s="97" t="s">
        <v>287</v>
      </c>
      <c r="B11" s="97">
        <f t="shared" si="0"/>
        <v>92</v>
      </c>
      <c r="C11" s="97">
        <f t="shared" si="0"/>
        <v>96</v>
      </c>
      <c r="D11" s="97">
        <v>100</v>
      </c>
      <c r="E11" s="97">
        <f>D11+4</f>
        <v>104</v>
      </c>
      <c r="F11" s="97">
        <f>E11+5</f>
        <v>109</v>
      </c>
      <c r="G11" s="97">
        <f>F11+6</f>
        <v>115</v>
      </c>
      <c r="H11" s="97">
        <f>G11+7</f>
        <v>122</v>
      </c>
      <c r="I11" s="104"/>
    </row>
    <row r="12" spans="1:9" s="92" customFormat="1" ht="18" customHeight="1">
      <c r="A12" s="97" t="s">
        <v>288</v>
      </c>
      <c r="B12" s="97">
        <f t="shared" ref="B12:C13" si="1">C12-1</f>
        <v>36</v>
      </c>
      <c r="C12" s="97">
        <f t="shared" si="1"/>
        <v>37</v>
      </c>
      <c r="D12" s="97">
        <v>38</v>
      </c>
      <c r="E12" s="97">
        <f>D12+1</f>
        <v>39</v>
      </c>
      <c r="F12" s="97">
        <f t="shared" ref="F12:F13" si="2">E12+1</f>
        <v>40</v>
      </c>
      <c r="G12" s="97">
        <f t="shared" ref="G12:H12" si="3">F12+1.2</f>
        <v>41.2</v>
      </c>
      <c r="H12" s="97">
        <f t="shared" si="3"/>
        <v>42.400000000000006</v>
      </c>
      <c r="I12" s="104"/>
    </row>
    <row r="13" spans="1:9" s="92" customFormat="1" ht="18" customHeight="1">
      <c r="A13" s="97" t="s">
        <v>289</v>
      </c>
      <c r="B13" s="97">
        <f t="shared" si="1"/>
        <v>43</v>
      </c>
      <c r="C13" s="97">
        <f t="shared" si="1"/>
        <v>44</v>
      </c>
      <c r="D13" s="97">
        <v>45</v>
      </c>
      <c r="E13" s="97">
        <f>D13+1</f>
        <v>46</v>
      </c>
      <c r="F13" s="97">
        <f t="shared" si="2"/>
        <v>47</v>
      </c>
      <c r="G13" s="97">
        <f>F13+1.5</f>
        <v>48.5</v>
      </c>
      <c r="H13" s="97">
        <f>G13+1.5</f>
        <v>50</v>
      </c>
      <c r="I13" s="104"/>
    </row>
    <row r="14" spans="1:9" s="92" customFormat="1" ht="18" customHeight="1">
      <c r="A14" s="97" t="s">
        <v>290</v>
      </c>
      <c r="B14" s="97">
        <f>C14</f>
        <v>7.5</v>
      </c>
      <c r="C14" s="97">
        <f>D14</f>
        <v>7.5</v>
      </c>
      <c r="D14" s="97">
        <v>7.5</v>
      </c>
      <c r="E14" s="97">
        <f>D14</f>
        <v>7.5</v>
      </c>
      <c r="F14" s="97">
        <f t="shared" ref="F14:H15" si="4">E14</f>
        <v>7.5</v>
      </c>
      <c r="G14" s="97">
        <f t="shared" si="4"/>
        <v>7.5</v>
      </c>
      <c r="H14" s="97">
        <f t="shared" si="4"/>
        <v>7.5</v>
      </c>
      <c r="I14" s="104"/>
    </row>
    <row r="15" spans="1:9" s="92" customFormat="1" ht="18" customHeight="1">
      <c r="A15" s="97" t="s">
        <v>291</v>
      </c>
      <c r="B15" s="97">
        <f>C15</f>
        <v>7</v>
      </c>
      <c r="C15" s="97">
        <f>D15</f>
        <v>7</v>
      </c>
      <c r="D15" s="97">
        <v>7</v>
      </c>
      <c r="E15" s="97">
        <f>D15</f>
        <v>7</v>
      </c>
      <c r="F15" s="97">
        <f t="shared" si="4"/>
        <v>7</v>
      </c>
      <c r="G15" s="97">
        <f t="shared" si="4"/>
        <v>7</v>
      </c>
      <c r="H15" s="97">
        <f t="shared" si="4"/>
        <v>7</v>
      </c>
      <c r="I15" s="104"/>
    </row>
    <row r="16" spans="1:9" s="91" customFormat="1" ht="18" customHeight="1">
      <c r="A16" s="97" t="s">
        <v>292</v>
      </c>
      <c r="B16" s="97">
        <f>C16-1</f>
        <v>75.5</v>
      </c>
      <c r="C16" s="97">
        <f>D16-1.5</f>
        <v>76.5</v>
      </c>
      <c r="D16" s="97">
        <v>78</v>
      </c>
      <c r="E16" s="97">
        <f>D16+1.5</f>
        <v>79.5</v>
      </c>
      <c r="F16" s="97">
        <f>E16+1.5</f>
        <v>81</v>
      </c>
      <c r="G16" s="97">
        <f>F16+1.1</f>
        <v>82.1</v>
      </c>
      <c r="H16" s="97">
        <f>G16+1.1</f>
        <v>83.199999999999989</v>
      </c>
      <c r="I16" s="100"/>
    </row>
    <row r="17" spans="1:9" s="91" customFormat="1" ht="19.5" customHeight="1">
      <c r="A17" s="97" t="s">
        <v>293</v>
      </c>
      <c r="B17" s="97">
        <f>C17-0.8</f>
        <v>17.399999999999999</v>
      </c>
      <c r="C17" s="97">
        <f>D17-0.8</f>
        <v>18.2</v>
      </c>
      <c r="D17" s="97">
        <v>19</v>
      </c>
      <c r="E17" s="97">
        <f>D17+0.8</f>
        <v>19.8</v>
      </c>
      <c r="F17" s="97">
        <f>E17+0.8</f>
        <v>20.6</v>
      </c>
      <c r="G17" s="97">
        <f>F17+1.3</f>
        <v>21.900000000000002</v>
      </c>
      <c r="H17" s="97">
        <f>G17+1.3</f>
        <v>23.200000000000003</v>
      </c>
      <c r="I17" s="100"/>
    </row>
    <row r="18" spans="1:9" s="92" customFormat="1" ht="18" customHeight="1">
      <c r="A18" s="97" t="s">
        <v>294</v>
      </c>
      <c r="B18" s="97">
        <f>C18-0.6</f>
        <v>14.8</v>
      </c>
      <c r="C18" s="97">
        <f>D18-0.6</f>
        <v>15.4</v>
      </c>
      <c r="D18" s="97">
        <v>16</v>
      </c>
      <c r="E18" s="97">
        <f>D18+0.6</f>
        <v>16.600000000000001</v>
      </c>
      <c r="F18" s="97">
        <f>E18+0.6</f>
        <v>17.200000000000003</v>
      </c>
      <c r="G18" s="97">
        <f>F18+0.95</f>
        <v>18.150000000000002</v>
      </c>
      <c r="H18" s="97">
        <f>G18+0.95</f>
        <v>19.100000000000001</v>
      </c>
      <c r="I18" s="104"/>
    </row>
    <row r="19" spans="1:9" s="91" customFormat="1" ht="18" customHeight="1">
      <c r="A19" s="97" t="s">
        <v>295</v>
      </c>
      <c r="B19" s="97">
        <f>C19-0.4</f>
        <v>10.199999999999999</v>
      </c>
      <c r="C19" s="97">
        <f>D19-0.4</f>
        <v>10.6</v>
      </c>
      <c r="D19" s="97">
        <v>11</v>
      </c>
      <c r="E19" s="97">
        <f>D19+0.4</f>
        <v>11.4</v>
      </c>
      <c r="F19" s="97">
        <f>E19+0.4</f>
        <v>11.8</v>
      </c>
      <c r="G19" s="97">
        <f>F19+0.6</f>
        <v>12.4</v>
      </c>
      <c r="H19" s="97">
        <f>G19+0.6</f>
        <v>13</v>
      </c>
      <c r="I19" s="100"/>
    </row>
    <row r="20" spans="1:9" s="91" customFormat="1" ht="18" customHeight="1">
      <c r="A20" s="97" t="s">
        <v>296</v>
      </c>
      <c r="B20" s="97">
        <f>C20-0.4</f>
        <v>12.7</v>
      </c>
      <c r="C20" s="97">
        <f>D20-0.4</f>
        <v>13.1</v>
      </c>
      <c r="D20" s="97">
        <v>13.5</v>
      </c>
      <c r="E20" s="97">
        <f>D20+0.4</f>
        <v>13.9</v>
      </c>
      <c r="F20" s="97">
        <f>E20+0.4</f>
        <v>14.3</v>
      </c>
      <c r="G20" s="97">
        <f>F20+0.6</f>
        <v>14.9</v>
      </c>
      <c r="H20" s="97">
        <f>G20+0.6</f>
        <v>15.5</v>
      </c>
      <c r="I20" s="100"/>
    </row>
    <row r="21" spans="1:9" s="91" customFormat="1" ht="18" customHeight="1">
      <c r="A21" s="97" t="s">
        <v>297</v>
      </c>
      <c r="B21" s="419">
        <f>D21-1</f>
        <v>16</v>
      </c>
      <c r="C21" s="419"/>
      <c r="D21" s="419">
        <v>17</v>
      </c>
      <c r="E21" s="419"/>
      <c r="F21" s="419">
        <f>D21+1.5</f>
        <v>18.5</v>
      </c>
      <c r="G21" s="419"/>
      <c r="H21" s="419"/>
      <c r="I21" s="100"/>
    </row>
    <row r="22" spans="1:9" s="91" customFormat="1" ht="18" customHeight="1">
      <c r="A22" s="98" t="s">
        <v>298</v>
      </c>
      <c r="B22" s="99"/>
      <c r="C22" s="99"/>
      <c r="D22" s="99"/>
      <c r="E22" s="99"/>
      <c r="F22" s="99"/>
      <c r="G22" s="99"/>
      <c r="H22" s="99"/>
      <c r="I22" s="100"/>
    </row>
    <row r="23" spans="1:9" s="91" customFormat="1">
      <c r="A23" s="97" t="s">
        <v>299</v>
      </c>
      <c r="B23" s="97">
        <f>C23</f>
        <v>2</v>
      </c>
      <c r="C23" s="97">
        <f>D23</f>
        <v>2</v>
      </c>
      <c r="D23" s="97">
        <v>2</v>
      </c>
      <c r="E23" s="97">
        <f>D23</f>
        <v>2</v>
      </c>
      <c r="F23" s="97">
        <f t="shared" ref="F23:H23" si="5">E23</f>
        <v>2</v>
      </c>
      <c r="G23" s="97">
        <f t="shared" si="5"/>
        <v>2</v>
      </c>
      <c r="H23" s="97">
        <f t="shared" si="5"/>
        <v>2</v>
      </c>
      <c r="I23" s="100"/>
    </row>
    <row r="24" spans="1:9" s="91" customFormat="1" ht="18" customHeight="1">
      <c r="A24" s="420" t="s">
        <v>300</v>
      </c>
      <c r="B24" s="420"/>
      <c r="C24" s="420"/>
      <c r="D24" s="420"/>
      <c r="E24" s="420"/>
      <c r="F24" s="420"/>
      <c r="G24" s="420"/>
      <c r="H24" s="420"/>
      <c r="I24" s="100"/>
    </row>
    <row r="25" spans="1:9" s="91" customFormat="1" ht="18" customHeight="1">
      <c r="A25" s="421" t="s">
        <v>301</v>
      </c>
      <c r="B25" s="421"/>
      <c r="C25" s="421"/>
      <c r="D25" s="421"/>
      <c r="E25" s="421"/>
      <c r="F25" s="421"/>
      <c r="G25" s="421"/>
      <c r="H25" s="421"/>
      <c r="I25" s="100"/>
    </row>
    <row r="26" spans="1:9" s="91" customFormat="1" ht="18" customHeight="1">
      <c r="A26" s="421" t="s">
        <v>302</v>
      </c>
      <c r="B26" s="421"/>
      <c r="C26" s="421"/>
      <c r="D26" s="421"/>
      <c r="E26" s="421"/>
      <c r="F26" s="421"/>
      <c r="G26" s="421"/>
      <c r="H26" s="421"/>
      <c r="I26" s="100"/>
    </row>
    <row r="27" spans="1:9" s="91" customFormat="1" ht="18" customHeight="1">
      <c r="A27" s="422" t="s">
        <v>303</v>
      </c>
      <c r="B27" s="422"/>
      <c r="C27" s="422"/>
      <c r="D27" s="422"/>
      <c r="E27" s="422"/>
      <c r="F27" s="422"/>
      <c r="G27" s="422"/>
      <c r="H27" s="422"/>
      <c r="I27" s="100"/>
    </row>
    <row r="28" spans="1:9" s="91" customFormat="1" ht="18" customHeight="1">
      <c r="A28" s="101"/>
      <c r="B28" s="101"/>
      <c r="C28" s="101"/>
      <c r="D28" s="101" t="s">
        <v>304</v>
      </c>
      <c r="E28" s="101"/>
      <c r="F28" s="101"/>
      <c r="G28" s="101"/>
      <c r="H28" s="101"/>
      <c r="I28" s="100"/>
    </row>
    <row r="29" spans="1:9" s="91" customFormat="1" ht="18" customHeight="1">
      <c r="A29" s="101"/>
      <c r="B29" s="101"/>
      <c r="C29" s="101"/>
      <c r="D29" s="101" t="s">
        <v>305</v>
      </c>
      <c r="E29" s="101"/>
      <c r="F29" s="101"/>
      <c r="G29" s="101"/>
      <c r="H29" s="101"/>
      <c r="I29" s="100"/>
    </row>
    <row r="30" spans="1:9" ht="18" customHeight="1">
      <c r="A30" s="102"/>
      <c r="B30" s="102"/>
      <c r="C30" s="102"/>
      <c r="D30" s="102" t="s">
        <v>306</v>
      </c>
      <c r="E30" s="102"/>
      <c r="F30" s="102"/>
      <c r="G30" s="102"/>
      <c r="H30" s="102"/>
    </row>
    <row r="33" spans="1:8" ht="16">
      <c r="A33" s="423"/>
      <c r="B33" s="425"/>
      <c r="C33" s="425"/>
      <c r="D33" s="425"/>
      <c r="E33" s="425"/>
      <c r="F33" s="425"/>
      <c r="G33" s="425"/>
      <c r="H33" s="103"/>
    </row>
    <row r="34" spans="1:8" ht="16">
      <c r="A34" s="424"/>
      <c r="B34" s="425"/>
      <c r="C34" s="425"/>
      <c r="D34" s="425"/>
      <c r="E34" s="425"/>
      <c r="F34" s="425"/>
      <c r="G34" s="425"/>
      <c r="H34" s="103"/>
    </row>
  </sheetData>
  <mergeCells count="18">
    <mergeCell ref="A24:H24"/>
    <mergeCell ref="A25:H25"/>
    <mergeCell ref="A26:H26"/>
    <mergeCell ref="A27:H27"/>
    <mergeCell ref="A33:A34"/>
    <mergeCell ref="B33:B34"/>
    <mergeCell ref="C33:C34"/>
    <mergeCell ref="D33:D34"/>
    <mergeCell ref="E33:E34"/>
    <mergeCell ref="F33:F34"/>
    <mergeCell ref="G33:G34"/>
    <mergeCell ref="A1:G1"/>
    <mergeCell ref="G2:H2"/>
    <mergeCell ref="B3:E3"/>
    <mergeCell ref="G3:H3"/>
    <mergeCell ref="B21:C21"/>
    <mergeCell ref="D21:E21"/>
    <mergeCell ref="F21:H21"/>
  </mergeCells>
  <phoneticPr fontId="121" type="noConversion"/>
  <printOptions horizontalCentered="1"/>
  <pageMargins left="0.55118110236220497" right="0.55118110236220497" top="0.98425196850393704" bottom="0.98425196850393704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G39"/>
  <sheetViews>
    <sheetView topLeftCell="A16" workbookViewId="0">
      <selection activeCell="I11" sqref="I11"/>
    </sheetView>
  </sheetViews>
  <sheetFormatPr defaultColWidth="22.453125" defaultRowHeight="14"/>
  <cols>
    <col min="1" max="1" width="13.81640625" style="72" customWidth="1"/>
    <col min="2" max="2" width="15.90625" style="72" customWidth="1"/>
    <col min="3" max="3" width="15.36328125" style="72" customWidth="1"/>
    <col min="4" max="4" width="19.36328125" style="72" customWidth="1"/>
    <col min="5" max="5" width="2.453125" style="72" customWidth="1"/>
    <col min="6" max="6" width="11.36328125" style="73" customWidth="1"/>
    <col min="7" max="7" width="21.90625" style="73" customWidth="1"/>
    <col min="8" max="16384" width="22.453125" style="71"/>
  </cols>
  <sheetData>
    <row r="1" spans="1:7" ht="40.5" customHeight="1">
      <c r="A1" s="426" t="s">
        <v>307</v>
      </c>
      <c r="B1" s="427"/>
      <c r="C1" s="427"/>
      <c r="D1" s="427"/>
      <c r="E1" s="427"/>
      <c r="F1" s="427"/>
      <c r="G1" s="428"/>
    </row>
    <row r="2" spans="1:7" ht="21.9" customHeight="1">
      <c r="A2" s="74" t="str">
        <f>'[2]1款式图'!A31</f>
        <v>季度</v>
      </c>
      <c r="B2" s="75" t="e">
        <f>#REF!</f>
        <v>#REF!</v>
      </c>
      <c r="C2" s="74" t="s">
        <v>308</v>
      </c>
      <c r="D2" s="429" t="e">
        <f>#REF!</f>
        <v>#REF!</v>
      </c>
      <c r="E2" s="430"/>
      <c r="F2" s="75" t="s">
        <v>309</v>
      </c>
      <c r="G2" s="76" t="e">
        <f>#REF!</f>
        <v>#REF!</v>
      </c>
    </row>
    <row r="3" spans="1:7" ht="21.9" customHeight="1">
      <c r="A3" s="77" t="str">
        <f>'[2]1款式图'!A32</f>
        <v>款号</v>
      </c>
      <c r="B3" s="78" t="e">
        <f>#REF!</f>
        <v>#REF!</v>
      </c>
      <c r="C3" s="75" t="s">
        <v>310</v>
      </c>
      <c r="D3" s="429" t="e">
        <f>#REF!</f>
        <v>#REF!</v>
      </c>
      <c r="E3" s="430"/>
      <c r="F3" s="75" t="s">
        <v>311</v>
      </c>
      <c r="G3" s="76"/>
    </row>
    <row r="4" spans="1:7" ht="3.75" customHeight="1">
      <c r="A4" s="79"/>
      <c r="B4" s="80"/>
      <c r="C4" s="80"/>
      <c r="D4" s="80"/>
      <c r="E4" s="80"/>
      <c r="F4" s="80"/>
      <c r="G4" s="81"/>
    </row>
    <row r="5" spans="1:7" ht="21.9" customHeight="1">
      <c r="A5" s="82"/>
      <c r="B5" s="83"/>
      <c r="C5" s="83"/>
      <c r="D5" s="83"/>
      <c r="E5" s="83"/>
      <c r="F5" s="83"/>
      <c r="G5" s="84"/>
    </row>
    <row r="6" spans="1:7" ht="35.25" customHeight="1">
      <c r="A6" s="85"/>
      <c r="B6" s="86"/>
      <c r="C6" s="86"/>
      <c r="D6" s="86"/>
      <c r="E6" s="86"/>
      <c r="F6" s="86"/>
      <c r="G6" s="87"/>
    </row>
    <row r="7" spans="1:7" ht="22.5" customHeight="1">
      <c r="A7" s="85"/>
      <c r="B7" s="86"/>
      <c r="C7" s="86"/>
      <c r="D7" s="86"/>
      <c r="E7" s="86"/>
      <c r="F7" s="86"/>
      <c r="G7" s="87"/>
    </row>
    <row r="8" spans="1:7" ht="21.9" customHeight="1">
      <c r="A8" s="85"/>
      <c r="B8" s="86"/>
      <c r="C8" s="86"/>
      <c r="D8" s="86"/>
      <c r="E8" s="86"/>
      <c r="F8" s="86"/>
      <c r="G8" s="87"/>
    </row>
    <row r="9" spans="1:7" ht="17.25" customHeight="1">
      <c r="A9" s="85"/>
      <c r="B9" s="86"/>
      <c r="C9" s="86"/>
      <c r="D9" s="86"/>
      <c r="E9" s="86"/>
      <c r="F9" s="86"/>
      <c r="G9" s="87"/>
    </row>
    <row r="10" spans="1:7" ht="21.9" customHeight="1">
      <c r="A10" s="85"/>
      <c r="B10" s="86"/>
      <c r="C10" s="86"/>
      <c r="D10" s="86"/>
      <c r="E10" s="86"/>
      <c r="F10" s="86"/>
      <c r="G10" s="87"/>
    </row>
    <row r="11" spans="1:7" ht="33.75" customHeight="1">
      <c r="A11" s="85"/>
      <c r="B11" s="86"/>
      <c r="C11" s="86"/>
      <c r="D11" s="86"/>
      <c r="E11" s="86"/>
      <c r="F11" s="86"/>
      <c r="G11" s="87"/>
    </row>
    <row r="12" spans="1:7" ht="19.5" customHeight="1">
      <c r="A12" s="85"/>
      <c r="B12" s="86"/>
      <c r="C12" s="86"/>
      <c r="D12" s="86"/>
      <c r="E12" s="86"/>
      <c r="F12" s="86"/>
      <c r="G12" s="87"/>
    </row>
    <row r="13" spans="1:7" ht="18" customHeight="1">
      <c r="A13" s="85"/>
      <c r="B13" s="86"/>
      <c r="C13" s="86"/>
      <c r="D13" s="86"/>
      <c r="E13" s="86"/>
      <c r="F13" s="86"/>
      <c r="G13" s="87"/>
    </row>
    <row r="14" spans="1:7" ht="20.25" customHeight="1">
      <c r="A14" s="85"/>
      <c r="B14" s="86"/>
      <c r="C14" s="86"/>
      <c r="D14" s="86"/>
      <c r="E14" s="86"/>
      <c r="F14" s="86"/>
      <c r="G14" s="87"/>
    </row>
    <row r="15" spans="1:7" ht="24" customHeight="1">
      <c r="A15" s="85"/>
      <c r="B15" s="86"/>
      <c r="C15" s="86"/>
      <c r="D15" s="86"/>
      <c r="E15" s="86"/>
      <c r="F15" s="86"/>
      <c r="G15" s="87"/>
    </row>
    <row r="16" spans="1:7" ht="29.25" customHeight="1">
      <c r="A16" s="85"/>
      <c r="B16" s="86"/>
      <c r="C16" s="86"/>
      <c r="D16" s="86"/>
      <c r="E16" s="86"/>
      <c r="F16" s="86"/>
      <c r="G16" s="87"/>
    </row>
    <row r="17" spans="1:7" ht="29.25" customHeight="1">
      <c r="A17" s="85"/>
      <c r="B17" s="86"/>
      <c r="C17" s="86"/>
      <c r="D17" s="86"/>
      <c r="E17" s="86"/>
      <c r="F17" s="86"/>
      <c r="G17" s="87"/>
    </row>
    <row r="18" spans="1:7" ht="42" customHeight="1">
      <c r="A18" s="88"/>
      <c r="B18" s="89"/>
      <c r="C18" s="89"/>
      <c r="D18" s="89"/>
      <c r="E18" s="89"/>
      <c r="F18" s="89"/>
      <c r="G18" s="90"/>
    </row>
    <row r="19" spans="1:7" ht="35.25" customHeight="1">
      <c r="A19" s="82"/>
      <c r="B19" s="83"/>
      <c r="C19" s="83"/>
      <c r="D19" s="83"/>
      <c r="E19" s="83"/>
      <c r="F19" s="83"/>
      <c r="G19" s="84"/>
    </row>
    <row r="20" spans="1:7" ht="15" customHeight="1">
      <c r="A20" s="85"/>
      <c r="B20" s="86"/>
      <c r="C20" s="86"/>
      <c r="D20" s="86"/>
      <c r="E20" s="86"/>
      <c r="F20" s="86"/>
      <c r="G20" s="87"/>
    </row>
    <row r="21" spans="1:7" ht="16.5" customHeight="1">
      <c r="A21" s="85"/>
      <c r="B21" s="86"/>
      <c r="C21" s="86"/>
      <c r="D21" s="86"/>
      <c r="E21" s="86"/>
      <c r="F21" s="86"/>
      <c r="G21" s="87"/>
    </row>
    <row r="22" spans="1:7" ht="21.9" customHeight="1">
      <c r="A22" s="85"/>
      <c r="B22" s="86"/>
      <c r="C22" s="86"/>
      <c r="D22" s="86"/>
      <c r="E22" s="86"/>
      <c r="F22" s="86"/>
      <c r="G22" s="87"/>
    </row>
    <row r="23" spans="1:7" ht="14.25" customHeight="1">
      <c r="A23" s="85"/>
      <c r="B23" s="86"/>
      <c r="C23" s="86"/>
      <c r="D23" s="86"/>
      <c r="E23" s="86"/>
      <c r="F23" s="86"/>
      <c r="G23" s="87"/>
    </row>
    <row r="24" spans="1:7" ht="14.25" customHeight="1">
      <c r="A24" s="85"/>
      <c r="B24" s="86"/>
      <c r="C24" s="86"/>
      <c r="D24" s="86"/>
      <c r="E24" s="86"/>
      <c r="F24" s="86"/>
      <c r="G24" s="87"/>
    </row>
    <row r="25" spans="1:7" ht="14.25" customHeight="1">
      <c r="A25" s="85"/>
      <c r="B25" s="86"/>
      <c r="C25" s="86"/>
      <c r="D25" s="86"/>
      <c r="E25" s="86"/>
      <c r="F25" s="86"/>
      <c r="G25" s="87"/>
    </row>
    <row r="26" spans="1:7" ht="14.25" customHeight="1">
      <c r="A26" s="85"/>
      <c r="B26" s="86"/>
      <c r="C26" s="86"/>
      <c r="D26" s="86"/>
      <c r="E26" s="86"/>
      <c r="F26" s="86"/>
      <c r="G26" s="87"/>
    </row>
    <row r="27" spans="1:7" ht="21.9" customHeight="1">
      <c r="A27" s="85"/>
      <c r="B27" s="86"/>
      <c r="C27" s="86"/>
      <c r="D27" s="86"/>
      <c r="E27" s="86"/>
      <c r="F27" s="86"/>
      <c r="G27" s="87"/>
    </row>
    <row r="28" spans="1:7" ht="12" customHeight="1">
      <c r="A28" s="85"/>
      <c r="B28" s="86"/>
      <c r="C28" s="86"/>
      <c r="D28" s="86"/>
      <c r="E28" s="86"/>
      <c r="F28" s="86"/>
      <c r="G28" s="87"/>
    </row>
    <row r="29" spans="1:7" ht="14.25" customHeight="1">
      <c r="A29" s="85"/>
      <c r="B29" s="86"/>
      <c r="C29" s="86"/>
      <c r="D29" s="86"/>
      <c r="E29" s="86"/>
      <c r="F29" s="86"/>
      <c r="G29" s="87"/>
    </row>
    <row r="30" spans="1:7" ht="14.25" customHeight="1">
      <c r="A30" s="85"/>
      <c r="B30" s="86"/>
      <c r="C30" s="86"/>
      <c r="D30" s="86"/>
      <c r="E30" s="86"/>
      <c r="F30" s="86"/>
      <c r="G30" s="87"/>
    </row>
    <row r="31" spans="1:7" ht="14.25" customHeight="1">
      <c r="A31" s="85"/>
      <c r="B31" s="86"/>
      <c r="C31" s="86"/>
      <c r="D31" s="86"/>
      <c r="E31" s="86"/>
      <c r="F31" s="86"/>
      <c r="G31" s="87"/>
    </row>
    <row r="32" spans="1:7" ht="13.5" customHeight="1">
      <c r="A32" s="85"/>
      <c r="B32" s="86"/>
      <c r="C32" s="86"/>
      <c r="D32" s="86"/>
      <c r="E32" s="86"/>
      <c r="F32" s="86"/>
      <c r="G32" s="87"/>
    </row>
    <row r="33" spans="1:7" ht="21.9" customHeight="1">
      <c r="A33" s="85"/>
      <c r="B33" s="86"/>
      <c r="C33" s="86"/>
      <c r="D33" s="86"/>
      <c r="E33" s="86"/>
      <c r="F33" s="86"/>
      <c r="G33" s="87"/>
    </row>
    <row r="34" spans="1:7" ht="15" customHeight="1">
      <c r="A34" s="85"/>
      <c r="B34" s="86"/>
      <c r="C34" s="86"/>
      <c r="D34" s="86"/>
      <c r="E34" s="86"/>
      <c r="F34" s="86"/>
      <c r="G34" s="87"/>
    </row>
    <row r="35" spans="1:7" ht="14.25" customHeight="1">
      <c r="A35" s="85"/>
      <c r="B35" s="86"/>
      <c r="C35" s="86"/>
      <c r="D35" s="86"/>
      <c r="E35" s="86"/>
      <c r="F35" s="86"/>
      <c r="G35" s="87"/>
    </row>
    <row r="36" spans="1:7" ht="21.9" customHeight="1">
      <c r="A36" s="85"/>
      <c r="B36" s="86"/>
      <c r="C36" s="86"/>
      <c r="D36" s="86"/>
      <c r="E36" s="86"/>
      <c r="F36" s="86"/>
      <c r="G36" s="87"/>
    </row>
    <row r="37" spans="1:7" ht="15.75" customHeight="1">
      <c r="A37" s="85"/>
      <c r="B37" s="86"/>
      <c r="C37" s="86"/>
      <c r="D37" s="86"/>
      <c r="E37" s="86"/>
      <c r="F37" s="86"/>
      <c r="G37" s="87"/>
    </row>
    <row r="38" spans="1:7" ht="15.75" customHeight="1">
      <c r="A38" s="85"/>
      <c r="B38" s="86"/>
      <c r="C38" s="86"/>
      <c r="D38" s="86"/>
      <c r="E38" s="86"/>
      <c r="F38" s="86"/>
      <c r="G38" s="87"/>
    </row>
    <row r="39" spans="1:7" ht="15.75" customHeight="1">
      <c r="A39" s="88"/>
      <c r="B39" s="89"/>
      <c r="C39" s="89"/>
      <c r="D39" s="89"/>
      <c r="E39" s="89"/>
      <c r="F39" s="89"/>
      <c r="G39" s="90"/>
    </row>
  </sheetData>
  <mergeCells count="3">
    <mergeCell ref="A1:G1"/>
    <mergeCell ref="D2:E2"/>
    <mergeCell ref="D3:E3"/>
  </mergeCells>
  <phoneticPr fontId="121" type="noConversion"/>
  <pageMargins left="0.511811023622047" right="0.511811023622047" top="0.74803149606299202" bottom="0.55118110236220497" header="0.31496062992126" footer="0.31496062992126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R248"/>
  <sheetViews>
    <sheetView topLeftCell="A4" workbookViewId="0">
      <selection activeCell="M34" sqref="M34"/>
    </sheetView>
  </sheetViews>
  <sheetFormatPr defaultColWidth="8.90625" defaultRowHeight="16.5"/>
  <cols>
    <col min="1" max="1" width="5.6328125" style="3" customWidth="1"/>
    <col min="2" max="2" width="11.6328125" style="3" customWidth="1"/>
    <col min="3" max="3" width="23.1796875" style="3" customWidth="1"/>
    <col min="4" max="4" width="13.81640625" style="4" customWidth="1"/>
    <col min="5" max="5" width="9" style="4" customWidth="1"/>
    <col min="6" max="6" width="11.90625" style="3" customWidth="1"/>
    <col min="7" max="7" width="12.453125" style="3" customWidth="1"/>
    <col min="8" max="8" width="11.08984375" style="3" customWidth="1"/>
    <col min="9" max="9" width="5.81640625" style="3" customWidth="1"/>
    <col min="10" max="10" width="7.36328125" style="3" customWidth="1"/>
    <col min="11" max="11" width="7.81640625" style="3" customWidth="1"/>
    <col min="12" max="12" width="9.08984375" style="3" customWidth="1"/>
    <col min="13" max="13" width="9.36328125" style="3" customWidth="1"/>
    <col min="14" max="14" width="9.1796875" style="3" customWidth="1"/>
    <col min="15" max="15" width="9.90625" style="3" customWidth="1"/>
    <col min="16" max="17" width="11" style="3" customWidth="1"/>
    <col min="18" max="19" width="6.453125" style="3" customWidth="1"/>
    <col min="20" max="16384" width="8.90625" style="3"/>
  </cols>
  <sheetData>
    <row r="1" spans="1:18" s="58" customFormat="1" ht="30.9" customHeight="1">
      <c r="A1" s="435" t="s">
        <v>312</v>
      </c>
      <c r="B1" s="435"/>
      <c r="C1" s="435"/>
      <c r="D1" s="435"/>
      <c r="E1" s="435"/>
      <c r="F1" s="435"/>
      <c r="G1" s="435"/>
      <c r="H1" s="436"/>
      <c r="I1" s="435"/>
      <c r="J1" s="435"/>
      <c r="K1" s="435"/>
      <c r="L1" s="436"/>
      <c r="M1" s="435"/>
      <c r="N1" s="436"/>
      <c r="O1" s="435"/>
      <c r="P1" s="435"/>
      <c r="Q1" s="435"/>
    </row>
    <row r="2" spans="1:18" s="59" customFormat="1" ht="26.15" customHeight="1">
      <c r="A2" s="440" t="s">
        <v>4</v>
      </c>
      <c r="B2" s="431"/>
      <c r="C2" s="431"/>
      <c r="D2" s="431"/>
      <c r="E2" s="431"/>
      <c r="F2" s="431"/>
      <c r="G2" s="6" t="s">
        <v>313</v>
      </c>
      <c r="H2" s="437" t="s">
        <v>314</v>
      </c>
      <c r="I2" s="438"/>
      <c r="J2" s="439"/>
      <c r="K2" s="6" t="s">
        <v>315</v>
      </c>
      <c r="L2" s="437" t="s">
        <v>316</v>
      </c>
      <c r="M2" s="439"/>
      <c r="N2" s="27" t="s">
        <v>317</v>
      </c>
      <c r="O2" s="26" t="s">
        <v>318</v>
      </c>
      <c r="P2" s="28" t="s">
        <v>319</v>
      </c>
      <c r="Q2" s="26" t="s">
        <v>320</v>
      </c>
    </row>
    <row r="3" spans="1:18" s="59" customFormat="1" ht="26.15" customHeight="1">
      <c r="A3" s="440"/>
      <c r="B3" s="431"/>
      <c r="C3" s="431"/>
      <c r="D3" s="431"/>
      <c r="E3" s="431"/>
      <c r="F3" s="431"/>
      <c r="G3" s="6" t="s">
        <v>321</v>
      </c>
      <c r="H3" s="437">
        <v>551</v>
      </c>
      <c r="I3" s="438"/>
      <c r="J3" s="439"/>
      <c r="K3" s="6" t="s">
        <v>322</v>
      </c>
      <c r="L3" s="437" t="s">
        <v>323</v>
      </c>
      <c r="M3" s="439"/>
      <c r="N3" s="27" t="s">
        <v>324</v>
      </c>
      <c r="O3" s="26" t="s">
        <v>325</v>
      </c>
      <c r="P3" s="28" t="s">
        <v>326</v>
      </c>
      <c r="Q3" s="60">
        <v>18916</v>
      </c>
    </row>
    <row r="4" spans="1:18" s="61" customFormat="1" ht="26.15" customHeight="1">
      <c r="A4" s="440"/>
      <c r="B4" s="431"/>
      <c r="C4" s="431"/>
      <c r="D4" s="431"/>
      <c r="E4" s="431"/>
      <c r="F4" s="431"/>
      <c r="G4" s="6" t="s">
        <v>327</v>
      </c>
      <c r="H4" s="437" t="s">
        <v>328</v>
      </c>
      <c r="I4" s="438"/>
      <c r="J4" s="439"/>
      <c r="K4" s="6"/>
      <c r="L4" s="437"/>
      <c r="M4" s="439"/>
      <c r="N4" s="27" t="s">
        <v>329</v>
      </c>
      <c r="O4" s="26" t="s">
        <v>320</v>
      </c>
      <c r="P4" s="28" t="s">
        <v>330</v>
      </c>
      <c r="Q4" s="26"/>
    </row>
    <row r="5" spans="1:18" s="61" customFormat="1" ht="26.15" customHeight="1">
      <c r="A5" s="440"/>
      <c r="B5" s="431"/>
      <c r="C5" s="431"/>
      <c r="D5" s="431"/>
      <c r="E5" s="431"/>
      <c r="F5" s="431"/>
      <c r="G5" s="6" t="s">
        <v>331</v>
      </c>
      <c r="H5" s="437" t="s">
        <v>332</v>
      </c>
      <c r="I5" s="438"/>
      <c r="J5" s="439"/>
      <c r="K5" s="6" t="s">
        <v>333</v>
      </c>
      <c r="L5" s="437" t="s">
        <v>325</v>
      </c>
      <c r="M5" s="439"/>
      <c r="N5" s="27" t="s">
        <v>334</v>
      </c>
      <c r="O5" s="65">
        <v>44788</v>
      </c>
      <c r="P5" s="28"/>
      <c r="Q5" s="26"/>
    </row>
    <row r="6" spans="1:18" s="61" customFormat="1" ht="24.65" customHeight="1">
      <c r="A6" s="5"/>
      <c r="B6" s="443" t="s">
        <v>335</v>
      </c>
      <c r="C6" s="444"/>
      <c r="D6" s="444"/>
      <c r="E6" s="444"/>
      <c r="F6" s="444"/>
      <c r="G6" s="444"/>
      <c r="H6" s="445"/>
      <c r="I6" s="446"/>
      <c r="J6" s="447" t="s">
        <v>336</v>
      </c>
      <c r="K6" s="447"/>
      <c r="L6" s="448"/>
      <c r="M6" s="447"/>
      <c r="N6" s="449"/>
      <c r="O6" s="432" t="s">
        <v>337</v>
      </c>
      <c r="P6" s="432"/>
      <c r="Q6" s="433"/>
    </row>
    <row r="7" spans="1:18" s="61" customFormat="1" ht="42" customHeight="1">
      <c r="A7" s="7" t="s">
        <v>17</v>
      </c>
      <c r="B7" s="8" t="s">
        <v>338</v>
      </c>
      <c r="C7" s="8" t="s">
        <v>18</v>
      </c>
      <c r="D7" s="8" t="s">
        <v>19</v>
      </c>
      <c r="E7" s="8" t="s">
        <v>339</v>
      </c>
      <c r="F7" s="8" t="s">
        <v>20</v>
      </c>
      <c r="G7" s="8" t="s">
        <v>340</v>
      </c>
      <c r="H7" s="8" t="s">
        <v>341</v>
      </c>
      <c r="I7" s="8" t="s">
        <v>342</v>
      </c>
      <c r="J7" s="32" t="s">
        <v>343</v>
      </c>
      <c r="K7" s="32" t="s">
        <v>344</v>
      </c>
      <c r="L7" s="32" t="s">
        <v>345</v>
      </c>
      <c r="M7" s="32" t="s">
        <v>346</v>
      </c>
      <c r="N7" s="33" t="s">
        <v>34</v>
      </c>
      <c r="O7" s="34" t="s">
        <v>347</v>
      </c>
      <c r="P7" s="70" t="s">
        <v>348</v>
      </c>
      <c r="Q7" s="34" t="s">
        <v>349</v>
      </c>
      <c r="R7" s="34" t="s">
        <v>148</v>
      </c>
    </row>
    <row r="8" spans="1:18" s="2" customFormat="1" ht="20.149999999999999" customHeight="1">
      <c r="A8" s="9">
        <v>1</v>
      </c>
      <c r="B8" s="10" t="s">
        <v>350</v>
      </c>
      <c r="C8" s="11" t="s">
        <v>351</v>
      </c>
      <c r="D8" s="12"/>
      <c r="E8" s="13" t="s">
        <v>352</v>
      </c>
      <c r="F8" s="10" t="s">
        <v>353</v>
      </c>
      <c r="G8" s="10">
        <v>164</v>
      </c>
      <c r="H8" s="10">
        <v>175</v>
      </c>
      <c r="I8" s="10" t="s">
        <v>354</v>
      </c>
      <c r="J8" s="10">
        <v>0.76</v>
      </c>
      <c r="K8" s="36">
        <v>1.03</v>
      </c>
      <c r="L8" s="37">
        <v>17</v>
      </c>
      <c r="M8" s="37">
        <f t="shared" ref="M8:M13" si="0">J8*K8*L8</f>
        <v>13.307600000000001</v>
      </c>
      <c r="N8" s="38" t="s">
        <v>355</v>
      </c>
      <c r="O8" s="41"/>
      <c r="P8" s="42"/>
      <c r="Q8" s="39"/>
    </row>
    <row r="9" spans="1:18" s="2" customFormat="1" ht="20.149999999999999" customHeight="1">
      <c r="A9" s="9">
        <v>2</v>
      </c>
      <c r="B9" s="10" t="s">
        <v>350</v>
      </c>
      <c r="C9" s="11" t="s">
        <v>356</v>
      </c>
      <c r="D9" s="12"/>
      <c r="E9" s="13"/>
      <c r="F9" s="10" t="s">
        <v>357</v>
      </c>
      <c r="G9" s="10"/>
      <c r="H9" s="10"/>
      <c r="I9" s="10" t="s">
        <v>358</v>
      </c>
      <c r="J9" s="35">
        <v>1</v>
      </c>
      <c r="K9" s="36">
        <v>1.03</v>
      </c>
      <c r="L9" s="37">
        <v>6.5</v>
      </c>
      <c r="M9" s="37">
        <f t="shared" si="0"/>
        <v>6.6950000000000003</v>
      </c>
      <c r="N9" s="38" t="s">
        <v>355</v>
      </c>
      <c r="O9" s="41"/>
      <c r="P9" s="42"/>
      <c r="Q9" s="41"/>
    </row>
    <row r="10" spans="1:18" s="2" customFormat="1" ht="20.149999999999999" customHeight="1">
      <c r="A10" s="9">
        <v>3</v>
      </c>
      <c r="B10" s="10" t="s">
        <v>359</v>
      </c>
      <c r="C10" s="11" t="s">
        <v>360</v>
      </c>
      <c r="D10" s="12"/>
      <c r="E10" s="13"/>
      <c r="F10" s="10"/>
      <c r="G10" s="10">
        <v>5000</v>
      </c>
      <c r="H10" s="10"/>
      <c r="I10" s="10" t="s">
        <v>269</v>
      </c>
      <c r="J10" s="35">
        <v>0.09</v>
      </c>
      <c r="K10" s="36">
        <v>1.03</v>
      </c>
      <c r="L10" s="37">
        <v>3.5</v>
      </c>
      <c r="M10" s="37">
        <f t="shared" si="0"/>
        <v>0.32445000000000002</v>
      </c>
      <c r="N10" s="38" t="s">
        <v>355</v>
      </c>
      <c r="O10" s="41"/>
      <c r="P10" s="42"/>
      <c r="Q10" s="41"/>
    </row>
    <row r="11" spans="1:18" s="2" customFormat="1" ht="20.149999999999999" customHeight="1">
      <c r="A11" s="9">
        <v>4</v>
      </c>
      <c r="B11" s="10" t="s">
        <v>359</v>
      </c>
      <c r="C11" s="11" t="s">
        <v>361</v>
      </c>
      <c r="D11" s="12"/>
      <c r="E11" s="13"/>
      <c r="F11" s="10"/>
      <c r="G11" s="10"/>
      <c r="H11" s="10"/>
      <c r="I11" s="10" t="s">
        <v>269</v>
      </c>
      <c r="J11" s="35">
        <v>0.4</v>
      </c>
      <c r="K11" s="36">
        <v>1.03</v>
      </c>
      <c r="L11" s="37">
        <v>0.1</v>
      </c>
      <c r="M11" s="37">
        <f t="shared" si="0"/>
        <v>4.1200000000000007E-2</v>
      </c>
      <c r="N11" s="9" t="s">
        <v>355</v>
      </c>
      <c r="O11" s="20"/>
      <c r="P11" s="20"/>
      <c r="Q11" s="20"/>
    </row>
    <row r="12" spans="1:18" s="2" customFormat="1" ht="20.149999999999999" customHeight="1">
      <c r="A12" s="9">
        <v>5</v>
      </c>
      <c r="B12" s="10" t="s">
        <v>359</v>
      </c>
      <c r="C12" s="11" t="s">
        <v>362</v>
      </c>
      <c r="D12" s="12"/>
      <c r="E12" s="13"/>
      <c r="F12" s="10"/>
      <c r="G12" s="10">
        <v>120</v>
      </c>
      <c r="H12" s="10"/>
      <c r="I12" s="10" t="s">
        <v>269</v>
      </c>
      <c r="J12" s="35">
        <v>0.1</v>
      </c>
      <c r="K12" s="36">
        <v>1.05</v>
      </c>
      <c r="L12" s="37">
        <v>4.5</v>
      </c>
      <c r="M12" s="37">
        <f t="shared" si="0"/>
        <v>0.47250000000000003</v>
      </c>
      <c r="N12" s="9" t="s">
        <v>355</v>
      </c>
      <c r="O12" s="20"/>
      <c r="P12" s="20"/>
      <c r="Q12" s="20"/>
    </row>
    <row r="13" spans="1:18" s="2" customFormat="1" ht="20.149999999999999" customHeight="1">
      <c r="A13" s="9">
        <v>6</v>
      </c>
      <c r="B13" s="10" t="s">
        <v>363</v>
      </c>
      <c r="C13" s="14" t="s">
        <v>364</v>
      </c>
      <c r="D13" s="15" t="s">
        <v>365</v>
      </c>
      <c r="E13" s="13"/>
      <c r="F13" s="10"/>
      <c r="G13" s="10"/>
      <c r="H13" s="10"/>
      <c r="I13" s="10" t="s">
        <v>366</v>
      </c>
      <c r="J13" s="10">
        <v>1</v>
      </c>
      <c r="K13" s="36">
        <v>1.01</v>
      </c>
      <c r="L13" s="37">
        <v>0.115</v>
      </c>
      <c r="M13" s="37">
        <f t="shared" si="0"/>
        <v>0.11615</v>
      </c>
      <c r="N13" s="9" t="s">
        <v>367</v>
      </c>
      <c r="O13" s="20"/>
      <c r="P13" s="20"/>
      <c r="Q13" s="20"/>
    </row>
    <row r="14" spans="1:18" s="2" customFormat="1" ht="20.149999999999999" customHeight="1">
      <c r="A14" s="9">
        <v>7</v>
      </c>
      <c r="B14" s="10" t="s">
        <v>363</v>
      </c>
      <c r="C14" s="14" t="s">
        <v>368</v>
      </c>
      <c r="D14" s="15" t="s">
        <v>369</v>
      </c>
      <c r="E14" s="13"/>
      <c r="F14" s="10" t="s">
        <v>370</v>
      </c>
      <c r="G14" s="10"/>
      <c r="H14" s="10"/>
      <c r="I14" s="10" t="s">
        <v>366</v>
      </c>
      <c r="J14" s="10">
        <v>4</v>
      </c>
      <c r="K14" s="36">
        <v>1.01</v>
      </c>
      <c r="L14" s="37">
        <v>0.26</v>
      </c>
      <c r="M14" s="37">
        <f t="shared" ref="M14:M29" si="1">J14*K14*L14</f>
        <v>1.0504</v>
      </c>
      <c r="N14" s="9" t="s">
        <v>371</v>
      </c>
      <c r="O14" s="20"/>
      <c r="P14" s="20"/>
      <c r="Q14" s="20"/>
    </row>
    <row r="15" spans="1:18" s="2" customFormat="1" ht="20.149999999999999" customHeight="1">
      <c r="A15" s="9">
        <v>8</v>
      </c>
      <c r="B15" s="10" t="s">
        <v>363</v>
      </c>
      <c r="C15" s="11" t="s">
        <v>372</v>
      </c>
      <c r="D15" s="12" t="s">
        <v>373</v>
      </c>
      <c r="E15" s="13"/>
      <c r="F15" s="10"/>
      <c r="G15" s="10" t="s">
        <v>374</v>
      </c>
      <c r="H15" s="10"/>
      <c r="I15" s="10" t="s">
        <v>375</v>
      </c>
      <c r="J15" s="10">
        <v>1</v>
      </c>
      <c r="K15" s="36">
        <v>1.01</v>
      </c>
      <c r="L15" s="37">
        <v>0.21</v>
      </c>
      <c r="M15" s="37">
        <f t="shared" si="1"/>
        <v>0.21209999999999998</v>
      </c>
      <c r="N15" s="9" t="s">
        <v>376</v>
      </c>
      <c r="O15" s="20"/>
      <c r="P15" s="20"/>
      <c r="Q15" s="20"/>
    </row>
    <row r="16" spans="1:18" s="2" customFormat="1" ht="20.149999999999999" customHeight="1">
      <c r="A16" s="9">
        <v>9</v>
      </c>
      <c r="B16" s="10" t="s">
        <v>363</v>
      </c>
      <c r="C16" s="11" t="s">
        <v>377</v>
      </c>
      <c r="D16" s="12" t="s">
        <v>378</v>
      </c>
      <c r="E16" s="13"/>
      <c r="F16" s="10"/>
      <c r="G16" s="10"/>
      <c r="H16" s="10"/>
      <c r="I16" s="10" t="s">
        <v>375</v>
      </c>
      <c r="J16" s="10">
        <v>1</v>
      </c>
      <c r="K16" s="36">
        <v>1.01</v>
      </c>
      <c r="L16" s="37">
        <v>0.14000000000000001</v>
      </c>
      <c r="M16" s="37">
        <f t="shared" si="1"/>
        <v>0.14140000000000003</v>
      </c>
      <c r="N16" s="9" t="s">
        <v>367</v>
      </c>
      <c r="O16" s="41"/>
      <c r="P16" s="42"/>
      <c r="Q16" s="41"/>
    </row>
    <row r="17" spans="1:17" s="2" customFormat="1" ht="20.149999999999999" customHeight="1">
      <c r="A17" s="9">
        <v>10</v>
      </c>
      <c r="B17" s="10" t="s">
        <v>363</v>
      </c>
      <c r="C17" s="11" t="s">
        <v>379</v>
      </c>
      <c r="D17" s="12" t="s">
        <v>380</v>
      </c>
      <c r="E17" s="13"/>
      <c r="F17" s="10"/>
      <c r="G17" s="10"/>
      <c r="H17" s="10"/>
      <c r="I17" s="10" t="s">
        <v>375</v>
      </c>
      <c r="J17" s="10">
        <v>1</v>
      </c>
      <c r="K17" s="36">
        <v>1.01</v>
      </c>
      <c r="L17" s="37">
        <v>7.4999999999999997E-2</v>
      </c>
      <c r="M17" s="37">
        <f t="shared" si="1"/>
        <v>7.5749999999999998E-2</v>
      </c>
      <c r="N17" s="9" t="s">
        <v>367</v>
      </c>
      <c r="O17" s="41"/>
      <c r="P17" s="42"/>
      <c r="Q17" s="41"/>
    </row>
    <row r="18" spans="1:17" s="2" customFormat="1" ht="20.149999999999999" customHeight="1">
      <c r="A18" s="9">
        <v>11</v>
      </c>
      <c r="B18" s="10" t="s">
        <v>363</v>
      </c>
      <c r="C18" s="11" t="s">
        <v>381</v>
      </c>
      <c r="D18" s="12" t="s">
        <v>382</v>
      </c>
      <c r="E18" s="13"/>
      <c r="F18" s="10"/>
      <c r="G18" s="10" t="s">
        <v>383</v>
      </c>
      <c r="H18" s="10"/>
      <c r="I18" s="10" t="s">
        <v>375</v>
      </c>
      <c r="J18" s="10">
        <v>1</v>
      </c>
      <c r="K18" s="36">
        <v>1.01</v>
      </c>
      <c r="L18" s="37">
        <v>0.25</v>
      </c>
      <c r="M18" s="37">
        <f t="shared" si="1"/>
        <v>0.2525</v>
      </c>
      <c r="N18" s="9" t="s">
        <v>384</v>
      </c>
      <c r="O18" s="41"/>
      <c r="P18" s="42"/>
      <c r="Q18" s="41"/>
    </row>
    <row r="19" spans="1:17" s="2" customFormat="1" ht="20.149999999999999" customHeight="1">
      <c r="A19" s="9">
        <v>12</v>
      </c>
      <c r="B19" s="10" t="s">
        <v>363</v>
      </c>
      <c r="C19" s="11" t="s">
        <v>385</v>
      </c>
      <c r="D19" s="12" t="s">
        <v>386</v>
      </c>
      <c r="E19" s="13"/>
      <c r="F19" s="10"/>
      <c r="G19" s="10"/>
      <c r="H19" s="10"/>
      <c r="I19" s="10" t="s">
        <v>375</v>
      </c>
      <c r="J19" s="10">
        <v>1</v>
      </c>
      <c r="K19" s="36">
        <v>1.01</v>
      </c>
      <c r="L19" s="37">
        <v>0.1</v>
      </c>
      <c r="M19" s="37">
        <f t="shared" si="1"/>
        <v>0.10100000000000001</v>
      </c>
      <c r="N19" s="9" t="s">
        <v>387</v>
      </c>
      <c r="O19" s="41"/>
      <c r="P19" s="42"/>
      <c r="Q19" s="41"/>
    </row>
    <row r="20" spans="1:17" s="2" customFormat="1" ht="20.149999999999999" customHeight="1">
      <c r="A20" s="9">
        <v>13</v>
      </c>
      <c r="B20" s="10" t="s">
        <v>388</v>
      </c>
      <c r="C20" s="11" t="s">
        <v>389</v>
      </c>
      <c r="D20" s="12" t="s">
        <v>390</v>
      </c>
      <c r="E20" s="13"/>
      <c r="F20" s="10"/>
      <c r="G20" s="10"/>
      <c r="H20" s="10"/>
      <c r="I20" s="10" t="s">
        <v>391</v>
      </c>
      <c r="J20" s="10">
        <v>0.03</v>
      </c>
      <c r="K20" s="36">
        <v>1.01</v>
      </c>
      <c r="L20" s="37">
        <v>12</v>
      </c>
      <c r="M20" s="37">
        <f t="shared" si="1"/>
        <v>0.36360000000000003</v>
      </c>
      <c r="N20" s="9" t="s">
        <v>355</v>
      </c>
      <c r="O20" s="41"/>
      <c r="P20" s="42"/>
      <c r="Q20" s="41"/>
    </row>
    <row r="21" spans="1:17" s="2" customFormat="1" ht="20.149999999999999" customHeight="1">
      <c r="A21" s="9">
        <v>14</v>
      </c>
      <c r="B21" s="10" t="s">
        <v>388</v>
      </c>
      <c r="C21" s="11" t="s">
        <v>392</v>
      </c>
      <c r="D21" s="12" t="s">
        <v>393</v>
      </c>
      <c r="E21" s="13"/>
      <c r="F21" s="10"/>
      <c r="G21" s="10"/>
      <c r="H21" s="10"/>
      <c r="I21" s="10" t="s">
        <v>391</v>
      </c>
      <c r="J21" s="35">
        <v>1</v>
      </c>
      <c r="K21" s="36">
        <v>1.01</v>
      </c>
      <c r="L21" s="37">
        <v>0.01</v>
      </c>
      <c r="M21" s="37">
        <f t="shared" si="1"/>
        <v>1.01E-2</v>
      </c>
      <c r="N21" s="9" t="s">
        <v>355</v>
      </c>
      <c r="O21" s="41"/>
      <c r="P21" s="42"/>
      <c r="Q21" s="41"/>
    </row>
    <row r="22" spans="1:17" s="2" customFormat="1" ht="20.149999999999999" customHeight="1">
      <c r="A22" s="9">
        <v>15</v>
      </c>
      <c r="B22" s="10" t="s">
        <v>388</v>
      </c>
      <c r="C22" s="11" t="s">
        <v>181</v>
      </c>
      <c r="D22" s="12" t="s">
        <v>394</v>
      </c>
      <c r="E22" s="13"/>
      <c r="F22" s="10"/>
      <c r="G22" s="10"/>
      <c r="H22" s="10"/>
      <c r="I22" s="10" t="s">
        <v>391</v>
      </c>
      <c r="J22" s="35">
        <v>1</v>
      </c>
      <c r="K22" s="36">
        <v>1.01</v>
      </c>
      <c r="L22" s="37">
        <v>0.01</v>
      </c>
      <c r="M22" s="37">
        <f t="shared" si="1"/>
        <v>1.01E-2</v>
      </c>
      <c r="N22" s="9" t="s">
        <v>355</v>
      </c>
      <c r="O22" s="41"/>
      <c r="P22" s="42"/>
      <c r="Q22" s="41"/>
    </row>
    <row r="23" spans="1:17" s="2" customFormat="1" ht="20.149999999999999" customHeight="1">
      <c r="A23" s="9">
        <v>16</v>
      </c>
      <c r="B23" s="10" t="s">
        <v>388</v>
      </c>
      <c r="C23" s="11" t="s">
        <v>395</v>
      </c>
      <c r="D23" s="12" t="s">
        <v>396</v>
      </c>
      <c r="E23" s="13"/>
      <c r="F23" s="10"/>
      <c r="G23" s="10"/>
      <c r="H23" s="10"/>
      <c r="I23" s="10" t="s">
        <v>397</v>
      </c>
      <c r="J23" s="10">
        <v>2</v>
      </c>
      <c r="K23" s="36">
        <v>1.01</v>
      </c>
      <c r="L23" s="37">
        <v>0.02</v>
      </c>
      <c r="M23" s="37">
        <f t="shared" si="1"/>
        <v>4.0399999999999998E-2</v>
      </c>
      <c r="N23" s="9" t="s">
        <v>355</v>
      </c>
      <c r="O23" s="41"/>
      <c r="P23" s="42"/>
      <c r="Q23" s="41"/>
    </row>
    <row r="24" spans="1:17" s="2" customFormat="1" ht="20.149999999999999" customHeight="1">
      <c r="A24" s="9">
        <v>17</v>
      </c>
      <c r="B24" s="10" t="s">
        <v>388</v>
      </c>
      <c r="C24" s="11" t="s">
        <v>398</v>
      </c>
      <c r="D24" s="12" t="s">
        <v>399</v>
      </c>
      <c r="E24" s="13"/>
      <c r="F24" s="10"/>
      <c r="G24" s="10"/>
      <c r="H24" s="10"/>
      <c r="I24" s="10" t="s">
        <v>400</v>
      </c>
      <c r="J24" s="10">
        <v>1</v>
      </c>
      <c r="K24" s="36">
        <v>1.01</v>
      </c>
      <c r="L24" s="37">
        <v>0.03</v>
      </c>
      <c r="M24" s="37">
        <f t="shared" si="1"/>
        <v>3.0300000000000001E-2</v>
      </c>
      <c r="N24" s="9" t="s">
        <v>355</v>
      </c>
      <c r="O24" s="41"/>
      <c r="P24" s="42"/>
      <c r="Q24" s="41"/>
    </row>
    <row r="25" spans="1:17" s="2" customFormat="1" ht="20.149999999999999" customHeight="1">
      <c r="A25" s="9">
        <v>18</v>
      </c>
      <c r="B25" s="10" t="s">
        <v>388</v>
      </c>
      <c r="C25" s="11" t="s">
        <v>401</v>
      </c>
      <c r="D25" s="12" t="s">
        <v>402</v>
      </c>
      <c r="E25" s="13"/>
      <c r="F25" s="10"/>
      <c r="G25" s="10"/>
      <c r="H25" s="10"/>
      <c r="I25" s="10" t="s">
        <v>397</v>
      </c>
      <c r="J25" s="10">
        <v>1</v>
      </c>
      <c r="K25" s="36">
        <v>1.01</v>
      </c>
      <c r="L25" s="37">
        <v>0.02</v>
      </c>
      <c r="M25" s="37">
        <f t="shared" si="1"/>
        <v>2.0199999999999999E-2</v>
      </c>
      <c r="N25" s="9" t="s">
        <v>355</v>
      </c>
      <c r="O25" s="41"/>
      <c r="P25" s="42"/>
      <c r="Q25" s="41"/>
    </row>
    <row r="26" spans="1:17" s="2" customFormat="1" ht="20.149999999999999" customHeight="1">
      <c r="A26" s="9">
        <v>19</v>
      </c>
      <c r="B26" s="10" t="s">
        <v>388</v>
      </c>
      <c r="C26" s="11" t="s">
        <v>403</v>
      </c>
      <c r="D26" s="12"/>
      <c r="E26" s="13"/>
      <c r="F26" s="10"/>
      <c r="G26" s="10"/>
      <c r="H26" s="10"/>
      <c r="I26" s="10" t="s">
        <v>397</v>
      </c>
      <c r="J26" s="10">
        <v>1</v>
      </c>
      <c r="K26" s="36">
        <v>1.01</v>
      </c>
      <c r="L26" s="37">
        <v>0.1</v>
      </c>
      <c r="M26" s="37">
        <f t="shared" si="1"/>
        <v>0.10100000000000001</v>
      </c>
      <c r="N26" s="9" t="s">
        <v>355</v>
      </c>
      <c r="O26" s="41"/>
      <c r="P26" s="42"/>
      <c r="Q26" s="41"/>
    </row>
    <row r="27" spans="1:17" s="2" customFormat="1" ht="20.149999999999999" customHeight="1">
      <c r="A27" s="9">
        <v>20</v>
      </c>
      <c r="B27" s="10" t="s">
        <v>359</v>
      </c>
      <c r="C27" s="11" t="s">
        <v>404</v>
      </c>
      <c r="D27" s="12"/>
      <c r="E27" s="13"/>
      <c r="F27" s="10"/>
      <c r="G27" s="10"/>
      <c r="H27" s="10"/>
      <c r="I27" s="10" t="s">
        <v>375</v>
      </c>
      <c r="J27" s="10">
        <v>1</v>
      </c>
      <c r="K27" s="36">
        <v>1.01</v>
      </c>
      <c r="L27" s="37">
        <v>0.1</v>
      </c>
      <c r="M27" s="37">
        <f t="shared" si="1"/>
        <v>0.10100000000000001</v>
      </c>
      <c r="N27" s="9" t="s">
        <v>387</v>
      </c>
      <c r="O27" s="41"/>
      <c r="P27" s="42"/>
      <c r="Q27" s="41"/>
    </row>
    <row r="28" spans="1:17" s="2" customFormat="1" ht="20.149999999999999" customHeight="1">
      <c r="A28" s="9">
        <v>21</v>
      </c>
      <c r="B28" s="10" t="s">
        <v>359</v>
      </c>
      <c r="C28" s="11" t="s">
        <v>405</v>
      </c>
      <c r="D28" s="12"/>
      <c r="E28" s="13"/>
      <c r="F28" s="10"/>
      <c r="G28" s="10"/>
      <c r="H28" s="10"/>
      <c r="I28" s="10" t="s">
        <v>391</v>
      </c>
      <c r="J28" s="10">
        <v>1</v>
      </c>
      <c r="K28" s="36">
        <v>1.01</v>
      </c>
      <c r="L28" s="37">
        <v>0.5</v>
      </c>
      <c r="M28" s="37">
        <f t="shared" si="1"/>
        <v>0.505</v>
      </c>
      <c r="N28" s="9" t="s">
        <v>355</v>
      </c>
      <c r="O28" s="41"/>
      <c r="P28" s="42"/>
      <c r="Q28" s="41"/>
    </row>
    <row r="29" spans="1:17" s="2" customFormat="1" ht="20.149999999999999" customHeight="1">
      <c r="A29" s="9">
        <v>22</v>
      </c>
      <c r="B29" s="10" t="s">
        <v>359</v>
      </c>
      <c r="C29" s="11" t="s">
        <v>406</v>
      </c>
      <c r="D29" s="12"/>
      <c r="E29" s="13"/>
      <c r="F29" s="10"/>
      <c r="G29" s="10"/>
      <c r="H29" s="10"/>
      <c r="I29" s="10" t="s">
        <v>391</v>
      </c>
      <c r="J29" s="10">
        <v>1</v>
      </c>
      <c r="K29" s="36">
        <v>1.01</v>
      </c>
      <c r="L29" s="37">
        <v>3.6</v>
      </c>
      <c r="M29" s="37">
        <f t="shared" si="1"/>
        <v>3.6360000000000001</v>
      </c>
      <c r="N29" s="9" t="s">
        <v>355</v>
      </c>
      <c r="O29" s="41" t="s">
        <v>407</v>
      </c>
      <c r="P29" s="41"/>
      <c r="Q29" s="41"/>
    </row>
    <row r="30" spans="1:17" s="2" customFormat="1" ht="20.149999999999999" customHeight="1">
      <c r="A30" s="434" t="s">
        <v>408</v>
      </c>
      <c r="B30" s="434"/>
      <c r="C30" s="17"/>
      <c r="D30" s="18"/>
      <c r="E30" s="19"/>
      <c r="F30" s="20"/>
      <c r="G30" s="20"/>
      <c r="H30" s="20"/>
      <c r="I30" s="20"/>
      <c r="J30" s="43"/>
      <c r="K30" s="44"/>
      <c r="L30" s="45"/>
      <c r="M30" s="46">
        <f>SUM(M8:M29)</f>
        <v>27.607750000000003</v>
      </c>
      <c r="N30" s="47"/>
      <c r="O30" s="41"/>
      <c r="P30" s="42"/>
      <c r="Q30" s="41"/>
    </row>
    <row r="31" spans="1:17" s="2" customFormat="1" ht="20.149999999999999" customHeight="1">
      <c r="A31" s="441" t="s">
        <v>409</v>
      </c>
      <c r="B31" s="442"/>
      <c r="C31" s="17"/>
      <c r="D31" s="18"/>
      <c r="E31" s="19"/>
      <c r="F31" s="20"/>
      <c r="G31" s="20"/>
      <c r="H31" s="20"/>
      <c r="I31" s="20"/>
      <c r="J31" s="43"/>
      <c r="K31" s="44"/>
      <c r="L31" s="45"/>
      <c r="M31" s="46">
        <v>0.42</v>
      </c>
      <c r="N31" s="20"/>
      <c r="O31" s="41"/>
      <c r="P31" s="42"/>
      <c r="Q31" s="41"/>
    </row>
    <row r="32" spans="1:17" s="2" customFormat="1" ht="20.149999999999999" customHeight="1">
      <c r="A32" s="441" t="s">
        <v>410</v>
      </c>
      <c r="B32" s="442"/>
      <c r="C32" s="17"/>
      <c r="D32" s="18"/>
      <c r="E32" s="19"/>
      <c r="F32" s="20"/>
      <c r="G32" s="20"/>
      <c r="H32" s="20"/>
      <c r="I32" s="20"/>
      <c r="J32" s="43"/>
      <c r="K32" s="44"/>
      <c r="L32" s="45"/>
      <c r="M32" s="46"/>
      <c r="N32" s="20"/>
      <c r="O32" s="41"/>
      <c r="P32" s="42"/>
      <c r="Q32" s="41"/>
    </row>
    <row r="33" spans="1:17" s="63" customFormat="1" ht="20.149999999999999" customHeight="1">
      <c r="A33" s="16" t="s">
        <v>411</v>
      </c>
      <c r="B33" s="16"/>
      <c r="C33" s="17"/>
      <c r="D33" s="21"/>
      <c r="E33" s="22"/>
      <c r="F33" s="23"/>
      <c r="G33" s="23"/>
      <c r="H33" s="23"/>
      <c r="I33" s="23"/>
      <c r="J33" s="48"/>
      <c r="K33" s="49"/>
      <c r="L33" s="50"/>
      <c r="M33" s="46">
        <v>19.170000000000002</v>
      </c>
      <c r="N33" s="23"/>
      <c r="O33" s="52"/>
      <c r="P33" s="53"/>
      <c r="Q33" s="52"/>
    </row>
    <row r="34" spans="1:17" s="2" customFormat="1" ht="20.149999999999999" customHeight="1">
      <c r="A34" s="434" t="s">
        <v>412</v>
      </c>
      <c r="B34" s="434"/>
      <c r="C34" s="17"/>
      <c r="D34" s="18"/>
      <c r="E34" s="19"/>
      <c r="F34" s="20"/>
      <c r="G34" s="20"/>
      <c r="H34" s="20"/>
      <c r="I34" s="20"/>
      <c r="J34" s="43"/>
      <c r="K34" s="44"/>
      <c r="L34" s="45"/>
      <c r="M34" s="51">
        <f>SUM(M30:M33)</f>
        <v>47.197750000000006</v>
      </c>
      <c r="N34" s="20"/>
      <c r="O34" s="41"/>
      <c r="P34" s="42"/>
      <c r="Q34" s="41"/>
    </row>
    <row r="35" spans="1:17" ht="21" customHeight="1">
      <c r="A35" s="24"/>
      <c r="B35" s="24"/>
      <c r="C35" s="24"/>
      <c r="D35" s="25"/>
      <c r="E35" s="25"/>
      <c r="F35" s="24"/>
      <c r="G35" s="24"/>
      <c r="H35" s="24"/>
      <c r="I35" s="24"/>
      <c r="J35" s="54"/>
      <c r="K35" s="55"/>
      <c r="L35" s="56"/>
      <c r="M35" s="57"/>
      <c r="N35" s="24"/>
      <c r="O35" s="24"/>
      <c r="P35" s="24"/>
      <c r="Q35" s="24"/>
    </row>
    <row r="36" spans="1:17" ht="15" customHeight="1">
      <c r="A36" s="24"/>
      <c r="B36" s="24"/>
      <c r="C36" s="24"/>
      <c r="D36" s="25"/>
      <c r="E36" s="25"/>
      <c r="F36" s="24"/>
      <c r="G36" s="24"/>
      <c r="H36" s="24"/>
      <c r="I36" s="24"/>
      <c r="J36" s="54"/>
      <c r="K36" s="55"/>
      <c r="L36" s="56"/>
      <c r="M36" s="56"/>
      <c r="N36" s="24"/>
      <c r="O36" s="24"/>
      <c r="P36" s="24"/>
      <c r="Q36" s="24"/>
    </row>
    <row r="37" spans="1:17" ht="15" customHeight="1">
      <c r="A37" s="24"/>
      <c r="B37" s="24"/>
      <c r="C37" s="24"/>
      <c r="D37" s="25"/>
      <c r="E37" s="25"/>
      <c r="F37" s="24"/>
      <c r="G37" s="24"/>
      <c r="H37" s="24"/>
      <c r="I37" s="24"/>
      <c r="J37" s="54"/>
      <c r="K37" s="55"/>
      <c r="L37" s="56"/>
      <c r="M37" s="56"/>
      <c r="N37" s="24"/>
      <c r="O37" s="24"/>
      <c r="P37" s="24"/>
      <c r="Q37" s="24"/>
    </row>
    <row r="38" spans="1:17" ht="15" customHeight="1">
      <c r="A38" s="24"/>
      <c r="B38" s="24"/>
      <c r="C38" s="24"/>
      <c r="D38" s="25"/>
      <c r="E38" s="25"/>
      <c r="F38" s="24"/>
      <c r="G38" s="24"/>
      <c r="H38" s="24"/>
      <c r="I38" s="24"/>
      <c r="J38" s="54"/>
      <c r="K38" s="55"/>
      <c r="L38" s="56"/>
      <c r="M38" s="56"/>
      <c r="N38" s="24"/>
      <c r="O38" s="24"/>
      <c r="P38" s="24"/>
      <c r="Q38" s="24"/>
    </row>
    <row r="39" spans="1:17" ht="15" customHeight="1">
      <c r="A39" s="24"/>
      <c r="B39" s="24"/>
      <c r="C39" s="24"/>
      <c r="D39" s="25"/>
      <c r="E39" s="25"/>
      <c r="F39" s="24"/>
      <c r="G39" s="24"/>
      <c r="H39" s="24"/>
      <c r="I39" s="24"/>
      <c r="J39" s="54"/>
      <c r="K39" s="55"/>
      <c r="L39" s="56"/>
      <c r="M39" s="56"/>
      <c r="N39" s="24"/>
      <c r="O39" s="24"/>
      <c r="P39" s="24"/>
      <c r="Q39" s="24"/>
    </row>
    <row r="40" spans="1:17" ht="15" customHeight="1">
      <c r="A40" s="24"/>
      <c r="B40" s="24"/>
      <c r="C40" s="24"/>
      <c r="D40" s="25"/>
      <c r="E40" s="25"/>
      <c r="F40" s="24"/>
      <c r="G40" s="24"/>
      <c r="H40" s="24"/>
      <c r="I40" s="24"/>
      <c r="J40" s="54"/>
      <c r="K40" s="55"/>
      <c r="L40" s="56"/>
      <c r="M40" s="56"/>
      <c r="N40" s="24"/>
      <c r="O40" s="24"/>
      <c r="P40" s="24"/>
      <c r="Q40" s="24"/>
    </row>
    <row r="41" spans="1:17" ht="15" customHeight="1">
      <c r="A41" s="24"/>
      <c r="B41" s="24"/>
      <c r="C41" s="24"/>
      <c r="D41" s="25"/>
      <c r="E41" s="25"/>
      <c r="F41" s="24"/>
      <c r="G41" s="24"/>
      <c r="H41" s="24"/>
      <c r="I41" s="24"/>
      <c r="J41" s="54"/>
      <c r="K41" s="55"/>
      <c r="L41" s="56"/>
      <c r="M41" s="56"/>
      <c r="N41" s="24"/>
      <c r="O41" s="24"/>
      <c r="P41" s="24"/>
      <c r="Q41" s="24"/>
    </row>
    <row r="42" spans="1:17" ht="15" customHeight="1">
      <c r="A42" s="24"/>
      <c r="B42" s="24"/>
      <c r="C42" s="24"/>
      <c r="D42" s="25"/>
      <c r="E42" s="25"/>
      <c r="F42" s="24"/>
      <c r="G42" s="24"/>
      <c r="H42" s="24"/>
      <c r="I42" s="24"/>
      <c r="J42" s="54"/>
      <c r="K42" s="55"/>
      <c r="L42" s="56"/>
      <c r="M42" s="56"/>
      <c r="N42" s="24"/>
      <c r="O42" s="24"/>
      <c r="P42" s="24"/>
      <c r="Q42" s="24"/>
    </row>
    <row r="43" spans="1:17" ht="15" customHeight="1">
      <c r="A43" s="24"/>
      <c r="B43" s="24"/>
      <c r="C43" s="24"/>
      <c r="D43" s="25"/>
      <c r="E43" s="25"/>
      <c r="F43" s="24"/>
      <c r="G43" s="24"/>
      <c r="H43" s="24"/>
      <c r="I43" s="24"/>
      <c r="J43" s="54"/>
      <c r="K43" s="55"/>
      <c r="L43" s="56"/>
      <c r="M43" s="56"/>
      <c r="N43" s="24"/>
      <c r="O43" s="24"/>
      <c r="P43" s="24"/>
      <c r="Q43" s="24"/>
    </row>
    <row r="44" spans="1:17" ht="15" customHeight="1">
      <c r="A44" s="24"/>
      <c r="B44" s="24"/>
      <c r="C44" s="24"/>
      <c r="D44" s="25"/>
      <c r="E44" s="25"/>
      <c r="F44" s="24"/>
      <c r="G44" s="24"/>
      <c r="H44" s="24"/>
      <c r="I44" s="24"/>
      <c r="J44" s="54"/>
      <c r="K44" s="55"/>
      <c r="L44" s="56"/>
      <c r="M44" s="56"/>
      <c r="N44" s="24"/>
      <c r="O44" s="24"/>
      <c r="P44" s="24"/>
      <c r="Q44" s="24"/>
    </row>
    <row r="45" spans="1:17" ht="15" customHeight="1">
      <c r="A45" s="24"/>
      <c r="B45" s="24"/>
      <c r="C45" s="24"/>
      <c r="D45" s="25"/>
      <c r="E45" s="25"/>
      <c r="F45" s="24"/>
      <c r="G45" s="24"/>
      <c r="H45" s="24"/>
      <c r="I45" s="24"/>
      <c r="J45" s="54"/>
      <c r="K45" s="55"/>
      <c r="L45" s="56"/>
      <c r="M45" s="56"/>
      <c r="N45" s="24"/>
      <c r="O45" s="24"/>
      <c r="P45" s="24"/>
      <c r="Q45" s="24"/>
    </row>
    <row r="46" spans="1:17" ht="15" customHeight="1">
      <c r="A46" s="24"/>
      <c r="B46" s="24"/>
      <c r="C46" s="24"/>
      <c r="D46" s="25"/>
      <c r="E46" s="25"/>
      <c r="F46" s="24"/>
      <c r="G46" s="24"/>
      <c r="H46" s="24"/>
      <c r="I46" s="24"/>
      <c r="J46" s="54"/>
      <c r="K46" s="55"/>
      <c r="L46" s="56"/>
      <c r="M46" s="56"/>
      <c r="N46" s="24"/>
      <c r="O46" s="24"/>
      <c r="P46" s="24"/>
      <c r="Q46" s="24"/>
    </row>
    <row r="47" spans="1:17" ht="15" customHeight="1">
      <c r="A47" s="24"/>
      <c r="B47" s="24"/>
      <c r="C47" s="24"/>
      <c r="D47" s="25"/>
      <c r="E47" s="25"/>
      <c r="F47" s="24"/>
      <c r="G47" s="24"/>
      <c r="H47" s="24"/>
      <c r="I47" s="24"/>
      <c r="J47" s="54"/>
      <c r="K47" s="55"/>
      <c r="L47" s="56"/>
      <c r="M47" s="56"/>
      <c r="N47" s="24"/>
      <c r="O47" s="24"/>
      <c r="P47" s="24"/>
      <c r="Q47" s="24"/>
    </row>
    <row r="48" spans="1:17" ht="15" customHeight="1">
      <c r="A48" s="24"/>
      <c r="B48" s="24"/>
      <c r="C48" s="24"/>
      <c r="D48" s="25"/>
      <c r="E48" s="25"/>
      <c r="F48" s="24"/>
      <c r="G48" s="24"/>
      <c r="H48" s="24"/>
      <c r="I48" s="24"/>
      <c r="J48" s="54"/>
      <c r="K48" s="55"/>
      <c r="L48" s="56"/>
      <c r="M48" s="56"/>
      <c r="N48" s="24"/>
      <c r="O48" s="24"/>
      <c r="P48" s="24"/>
      <c r="Q48" s="24"/>
    </row>
    <row r="49" spans="1:17" ht="15" customHeight="1">
      <c r="A49" s="24"/>
      <c r="B49" s="24"/>
      <c r="C49" s="24"/>
      <c r="D49" s="25"/>
      <c r="E49" s="25"/>
      <c r="F49" s="24"/>
      <c r="G49" s="24"/>
      <c r="H49" s="24"/>
      <c r="I49" s="24"/>
      <c r="J49" s="54"/>
      <c r="K49" s="55"/>
      <c r="L49" s="56"/>
      <c r="M49" s="56"/>
      <c r="N49" s="24"/>
      <c r="O49" s="24"/>
      <c r="P49" s="24"/>
      <c r="Q49" s="24"/>
    </row>
    <row r="50" spans="1:17" ht="15" customHeight="1">
      <c r="A50" s="24"/>
      <c r="B50" s="24"/>
      <c r="C50" s="24"/>
      <c r="D50" s="25"/>
      <c r="E50" s="25"/>
      <c r="F50" s="24"/>
      <c r="G50" s="24"/>
      <c r="H50" s="24"/>
      <c r="I50" s="24"/>
      <c r="J50" s="54"/>
      <c r="K50" s="55"/>
      <c r="L50" s="56"/>
      <c r="M50" s="56"/>
      <c r="N50" s="24"/>
      <c r="O50" s="24"/>
      <c r="P50" s="24"/>
      <c r="Q50" s="24"/>
    </row>
    <row r="51" spans="1:17" ht="15" customHeight="1">
      <c r="A51" s="24"/>
      <c r="B51" s="24"/>
      <c r="C51" s="24"/>
      <c r="D51" s="25"/>
      <c r="E51" s="25"/>
      <c r="F51" s="24"/>
      <c r="G51" s="24"/>
      <c r="H51" s="24"/>
      <c r="I51" s="24"/>
      <c r="J51" s="54"/>
      <c r="K51" s="55"/>
      <c r="L51" s="56"/>
      <c r="M51" s="56"/>
      <c r="N51" s="24"/>
      <c r="O51" s="24"/>
      <c r="P51" s="24"/>
      <c r="Q51" s="24"/>
    </row>
    <row r="52" spans="1:17" ht="15" customHeight="1">
      <c r="A52" s="24"/>
      <c r="B52" s="24"/>
      <c r="C52" s="24"/>
      <c r="D52" s="25"/>
      <c r="E52" s="25"/>
      <c r="F52" s="24"/>
      <c r="G52" s="24"/>
      <c r="H52" s="24"/>
      <c r="I52" s="24"/>
      <c r="J52" s="54"/>
      <c r="K52" s="55"/>
      <c r="L52" s="56"/>
      <c r="M52" s="56"/>
      <c r="N52" s="24"/>
      <c r="O52" s="24"/>
      <c r="P52" s="24"/>
      <c r="Q52" s="24"/>
    </row>
    <row r="53" spans="1:17" ht="15" customHeight="1">
      <c r="A53" s="24"/>
      <c r="B53" s="24"/>
      <c r="C53" s="24"/>
      <c r="D53" s="25"/>
      <c r="E53" s="25"/>
      <c r="F53" s="24"/>
      <c r="G53" s="24"/>
      <c r="H53" s="24"/>
      <c r="I53" s="24"/>
      <c r="J53" s="54"/>
      <c r="K53" s="55"/>
      <c r="L53" s="56"/>
      <c r="M53" s="56"/>
      <c r="N53" s="24"/>
      <c r="O53" s="24"/>
      <c r="P53" s="24"/>
      <c r="Q53" s="24"/>
    </row>
    <row r="54" spans="1:17" ht="15" customHeight="1">
      <c r="A54" s="24"/>
      <c r="B54" s="24"/>
      <c r="C54" s="24"/>
      <c r="D54" s="25"/>
      <c r="E54" s="25"/>
      <c r="F54" s="24"/>
      <c r="G54" s="24"/>
      <c r="H54" s="24"/>
      <c r="I54" s="24"/>
      <c r="J54" s="54"/>
      <c r="K54" s="55"/>
      <c r="L54" s="56"/>
      <c r="M54" s="56"/>
      <c r="N54" s="24"/>
      <c r="O54" s="24"/>
      <c r="P54" s="24"/>
      <c r="Q54" s="24"/>
    </row>
    <row r="55" spans="1:17" ht="15" customHeight="1">
      <c r="A55" s="24"/>
      <c r="B55" s="24"/>
      <c r="C55" s="24"/>
      <c r="D55" s="25"/>
      <c r="E55" s="25"/>
      <c r="F55" s="24"/>
      <c r="G55" s="24"/>
      <c r="H55" s="24"/>
      <c r="I55" s="24"/>
      <c r="J55" s="54"/>
      <c r="K55" s="55"/>
      <c r="L55" s="56"/>
      <c r="M55" s="56"/>
      <c r="N55" s="24"/>
      <c r="O55" s="24"/>
      <c r="P55" s="24"/>
      <c r="Q55" s="24"/>
    </row>
    <row r="56" spans="1:17" ht="15" customHeight="1">
      <c r="A56" s="24"/>
      <c r="B56" s="24"/>
      <c r="C56" s="24"/>
      <c r="D56" s="25"/>
      <c r="E56" s="25"/>
      <c r="F56" s="24"/>
      <c r="G56" s="24"/>
      <c r="H56" s="24"/>
      <c r="I56" s="24"/>
      <c r="J56" s="54"/>
      <c r="K56" s="55"/>
      <c r="L56" s="56"/>
      <c r="M56" s="56"/>
      <c r="N56" s="24"/>
      <c r="O56" s="24"/>
      <c r="P56" s="24"/>
      <c r="Q56" s="24"/>
    </row>
    <row r="57" spans="1:17" ht="15" customHeight="1">
      <c r="A57" s="24"/>
      <c r="B57" s="24"/>
      <c r="C57" s="24"/>
      <c r="D57" s="25"/>
      <c r="E57" s="25"/>
      <c r="F57" s="24"/>
      <c r="G57" s="24"/>
      <c r="H57" s="24"/>
      <c r="I57" s="24"/>
      <c r="J57" s="54"/>
      <c r="K57" s="55"/>
      <c r="L57" s="56"/>
      <c r="M57" s="56"/>
      <c r="N57" s="24"/>
      <c r="O57" s="24"/>
      <c r="P57" s="24"/>
      <c r="Q57" s="24"/>
    </row>
    <row r="58" spans="1:17" ht="15" customHeight="1">
      <c r="A58" s="24"/>
      <c r="B58" s="24"/>
      <c r="C58" s="24"/>
      <c r="D58" s="25"/>
      <c r="E58" s="25"/>
      <c r="F58" s="24"/>
      <c r="G58" s="24"/>
      <c r="H58" s="24"/>
      <c r="I58" s="24"/>
      <c r="J58" s="54"/>
      <c r="K58" s="55"/>
      <c r="L58" s="56"/>
      <c r="M58" s="56"/>
      <c r="N58" s="24"/>
      <c r="O58" s="24"/>
      <c r="P58" s="24"/>
      <c r="Q58" s="24"/>
    </row>
    <row r="59" spans="1:17" ht="15" customHeight="1">
      <c r="A59" s="24"/>
      <c r="B59" s="24"/>
      <c r="C59" s="24"/>
      <c r="D59" s="25"/>
      <c r="E59" s="25"/>
      <c r="F59" s="24"/>
      <c r="G59" s="24"/>
      <c r="H59" s="24"/>
      <c r="I59" s="24"/>
      <c r="J59" s="54"/>
      <c r="K59" s="55"/>
      <c r="L59" s="56"/>
      <c r="M59" s="56"/>
      <c r="N59" s="24"/>
      <c r="O59" s="24"/>
      <c r="P59" s="24"/>
      <c r="Q59" s="24"/>
    </row>
    <row r="60" spans="1:17" ht="15" customHeight="1">
      <c r="A60" s="24"/>
      <c r="B60" s="24"/>
      <c r="C60" s="24"/>
      <c r="D60" s="25"/>
      <c r="E60" s="25"/>
      <c r="F60" s="24"/>
      <c r="G60" s="24"/>
      <c r="H60" s="24"/>
      <c r="I60" s="24"/>
      <c r="J60" s="54"/>
      <c r="K60" s="55"/>
      <c r="L60" s="56"/>
      <c r="M60" s="56"/>
      <c r="N60" s="24"/>
      <c r="O60" s="24"/>
      <c r="P60" s="24"/>
      <c r="Q60" s="24"/>
    </row>
    <row r="61" spans="1:17" ht="15" customHeight="1">
      <c r="A61" s="24"/>
      <c r="B61" s="24"/>
      <c r="C61" s="24"/>
      <c r="D61" s="25"/>
      <c r="E61" s="25"/>
      <c r="F61" s="24"/>
      <c r="G61" s="24"/>
      <c r="H61" s="24"/>
      <c r="I61" s="24"/>
      <c r="J61" s="54"/>
      <c r="K61" s="55"/>
      <c r="L61" s="56"/>
      <c r="M61" s="56"/>
      <c r="N61" s="24"/>
      <c r="O61" s="24"/>
      <c r="P61" s="24"/>
      <c r="Q61" s="24"/>
    </row>
    <row r="62" spans="1:17" ht="15" customHeight="1">
      <c r="A62" s="24"/>
      <c r="B62" s="24"/>
      <c r="C62" s="24"/>
      <c r="D62" s="25"/>
      <c r="E62" s="25"/>
      <c r="F62" s="24"/>
      <c r="G62" s="24"/>
      <c r="H62" s="24"/>
      <c r="I62" s="24"/>
      <c r="J62" s="54"/>
      <c r="K62" s="55"/>
      <c r="L62" s="56"/>
      <c r="M62" s="56"/>
      <c r="N62" s="24"/>
      <c r="O62" s="24"/>
      <c r="P62" s="24"/>
      <c r="Q62" s="24"/>
    </row>
    <row r="63" spans="1:17" ht="15" customHeight="1">
      <c r="A63" s="24"/>
      <c r="B63" s="24"/>
      <c r="C63" s="24"/>
      <c r="D63" s="25"/>
      <c r="E63" s="25"/>
      <c r="F63" s="24"/>
      <c r="G63" s="24"/>
      <c r="H63" s="24"/>
      <c r="I63" s="24"/>
      <c r="J63" s="54"/>
      <c r="K63" s="55"/>
      <c r="L63" s="56"/>
      <c r="M63" s="56"/>
      <c r="N63" s="24"/>
      <c r="O63" s="24"/>
      <c r="P63" s="24"/>
      <c r="Q63" s="24"/>
    </row>
    <row r="64" spans="1:17" ht="15" customHeight="1">
      <c r="A64" s="24"/>
      <c r="B64" s="24"/>
      <c r="C64" s="24"/>
      <c r="D64" s="25"/>
      <c r="E64" s="25"/>
      <c r="F64" s="24"/>
      <c r="G64" s="24"/>
      <c r="H64" s="24"/>
      <c r="I64" s="24"/>
      <c r="J64" s="54"/>
      <c r="K64" s="55"/>
      <c r="L64" s="56"/>
      <c r="M64" s="56"/>
      <c r="N64" s="24"/>
      <c r="O64" s="24"/>
      <c r="P64" s="24"/>
      <c r="Q64" s="24"/>
    </row>
    <row r="65" spans="1:17" ht="15" customHeight="1">
      <c r="A65" s="24"/>
      <c r="B65" s="24"/>
      <c r="C65" s="24"/>
      <c r="D65" s="25"/>
      <c r="E65" s="25"/>
      <c r="F65" s="24"/>
      <c r="G65" s="24"/>
      <c r="H65" s="24"/>
      <c r="I65" s="24"/>
      <c r="J65" s="54"/>
      <c r="K65" s="55"/>
      <c r="L65" s="56"/>
      <c r="M65" s="56"/>
      <c r="N65" s="24"/>
      <c r="O65" s="24"/>
      <c r="P65" s="24"/>
      <c r="Q65" s="24"/>
    </row>
    <row r="66" spans="1:17" ht="15" customHeight="1">
      <c r="A66" s="24"/>
      <c r="B66" s="24"/>
      <c r="C66" s="24"/>
      <c r="D66" s="25"/>
      <c r="E66" s="25"/>
      <c r="F66" s="24"/>
      <c r="G66" s="24"/>
      <c r="H66" s="24"/>
      <c r="I66" s="24"/>
      <c r="J66" s="54"/>
      <c r="K66" s="55"/>
      <c r="L66" s="56"/>
      <c r="M66" s="56"/>
      <c r="N66" s="24"/>
      <c r="O66" s="24"/>
      <c r="P66" s="24"/>
      <c r="Q66" s="24"/>
    </row>
    <row r="67" spans="1:17" ht="15" customHeight="1">
      <c r="A67" s="24"/>
      <c r="B67" s="24"/>
      <c r="C67" s="24"/>
      <c r="D67" s="25"/>
      <c r="E67" s="25"/>
      <c r="F67" s="24"/>
      <c r="G67" s="24"/>
      <c r="H67" s="24"/>
      <c r="I67" s="24"/>
      <c r="J67" s="54"/>
      <c r="K67" s="55"/>
      <c r="L67" s="56"/>
      <c r="M67" s="56"/>
      <c r="N67" s="24"/>
      <c r="O67" s="24"/>
      <c r="P67" s="24"/>
      <c r="Q67" s="24"/>
    </row>
    <row r="68" spans="1:17" ht="15" customHeight="1">
      <c r="A68" s="24"/>
      <c r="B68" s="24"/>
      <c r="C68" s="24"/>
      <c r="D68" s="25"/>
      <c r="E68" s="25"/>
      <c r="F68" s="24"/>
      <c r="G68" s="24"/>
      <c r="H68" s="24"/>
      <c r="I68" s="24"/>
      <c r="J68" s="54"/>
      <c r="K68" s="55"/>
      <c r="L68" s="56"/>
      <c r="M68" s="56"/>
      <c r="N68" s="24"/>
      <c r="O68" s="24"/>
      <c r="P68" s="24"/>
      <c r="Q68" s="24"/>
    </row>
    <row r="69" spans="1:17" ht="15" customHeight="1">
      <c r="A69" s="24"/>
      <c r="B69" s="24"/>
      <c r="C69" s="24"/>
      <c r="D69" s="25"/>
      <c r="E69" s="25"/>
      <c r="F69" s="24"/>
      <c r="G69" s="24"/>
      <c r="H69" s="24"/>
      <c r="I69" s="24"/>
      <c r="J69" s="54"/>
      <c r="K69" s="55"/>
      <c r="L69" s="56"/>
      <c r="M69" s="56"/>
      <c r="N69" s="24"/>
      <c r="O69" s="24"/>
      <c r="P69" s="24"/>
      <c r="Q69" s="24"/>
    </row>
    <row r="70" spans="1:17" ht="15" customHeight="1">
      <c r="A70" s="24"/>
      <c r="B70" s="24"/>
      <c r="C70" s="24"/>
      <c r="D70" s="25"/>
      <c r="E70" s="25"/>
      <c r="F70" s="24"/>
      <c r="G70" s="24"/>
      <c r="H70" s="24"/>
      <c r="I70" s="24"/>
      <c r="J70" s="54"/>
      <c r="K70" s="55"/>
      <c r="L70" s="56"/>
      <c r="M70" s="56"/>
      <c r="N70" s="24"/>
      <c r="O70" s="24"/>
      <c r="P70" s="24"/>
      <c r="Q70" s="24"/>
    </row>
    <row r="71" spans="1:17" ht="15" customHeight="1">
      <c r="A71" s="24"/>
      <c r="B71" s="24"/>
      <c r="C71" s="24"/>
      <c r="D71" s="25"/>
      <c r="E71" s="25"/>
      <c r="F71" s="24"/>
      <c r="G71" s="24"/>
      <c r="H71" s="24"/>
      <c r="I71" s="24"/>
      <c r="J71" s="54"/>
      <c r="K71" s="55"/>
      <c r="L71" s="56"/>
      <c r="M71" s="56"/>
      <c r="N71" s="24"/>
      <c r="O71" s="24"/>
      <c r="P71" s="24"/>
      <c r="Q71" s="24"/>
    </row>
    <row r="72" spans="1:17" ht="15" customHeight="1">
      <c r="A72" s="24"/>
      <c r="B72" s="24"/>
      <c r="C72" s="24"/>
      <c r="D72" s="25"/>
      <c r="E72" s="25"/>
      <c r="F72" s="24"/>
      <c r="G72" s="24"/>
      <c r="H72" s="24"/>
      <c r="I72" s="24"/>
      <c r="J72" s="54"/>
      <c r="K72" s="55"/>
      <c r="L72" s="56"/>
      <c r="M72" s="56"/>
      <c r="N72" s="24"/>
      <c r="O72" s="24"/>
      <c r="P72" s="24"/>
      <c r="Q72" s="24"/>
    </row>
    <row r="73" spans="1:17" ht="15" customHeight="1">
      <c r="A73" s="24"/>
      <c r="B73" s="24"/>
      <c r="C73" s="24"/>
      <c r="D73" s="25"/>
      <c r="E73" s="25"/>
      <c r="F73" s="24"/>
      <c r="G73" s="24"/>
      <c r="H73" s="24"/>
      <c r="I73" s="24"/>
      <c r="J73" s="54"/>
      <c r="K73" s="55"/>
      <c r="L73" s="56"/>
      <c r="M73" s="56"/>
      <c r="N73" s="24"/>
      <c r="O73" s="24"/>
      <c r="P73" s="24"/>
      <c r="Q73" s="24"/>
    </row>
    <row r="74" spans="1:17" ht="15" customHeight="1">
      <c r="A74" s="24"/>
      <c r="B74" s="24"/>
      <c r="C74" s="24"/>
      <c r="D74" s="25"/>
      <c r="E74" s="25"/>
      <c r="F74" s="24"/>
      <c r="G74" s="24"/>
      <c r="H74" s="24"/>
      <c r="I74" s="24"/>
      <c r="J74" s="54"/>
      <c r="K74" s="55"/>
      <c r="L74" s="56"/>
      <c r="M74" s="56"/>
      <c r="N74" s="24"/>
      <c r="O74" s="24"/>
      <c r="P74" s="24"/>
      <c r="Q74" s="24"/>
    </row>
    <row r="75" spans="1:17" ht="15" customHeight="1">
      <c r="A75" s="24"/>
      <c r="B75" s="24"/>
      <c r="C75" s="24"/>
      <c r="D75" s="25"/>
      <c r="E75" s="25"/>
      <c r="F75" s="24"/>
      <c r="G75" s="24"/>
      <c r="H75" s="24"/>
      <c r="I75" s="24"/>
      <c r="J75" s="54"/>
      <c r="K75" s="55"/>
      <c r="L75" s="56"/>
      <c r="M75" s="56"/>
      <c r="N75" s="24"/>
      <c r="O75" s="24"/>
      <c r="P75" s="24"/>
      <c r="Q75" s="24"/>
    </row>
    <row r="76" spans="1:17" ht="15" customHeight="1">
      <c r="A76" s="24"/>
      <c r="B76" s="24"/>
      <c r="C76" s="24"/>
      <c r="D76" s="25"/>
      <c r="E76" s="25"/>
      <c r="F76" s="24"/>
      <c r="G76" s="24"/>
      <c r="H76" s="24"/>
      <c r="I76" s="24"/>
      <c r="J76" s="54"/>
      <c r="K76" s="55"/>
      <c r="L76" s="56"/>
      <c r="M76" s="56"/>
      <c r="N76" s="24"/>
      <c r="O76" s="24"/>
      <c r="P76" s="24"/>
      <c r="Q76" s="24"/>
    </row>
    <row r="77" spans="1:17" ht="15" customHeight="1">
      <c r="A77" s="24"/>
      <c r="B77" s="24"/>
      <c r="C77" s="24"/>
      <c r="D77" s="25"/>
      <c r="E77" s="25"/>
      <c r="F77" s="24"/>
      <c r="G77" s="24"/>
      <c r="H77" s="24"/>
      <c r="I77" s="24"/>
      <c r="J77" s="54"/>
      <c r="K77" s="55"/>
      <c r="L77" s="56"/>
      <c r="M77" s="56"/>
      <c r="N77" s="24"/>
      <c r="O77" s="24"/>
      <c r="P77" s="24"/>
      <c r="Q77" s="24"/>
    </row>
    <row r="78" spans="1:17" ht="15" customHeight="1">
      <c r="A78" s="24"/>
      <c r="B78" s="24"/>
      <c r="C78" s="24"/>
      <c r="D78" s="25"/>
      <c r="E78" s="25"/>
      <c r="F78" s="24"/>
      <c r="G78" s="24"/>
      <c r="H78" s="24"/>
      <c r="I78" s="24"/>
      <c r="J78" s="54"/>
      <c r="K78" s="55"/>
      <c r="L78" s="56"/>
      <c r="M78" s="56"/>
      <c r="N78" s="24"/>
      <c r="O78" s="24"/>
      <c r="P78" s="24"/>
      <c r="Q78" s="24"/>
    </row>
    <row r="79" spans="1:17" ht="15" customHeight="1">
      <c r="A79" s="24"/>
      <c r="B79" s="24"/>
      <c r="C79" s="24"/>
      <c r="D79" s="25"/>
      <c r="E79" s="25"/>
      <c r="F79" s="24"/>
      <c r="G79" s="24"/>
      <c r="H79" s="24"/>
      <c r="I79" s="24"/>
      <c r="J79" s="54"/>
      <c r="K79" s="55"/>
      <c r="L79" s="56"/>
      <c r="M79" s="56"/>
      <c r="N79" s="24"/>
      <c r="O79" s="24"/>
      <c r="P79" s="24"/>
      <c r="Q79" s="24"/>
    </row>
    <row r="80" spans="1:17" ht="15" customHeight="1">
      <c r="A80" s="24"/>
      <c r="B80" s="24"/>
      <c r="C80" s="24"/>
      <c r="D80" s="25"/>
      <c r="E80" s="25"/>
      <c r="F80" s="24"/>
      <c r="G80" s="24"/>
      <c r="H80" s="24"/>
      <c r="I80" s="24"/>
      <c r="J80" s="54"/>
      <c r="K80" s="55"/>
      <c r="L80" s="56"/>
      <c r="M80" s="56"/>
      <c r="N80" s="24"/>
      <c r="O80" s="24"/>
      <c r="P80" s="24"/>
      <c r="Q80" s="24"/>
    </row>
    <row r="81" spans="1:17" ht="15" customHeight="1">
      <c r="A81" s="24"/>
      <c r="B81" s="24"/>
      <c r="C81" s="24"/>
      <c r="D81" s="25"/>
      <c r="E81" s="25"/>
      <c r="F81" s="24"/>
      <c r="G81" s="24"/>
      <c r="H81" s="24"/>
      <c r="I81" s="24"/>
      <c r="J81" s="54"/>
      <c r="K81" s="55"/>
      <c r="L81" s="56"/>
      <c r="M81" s="56"/>
      <c r="N81" s="24"/>
      <c r="O81" s="24"/>
      <c r="P81" s="24"/>
      <c r="Q81" s="24"/>
    </row>
    <row r="82" spans="1:17" ht="15" customHeight="1">
      <c r="A82" s="24"/>
      <c r="B82" s="24"/>
      <c r="C82" s="24"/>
      <c r="D82" s="25"/>
      <c r="E82" s="25"/>
      <c r="F82" s="24"/>
      <c r="G82" s="24"/>
      <c r="H82" s="24"/>
      <c r="I82" s="24"/>
      <c r="J82" s="54"/>
      <c r="K82" s="55"/>
      <c r="L82" s="56"/>
      <c r="M82" s="56"/>
      <c r="N82" s="24"/>
      <c r="O82" s="24"/>
      <c r="P82" s="24"/>
      <c r="Q82" s="24"/>
    </row>
    <row r="83" spans="1:17" ht="15" customHeight="1">
      <c r="A83" s="24"/>
      <c r="B83" s="24"/>
      <c r="C83" s="24"/>
      <c r="D83" s="25"/>
      <c r="E83" s="25"/>
      <c r="F83" s="24"/>
      <c r="G83" s="24"/>
      <c r="H83" s="24"/>
      <c r="I83" s="24"/>
      <c r="J83" s="54"/>
      <c r="K83" s="55"/>
      <c r="L83" s="56"/>
      <c r="M83" s="56"/>
      <c r="N83" s="24"/>
      <c r="O83" s="24"/>
      <c r="P83" s="24"/>
      <c r="Q83" s="24"/>
    </row>
    <row r="84" spans="1:17" ht="15" customHeight="1">
      <c r="A84" s="24"/>
      <c r="B84" s="24"/>
      <c r="C84" s="24"/>
      <c r="D84" s="25"/>
      <c r="E84" s="25"/>
      <c r="F84" s="24"/>
      <c r="G84" s="24"/>
      <c r="H84" s="24"/>
      <c r="I84" s="24"/>
      <c r="J84" s="54"/>
      <c r="K84" s="55"/>
      <c r="L84" s="56"/>
      <c r="M84" s="56"/>
      <c r="N84" s="24"/>
      <c r="O84" s="24"/>
      <c r="P84" s="24"/>
      <c r="Q84" s="24"/>
    </row>
    <row r="85" spans="1:17" ht="15" customHeight="1">
      <c r="A85" s="24"/>
      <c r="B85" s="24"/>
      <c r="C85" s="24"/>
      <c r="D85" s="25"/>
      <c r="E85" s="25"/>
      <c r="F85" s="24"/>
      <c r="G85" s="24"/>
      <c r="H85" s="24"/>
      <c r="I85" s="24"/>
      <c r="J85" s="54"/>
      <c r="K85" s="55"/>
      <c r="L85" s="56"/>
      <c r="M85" s="56"/>
      <c r="N85" s="24"/>
      <c r="O85" s="24"/>
      <c r="P85" s="24"/>
      <c r="Q85" s="24"/>
    </row>
    <row r="86" spans="1:17" ht="15" customHeight="1">
      <c r="A86" s="24"/>
      <c r="B86" s="24"/>
      <c r="C86" s="24"/>
      <c r="D86" s="25"/>
      <c r="E86" s="25"/>
      <c r="F86" s="24"/>
      <c r="G86" s="24"/>
      <c r="H86" s="24"/>
      <c r="I86" s="24"/>
      <c r="J86" s="54"/>
      <c r="K86" s="55"/>
      <c r="L86" s="56"/>
      <c r="M86" s="56"/>
      <c r="N86" s="24"/>
      <c r="O86" s="24"/>
      <c r="P86" s="24"/>
      <c r="Q86" s="24"/>
    </row>
    <row r="87" spans="1:17" ht="15" customHeight="1">
      <c r="A87" s="24"/>
      <c r="B87" s="24"/>
      <c r="C87" s="24"/>
      <c r="D87" s="25"/>
      <c r="E87" s="25"/>
      <c r="F87" s="24"/>
      <c r="G87" s="24"/>
      <c r="H87" s="24"/>
      <c r="I87" s="24"/>
      <c r="J87" s="54"/>
      <c r="K87" s="55"/>
      <c r="L87" s="56"/>
      <c r="M87" s="56"/>
      <c r="N87" s="24"/>
      <c r="O87" s="24"/>
      <c r="P87" s="24"/>
      <c r="Q87" s="24"/>
    </row>
    <row r="88" spans="1:17" ht="15" customHeight="1">
      <c r="A88" s="24"/>
      <c r="B88" s="24"/>
      <c r="C88" s="24"/>
      <c r="D88" s="25"/>
      <c r="E88" s="25"/>
      <c r="F88" s="24"/>
      <c r="G88" s="24"/>
      <c r="H88" s="24"/>
      <c r="I88" s="24"/>
      <c r="J88" s="54"/>
      <c r="K88" s="55"/>
      <c r="L88" s="56"/>
      <c r="M88" s="56"/>
      <c r="N88" s="24"/>
      <c r="O88" s="24"/>
      <c r="P88" s="24"/>
      <c r="Q88" s="24"/>
    </row>
    <row r="89" spans="1:17" ht="15" customHeight="1">
      <c r="A89" s="24"/>
      <c r="B89" s="24"/>
      <c r="C89" s="24"/>
      <c r="D89" s="25"/>
      <c r="E89" s="25"/>
      <c r="F89" s="24"/>
      <c r="G89" s="24"/>
      <c r="H89" s="24"/>
      <c r="I89" s="24"/>
      <c r="J89" s="54"/>
      <c r="K89" s="55"/>
      <c r="L89" s="56"/>
      <c r="M89" s="56"/>
      <c r="N89" s="24"/>
      <c r="O89" s="24"/>
      <c r="P89" s="24"/>
      <c r="Q89" s="24"/>
    </row>
    <row r="90" spans="1:17" ht="15" customHeight="1">
      <c r="A90" s="24"/>
      <c r="B90" s="24"/>
      <c r="C90" s="24"/>
      <c r="D90" s="25"/>
      <c r="E90" s="25"/>
      <c r="F90" s="24"/>
      <c r="G90" s="24"/>
      <c r="H90" s="24"/>
      <c r="I90" s="24"/>
      <c r="J90" s="54"/>
      <c r="K90" s="55"/>
      <c r="L90" s="56"/>
      <c r="M90" s="56"/>
      <c r="N90" s="24"/>
      <c r="O90" s="24"/>
      <c r="P90" s="24"/>
      <c r="Q90" s="24"/>
    </row>
    <row r="91" spans="1:17" ht="15" customHeight="1">
      <c r="A91" s="24"/>
      <c r="B91" s="24"/>
      <c r="C91" s="24"/>
      <c r="D91" s="25"/>
      <c r="E91" s="25"/>
      <c r="F91" s="24"/>
      <c r="G91" s="24"/>
      <c r="H91" s="24"/>
      <c r="I91" s="24"/>
      <c r="J91" s="54"/>
      <c r="K91" s="55"/>
      <c r="L91" s="56"/>
      <c r="M91" s="56"/>
      <c r="N91" s="24"/>
      <c r="O91" s="24"/>
      <c r="P91" s="24"/>
      <c r="Q91" s="24"/>
    </row>
    <row r="92" spans="1:17" ht="15" customHeight="1">
      <c r="A92" s="24"/>
      <c r="B92" s="24"/>
      <c r="C92" s="24"/>
      <c r="D92" s="25"/>
      <c r="E92" s="25"/>
      <c r="F92" s="24"/>
      <c r="G92" s="24"/>
      <c r="H92" s="24"/>
      <c r="I92" s="24"/>
      <c r="J92" s="54"/>
      <c r="K92" s="55"/>
      <c r="L92" s="56"/>
      <c r="M92" s="56"/>
      <c r="N92" s="24"/>
      <c r="O92" s="24"/>
      <c r="P92" s="24"/>
      <c r="Q92" s="24"/>
    </row>
    <row r="93" spans="1:17" ht="15" customHeight="1">
      <c r="A93" s="24"/>
      <c r="B93" s="24"/>
      <c r="C93" s="24"/>
      <c r="D93" s="25"/>
      <c r="E93" s="25"/>
      <c r="F93" s="24"/>
      <c r="G93" s="24"/>
      <c r="H93" s="24"/>
      <c r="I93" s="24"/>
      <c r="J93" s="54"/>
      <c r="K93" s="55"/>
      <c r="L93" s="56"/>
      <c r="M93" s="56"/>
      <c r="N93" s="24"/>
      <c r="O93" s="24"/>
      <c r="P93" s="24"/>
      <c r="Q93" s="24"/>
    </row>
    <row r="94" spans="1:17" ht="15" customHeight="1">
      <c r="A94" s="24"/>
      <c r="B94" s="24"/>
      <c r="C94" s="24"/>
      <c r="D94" s="25"/>
      <c r="E94" s="25"/>
      <c r="F94" s="24"/>
      <c r="G94" s="24"/>
      <c r="H94" s="24"/>
      <c r="I94" s="24"/>
      <c r="J94" s="54"/>
      <c r="K94" s="55"/>
      <c r="L94" s="56"/>
      <c r="M94" s="56"/>
      <c r="N94" s="24"/>
      <c r="O94" s="24"/>
      <c r="P94" s="24"/>
      <c r="Q94" s="24"/>
    </row>
    <row r="95" spans="1:17" ht="15" customHeight="1">
      <c r="A95" s="24"/>
      <c r="B95" s="24"/>
      <c r="C95" s="24"/>
      <c r="D95" s="25"/>
      <c r="E95" s="25"/>
      <c r="F95" s="24"/>
      <c r="G95" s="24"/>
      <c r="H95" s="24"/>
      <c r="I95" s="24"/>
      <c r="J95" s="54"/>
      <c r="K95" s="55"/>
      <c r="L95" s="56"/>
      <c r="M95" s="56"/>
      <c r="N95" s="24"/>
      <c r="O95" s="24"/>
      <c r="P95" s="24"/>
      <c r="Q95" s="24"/>
    </row>
    <row r="96" spans="1:17" ht="15" customHeight="1">
      <c r="A96" s="24"/>
      <c r="B96" s="24"/>
      <c r="C96" s="24"/>
      <c r="D96" s="25"/>
      <c r="E96" s="25"/>
      <c r="F96" s="24"/>
      <c r="G96" s="24"/>
      <c r="H96" s="24"/>
      <c r="I96" s="24"/>
      <c r="J96" s="54"/>
      <c r="K96" s="55"/>
      <c r="L96" s="56"/>
      <c r="M96" s="56"/>
      <c r="N96" s="24"/>
      <c r="O96" s="24"/>
      <c r="P96" s="24"/>
      <c r="Q96" s="24"/>
    </row>
    <row r="97" spans="1:17" ht="15" customHeight="1">
      <c r="A97" s="24"/>
      <c r="B97" s="24"/>
      <c r="C97" s="24"/>
      <c r="D97" s="25"/>
      <c r="E97" s="25"/>
      <c r="F97" s="24"/>
      <c r="G97" s="24"/>
      <c r="H97" s="24"/>
      <c r="I97" s="24"/>
      <c r="J97" s="54"/>
      <c r="K97" s="55"/>
      <c r="L97" s="56"/>
      <c r="M97" s="56"/>
      <c r="N97" s="24"/>
      <c r="O97" s="24"/>
      <c r="P97" s="24"/>
      <c r="Q97" s="24"/>
    </row>
    <row r="98" spans="1:17" ht="15" customHeight="1">
      <c r="A98" s="24"/>
      <c r="B98" s="24"/>
      <c r="C98" s="24"/>
      <c r="D98" s="25"/>
      <c r="E98" s="25"/>
      <c r="F98" s="24"/>
      <c r="G98" s="24"/>
      <c r="H98" s="24"/>
      <c r="I98" s="24"/>
      <c r="J98" s="54"/>
      <c r="K98" s="55"/>
      <c r="L98" s="56"/>
      <c r="M98" s="56"/>
      <c r="N98" s="24"/>
      <c r="O98" s="24"/>
      <c r="P98" s="24"/>
      <c r="Q98" s="24"/>
    </row>
    <row r="99" spans="1:17" ht="15" customHeight="1">
      <c r="A99" s="24"/>
      <c r="B99" s="24"/>
      <c r="C99" s="24"/>
      <c r="D99" s="25"/>
      <c r="E99" s="25"/>
      <c r="F99" s="24"/>
      <c r="G99" s="24"/>
      <c r="H99" s="24"/>
      <c r="I99" s="24"/>
      <c r="J99" s="54"/>
      <c r="K99" s="55"/>
      <c r="L99" s="56"/>
      <c r="M99" s="56"/>
      <c r="N99" s="24"/>
      <c r="O99" s="24"/>
      <c r="P99" s="24"/>
      <c r="Q99" s="24"/>
    </row>
    <row r="100" spans="1:17" ht="15" customHeight="1">
      <c r="A100" s="24"/>
      <c r="B100" s="24"/>
      <c r="C100" s="24"/>
      <c r="D100" s="25"/>
      <c r="E100" s="25"/>
      <c r="F100" s="24"/>
      <c r="G100" s="24"/>
      <c r="H100" s="24"/>
      <c r="I100" s="24"/>
      <c r="J100" s="54"/>
      <c r="K100" s="55"/>
      <c r="L100" s="56"/>
      <c r="M100" s="56"/>
      <c r="N100" s="24"/>
      <c r="O100" s="24"/>
      <c r="P100" s="24"/>
      <c r="Q100" s="24"/>
    </row>
    <row r="101" spans="1:17" ht="15" customHeight="1">
      <c r="A101" s="24"/>
      <c r="B101" s="24"/>
      <c r="C101" s="24"/>
      <c r="D101" s="25"/>
      <c r="E101" s="25"/>
      <c r="F101" s="24"/>
      <c r="G101" s="24"/>
      <c r="H101" s="24"/>
      <c r="I101" s="24"/>
      <c r="J101" s="54"/>
      <c r="K101" s="55"/>
      <c r="L101" s="56"/>
      <c r="M101" s="56"/>
      <c r="N101" s="24"/>
      <c r="O101" s="24"/>
      <c r="P101" s="24"/>
      <c r="Q101" s="24"/>
    </row>
    <row r="102" spans="1:17" ht="15" customHeight="1">
      <c r="A102" s="24"/>
      <c r="B102" s="24"/>
      <c r="C102" s="24"/>
      <c r="D102" s="25"/>
      <c r="E102" s="25"/>
      <c r="F102" s="24"/>
      <c r="G102" s="24"/>
      <c r="H102" s="24"/>
      <c r="I102" s="24"/>
      <c r="J102" s="54"/>
      <c r="K102" s="55"/>
      <c r="L102" s="56"/>
      <c r="M102" s="56"/>
      <c r="N102" s="24"/>
      <c r="O102" s="24"/>
      <c r="P102" s="24"/>
      <c r="Q102" s="24"/>
    </row>
    <row r="103" spans="1:17" ht="15" customHeight="1">
      <c r="A103" s="24"/>
      <c r="B103" s="24"/>
      <c r="C103" s="24"/>
      <c r="D103" s="25"/>
      <c r="E103" s="25"/>
      <c r="F103" s="24"/>
      <c r="G103" s="24"/>
      <c r="H103" s="24"/>
      <c r="I103" s="24"/>
      <c r="J103" s="54"/>
      <c r="K103" s="55"/>
      <c r="L103" s="56"/>
      <c r="M103" s="56"/>
      <c r="N103" s="24"/>
      <c r="O103" s="24"/>
      <c r="P103" s="24"/>
      <c r="Q103" s="24"/>
    </row>
    <row r="104" spans="1:17" ht="15" customHeight="1">
      <c r="A104" s="24"/>
      <c r="B104" s="24"/>
      <c r="C104" s="24"/>
      <c r="D104" s="25"/>
      <c r="E104" s="25"/>
      <c r="F104" s="24"/>
      <c r="G104" s="24"/>
      <c r="H104" s="24"/>
      <c r="I104" s="24"/>
      <c r="J104" s="54"/>
      <c r="K104" s="55"/>
      <c r="L104" s="56"/>
      <c r="M104" s="56"/>
      <c r="N104" s="24"/>
      <c r="O104" s="24"/>
      <c r="P104" s="24"/>
      <c r="Q104" s="24"/>
    </row>
    <row r="105" spans="1:17" ht="15" customHeight="1">
      <c r="A105" s="24"/>
      <c r="B105" s="24"/>
      <c r="C105" s="24"/>
      <c r="D105" s="25"/>
      <c r="E105" s="25"/>
      <c r="F105" s="24"/>
      <c r="G105" s="24"/>
      <c r="H105" s="24"/>
      <c r="I105" s="24"/>
      <c r="J105" s="54"/>
      <c r="K105" s="55"/>
      <c r="L105" s="56"/>
      <c r="M105" s="56"/>
      <c r="N105" s="24"/>
      <c r="O105" s="24"/>
      <c r="P105" s="24"/>
      <c r="Q105" s="24"/>
    </row>
    <row r="106" spans="1:17" ht="15" customHeight="1">
      <c r="A106" s="24"/>
      <c r="B106" s="24"/>
      <c r="C106" s="24"/>
      <c r="D106" s="25"/>
      <c r="E106" s="25"/>
      <c r="F106" s="24"/>
      <c r="G106" s="24"/>
      <c r="H106" s="24"/>
      <c r="I106" s="24"/>
      <c r="J106" s="54"/>
      <c r="K106" s="55"/>
      <c r="L106" s="56"/>
      <c r="M106" s="56"/>
      <c r="N106" s="24"/>
      <c r="O106" s="24"/>
      <c r="P106" s="24"/>
      <c r="Q106" s="24"/>
    </row>
    <row r="107" spans="1:17" ht="15" customHeight="1">
      <c r="A107" s="24"/>
      <c r="B107" s="24"/>
      <c r="C107" s="24"/>
      <c r="D107" s="25"/>
      <c r="E107" s="25"/>
      <c r="F107" s="24"/>
      <c r="G107" s="24"/>
      <c r="H107" s="24"/>
      <c r="I107" s="24"/>
      <c r="J107" s="54"/>
      <c r="K107" s="55"/>
      <c r="L107" s="56"/>
      <c r="M107" s="56"/>
      <c r="N107" s="24"/>
      <c r="O107" s="24"/>
      <c r="P107" s="24"/>
      <c r="Q107" s="24"/>
    </row>
    <row r="108" spans="1:17" ht="15" customHeight="1">
      <c r="A108" s="24"/>
      <c r="B108" s="24"/>
      <c r="C108" s="24"/>
      <c r="D108" s="25"/>
      <c r="E108" s="25"/>
      <c r="F108" s="24"/>
      <c r="G108" s="24"/>
      <c r="H108" s="24"/>
      <c r="I108" s="24"/>
      <c r="J108" s="54"/>
      <c r="K108" s="55"/>
      <c r="L108" s="56"/>
      <c r="M108" s="56"/>
      <c r="N108" s="24"/>
      <c r="O108" s="24"/>
      <c r="P108" s="24"/>
      <c r="Q108" s="24"/>
    </row>
    <row r="109" spans="1:17" ht="15" customHeight="1">
      <c r="A109" s="24"/>
      <c r="B109" s="24"/>
      <c r="C109" s="24"/>
      <c r="D109" s="25"/>
      <c r="E109" s="25"/>
      <c r="F109" s="24"/>
      <c r="G109" s="24"/>
      <c r="H109" s="24"/>
      <c r="I109" s="24"/>
      <c r="J109" s="54"/>
      <c r="K109" s="55"/>
      <c r="L109" s="56"/>
      <c r="M109" s="56"/>
      <c r="N109" s="24"/>
      <c r="O109" s="24"/>
      <c r="P109" s="24"/>
      <c r="Q109" s="24"/>
    </row>
    <row r="110" spans="1:17" ht="15" customHeight="1">
      <c r="A110" s="24"/>
      <c r="B110" s="24"/>
      <c r="C110" s="24"/>
      <c r="D110" s="25"/>
      <c r="E110" s="25"/>
      <c r="F110" s="24"/>
      <c r="G110" s="24"/>
      <c r="H110" s="24"/>
      <c r="I110" s="24"/>
      <c r="J110" s="54"/>
      <c r="K110" s="55"/>
      <c r="L110" s="56"/>
      <c r="M110" s="56"/>
      <c r="N110" s="24"/>
      <c r="O110" s="24"/>
      <c r="P110" s="24"/>
      <c r="Q110" s="24"/>
    </row>
    <row r="111" spans="1:17" ht="15" customHeight="1">
      <c r="A111" s="24"/>
      <c r="B111" s="24"/>
      <c r="C111" s="24"/>
      <c r="D111" s="25"/>
      <c r="E111" s="25"/>
      <c r="F111" s="24"/>
      <c r="G111" s="24"/>
      <c r="H111" s="24"/>
      <c r="I111" s="24"/>
      <c r="J111" s="54"/>
      <c r="K111" s="55"/>
      <c r="L111" s="56"/>
      <c r="M111" s="56"/>
      <c r="N111" s="24"/>
      <c r="O111" s="24"/>
      <c r="P111" s="24"/>
      <c r="Q111" s="24"/>
    </row>
    <row r="112" spans="1:17" ht="15" customHeight="1">
      <c r="A112" s="24"/>
      <c r="B112" s="24"/>
      <c r="C112" s="24"/>
      <c r="D112" s="25"/>
      <c r="E112" s="25"/>
      <c r="F112" s="24"/>
      <c r="G112" s="24"/>
      <c r="H112" s="24"/>
      <c r="I112" s="24"/>
      <c r="J112" s="54"/>
      <c r="K112" s="55"/>
      <c r="L112" s="56"/>
      <c r="M112" s="56"/>
      <c r="N112" s="24"/>
      <c r="O112" s="24"/>
      <c r="P112" s="24"/>
      <c r="Q112" s="24"/>
    </row>
    <row r="113" spans="1:17" ht="15" customHeight="1">
      <c r="A113" s="24"/>
      <c r="B113" s="24"/>
      <c r="C113" s="24"/>
      <c r="D113" s="25"/>
      <c r="E113" s="25"/>
      <c r="F113" s="24"/>
      <c r="G113" s="24"/>
      <c r="H113" s="24"/>
      <c r="I113" s="24"/>
      <c r="J113" s="54"/>
      <c r="K113" s="55"/>
      <c r="L113" s="56"/>
      <c r="M113" s="56"/>
      <c r="N113" s="24"/>
      <c r="O113" s="24"/>
      <c r="P113" s="24"/>
      <c r="Q113" s="24"/>
    </row>
    <row r="114" spans="1:17" ht="15" customHeight="1">
      <c r="A114" s="24"/>
      <c r="B114" s="24"/>
      <c r="C114" s="24"/>
      <c r="D114" s="25"/>
      <c r="E114" s="25"/>
      <c r="F114" s="24"/>
      <c r="G114" s="24"/>
      <c r="H114" s="24"/>
      <c r="I114" s="24"/>
      <c r="J114" s="54"/>
      <c r="K114" s="55"/>
      <c r="L114" s="56"/>
      <c r="M114" s="56"/>
      <c r="N114" s="24"/>
      <c r="O114" s="24"/>
      <c r="P114" s="24"/>
      <c r="Q114" s="24"/>
    </row>
    <row r="115" spans="1:17" ht="15" customHeight="1">
      <c r="A115" s="24"/>
      <c r="B115" s="24"/>
      <c r="C115" s="24"/>
      <c r="D115" s="25"/>
      <c r="E115" s="25"/>
      <c r="F115" s="24"/>
      <c r="G115" s="24"/>
      <c r="H115" s="24"/>
      <c r="I115" s="24"/>
      <c r="J115" s="54"/>
      <c r="K115" s="55"/>
      <c r="L115" s="56"/>
      <c r="M115" s="56"/>
      <c r="N115" s="24"/>
      <c r="O115" s="24"/>
      <c r="P115" s="24"/>
      <c r="Q115" s="24"/>
    </row>
    <row r="116" spans="1:17" ht="15" customHeight="1">
      <c r="A116" s="24"/>
      <c r="B116" s="24"/>
      <c r="C116" s="24"/>
      <c r="D116" s="25"/>
      <c r="E116" s="25"/>
      <c r="F116" s="24"/>
      <c r="G116" s="24"/>
      <c r="H116" s="24"/>
      <c r="I116" s="24"/>
      <c r="J116" s="54"/>
      <c r="K116" s="55"/>
      <c r="L116" s="56"/>
      <c r="M116" s="56"/>
      <c r="N116" s="24"/>
      <c r="O116" s="24"/>
      <c r="P116" s="24"/>
      <c r="Q116" s="24"/>
    </row>
    <row r="117" spans="1:17" ht="15" customHeight="1">
      <c r="A117" s="24"/>
      <c r="B117" s="24"/>
      <c r="C117" s="24"/>
      <c r="D117" s="25"/>
      <c r="E117" s="25"/>
      <c r="F117" s="24"/>
      <c r="G117" s="24"/>
      <c r="H117" s="24"/>
      <c r="I117" s="24"/>
      <c r="J117" s="54"/>
      <c r="K117" s="55"/>
      <c r="L117" s="56"/>
      <c r="M117" s="56"/>
      <c r="N117" s="24"/>
      <c r="O117" s="24"/>
      <c r="P117" s="24"/>
      <c r="Q117" s="24"/>
    </row>
    <row r="118" spans="1:17" ht="15" customHeight="1">
      <c r="A118" s="24"/>
      <c r="B118" s="24"/>
      <c r="C118" s="24"/>
      <c r="D118" s="25"/>
      <c r="E118" s="25"/>
      <c r="F118" s="24"/>
      <c r="G118" s="24"/>
      <c r="H118" s="24"/>
      <c r="I118" s="24"/>
      <c r="J118" s="54"/>
      <c r="K118" s="55"/>
      <c r="L118" s="56"/>
      <c r="M118" s="56"/>
      <c r="N118" s="24"/>
      <c r="O118" s="24"/>
      <c r="P118" s="24"/>
      <c r="Q118" s="24"/>
    </row>
    <row r="119" spans="1:17" ht="15" customHeight="1">
      <c r="A119" s="24"/>
      <c r="B119" s="24"/>
      <c r="C119" s="24"/>
      <c r="D119" s="25"/>
      <c r="E119" s="25"/>
      <c r="F119" s="24"/>
      <c r="G119" s="24"/>
      <c r="H119" s="24"/>
      <c r="I119" s="24"/>
      <c r="J119" s="54"/>
      <c r="K119" s="55"/>
      <c r="L119" s="56"/>
      <c r="M119" s="56"/>
      <c r="N119" s="24"/>
      <c r="O119" s="24"/>
      <c r="P119" s="24"/>
      <c r="Q119" s="24"/>
    </row>
    <row r="120" spans="1:17" ht="15" customHeight="1">
      <c r="A120" s="24"/>
      <c r="B120" s="24"/>
      <c r="C120" s="24"/>
      <c r="D120" s="25"/>
      <c r="E120" s="25"/>
      <c r="F120" s="24"/>
      <c r="G120" s="24"/>
      <c r="H120" s="24"/>
      <c r="I120" s="24"/>
      <c r="J120" s="54"/>
      <c r="K120" s="55"/>
      <c r="L120" s="56"/>
      <c r="M120" s="56"/>
      <c r="N120" s="24"/>
      <c r="O120" s="24"/>
      <c r="P120" s="24"/>
      <c r="Q120" s="24"/>
    </row>
    <row r="121" spans="1:17" ht="15" customHeight="1">
      <c r="A121" s="24"/>
      <c r="B121" s="24"/>
      <c r="C121" s="24"/>
      <c r="D121" s="25"/>
      <c r="E121" s="25"/>
      <c r="F121" s="24"/>
      <c r="G121" s="24"/>
      <c r="H121" s="24"/>
      <c r="I121" s="24"/>
      <c r="J121" s="54"/>
      <c r="K121" s="55"/>
      <c r="L121" s="56"/>
      <c r="M121" s="56"/>
      <c r="N121" s="24"/>
      <c r="O121" s="24"/>
      <c r="P121" s="24"/>
      <c r="Q121" s="24"/>
    </row>
    <row r="122" spans="1:17" ht="15" customHeight="1">
      <c r="A122" s="24"/>
      <c r="B122" s="24"/>
      <c r="C122" s="24"/>
      <c r="D122" s="25"/>
      <c r="E122" s="25"/>
      <c r="F122" s="24"/>
      <c r="G122" s="24"/>
      <c r="H122" s="24"/>
      <c r="I122" s="24"/>
      <c r="J122" s="54"/>
      <c r="K122" s="55"/>
      <c r="L122" s="56"/>
      <c r="M122" s="56"/>
      <c r="N122" s="24"/>
      <c r="O122" s="24"/>
      <c r="P122" s="24"/>
      <c r="Q122" s="24"/>
    </row>
    <row r="123" spans="1:17" ht="15" customHeight="1">
      <c r="A123" s="24"/>
      <c r="B123" s="24"/>
      <c r="C123" s="24"/>
      <c r="D123" s="25"/>
      <c r="E123" s="25"/>
      <c r="F123" s="24"/>
      <c r="G123" s="24"/>
      <c r="H123" s="24"/>
      <c r="I123" s="24"/>
      <c r="J123" s="54"/>
      <c r="K123" s="55"/>
      <c r="L123" s="56"/>
      <c r="M123" s="56"/>
      <c r="N123" s="24"/>
      <c r="O123" s="24"/>
      <c r="P123" s="24"/>
      <c r="Q123" s="24"/>
    </row>
    <row r="124" spans="1:17" ht="15" customHeight="1">
      <c r="A124" s="24"/>
      <c r="B124" s="24"/>
      <c r="C124" s="24"/>
      <c r="D124" s="25"/>
      <c r="E124" s="25"/>
      <c r="F124" s="24"/>
      <c r="G124" s="24"/>
      <c r="H124" s="24"/>
      <c r="I124" s="24"/>
      <c r="J124" s="54"/>
      <c r="K124" s="55"/>
      <c r="L124" s="56"/>
      <c r="M124" s="56"/>
      <c r="N124" s="24"/>
      <c r="O124" s="24"/>
      <c r="P124" s="24"/>
      <c r="Q124" s="24"/>
    </row>
    <row r="125" spans="1:17" ht="15" customHeight="1">
      <c r="A125" s="24"/>
      <c r="B125" s="24"/>
      <c r="C125" s="24"/>
      <c r="D125" s="25"/>
      <c r="E125" s="25"/>
      <c r="F125" s="24"/>
      <c r="G125" s="24"/>
      <c r="H125" s="24"/>
      <c r="I125" s="24"/>
      <c r="J125" s="54"/>
      <c r="K125" s="55"/>
      <c r="L125" s="56"/>
      <c r="M125" s="56"/>
      <c r="N125" s="24"/>
      <c r="O125" s="24"/>
      <c r="P125" s="24"/>
      <c r="Q125" s="24"/>
    </row>
    <row r="126" spans="1:17" ht="15" customHeight="1">
      <c r="A126" s="24"/>
      <c r="B126" s="24"/>
      <c r="C126" s="24"/>
      <c r="D126" s="25"/>
      <c r="E126" s="25"/>
      <c r="F126" s="24"/>
      <c r="G126" s="24"/>
      <c r="H126" s="24"/>
      <c r="I126" s="24"/>
      <c r="J126" s="54"/>
      <c r="K126" s="55"/>
      <c r="L126" s="56"/>
      <c r="M126" s="56"/>
      <c r="N126" s="24"/>
      <c r="O126" s="24"/>
      <c r="P126" s="24"/>
      <c r="Q126" s="24"/>
    </row>
    <row r="127" spans="1:17" ht="15" customHeight="1">
      <c r="A127" s="24"/>
      <c r="B127" s="24"/>
      <c r="C127" s="24"/>
      <c r="D127" s="25"/>
      <c r="E127" s="25"/>
      <c r="F127" s="24"/>
      <c r="G127" s="24"/>
      <c r="H127" s="24"/>
      <c r="I127" s="24"/>
      <c r="J127" s="54"/>
      <c r="K127" s="55"/>
      <c r="L127" s="56"/>
      <c r="M127" s="56"/>
      <c r="N127" s="24"/>
      <c r="O127" s="24"/>
      <c r="P127" s="24"/>
      <c r="Q127" s="24"/>
    </row>
    <row r="128" spans="1:17" ht="15" customHeight="1">
      <c r="A128" s="24"/>
      <c r="B128" s="24"/>
      <c r="C128" s="24"/>
      <c r="D128" s="25"/>
      <c r="E128" s="25"/>
      <c r="F128" s="24"/>
      <c r="G128" s="24"/>
      <c r="H128" s="24"/>
      <c r="I128" s="24"/>
      <c r="J128" s="54"/>
      <c r="K128" s="55"/>
      <c r="L128" s="56"/>
      <c r="M128" s="56"/>
      <c r="N128" s="24"/>
      <c r="O128" s="24"/>
      <c r="P128" s="24"/>
      <c r="Q128" s="24"/>
    </row>
    <row r="129" spans="1:17" ht="15" customHeight="1">
      <c r="A129" s="24"/>
      <c r="B129" s="24"/>
      <c r="C129" s="24"/>
      <c r="D129" s="25"/>
      <c r="E129" s="25"/>
      <c r="F129" s="24"/>
      <c r="G129" s="24"/>
      <c r="H129" s="24"/>
      <c r="I129" s="24"/>
      <c r="J129" s="54"/>
      <c r="K129" s="55"/>
      <c r="L129" s="56"/>
      <c r="M129" s="56"/>
      <c r="N129" s="24"/>
      <c r="O129" s="24"/>
      <c r="P129" s="24"/>
      <c r="Q129" s="24"/>
    </row>
    <row r="130" spans="1:17" ht="15" customHeight="1">
      <c r="A130" s="24"/>
      <c r="B130" s="24"/>
      <c r="C130" s="24"/>
      <c r="D130" s="25"/>
      <c r="E130" s="25"/>
      <c r="F130" s="24"/>
      <c r="G130" s="24"/>
      <c r="H130" s="24"/>
      <c r="I130" s="24"/>
      <c r="J130" s="54"/>
      <c r="K130" s="55"/>
      <c r="L130" s="56"/>
      <c r="M130" s="56"/>
      <c r="N130" s="24"/>
      <c r="O130" s="24"/>
      <c r="P130" s="24"/>
      <c r="Q130" s="24"/>
    </row>
    <row r="131" spans="1:17" ht="15" customHeight="1">
      <c r="A131" s="24"/>
      <c r="B131" s="24"/>
      <c r="C131" s="24"/>
      <c r="D131" s="25"/>
      <c r="E131" s="25"/>
      <c r="F131" s="24"/>
      <c r="G131" s="24"/>
      <c r="H131" s="24"/>
      <c r="I131" s="24"/>
      <c r="J131" s="54"/>
      <c r="K131" s="55"/>
      <c r="L131" s="56"/>
      <c r="M131" s="56"/>
      <c r="N131" s="24"/>
      <c r="O131" s="24"/>
      <c r="P131" s="24"/>
      <c r="Q131" s="24"/>
    </row>
    <row r="132" spans="1:17" ht="15" customHeight="1">
      <c r="A132" s="24"/>
      <c r="B132" s="24"/>
      <c r="C132" s="24"/>
      <c r="D132" s="25"/>
      <c r="E132" s="25"/>
      <c r="F132" s="24"/>
      <c r="G132" s="24"/>
      <c r="H132" s="24"/>
      <c r="I132" s="24"/>
      <c r="J132" s="54"/>
      <c r="K132" s="55"/>
      <c r="L132" s="56"/>
      <c r="M132" s="56"/>
      <c r="N132" s="24"/>
      <c r="O132" s="24"/>
      <c r="P132" s="24"/>
      <c r="Q132" s="24"/>
    </row>
    <row r="133" spans="1:17" ht="15" customHeight="1">
      <c r="A133" s="24"/>
      <c r="B133" s="24"/>
      <c r="C133" s="24"/>
      <c r="D133" s="25"/>
      <c r="E133" s="25"/>
      <c r="F133" s="24"/>
      <c r="G133" s="24"/>
      <c r="H133" s="24"/>
      <c r="I133" s="24"/>
      <c r="J133" s="54"/>
      <c r="K133" s="55"/>
      <c r="L133" s="56"/>
      <c r="M133" s="56"/>
      <c r="N133" s="24"/>
      <c r="O133" s="24"/>
      <c r="P133" s="24"/>
      <c r="Q133" s="24"/>
    </row>
    <row r="134" spans="1:17" ht="15" customHeight="1">
      <c r="A134" s="24"/>
      <c r="B134" s="24"/>
      <c r="C134" s="24"/>
      <c r="D134" s="25"/>
      <c r="E134" s="25"/>
      <c r="F134" s="24"/>
      <c r="G134" s="24"/>
      <c r="H134" s="24"/>
      <c r="I134" s="24"/>
      <c r="J134" s="54"/>
      <c r="K134" s="55"/>
      <c r="L134" s="56"/>
      <c r="M134" s="56"/>
      <c r="N134" s="24"/>
      <c r="O134" s="24"/>
      <c r="P134" s="24"/>
      <c r="Q134" s="24"/>
    </row>
    <row r="135" spans="1:17" ht="15" customHeight="1">
      <c r="A135" s="24"/>
      <c r="B135" s="24"/>
      <c r="C135" s="24"/>
      <c r="D135" s="25"/>
      <c r="E135" s="25"/>
      <c r="F135" s="24"/>
      <c r="G135" s="24"/>
      <c r="H135" s="24"/>
      <c r="I135" s="24"/>
      <c r="J135" s="54"/>
      <c r="K135" s="55"/>
      <c r="L135" s="56"/>
      <c r="M135" s="56"/>
      <c r="N135" s="24"/>
      <c r="O135" s="24"/>
      <c r="P135" s="24"/>
      <c r="Q135" s="24"/>
    </row>
    <row r="136" spans="1:17" ht="15" customHeight="1">
      <c r="A136" s="24"/>
      <c r="B136" s="24"/>
      <c r="C136" s="24"/>
      <c r="D136" s="25"/>
      <c r="E136" s="25"/>
      <c r="F136" s="24"/>
      <c r="G136" s="24"/>
      <c r="H136" s="24"/>
      <c r="I136" s="24"/>
      <c r="J136" s="54"/>
      <c r="K136" s="55"/>
      <c r="L136" s="56"/>
      <c r="M136" s="56"/>
      <c r="N136" s="24"/>
      <c r="O136" s="24"/>
      <c r="P136" s="24"/>
      <c r="Q136" s="24"/>
    </row>
    <row r="137" spans="1:17" ht="15" customHeight="1">
      <c r="A137" s="24"/>
      <c r="B137" s="24"/>
      <c r="C137" s="24"/>
      <c r="D137" s="25"/>
      <c r="E137" s="25"/>
      <c r="F137" s="24"/>
      <c r="G137" s="24"/>
      <c r="H137" s="24"/>
      <c r="I137" s="24"/>
      <c r="J137" s="54"/>
      <c r="K137" s="55"/>
      <c r="L137" s="56"/>
      <c r="M137" s="56"/>
      <c r="N137" s="24"/>
      <c r="O137" s="24"/>
      <c r="P137" s="24"/>
      <c r="Q137" s="24"/>
    </row>
    <row r="138" spans="1:17" ht="15" customHeight="1">
      <c r="A138" s="24"/>
      <c r="B138" s="24"/>
      <c r="C138" s="24"/>
      <c r="D138" s="25"/>
      <c r="E138" s="25"/>
      <c r="F138" s="24"/>
      <c r="G138" s="24"/>
      <c r="H138" s="24"/>
      <c r="I138" s="24"/>
      <c r="J138" s="54"/>
      <c r="K138" s="55"/>
      <c r="L138" s="56"/>
      <c r="M138" s="56"/>
      <c r="N138" s="24"/>
      <c r="O138" s="24"/>
      <c r="P138" s="24"/>
      <c r="Q138" s="24"/>
    </row>
    <row r="139" spans="1:17" ht="15" customHeight="1">
      <c r="A139" s="24"/>
      <c r="B139" s="24"/>
      <c r="C139" s="24"/>
      <c r="D139" s="25"/>
      <c r="E139" s="25"/>
      <c r="F139" s="24"/>
      <c r="G139" s="24"/>
      <c r="H139" s="24"/>
      <c r="I139" s="24"/>
      <c r="J139" s="54"/>
      <c r="K139" s="55"/>
      <c r="L139" s="56"/>
      <c r="M139" s="56"/>
      <c r="N139" s="24"/>
      <c r="O139" s="24"/>
      <c r="P139" s="24"/>
      <c r="Q139" s="24"/>
    </row>
    <row r="140" spans="1:17" ht="15" customHeight="1">
      <c r="A140" s="24"/>
      <c r="B140" s="24"/>
      <c r="C140" s="24"/>
      <c r="D140" s="25"/>
      <c r="E140" s="25"/>
      <c r="F140" s="24"/>
      <c r="G140" s="24"/>
      <c r="H140" s="24"/>
      <c r="I140" s="24"/>
      <c r="J140" s="54"/>
      <c r="K140" s="55"/>
      <c r="L140" s="56"/>
      <c r="M140" s="56"/>
      <c r="N140" s="24"/>
      <c r="O140" s="24"/>
      <c r="P140" s="24"/>
      <c r="Q140" s="24"/>
    </row>
    <row r="141" spans="1:17" ht="15" customHeight="1">
      <c r="A141" s="24"/>
      <c r="B141" s="24"/>
      <c r="C141" s="24"/>
      <c r="D141" s="25"/>
      <c r="E141" s="25"/>
      <c r="F141" s="24"/>
      <c r="G141" s="24"/>
      <c r="H141" s="24"/>
      <c r="I141" s="24"/>
      <c r="J141" s="54"/>
      <c r="K141" s="55"/>
      <c r="L141" s="56"/>
      <c r="M141" s="56"/>
      <c r="N141" s="24"/>
      <c r="O141" s="24"/>
      <c r="P141" s="24"/>
      <c r="Q141" s="24"/>
    </row>
    <row r="142" spans="1:17" ht="15" customHeight="1">
      <c r="A142" s="24"/>
      <c r="B142" s="24"/>
      <c r="C142" s="24"/>
      <c r="D142" s="25"/>
      <c r="E142" s="25"/>
      <c r="F142" s="24"/>
      <c r="G142" s="24"/>
      <c r="H142" s="24"/>
      <c r="I142" s="24"/>
      <c r="J142" s="54"/>
      <c r="K142" s="55"/>
      <c r="L142" s="56"/>
      <c r="M142" s="56"/>
      <c r="N142" s="24"/>
      <c r="O142" s="24"/>
      <c r="P142" s="24"/>
      <c r="Q142" s="24"/>
    </row>
    <row r="143" spans="1:17" ht="15" customHeight="1">
      <c r="A143" s="24"/>
      <c r="B143" s="24"/>
      <c r="C143" s="24"/>
      <c r="D143" s="25"/>
      <c r="E143" s="25"/>
      <c r="F143" s="24"/>
      <c r="G143" s="24"/>
      <c r="H143" s="24"/>
      <c r="I143" s="24"/>
      <c r="J143" s="54"/>
      <c r="K143" s="55"/>
      <c r="L143" s="56"/>
      <c r="M143" s="56"/>
      <c r="N143" s="24"/>
      <c r="O143" s="24"/>
      <c r="P143" s="24"/>
      <c r="Q143" s="24"/>
    </row>
    <row r="144" spans="1:17" ht="15" customHeight="1">
      <c r="A144" s="24"/>
      <c r="B144" s="24"/>
      <c r="C144" s="24"/>
      <c r="D144" s="25"/>
      <c r="E144" s="25"/>
      <c r="F144" s="24"/>
      <c r="G144" s="24"/>
      <c r="H144" s="24"/>
      <c r="I144" s="24"/>
      <c r="J144" s="54"/>
      <c r="K144" s="55"/>
      <c r="L144" s="56"/>
      <c r="M144" s="56"/>
      <c r="N144" s="24"/>
      <c r="O144" s="24"/>
      <c r="P144" s="24"/>
      <c r="Q144" s="24"/>
    </row>
    <row r="145" spans="1:17" ht="15" customHeight="1">
      <c r="A145" s="24"/>
      <c r="B145" s="24"/>
      <c r="C145" s="24"/>
      <c r="D145" s="25"/>
      <c r="E145" s="25"/>
      <c r="F145" s="24"/>
      <c r="G145" s="24"/>
      <c r="H145" s="24"/>
      <c r="I145" s="24"/>
      <c r="J145" s="54"/>
      <c r="K145" s="55"/>
      <c r="L145" s="56"/>
      <c r="M145" s="56"/>
      <c r="N145" s="24"/>
      <c r="O145" s="24"/>
      <c r="P145" s="24"/>
      <c r="Q145" s="24"/>
    </row>
    <row r="146" spans="1:17" ht="15" customHeight="1">
      <c r="A146" s="24"/>
      <c r="B146" s="24"/>
      <c r="C146" s="24"/>
      <c r="D146" s="25"/>
      <c r="E146" s="25"/>
      <c r="F146" s="24"/>
      <c r="G146" s="24"/>
      <c r="H146" s="24"/>
      <c r="I146" s="24"/>
      <c r="J146" s="54"/>
      <c r="K146" s="55"/>
      <c r="L146" s="56"/>
      <c r="M146" s="56"/>
      <c r="N146" s="24"/>
      <c r="O146" s="24"/>
      <c r="P146" s="24"/>
      <c r="Q146" s="24"/>
    </row>
    <row r="147" spans="1:17" ht="15" customHeight="1">
      <c r="A147" s="24"/>
      <c r="B147" s="24"/>
      <c r="C147" s="24"/>
      <c r="D147" s="25"/>
      <c r="E147" s="25"/>
      <c r="F147" s="24"/>
      <c r="G147" s="24"/>
      <c r="H147" s="24"/>
      <c r="I147" s="24"/>
      <c r="J147" s="54"/>
      <c r="K147" s="55"/>
      <c r="L147" s="56"/>
      <c r="M147" s="56"/>
      <c r="N147" s="24"/>
      <c r="O147" s="24"/>
      <c r="P147" s="24"/>
      <c r="Q147" s="24"/>
    </row>
    <row r="148" spans="1:17" ht="15" customHeight="1">
      <c r="A148" s="24"/>
      <c r="B148" s="24"/>
      <c r="C148" s="24"/>
      <c r="D148" s="25"/>
      <c r="E148" s="25"/>
      <c r="F148" s="24"/>
      <c r="G148" s="24"/>
      <c r="H148" s="24"/>
      <c r="I148" s="24"/>
      <c r="J148" s="54"/>
      <c r="K148" s="55"/>
      <c r="L148" s="56"/>
      <c r="M148" s="56"/>
      <c r="N148" s="24"/>
      <c r="O148" s="24"/>
      <c r="P148" s="24"/>
      <c r="Q148" s="24"/>
    </row>
    <row r="149" spans="1:17" ht="15" customHeight="1">
      <c r="A149" s="24"/>
      <c r="B149" s="24"/>
      <c r="C149" s="24"/>
      <c r="D149" s="25"/>
      <c r="E149" s="25"/>
      <c r="F149" s="24"/>
      <c r="G149" s="24"/>
      <c r="H149" s="24"/>
      <c r="I149" s="24"/>
      <c r="J149" s="54"/>
      <c r="K149" s="55"/>
      <c r="L149" s="56"/>
      <c r="M149" s="56"/>
      <c r="N149" s="24"/>
      <c r="O149" s="24"/>
      <c r="P149" s="24"/>
      <c r="Q149" s="24"/>
    </row>
    <row r="150" spans="1:17" ht="15" customHeight="1">
      <c r="A150" s="24"/>
      <c r="B150" s="24"/>
      <c r="C150" s="24"/>
      <c r="D150" s="25"/>
      <c r="E150" s="25"/>
      <c r="F150" s="24"/>
      <c r="G150" s="24"/>
      <c r="H150" s="24"/>
      <c r="I150" s="24"/>
      <c r="J150" s="54"/>
      <c r="K150" s="55"/>
      <c r="L150" s="56"/>
      <c r="M150" s="56"/>
      <c r="N150" s="24"/>
      <c r="O150" s="24"/>
      <c r="P150" s="24"/>
      <c r="Q150" s="24"/>
    </row>
    <row r="151" spans="1:17" ht="15" customHeight="1">
      <c r="A151" s="24"/>
      <c r="B151" s="24"/>
      <c r="C151" s="24"/>
      <c r="D151" s="25"/>
      <c r="E151" s="25"/>
      <c r="F151" s="24"/>
      <c r="G151" s="24"/>
      <c r="H151" s="24"/>
      <c r="I151" s="24"/>
      <c r="J151" s="54"/>
      <c r="K151" s="55"/>
      <c r="L151" s="56"/>
      <c r="M151" s="56"/>
      <c r="N151" s="24"/>
      <c r="O151" s="24"/>
      <c r="P151" s="24"/>
      <c r="Q151" s="24"/>
    </row>
    <row r="152" spans="1:17" ht="15" customHeight="1">
      <c r="A152" s="24"/>
      <c r="B152" s="24"/>
      <c r="C152" s="24"/>
      <c r="D152" s="25"/>
      <c r="E152" s="25"/>
      <c r="F152" s="24"/>
      <c r="G152" s="24"/>
      <c r="H152" s="24"/>
      <c r="I152" s="24"/>
      <c r="J152" s="54"/>
      <c r="K152" s="55"/>
      <c r="L152" s="56"/>
      <c r="M152" s="56"/>
      <c r="N152" s="24"/>
      <c r="O152" s="24"/>
      <c r="P152" s="24"/>
      <c r="Q152" s="24"/>
    </row>
    <row r="153" spans="1:17" ht="15" customHeight="1">
      <c r="A153" s="24"/>
      <c r="B153" s="24"/>
      <c r="C153" s="24"/>
      <c r="D153" s="25"/>
      <c r="E153" s="25"/>
      <c r="F153" s="24"/>
      <c r="G153" s="24"/>
      <c r="H153" s="24"/>
      <c r="I153" s="24"/>
      <c r="J153" s="54"/>
      <c r="K153" s="55"/>
      <c r="L153" s="56"/>
      <c r="M153" s="56"/>
      <c r="N153" s="24"/>
      <c r="O153" s="24"/>
      <c r="P153" s="24"/>
      <c r="Q153" s="24"/>
    </row>
    <row r="154" spans="1:17" ht="15" customHeight="1">
      <c r="A154" s="24"/>
      <c r="B154" s="24"/>
      <c r="C154" s="24"/>
      <c r="D154" s="25"/>
      <c r="E154" s="25"/>
      <c r="F154" s="24"/>
      <c r="G154" s="24"/>
      <c r="H154" s="24"/>
      <c r="I154" s="24"/>
      <c r="J154" s="54"/>
      <c r="K154" s="55"/>
      <c r="L154" s="56"/>
      <c r="M154" s="56"/>
      <c r="N154" s="24"/>
      <c r="O154" s="24"/>
      <c r="P154" s="24"/>
      <c r="Q154" s="24"/>
    </row>
    <row r="155" spans="1:17" ht="15" customHeight="1">
      <c r="A155" s="24"/>
      <c r="B155" s="24"/>
      <c r="C155" s="24"/>
      <c r="D155" s="25"/>
      <c r="E155" s="25"/>
      <c r="F155" s="24"/>
      <c r="G155" s="24"/>
      <c r="H155" s="24"/>
      <c r="I155" s="24"/>
      <c r="J155" s="54"/>
      <c r="K155" s="55"/>
      <c r="L155" s="56"/>
      <c r="M155" s="56"/>
      <c r="N155" s="24"/>
      <c r="O155" s="24"/>
      <c r="P155" s="24"/>
      <c r="Q155" s="24"/>
    </row>
    <row r="156" spans="1:17" ht="15" customHeight="1">
      <c r="A156" s="24"/>
      <c r="B156" s="24"/>
      <c r="C156" s="24"/>
      <c r="D156" s="25"/>
      <c r="E156" s="25"/>
      <c r="F156" s="24"/>
      <c r="G156" s="24"/>
      <c r="H156" s="24"/>
      <c r="I156" s="24"/>
      <c r="J156" s="54"/>
      <c r="K156" s="55"/>
      <c r="L156" s="56"/>
      <c r="M156" s="56"/>
      <c r="N156" s="24"/>
      <c r="O156" s="24"/>
      <c r="P156" s="24"/>
      <c r="Q156" s="24"/>
    </row>
    <row r="157" spans="1:17" ht="15" customHeight="1">
      <c r="A157" s="24"/>
      <c r="B157" s="24"/>
      <c r="C157" s="24"/>
      <c r="D157" s="25"/>
      <c r="E157" s="25"/>
      <c r="F157" s="24"/>
      <c r="G157" s="24"/>
      <c r="H157" s="24"/>
      <c r="I157" s="24"/>
      <c r="J157" s="54"/>
      <c r="K157" s="55"/>
      <c r="L157" s="56"/>
      <c r="M157" s="56"/>
      <c r="N157" s="24"/>
      <c r="O157" s="24"/>
      <c r="P157" s="24"/>
      <c r="Q157" s="24"/>
    </row>
    <row r="158" spans="1:17" ht="15" customHeight="1">
      <c r="A158" s="24"/>
      <c r="B158" s="24"/>
      <c r="C158" s="24"/>
      <c r="D158" s="25"/>
      <c r="E158" s="25"/>
      <c r="F158" s="24"/>
      <c r="G158" s="24"/>
      <c r="H158" s="24"/>
      <c r="I158" s="24"/>
      <c r="J158" s="54"/>
      <c r="K158" s="55"/>
      <c r="L158" s="56"/>
      <c r="M158" s="56"/>
      <c r="N158" s="24"/>
      <c r="O158" s="24"/>
      <c r="P158" s="24"/>
      <c r="Q158" s="24"/>
    </row>
    <row r="159" spans="1:17" ht="15" customHeight="1">
      <c r="A159" s="24"/>
      <c r="B159" s="24"/>
      <c r="C159" s="24"/>
      <c r="D159" s="25"/>
      <c r="E159" s="25"/>
      <c r="F159" s="24"/>
      <c r="G159" s="24"/>
      <c r="H159" s="24"/>
      <c r="I159" s="24"/>
      <c r="J159" s="54"/>
      <c r="K159" s="55"/>
      <c r="L159" s="56"/>
      <c r="M159" s="56"/>
      <c r="N159" s="24"/>
      <c r="O159" s="24"/>
      <c r="P159" s="24"/>
      <c r="Q159" s="24"/>
    </row>
    <row r="160" spans="1:17" ht="15" customHeight="1">
      <c r="A160" s="24"/>
      <c r="B160" s="24"/>
      <c r="C160" s="24"/>
      <c r="D160" s="25"/>
      <c r="E160" s="25"/>
      <c r="F160" s="24"/>
      <c r="G160" s="24"/>
      <c r="H160" s="24"/>
      <c r="I160" s="24"/>
      <c r="J160" s="54"/>
      <c r="K160" s="55"/>
      <c r="L160" s="56"/>
      <c r="M160" s="56"/>
      <c r="N160" s="24"/>
      <c r="O160" s="24"/>
      <c r="P160" s="24"/>
      <c r="Q160" s="24"/>
    </row>
    <row r="161" spans="1:17" ht="15" customHeight="1">
      <c r="A161" s="24"/>
      <c r="B161" s="24"/>
      <c r="C161" s="24"/>
      <c r="D161" s="25"/>
      <c r="E161" s="25"/>
      <c r="F161" s="24"/>
      <c r="G161" s="24"/>
      <c r="H161" s="24"/>
      <c r="I161" s="24"/>
      <c r="J161" s="54"/>
      <c r="K161" s="55"/>
      <c r="L161" s="56"/>
      <c r="M161" s="56"/>
      <c r="N161" s="24"/>
      <c r="O161" s="24"/>
      <c r="P161" s="24"/>
      <c r="Q161" s="24"/>
    </row>
    <row r="162" spans="1:17" ht="15" customHeight="1">
      <c r="A162" s="24"/>
      <c r="B162" s="24"/>
      <c r="C162" s="24"/>
      <c r="D162" s="25"/>
      <c r="E162" s="25"/>
      <c r="F162" s="24"/>
      <c r="G162" s="24"/>
      <c r="H162" s="24"/>
      <c r="I162" s="24"/>
      <c r="J162" s="54"/>
      <c r="K162" s="55"/>
      <c r="L162" s="56"/>
      <c r="M162" s="56"/>
      <c r="N162" s="24"/>
      <c r="O162" s="24"/>
      <c r="P162" s="24"/>
      <c r="Q162" s="24"/>
    </row>
    <row r="163" spans="1:17" ht="15" customHeight="1">
      <c r="A163" s="24"/>
      <c r="B163" s="24"/>
      <c r="C163" s="24"/>
      <c r="D163" s="25"/>
      <c r="E163" s="25"/>
      <c r="F163" s="24"/>
      <c r="G163" s="24"/>
      <c r="H163" s="24"/>
      <c r="I163" s="24"/>
      <c r="J163" s="54"/>
      <c r="K163" s="55"/>
      <c r="L163" s="56"/>
      <c r="M163" s="56"/>
      <c r="N163" s="24"/>
      <c r="O163" s="24"/>
      <c r="P163" s="24"/>
      <c r="Q163" s="24"/>
    </row>
    <row r="164" spans="1:17" ht="15" customHeight="1">
      <c r="A164" s="24"/>
      <c r="B164" s="24"/>
      <c r="C164" s="24"/>
      <c r="D164" s="25"/>
      <c r="E164" s="25"/>
      <c r="F164" s="24"/>
      <c r="G164" s="24"/>
      <c r="H164" s="24"/>
      <c r="I164" s="24"/>
      <c r="J164" s="54"/>
      <c r="K164" s="55"/>
      <c r="L164" s="56"/>
      <c r="M164" s="56"/>
      <c r="N164" s="24"/>
      <c r="O164" s="24"/>
      <c r="P164" s="24"/>
      <c r="Q164" s="24"/>
    </row>
    <row r="165" spans="1:17" ht="15" customHeight="1">
      <c r="A165" s="24"/>
      <c r="B165" s="24"/>
      <c r="C165" s="24"/>
      <c r="D165" s="25"/>
      <c r="E165" s="25"/>
      <c r="F165" s="24"/>
      <c r="G165" s="24"/>
      <c r="H165" s="24"/>
      <c r="I165" s="24"/>
      <c r="J165" s="54"/>
      <c r="K165" s="55"/>
      <c r="L165" s="56"/>
      <c r="M165" s="56"/>
      <c r="N165" s="24"/>
      <c r="O165" s="24"/>
      <c r="P165" s="24"/>
      <c r="Q165" s="24"/>
    </row>
    <row r="166" spans="1:17" ht="15" customHeight="1">
      <c r="A166" s="24"/>
      <c r="B166" s="24"/>
      <c r="C166" s="24"/>
      <c r="D166" s="25"/>
      <c r="E166" s="25"/>
      <c r="F166" s="24"/>
      <c r="G166" s="24"/>
      <c r="H166" s="24"/>
      <c r="I166" s="24"/>
      <c r="J166" s="54"/>
      <c r="K166" s="55"/>
      <c r="L166" s="56"/>
      <c r="M166" s="56"/>
      <c r="N166" s="24"/>
      <c r="O166" s="24"/>
      <c r="P166" s="24"/>
      <c r="Q166" s="24"/>
    </row>
    <row r="167" spans="1:17" ht="15" customHeight="1">
      <c r="A167" s="24"/>
      <c r="B167" s="24"/>
      <c r="C167" s="24"/>
      <c r="D167" s="25"/>
      <c r="E167" s="25"/>
      <c r="F167" s="24"/>
      <c r="G167" s="24"/>
      <c r="H167" s="24"/>
      <c r="I167" s="24"/>
      <c r="J167" s="54"/>
      <c r="K167" s="55"/>
      <c r="L167" s="56"/>
      <c r="M167" s="56"/>
      <c r="N167" s="24"/>
      <c r="O167" s="24"/>
      <c r="P167" s="24"/>
      <c r="Q167" s="24"/>
    </row>
    <row r="168" spans="1:17" ht="15" customHeight="1">
      <c r="A168" s="24"/>
      <c r="B168" s="24"/>
      <c r="C168" s="24"/>
      <c r="D168" s="25"/>
      <c r="E168" s="25"/>
      <c r="F168" s="24"/>
      <c r="G168" s="24"/>
      <c r="H168" s="24"/>
      <c r="I168" s="24"/>
      <c r="J168" s="54"/>
      <c r="K168" s="55"/>
      <c r="L168" s="56"/>
      <c r="M168" s="56"/>
      <c r="N168" s="24"/>
      <c r="O168" s="24"/>
      <c r="P168" s="24"/>
      <c r="Q168" s="24"/>
    </row>
    <row r="169" spans="1:17" ht="15" customHeight="1">
      <c r="A169" s="24"/>
      <c r="B169" s="24"/>
      <c r="C169" s="24"/>
      <c r="D169" s="25"/>
      <c r="E169" s="25"/>
      <c r="F169" s="24"/>
      <c r="G169" s="24"/>
      <c r="H169" s="24"/>
      <c r="I169" s="24"/>
      <c r="J169" s="54"/>
      <c r="K169" s="55"/>
      <c r="L169" s="56"/>
      <c r="M169" s="56"/>
      <c r="N169" s="24"/>
      <c r="O169" s="24"/>
      <c r="P169" s="24"/>
      <c r="Q169" s="24"/>
    </row>
    <row r="170" spans="1:17" ht="15" customHeight="1">
      <c r="A170" s="24"/>
      <c r="B170" s="24"/>
      <c r="C170" s="24"/>
      <c r="D170" s="25"/>
      <c r="E170" s="25"/>
      <c r="F170" s="24"/>
      <c r="G170" s="24"/>
      <c r="H170" s="24"/>
      <c r="I170" s="24"/>
      <c r="J170" s="54"/>
      <c r="K170" s="55"/>
      <c r="L170" s="56"/>
      <c r="M170" s="56"/>
      <c r="N170" s="24"/>
      <c r="O170" s="24"/>
      <c r="P170" s="24"/>
      <c r="Q170" s="24"/>
    </row>
    <row r="171" spans="1:17" ht="15" customHeight="1">
      <c r="A171" s="24"/>
      <c r="B171" s="24"/>
      <c r="C171" s="24"/>
      <c r="D171" s="25"/>
      <c r="E171" s="25"/>
      <c r="F171" s="24"/>
      <c r="G171" s="24"/>
      <c r="H171" s="24"/>
      <c r="I171" s="24"/>
      <c r="J171" s="54"/>
      <c r="K171" s="55"/>
      <c r="L171" s="56"/>
      <c r="M171" s="56"/>
      <c r="N171" s="24"/>
      <c r="O171" s="24"/>
      <c r="P171" s="24"/>
      <c r="Q171" s="24"/>
    </row>
    <row r="172" spans="1:17" ht="15" customHeight="1">
      <c r="A172" s="24"/>
      <c r="B172" s="24"/>
      <c r="C172" s="24"/>
      <c r="D172" s="25"/>
      <c r="E172" s="25"/>
      <c r="F172" s="24"/>
      <c r="G172" s="24"/>
      <c r="H172" s="24"/>
      <c r="I172" s="24"/>
      <c r="J172" s="54"/>
      <c r="K172" s="55"/>
      <c r="L172" s="56"/>
      <c r="M172" s="56"/>
      <c r="N172" s="24"/>
      <c r="O172" s="24"/>
      <c r="P172" s="24"/>
      <c r="Q172" s="24"/>
    </row>
    <row r="173" spans="1:17" ht="15" customHeight="1">
      <c r="A173" s="24"/>
      <c r="B173" s="24"/>
      <c r="C173" s="24"/>
      <c r="D173" s="25"/>
      <c r="E173" s="25"/>
      <c r="F173" s="24"/>
      <c r="G173" s="24"/>
      <c r="H173" s="24"/>
      <c r="I173" s="24"/>
      <c r="J173" s="54"/>
      <c r="K173" s="55"/>
      <c r="L173" s="56"/>
      <c r="M173" s="56"/>
      <c r="N173" s="24"/>
      <c r="O173" s="24"/>
      <c r="P173" s="24"/>
      <c r="Q173" s="24"/>
    </row>
    <row r="174" spans="1:17" ht="15" customHeight="1">
      <c r="A174" s="24"/>
      <c r="B174" s="24"/>
      <c r="C174" s="24"/>
      <c r="D174" s="25"/>
      <c r="E174" s="25"/>
      <c r="F174" s="24"/>
      <c r="G174" s="24"/>
      <c r="H174" s="24"/>
      <c r="I174" s="24"/>
      <c r="J174" s="54"/>
      <c r="K174" s="55"/>
      <c r="L174" s="56"/>
      <c r="M174" s="56"/>
      <c r="N174" s="24"/>
      <c r="O174" s="24"/>
      <c r="P174" s="24"/>
      <c r="Q174" s="24"/>
    </row>
    <row r="175" spans="1:17" ht="15" customHeight="1">
      <c r="A175" s="24"/>
      <c r="B175" s="24"/>
      <c r="C175" s="24"/>
      <c r="D175" s="25"/>
      <c r="E175" s="25"/>
      <c r="F175" s="24"/>
      <c r="G175" s="24"/>
      <c r="H175" s="24"/>
      <c r="I175" s="24"/>
      <c r="J175" s="54"/>
      <c r="K175" s="55"/>
      <c r="L175" s="56"/>
      <c r="M175" s="56"/>
      <c r="N175" s="24"/>
      <c r="O175" s="24"/>
      <c r="P175" s="24"/>
      <c r="Q175" s="24"/>
    </row>
    <row r="176" spans="1:17" ht="15" customHeight="1">
      <c r="A176" s="24"/>
      <c r="B176" s="24"/>
      <c r="C176" s="24"/>
      <c r="D176" s="25"/>
      <c r="E176" s="25"/>
      <c r="F176" s="24"/>
      <c r="G176" s="24"/>
      <c r="H176" s="24"/>
      <c r="I176" s="24"/>
      <c r="J176" s="54"/>
      <c r="K176" s="55"/>
      <c r="L176" s="56"/>
      <c r="M176" s="56"/>
      <c r="N176" s="24"/>
      <c r="O176" s="24"/>
      <c r="P176" s="24"/>
      <c r="Q176" s="24"/>
    </row>
    <row r="177" spans="1:17" ht="15" customHeight="1">
      <c r="A177" s="24"/>
      <c r="B177" s="24"/>
      <c r="C177" s="24"/>
      <c r="D177" s="25"/>
      <c r="E177" s="25"/>
      <c r="F177" s="24"/>
      <c r="G177" s="24"/>
      <c r="H177" s="24"/>
      <c r="I177" s="24"/>
      <c r="J177" s="54"/>
      <c r="K177" s="55"/>
      <c r="L177" s="56"/>
      <c r="M177" s="56"/>
      <c r="N177" s="24"/>
      <c r="O177" s="24"/>
      <c r="P177" s="24"/>
      <c r="Q177" s="24"/>
    </row>
    <row r="178" spans="1:17" ht="15" customHeight="1">
      <c r="A178" s="24"/>
      <c r="B178" s="24"/>
      <c r="C178" s="24"/>
      <c r="D178" s="25"/>
      <c r="E178" s="25"/>
      <c r="F178" s="24"/>
      <c r="G178" s="24"/>
      <c r="H178" s="24"/>
      <c r="I178" s="24"/>
      <c r="J178" s="54"/>
      <c r="K178" s="55"/>
      <c r="L178" s="56"/>
      <c r="M178" s="56"/>
      <c r="N178" s="24"/>
      <c r="O178" s="24"/>
      <c r="P178" s="24"/>
      <c r="Q178" s="24"/>
    </row>
    <row r="179" spans="1:17" ht="15" customHeight="1">
      <c r="A179" s="24"/>
      <c r="B179" s="24"/>
      <c r="C179" s="24"/>
      <c r="D179" s="25"/>
      <c r="E179" s="25"/>
      <c r="F179" s="24"/>
      <c r="G179" s="24"/>
      <c r="H179" s="24"/>
      <c r="I179" s="24"/>
      <c r="J179" s="54"/>
      <c r="K179" s="55"/>
      <c r="L179" s="56"/>
      <c r="M179" s="56"/>
      <c r="N179" s="24"/>
      <c r="O179" s="24"/>
      <c r="P179" s="24"/>
      <c r="Q179" s="24"/>
    </row>
    <row r="180" spans="1:17" ht="15" customHeight="1">
      <c r="A180" s="24"/>
      <c r="B180" s="24"/>
      <c r="C180" s="24"/>
      <c r="D180" s="25"/>
      <c r="E180" s="25"/>
      <c r="F180" s="24"/>
      <c r="G180" s="24"/>
      <c r="H180" s="24"/>
      <c r="I180" s="24"/>
      <c r="J180" s="54"/>
      <c r="K180" s="55"/>
      <c r="L180" s="56"/>
      <c r="M180" s="56"/>
      <c r="N180" s="24"/>
      <c r="O180" s="24"/>
      <c r="P180" s="24"/>
      <c r="Q180" s="24"/>
    </row>
    <row r="181" spans="1:17" ht="15" customHeight="1">
      <c r="A181" s="24"/>
      <c r="B181" s="24"/>
      <c r="C181" s="24"/>
      <c r="D181" s="25"/>
      <c r="E181" s="25"/>
      <c r="F181" s="24"/>
      <c r="G181" s="24"/>
      <c r="H181" s="24"/>
      <c r="I181" s="24"/>
      <c r="J181" s="54"/>
      <c r="K181" s="55"/>
      <c r="L181" s="56"/>
      <c r="M181" s="56"/>
      <c r="N181" s="24"/>
      <c r="O181" s="24"/>
      <c r="P181" s="24"/>
      <c r="Q181" s="24"/>
    </row>
    <row r="182" spans="1:17" ht="15" customHeight="1">
      <c r="A182" s="24"/>
      <c r="B182" s="24"/>
      <c r="C182" s="24"/>
      <c r="D182" s="25"/>
      <c r="E182" s="25"/>
      <c r="F182" s="24"/>
      <c r="G182" s="24"/>
      <c r="H182" s="24"/>
      <c r="I182" s="24"/>
      <c r="J182" s="54"/>
      <c r="K182" s="55"/>
      <c r="L182" s="56"/>
      <c r="M182" s="56"/>
      <c r="N182" s="24"/>
      <c r="O182" s="24"/>
      <c r="P182" s="24"/>
      <c r="Q182" s="24"/>
    </row>
    <row r="183" spans="1:17" ht="15" customHeight="1">
      <c r="A183" s="24"/>
      <c r="B183" s="24"/>
      <c r="C183" s="24"/>
      <c r="D183" s="25"/>
      <c r="E183" s="25"/>
      <c r="F183" s="24"/>
      <c r="G183" s="24"/>
      <c r="H183" s="24"/>
      <c r="I183" s="24"/>
      <c r="J183" s="54"/>
      <c r="K183" s="55"/>
      <c r="L183" s="56"/>
      <c r="M183" s="56"/>
      <c r="N183" s="24"/>
      <c r="O183" s="24"/>
      <c r="P183" s="24"/>
      <c r="Q183" s="24"/>
    </row>
    <row r="184" spans="1:17" ht="15" customHeight="1">
      <c r="A184" s="24"/>
      <c r="B184" s="24"/>
      <c r="C184" s="24"/>
      <c r="D184" s="25"/>
      <c r="E184" s="25"/>
      <c r="F184" s="24"/>
      <c r="G184" s="24"/>
      <c r="H184" s="24"/>
      <c r="I184" s="24"/>
      <c r="J184" s="54"/>
      <c r="K184" s="55"/>
      <c r="L184" s="56"/>
      <c r="M184" s="56"/>
      <c r="N184" s="24"/>
      <c r="O184" s="24"/>
      <c r="P184" s="24"/>
      <c r="Q184" s="24"/>
    </row>
    <row r="185" spans="1:17" ht="15" customHeight="1">
      <c r="A185" s="24"/>
      <c r="B185" s="24"/>
      <c r="C185" s="24"/>
      <c r="D185" s="25"/>
      <c r="E185" s="25"/>
      <c r="F185" s="24"/>
      <c r="G185" s="24"/>
      <c r="H185" s="24"/>
      <c r="I185" s="24"/>
      <c r="J185" s="54"/>
      <c r="K185" s="55"/>
      <c r="L185" s="56"/>
      <c r="M185" s="56"/>
      <c r="N185" s="24"/>
      <c r="O185" s="24"/>
      <c r="P185" s="24"/>
      <c r="Q185" s="24"/>
    </row>
    <row r="186" spans="1:17" ht="15" customHeight="1">
      <c r="A186" s="24"/>
      <c r="B186" s="24"/>
      <c r="C186" s="24"/>
      <c r="D186" s="25"/>
      <c r="E186" s="25"/>
      <c r="F186" s="24"/>
      <c r="G186" s="24"/>
      <c r="H186" s="24"/>
      <c r="I186" s="24"/>
      <c r="J186" s="54"/>
      <c r="K186" s="55"/>
      <c r="L186" s="56"/>
      <c r="M186" s="56"/>
      <c r="N186" s="24"/>
      <c r="O186" s="24"/>
      <c r="P186" s="24"/>
      <c r="Q186" s="24"/>
    </row>
    <row r="187" spans="1:17" ht="15" customHeight="1">
      <c r="A187" s="24"/>
      <c r="B187" s="24"/>
      <c r="C187" s="24"/>
      <c r="D187" s="25"/>
      <c r="E187" s="25"/>
      <c r="F187" s="24"/>
      <c r="G187" s="24"/>
      <c r="H187" s="24"/>
      <c r="I187" s="24"/>
      <c r="J187" s="54"/>
      <c r="K187" s="55"/>
      <c r="L187" s="56"/>
      <c r="M187" s="56"/>
      <c r="N187" s="24"/>
      <c r="O187" s="24"/>
      <c r="P187" s="24"/>
      <c r="Q187" s="24"/>
    </row>
    <row r="188" spans="1:17" ht="15" customHeight="1">
      <c r="A188" s="24"/>
      <c r="B188" s="24"/>
      <c r="C188" s="24"/>
      <c r="D188" s="25"/>
      <c r="E188" s="25"/>
      <c r="F188" s="24"/>
      <c r="G188" s="24"/>
      <c r="H188" s="24"/>
      <c r="I188" s="24"/>
      <c r="J188" s="54"/>
      <c r="K188" s="55"/>
      <c r="L188" s="56"/>
      <c r="M188" s="56"/>
      <c r="N188" s="24"/>
      <c r="O188" s="24"/>
      <c r="P188" s="24"/>
      <c r="Q188" s="24"/>
    </row>
    <row r="189" spans="1:17" ht="15" customHeight="1">
      <c r="A189" s="24"/>
      <c r="B189" s="24"/>
      <c r="C189" s="24"/>
      <c r="D189" s="25"/>
      <c r="E189" s="25"/>
      <c r="F189" s="24"/>
      <c r="G189" s="24"/>
      <c r="H189" s="24"/>
      <c r="I189" s="24"/>
      <c r="J189" s="54"/>
      <c r="K189" s="55"/>
      <c r="L189" s="56"/>
      <c r="M189" s="56"/>
      <c r="N189" s="24"/>
      <c r="O189" s="24"/>
      <c r="P189" s="24"/>
      <c r="Q189" s="24"/>
    </row>
    <row r="190" spans="1:17" ht="15" customHeight="1">
      <c r="A190" s="24"/>
      <c r="B190" s="24"/>
      <c r="C190" s="24"/>
      <c r="D190" s="25"/>
      <c r="E190" s="25"/>
      <c r="F190" s="24"/>
      <c r="G190" s="24"/>
      <c r="H190" s="24"/>
      <c r="I190" s="24"/>
      <c r="J190" s="54"/>
      <c r="K190" s="55"/>
      <c r="L190" s="56"/>
      <c r="M190" s="56"/>
      <c r="N190" s="24"/>
      <c r="O190" s="24"/>
      <c r="P190" s="24"/>
      <c r="Q190" s="24"/>
    </row>
    <row r="191" spans="1:17" ht="15" customHeight="1">
      <c r="A191" s="24"/>
      <c r="B191" s="24"/>
      <c r="C191" s="24"/>
      <c r="D191" s="25"/>
      <c r="E191" s="25"/>
      <c r="F191" s="24"/>
      <c r="G191" s="24"/>
      <c r="H191" s="24"/>
      <c r="I191" s="24"/>
      <c r="J191" s="54"/>
      <c r="K191" s="55"/>
      <c r="L191" s="56"/>
      <c r="M191" s="56"/>
      <c r="N191" s="24"/>
      <c r="O191" s="24"/>
      <c r="P191" s="24"/>
      <c r="Q191" s="24"/>
    </row>
    <row r="192" spans="1:17" ht="15" customHeight="1">
      <c r="A192" s="24"/>
      <c r="B192" s="24"/>
      <c r="C192" s="24"/>
      <c r="D192" s="25"/>
      <c r="E192" s="25"/>
      <c r="F192" s="24"/>
      <c r="G192" s="24"/>
      <c r="H192" s="24"/>
      <c r="I192" s="24"/>
      <c r="J192" s="54"/>
      <c r="K192" s="55"/>
      <c r="L192" s="56"/>
      <c r="M192" s="56"/>
      <c r="N192" s="24"/>
      <c r="O192" s="24"/>
      <c r="P192" s="24"/>
      <c r="Q192" s="24"/>
    </row>
    <row r="193" spans="1:17" ht="15" customHeight="1">
      <c r="A193" s="24"/>
      <c r="B193" s="24"/>
      <c r="C193" s="24"/>
      <c r="D193" s="25"/>
      <c r="E193" s="25"/>
      <c r="F193" s="24"/>
      <c r="G193" s="24"/>
      <c r="H193" s="24"/>
      <c r="I193" s="24"/>
      <c r="J193" s="54"/>
      <c r="K193" s="55"/>
      <c r="L193" s="56"/>
      <c r="M193" s="56"/>
      <c r="N193" s="24"/>
      <c r="O193" s="24"/>
      <c r="P193" s="24"/>
      <c r="Q193" s="24"/>
    </row>
    <row r="194" spans="1:17" ht="15" customHeight="1">
      <c r="A194" s="24"/>
      <c r="B194" s="24"/>
      <c r="C194" s="24"/>
      <c r="D194" s="25"/>
      <c r="E194" s="25"/>
      <c r="F194" s="24"/>
      <c r="G194" s="24"/>
      <c r="H194" s="24"/>
      <c r="I194" s="24"/>
      <c r="J194" s="54"/>
      <c r="K194" s="55"/>
      <c r="L194" s="56"/>
      <c r="M194" s="56"/>
      <c r="N194" s="24"/>
      <c r="O194" s="24"/>
      <c r="P194" s="24"/>
      <c r="Q194" s="24"/>
    </row>
    <row r="195" spans="1:17" ht="15" customHeight="1">
      <c r="A195" s="24"/>
      <c r="B195" s="24"/>
      <c r="C195" s="24"/>
      <c r="D195" s="25"/>
      <c r="E195" s="25"/>
      <c r="F195" s="24"/>
      <c r="G195" s="24"/>
      <c r="H195" s="24"/>
      <c r="I195" s="24"/>
      <c r="J195" s="54"/>
      <c r="K195" s="55"/>
      <c r="L195" s="56"/>
      <c r="M195" s="56"/>
      <c r="N195" s="24"/>
      <c r="O195" s="24"/>
      <c r="P195" s="24"/>
      <c r="Q195" s="24"/>
    </row>
    <row r="196" spans="1:17" ht="15" customHeight="1">
      <c r="A196" s="24"/>
      <c r="B196" s="24"/>
      <c r="C196" s="24"/>
      <c r="D196" s="25"/>
      <c r="E196" s="25"/>
      <c r="F196" s="24"/>
      <c r="G196" s="24"/>
      <c r="H196" s="24"/>
      <c r="I196" s="24"/>
      <c r="J196" s="54"/>
      <c r="K196" s="55"/>
      <c r="L196" s="56"/>
      <c r="M196" s="56"/>
      <c r="N196" s="24"/>
      <c r="O196" s="24"/>
      <c r="P196" s="24"/>
      <c r="Q196" s="24"/>
    </row>
    <row r="197" spans="1:17" ht="15" customHeight="1">
      <c r="A197" s="24"/>
      <c r="B197" s="24"/>
      <c r="C197" s="24"/>
      <c r="D197" s="25"/>
      <c r="E197" s="25"/>
      <c r="F197" s="24"/>
      <c r="G197" s="24"/>
      <c r="H197" s="24"/>
      <c r="I197" s="24"/>
      <c r="J197" s="54"/>
      <c r="K197" s="55"/>
      <c r="L197" s="56"/>
      <c r="M197" s="56"/>
      <c r="N197" s="24"/>
      <c r="O197" s="24"/>
      <c r="P197" s="24"/>
      <c r="Q197" s="24"/>
    </row>
    <row r="198" spans="1:17" ht="15" customHeight="1">
      <c r="A198" s="24"/>
      <c r="B198" s="24"/>
      <c r="C198" s="24"/>
      <c r="D198" s="25"/>
      <c r="E198" s="25"/>
      <c r="F198" s="24"/>
      <c r="G198" s="24"/>
      <c r="H198" s="24"/>
      <c r="I198" s="24"/>
      <c r="J198" s="54"/>
      <c r="K198" s="55"/>
      <c r="L198" s="56"/>
      <c r="M198" s="56"/>
      <c r="N198" s="24"/>
      <c r="O198" s="24"/>
      <c r="P198" s="24"/>
      <c r="Q198" s="24"/>
    </row>
    <row r="199" spans="1:17" ht="15" customHeight="1">
      <c r="A199" s="24"/>
      <c r="B199" s="24"/>
      <c r="C199" s="24"/>
      <c r="D199" s="25"/>
      <c r="E199" s="25"/>
      <c r="F199" s="24"/>
      <c r="G199" s="24"/>
      <c r="H199" s="24"/>
      <c r="I199" s="24"/>
      <c r="J199" s="54"/>
      <c r="K199" s="55"/>
      <c r="L199" s="56"/>
      <c r="M199" s="56"/>
      <c r="N199" s="24"/>
      <c r="O199" s="24"/>
      <c r="P199" s="24"/>
      <c r="Q199" s="24"/>
    </row>
    <row r="200" spans="1:17" ht="15" customHeight="1">
      <c r="A200" s="24"/>
      <c r="B200" s="24"/>
      <c r="C200" s="24"/>
      <c r="D200" s="25"/>
      <c r="E200" s="25"/>
      <c r="F200" s="24"/>
      <c r="G200" s="24"/>
      <c r="H200" s="24"/>
      <c r="I200" s="24"/>
      <c r="J200" s="54"/>
      <c r="K200" s="55"/>
      <c r="L200" s="56"/>
      <c r="M200" s="56"/>
      <c r="N200" s="24"/>
      <c r="O200" s="24"/>
      <c r="P200" s="24"/>
      <c r="Q200" s="24"/>
    </row>
    <row r="201" spans="1:17" ht="15" customHeight="1">
      <c r="A201" s="24"/>
      <c r="B201" s="24"/>
      <c r="C201" s="24"/>
      <c r="D201" s="25"/>
      <c r="E201" s="25"/>
      <c r="F201" s="24"/>
      <c r="G201" s="24"/>
      <c r="H201" s="24"/>
      <c r="I201" s="24"/>
      <c r="J201" s="54"/>
      <c r="K201" s="55"/>
      <c r="L201" s="56"/>
      <c r="M201" s="56"/>
      <c r="N201" s="24"/>
      <c r="O201" s="24"/>
      <c r="P201" s="24"/>
      <c r="Q201" s="24"/>
    </row>
    <row r="202" spans="1:17" ht="15" customHeight="1">
      <c r="A202" s="24"/>
      <c r="B202" s="24"/>
      <c r="C202" s="24"/>
      <c r="D202" s="25"/>
      <c r="E202" s="25"/>
      <c r="F202" s="24"/>
      <c r="G202" s="24"/>
      <c r="H202" s="24"/>
      <c r="I202" s="24"/>
      <c r="J202" s="54"/>
      <c r="K202" s="55"/>
      <c r="L202" s="56"/>
      <c r="M202" s="56"/>
      <c r="N202" s="24"/>
      <c r="O202" s="24"/>
      <c r="P202" s="24"/>
      <c r="Q202" s="24"/>
    </row>
    <row r="203" spans="1:17" ht="15" customHeight="1">
      <c r="A203" s="24"/>
      <c r="B203" s="24"/>
      <c r="C203" s="24"/>
      <c r="D203" s="25"/>
      <c r="E203" s="25"/>
      <c r="F203" s="24"/>
      <c r="G203" s="24"/>
      <c r="H203" s="24"/>
      <c r="I203" s="24"/>
      <c r="J203" s="54"/>
      <c r="K203" s="55"/>
      <c r="L203" s="56"/>
      <c r="M203" s="56"/>
      <c r="N203" s="24"/>
      <c r="O203" s="24"/>
      <c r="P203" s="24"/>
      <c r="Q203" s="24"/>
    </row>
    <row r="204" spans="1:17" ht="15" customHeight="1">
      <c r="A204" s="24"/>
      <c r="B204" s="24"/>
      <c r="C204" s="24"/>
      <c r="D204" s="25"/>
      <c r="E204" s="25"/>
      <c r="F204" s="24"/>
      <c r="G204" s="24"/>
      <c r="H204" s="24"/>
      <c r="I204" s="24"/>
      <c r="J204" s="54"/>
      <c r="K204" s="55"/>
      <c r="L204" s="56"/>
      <c r="M204" s="56"/>
      <c r="N204" s="24"/>
      <c r="O204" s="24"/>
      <c r="P204" s="24"/>
      <c r="Q204" s="24"/>
    </row>
    <row r="205" spans="1:17" ht="15" customHeight="1">
      <c r="A205" s="24"/>
      <c r="B205" s="24"/>
      <c r="C205" s="24"/>
      <c r="D205" s="25"/>
      <c r="E205" s="25"/>
      <c r="F205" s="24"/>
      <c r="G205" s="24"/>
      <c r="H205" s="24"/>
      <c r="I205" s="24"/>
      <c r="J205" s="54"/>
      <c r="K205" s="55"/>
      <c r="L205" s="56"/>
      <c r="M205" s="56"/>
      <c r="N205" s="24"/>
      <c r="O205" s="24"/>
      <c r="P205" s="24"/>
      <c r="Q205" s="24"/>
    </row>
    <row r="206" spans="1:17" ht="15" customHeight="1">
      <c r="A206" s="24"/>
      <c r="B206" s="24"/>
      <c r="C206" s="24"/>
      <c r="D206" s="25"/>
      <c r="E206" s="25"/>
      <c r="F206" s="24"/>
      <c r="G206" s="24"/>
      <c r="H206" s="24"/>
      <c r="I206" s="24"/>
      <c r="J206" s="54"/>
      <c r="K206" s="55"/>
      <c r="L206" s="56"/>
      <c r="M206" s="56"/>
      <c r="N206" s="24"/>
      <c r="O206" s="24"/>
      <c r="P206" s="24"/>
      <c r="Q206" s="24"/>
    </row>
    <row r="207" spans="1:17" ht="15" customHeight="1">
      <c r="A207" s="24"/>
      <c r="B207" s="24"/>
      <c r="C207" s="24"/>
      <c r="D207" s="25"/>
      <c r="E207" s="25"/>
      <c r="F207" s="24"/>
      <c r="G207" s="24"/>
      <c r="H207" s="24"/>
      <c r="I207" s="24"/>
      <c r="J207" s="54"/>
      <c r="K207" s="55"/>
      <c r="L207" s="56"/>
      <c r="M207" s="56"/>
      <c r="N207" s="24"/>
      <c r="O207" s="24"/>
      <c r="P207" s="24"/>
      <c r="Q207" s="24"/>
    </row>
    <row r="208" spans="1:17" ht="15" customHeight="1">
      <c r="A208" s="24"/>
      <c r="B208" s="24"/>
      <c r="C208" s="24"/>
      <c r="D208" s="25"/>
      <c r="E208" s="25"/>
      <c r="F208" s="24"/>
      <c r="G208" s="24"/>
      <c r="H208" s="24"/>
      <c r="I208" s="24"/>
      <c r="J208" s="54"/>
      <c r="K208" s="55"/>
      <c r="L208" s="56"/>
      <c r="M208" s="56"/>
      <c r="N208" s="24"/>
      <c r="O208" s="24"/>
      <c r="P208" s="24"/>
      <c r="Q208" s="24"/>
    </row>
    <row r="209" spans="1:17" ht="15" customHeight="1">
      <c r="A209" s="24"/>
      <c r="B209" s="24"/>
      <c r="C209" s="24"/>
      <c r="D209" s="25"/>
      <c r="E209" s="25"/>
      <c r="F209" s="24"/>
      <c r="G209" s="24"/>
      <c r="H209" s="24"/>
      <c r="I209" s="24"/>
      <c r="J209" s="54"/>
      <c r="K209" s="55"/>
      <c r="L209" s="56"/>
      <c r="M209" s="56"/>
      <c r="N209" s="24"/>
      <c r="O209" s="24"/>
      <c r="P209" s="24"/>
      <c r="Q209" s="24"/>
    </row>
    <row r="210" spans="1:17" ht="15" customHeight="1">
      <c r="A210" s="24"/>
      <c r="B210" s="24"/>
      <c r="C210" s="24"/>
      <c r="D210" s="25"/>
      <c r="E210" s="25"/>
      <c r="F210" s="24"/>
      <c r="G210" s="24"/>
      <c r="H210" s="24"/>
      <c r="I210" s="24"/>
      <c r="J210" s="54"/>
      <c r="K210" s="55"/>
      <c r="L210" s="56"/>
      <c r="M210" s="56"/>
      <c r="N210" s="24"/>
      <c r="O210" s="24"/>
      <c r="P210" s="24"/>
      <c r="Q210" s="24"/>
    </row>
    <row r="211" spans="1:17" ht="15" customHeight="1">
      <c r="A211" s="24"/>
      <c r="B211" s="24"/>
      <c r="C211" s="24"/>
      <c r="D211" s="25"/>
      <c r="E211" s="25"/>
      <c r="F211" s="24"/>
      <c r="G211" s="24"/>
      <c r="H211" s="24"/>
      <c r="I211" s="24"/>
      <c r="J211" s="54"/>
      <c r="K211" s="55"/>
      <c r="L211" s="56"/>
      <c r="M211" s="56"/>
      <c r="N211" s="24"/>
      <c r="O211" s="24"/>
      <c r="P211" s="24"/>
      <c r="Q211" s="24"/>
    </row>
    <row r="212" spans="1:17" ht="15" customHeight="1">
      <c r="A212" s="24"/>
      <c r="B212" s="24"/>
      <c r="C212" s="24"/>
      <c r="D212" s="25"/>
      <c r="E212" s="25"/>
      <c r="F212" s="24"/>
      <c r="G212" s="24"/>
      <c r="H212" s="24"/>
      <c r="I212" s="24"/>
      <c r="J212" s="54"/>
      <c r="K212" s="55"/>
      <c r="L212" s="56"/>
      <c r="M212" s="56"/>
      <c r="N212" s="24"/>
      <c r="O212" s="24"/>
      <c r="P212" s="24"/>
      <c r="Q212" s="24"/>
    </row>
    <row r="213" spans="1:17" ht="15" customHeight="1">
      <c r="A213" s="24"/>
      <c r="B213" s="24"/>
      <c r="C213" s="24"/>
      <c r="D213" s="25"/>
      <c r="E213" s="25"/>
      <c r="F213" s="24"/>
      <c r="G213" s="24"/>
      <c r="H213" s="24"/>
      <c r="I213" s="24"/>
      <c r="J213" s="54"/>
      <c r="K213" s="55"/>
      <c r="L213" s="56"/>
      <c r="M213" s="56"/>
      <c r="N213" s="24"/>
      <c r="O213" s="24"/>
      <c r="P213" s="24"/>
      <c r="Q213" s="24"/>
    </row>
    <row r="214" spans="1:17" ht="15" customHeight="1">
      <c r="A214" s="24"/>
      <c r="B214" s="24"/>
      <c r="C214" s="24"/>
      <c r="D214" s="25"/>
      <c r="E214" s="25"/>
      <c r="F214" s="24"/>
      <c r="G214" s="24"/>
      <c r="H214" s="24"/>
      <c r="I214" s="24"/>
      <c r="J214" s="54"/>
      <c r="K214" s="55"/>
      <c r="L214" s="56"/>
      <c r="M214" s="56"/>
      <c r="N214" s="24"/>
      <c r="O214" s="24"/>
      <c r="P214" s="24"/>
      <c r="Q214" s="24"/>
    </row>
    <row r="215" spans="1:17" ht="15" customHeight="1">
      <c r="A215" s="24"/>
      <c r="B215" s="24"/>
      <c r="C215" s="24"/>
      <c r="D215" s="25"/>
      <c r="E215" s="25"/>
      <c r="F215" s="24"/>
      <c r="G215" s="24"/>
      <c r="H215" s="24"/>
      <c r="I215" s="24"/>
      <c r="J215" s="54"/>
      <c r="K215" s="55"/>
      <c r="L215" s="56"/>
      <c r="M215" s="56"/>
      <c r="N215" s="24"/>
      <c r="O215" s="24"/>
      <c r="P215" s="24"/>
      <c r="Q215" s="24"/>
    </row>
    <row r="216" spans="1:17" ht="15" customHeight="1">
      <c r="A216" s="24"/>
      <c r="B216" s="24"/>
      <c r="C216" s="24"/>
      <c r="D216" s="25"/>
      <c r="E216" s="25"/>
      <c r="F216" s="24"/>
      <c r="G216" s="24"/>
      <c r="H216" s="24"/>
      <c r="I216" s="24"/>
      <c r="J216" s="54"/>
      <c r="K216" s="55"/>
      <c r="L216" s="56"/>
      <c r="M216" s="56"/>
      <c r="N216" s="24"/>
      <c r="O216" s="24"/>
      <c r="P216" s="24"/>
      <c r="Q216" s="24"/>
    </row>
    <row r="217" spans="1:17" ht="15" customHeight="1">
      <c r="A217" s="24"/>
      <c r="B217" s="24"/>
      <c r="C217" s="24"/>
      <c r="D217" s="25"/>
      <c r="E217" s="25"/>
      <c r="F217" s="24"/>
      <c r="G217" s="24"/>
      <c r="H217" s="24"/>
      <c r="I217" s="24"/>
      <c r="J217" s="54"/>
      <c r="K217" s="55"/>
      <c r="L217" s="56"/>
      <c r="M217" s="56"/>
      <c r="N217" s="24"/>
      <c r="O217" s="24"/>
      <c r="P217" s="24"/>
      <c r="Q217" s="24"/>
    </row>
    <row r="218" spans="1:17" ht="15" customHeight="1">
      <c r="A218" s="24"/>
      <c r="B218" s="24"/>
      <c r="C218" s="24"/>
      <c r="D218" s="25"/>
      <c r="E218" s="25"/>
      <c r="F218" s="24"/>
      <c r="G218" s="24"/>
      <c r="H218" s="24"/>
      <c r="I218" s="24"/>
      <c r="J218" s="54"/>
      <c r="K218" s="55"/>
      <c r="L218" s="56"/>
      <c r="M218" s="56"/>
      <c r="N218" s="24"/>
      <c r="O218" s="24"/>
      <c r="P218" s="24"/>
      <c r="Q218" s="24"/>
    </row>
    <row r="219" spans="1:17" ht="15" customHeight="1">
      <c r="A219" s="24"/>
      <c r="B219" s="24"/>
      <c r="C219" s="24"/>
      <c r="D219" s="25"/>
      <c r="E219" s="25"/>
      <c r="F219" s="24"/>
      <c r="G219" s="24"/>
      <c r="H219" s="24"/>
      <c r="I219" s="24"/>
      <c r="J219" s="54"/>
      <c r="K219" s="55"/>
      <c r="L219" s="56"/>
      <c r="M219" s="56"/>
      <c r="N219" s="24"/>
      <c r="O219" s="24"/>
      <c r="P219" s="24"/>
      <c r="Q219" s="24"/>
    </row>
    <row r="220" spans="1:17" ht="15" customHeight="1">
      <c r="A220" s="24"/>
      <c r="B220" s="24"/>
      <c r="C220" s="24"/>
      <c r="D220" s="25"/>
      <c r="E220" s="25"/>
      <c r="F220" s="24"/>
      <c r="G220" s="24"/>
      <c r="H220" s="24"/>
      <c r="I220" s="24"/>
      <c r="J220" s="54"/>
      <c r="K220" s="55"/>
      <c r="L220" s="56"/>
      <c r="M220" s="56"/>
      <c r="N220" s="24"/>
      <c r="O220" s="24"/>
      <c r="P220" s="24"/>
      <c r="Q220" s="24"/>
    </row>
    <row r="221" spans="1:17" ht="15" customHeight="1">
      <c r="A221" s="24"/>
      <c r="B221" s="24"/>
      <c r="C221" s="24"/>
      <c r="D221" s="25"/>
      <c r="E221" s="25"/>
      <c r="F221" s="24"/>
      <c r="G221" s="24"/>
      <c r="H221" s="24"/>
      <c r="I221" s="24"/>
      <c r="J221" s="54"/>
      <c r="K221" s="55"/>
      <c r="L221" s="56"/>
      <c r="M221" s="56"/>
      <c r="N221" s="24"/>
      <c r="O221" s="24"/>
      <c r="P221" s="24"/>
      <c r="Q221" s="24"/>
    </row>
    <row r="222" spans="1:17" ht="15" customHeight="1">
      <c r="A222" s="24"/>
      <c r="B222" s="24"/>
      <c r="C222" s="24"/>
      <c r="D222" s="25"/>
      <c r="E222" s="25"/>
      <c r="F222" s="24"/>
      <c r="G222" s="24"/>
      <c r="H222" s="24"/>
      <c r="I222" s="24"/>
      <c r="J222" s="54"/>
      <c r="K222" s="55"/>
      <c r="L222" s="56"/>
      <c r="M222" s="56"/>
      <c r="N222" s="24"/>
      <c r="O222" s="24"/>
      <c r="P222" s="24"/>
      <c r="Q222" s="24"/>
    </row>
    <row r="223" spans="1:17" ht="15" customHeight="1">
      <c r="A223" s="24"/>
      <c r="B223" s="24"/>
      <c r="C223" s="24"/>
      <c r="D223" s="25"/>
      <c r="E223" s="25"/>
      <c r="F223" s="24"/>
      <c r="G223" s="24"/>
      <c r="H223" s="24"/>
      <c r="I223" s="24"/>
      <c r="J223" s="54"/>
      <c r="K223" s="55"/>
      <c r="L223" s="56"/>
      <c r="M223" s="56"/>
      <c r="N223" s="24"/>
      <c r="O223" s="24"/>
      <c r="P223" s="24"/>
      <c r="Q223" s="24"/>
    </row>
    <row r="224" spans="1:17" ht="15" customHeight="1">
      <c r="A224" s="24"/>
      <c r="B224" s="24"/>
      <c r="C224" s="24"/>
      <c r="D224" s="25"/>
      <c r="E224" s="25"/>
      <c r="F224" s="24"/>
      <c r="G224" s="24"/>
      <c r="H224" s="24"/>
      <c r="I224" s="24"/>
      <c r="J224" s="54"/>
      <c r="K224" s="55"/>
      <c r="L224" s="56"/>
      <c r="M224" s="56"/>
      <c r="N224" s="24"/>
      <c r="O224" s="24"/>
      <c r="P224" s="24"/>
      <c r="Q224" s="24"/>
    </row>
    <row r="225" spans="1:17" ht="15" customHeight="1">
      <c r="A225" s="24"/>
      <c r="B225" s="24"/>
      <c r="C225" s="24"/>
      <c r="D225" s="25"/>
      <c r="E225" s="25"/>
      <c r="F225" s="24"/>
      <c r="G225" s="24"/>
      <c r="H225" s="24"/>
      <c r="I225" s="24"/>
      <c r="J225" s="54"/>
      <c r="K225" s="55"/>
      <c r="L225" s="56"/>
      <c r="M225" s="56"/>
      <c r="N225" s="24"/>
      <c r="O225" s="24"/>
      <c r="P225" s="24"/>
      <c r="Q225" s="24"/>
    </row>
    <row r="226" spans="1:17" ht="15" customHeight="1">
      <c r="A226" s="24"/>
      <c r="B226" s="24"/>
      <c r="C226" s="24"/>
      <c r="D226" s="25"/>
      <c r="E226" s="25"/>
      <c r="F226" s="24"/>
      <c r="G226" s="24"/>
      <c r="H226" s="24"/>
      <c r="I226" s="24"/>
      <c r="J226" s="54"/>
      <c r="K226" s="55"/>
      <c r="L226" s="56"/>
      <c r="M226" s="56"/>
      <c r="N226" s="24"/>
      <c r="O226" s="24"/>
      <c r="P226" s="24"/>
      <c r="Q226" s="24"/>
    </row>
    <row r="227" spans="1:17" ht="15" customHeight="1">
      <c r="A227" s="24"/>
      <c r="B227" s="24"/>
      <c r="C227" s="24"/>
      <c r="D227" s="25"/>
      <c r="E227" s="25"/>
      <c r="F227" s="24"/>
      <c r="G227" s="24"/>
      <c r="H227" s="24"/>
      <c r="I227" s="24"/>
      <c r="J227" s="54"/>
      <c r="K227" s="55"/>
      <c r="L227" s="56"/>
      <c r="M227" s="56"/>
      <c r="N227" s="24"/>
      <c r="O227" s="24"/>
      <c r="P227" s="24"/>
      <c r="Q227" s="24"/>
    </row>
    <row r="228" spans="1:17" ht="15" customHeight="1">
      <c r="A228" s="24"/>
      <c r="B228" s="24"/>
      <c r="C228" s="24"/>
      <c r="D228" s="25"/>
      <c r="E228" s="25"/>
      <c r="F228" s="24"/>
      <c r="G228" s="24"/>
      <c r="H228" s="24"/>
      <c r="I228" s="24"/>
      <c r="J228" s="54"/>
      <c r="K228" s="55"/>
      <c r="L228" s="56"/>
      <c r="M228" s="56"/>
      <c r="N228" s="24"/>
      <c r="O228" s="24"/>
      <c r="P228" s="24"/>
      <c r="Q228" s="24"/>
    </row>
    <row r="229" spans="1:17" ht="15" customHeight="1">
      <c r="A229" s="24"/>
      <c r="B229" s="24"/>
      <c r="C229" s="24"/>
      <c r="D229" s="25"/>
      <c r="E229" s="25"/>
      <c r="F229" s="24"/>
      <c r="G229" s="24"/>
      <c r="H229" s="24"/>
      <c r="I229" s="24"/>
      <c r="J229" s="54"/>
      <c r="K229" s="55"/>
      <c r="L229" s="56"/>
      <c r="M229" s="56"/>
      <c r="N229" s="24"/>
      <c r="O229" s="24"/>
      <c r="P229" s="24"/>
      <c r="Q229" s="24"/>
    </row>
    <row r="230" spans="1:17" ht="15" customHeight="1">
      <c r="A230" s="24"/>
      <c r="B230" s="24"/>
      <c r="C230" s="24"/>
      <c r="D230" s="25"/>
      <c r="E230" s="25"/>
      <c r="F230" s="24"/>
      <c r="G230" s="24"/>
      <c r="H230" s="24"/>
      <c r="I230" s="24"/>
      <c r="J230" s="54"/>
      <c r="K230" s="55"/>
      <c r="L230" s="56"/>
      <c r="M230" s="56"/>
      <c r="N230" s="24"/>
      <c r="O230" s="24"/>
      <c r="P230" s="24"/>
      <c r="Q230" s="24"/>
    </row>
    <row r="231" spans="1:17" ht="15" customHeight="1">
      <c r="A231" s="24"/>
      <c r="B231" s="24"/>
      <c r="C231" s="24"/>
      <c r="D231" s="25"/>
      <c r="E231" s="25"/>
      <c r="F231" s="24"/>
      <c r="G231" s="24"/>
      <c r="H231" s="24"/>
      <c r="I231" s="24"/>
      <c r="J231" s="54"/>
      <c r="K231" s="55"/>
      <c r="L231" s="56"/>
      <c r="M231" s="56"/>
      <c r="N231" s="24"/>
      <c r="O231" s="24"/>
      <c r="P231" s="24"/>
      <c r="Q231" s="24"/>
    </row>
    <row r="232" spans="1:17" ht="15" customHeight="1">
      <c r="A232" s="24"/>
      <c r="B232" s="24"/>
      <c r="C232" s="24"/>
      <c r="D232" s="25"/>
      <c r="E232" s="25"/>
      <c r="F232" s="24"/>
      <c r="G232" s="24"/>
      <c r="H232" s="24"/>
      <c r="I232" s="24"/>
      <c r="J232" s="54"/>
      <c r="K232" s="55"/>
      <c r="L232" s="56"/>
      <c r="M232" s="56"/>
      <c r="N232" s="24"/>
      <c r="O232" s="24"/>
      <c r="P232" s="24"/>
      <c r="Q232" s="24"/>
    </row>
    <row r="233" spans="1:17" ht="15" customHeight="1">
      <c r="A233" s="24"/>
      <c r="B233" s="24"/>
      <c r="C233" s="24"/>
      <c r="D233" s="25"/>
      <c r="E233" s="25"/>
      <c r="F233" s="24"/>
      <c r="G233" s="24"/>
      <c r="H233" s="24"/>
      <c r="I233" s="24"/>
      <c r="J233" s="54"/>
      <c r="K233" s="55"/>
      <c r="L233" s="56"/>
      <c r="M233" s="56"/>
      <c r="N233" s="24"/>
      <c r="O233" s="24"/>
      <c r="P233" s="24"/>
      <c r="Q233" s="24"/>
    </row>
    <row r="234" spans="1:17" ht="15" customHeight="1">
      <c r="A234" s="24"/>
      <c r="B234" s="24"/>
      <c r="C234" s="24"/>
      <c r="D234" s="25"/>
      <c r="E234" s="25"/>
      <c r="F234" s="24"/>
      <c r="G234" s="24"/>
      <c r="H234" s="24"/>
      <c r="I234" s="24"/>
      <c r="J234" s="54"/>
      <c r="K234" s="55"/>
      <c r="L234" s="56"/>
      <c r="M234" s="56"/>
      <c r="N234" s="24"/>
      <c r="O234" s="24"/>
      <c r="P234" s="24"/>
      <c r="Q234" s="24"/>
    </row>
    <row r="235" spans="1:17" ht="15" customHeight="1">
      <c r="A235" s="24"/>
      <c r="B235" s="24"/>
      <c r="C235" s="24"/>
      <c r="D235" s="25"/>
      <c r="E235" s="25"/>
      <c r="F235" s="24"/>
      <c r="G235" s="24"/>
      <c r="H235" s="24"/>
      <c r="I235" s="24"/>
      <c r="J235" s="54"/>
      <c r="K235" s="55"/>
      <c r="L235" s="56"/>
      <c r="M235" s="56"/>
      <c r="N235" s="24"/>
      <c r="O235" s="24"/>
      <c r="P235" s="24"/>
      <c r="Q235" s="24"/>
    </row>
    <row r="236" spans="1:17" ht="15" customHeight="1">
      <c r="A236" s="24"/>
      <c r="B236" s="24"/>
      <c r="C236" s="24"/>
      <c r="D236" s="25"/>
      <c r="E236" s="25"/>
      <c r="F236" s="24"/>
      <c r="G236" s="24"/>
      <c r="H236" s="24"/>
      <c r="I236" s="24"/>
      <c r="J236" s="54"/>
      <c r="K236" s="55"/>
      <c r="L236" s="56"/>
      <c r="M236" s="56"/>
      <c r="N236" s="24"/>
      <c r="O236" s="24"/>
      <c r="P236" s="24"/>
      <c r="Q236" s="24"/>
    </row>
    <row r="237" spans="1:17" ht="15" customHeight="1">
      <c r="A237" s="24"/>
      <c r="B237" s="24"/>
      <c r="C237" s="24"/>
      <c r="D237" s="25"/>
      <c r="E237" s="25"/>
      <c r="F237" s="24"/>
      <c r="G237" s="24"/>
      <c r="H237" s="24"/>
      <c r="I237" s="24"/>
      <c r="J237" s="54"/>
      <c r="K237" s="55"/>
      <c r="L237" s="56"/>
      <c r="M237" s="56"/>
      <c r="N237" s="24"/>
      <c r="O237" s="24"/>
      <c r="P237" s="24"/>
      <c r="Q237" s="24"/>
    </row>
    <row r="238" spans="1:17" ht="15" customHeight="1">
      <c r="A238" s="24"/>
      <c r="B238" s="24"/>
      <c r="C238" s="24"/>
      <c r="D238" s="25"/>
      <c r="E238" s="25"/>
      <c r="F238" s="24"/>
      <c r="G238" s="24"/>
      <c r="H238" s="24"/>
      <c r="I238" s="24"/>
      <c r="J238" s="54"/>
      <c r="K238" s="55"/>
      <c r="L238" s="56"/>
      <c r="M238" s="56"/>
      <c r="N238" s="24"/>
      <c r="O238" s="24"/>
      <c r="P238" s="24"/>
      <c r="Q238" s="24"/>
    </row>
    <row r="239" spans="1:17" ht="15" customHeight="1">
      <c r="A239" s="24"/>
      <c r="B239" s="24"/>
      <c r="C239" s="24"/>
      <c r="D239" s="25"/>
      <c r="E239" s="25"/>
      <c r="F239" s="24"/>
      <c r="G239" s="24"/>
      <c r="H239" s="24"/>
      <c r="I239" s="24"/>
      <c r="J239" s="54"/>
      <c r="K239" s="55"/>
      <c r="L239" s="56"/>
      <c r="M239" s="56"/>
      <c r="N239" s="24"/>
      <c r="O239" s="24"/>
      <c r="P239" s="24"/>
      <c r="Q239" s="24"/>
    </row>
    <row r="240" spans="1:17" ht="15" customHeight="1">
      <c r="A240" s="24"/>
      <c r="B240" s="24"/>
      <c r="C240" s="24"/>
      <c r="D240" s="25"/>
      <c r="E240" s="25"/>
      <c r="F240" s="24"/>
      <c r="G240" s="24"/>
      <c r="H240" s="24"/>
      <c r="I240" s="24"/>
      <c r="J240" s="54"/>
      <c r="K240" s="55"/>
      <c r="L240" s="56"/>
      <c r="M240" s="56"/>
      <c r="N240" s="24"/>
      <c r="O240" s="24"/>
      <c r="P240" s="24"/>
      <c r="Q240" s="24"/>
    </row>
    <row r="241" spans="1:17" ht="15" customHeight="1">
      <c r="A241" s="24"/>
      <c r="B241" s="24"/>
      <c r="C241" s="24"/>
      <c r="D241" s="25"/>
      <c r="E241" s="25"/>
      <c r="F241" s="24"/>
      <c r="G241" s="24"/>
      <c r="H241" s="24"/>
      <c r="I241" s="24"/>
      <c r="J241" s="54"/>
      <c r="K241" s="55"/>
      <c r="L241" s="56"/>
      <c r="M241" s="56"/>
      <c r="N241" s="24"/>
      <c r="O241" s="24"/>
      <c r="P241" s="24"/>
      <c r="Q241" s="24"/>
    </row>
    <row r="242" spans="1:17" ht="15" customHeight="1">
      <c r="A242" s="24"/>
      <c r="B242" s="24"/>
      <c r="C242" s="24"/>
      <c r="D242" s="25"/>
      <c r="E242" s="25"/>
      <c r="F242" s="24"/>
      <c r="G242" s="24"/>
      <c r="H242" s="24"/>
      <c r="I242" s="24"/>
      <c r="J242" s="54"/>
      <c r="K242" s="55"/>
      <c r="L242" s="56"/>
      <c r="M242" s="56"/>
      <c r="N242" s="24"/>
      <c r="O242" s="24"/>
      <c r="P242" s="24"/>
      <c r="Q242" s="24"/>
    </row>
    <row r="243" spans="1:17" ht="15" customHeight="1">
      <c r="A243" s="24"/>
      <c r="B243" s="24"/>
      <c r="C243" s="24"/>
      <c r="D243" s="25"/>
      <c r="E243" s="25"/>
      <c r="F243" s="24"/>
      <c r="G243" s="24"/>
      <c r="H243" s="24"/>
      <c r="I243" s="24"/>
      <c r="J243" s="54"/>
      <c r="K243" s="55"/>
      <c r="L243" s="56"/>
      <c r="M243" s="56"/>
      <c r="N243" s="24"/>
      <c r="O243" s="24"/>
      <c r="P243" s="24"/>
      <c r="Q243" s="24"/>
    </row>
    <row r="244" spans="1:17" ht="15" customHeight="1">
      <c r="A244" s="24"/>
      <c r="B244" s="24"/>
      <c r="C244" s="24"/>
      <c r="D244" s="25"/>
      <c r="E244" s="25"/>
      <c r="F244" s="24"/>
      <c r="G244" s="24"/>
      <c r="H244" s="24"/>
      <c r="I244" s="24"/>
      <c r="J244" s="54"/>
      <c r="K244" s="55"/>
      <c r="L244" s="56"/>
      <c r="M244" s="56"/>
      <c r="N244" s="24"/>
      <c r="O244" s="24"/>
      <c r="P244" s="24"/>
      <c r="Q244" s="24"/>
    </row>
    <row r="245" spans="1:17" ht="15" customHeight="1">
      <c r="A245" s="24"/>
      <c r="B245" s="24"/>
      <c r="C245" s="24"/>
      <c r="D245" s="25"/>
      <c r="E245" s="25"/>
      <c r="F245" s="24"/>
      <c r="G245" s="24"/>
      <c r="H245" s="24"/>
      <c r="I245" s="24"/>
      <c r="J245" s="54"/>
      <c r="K245" s="55"/>
      <c r="L245" s="56"/>
      <c r="M245" s="56"/>
      <c r="N245" s="24"/>
      <c r="O245" s="24"/>
      <c r="P245" s="24"/>
      <c r="Q245" s="24"/>
    </row>
    <row r="246" spans="1:17" ht="15" customHeight="1">
      <c r="A246" s="24"/>
      <c r="B246" s="24"/>
      <c r="C246" s="24"/>
      <c r="D246" s="25"/>
      <c r="E246" s="25"/>
      <c r="F246" s="24"/>
      <c r="G246" s="24"/>
      <c r="H246" s="24"/>
      <c r="I246" s="24"/>
      <c r="J246" s="54"/>
      <c r="K246" s="55"/>
      <c r="L246" s="56"/>
      <c r="M246" s="56"/>
      <c r="N246" s="24"/>
      <c r="O246" s="24"/>
      <c r="P246" s="24"/>
      <c r="Q246" s="24"/>
    </row>
    <row r="247" spans="1:17" ht="15" customHeight="1">
      <c r="A247" s="24"/>
      <c r="B247" s="24"/>
      <c r="C247" s="24"/>
      <c r="D247" s="25"/>
      <c r="E247" s="25"/>
      <c r="F247" s="24"/>
      <c r="G247" s="24"/>
      <c r="H247" s="24"/>
      <c r="I247" s="24"/>
      <c r="J247" s="54"/>
      <c r="K247" s="55"/>
      <c r="L247" s="56"/>
      <c r="M247" s="56"/>
      <c r="N247" s="24"/>
      <c r="O247" s="24"/>
      <c r="P247" s="24"/>
      <c r="Q247" s="24"/>
    </row>
    <row r="248" spans="1:17" ht="15" customHeight="1">
      <c r="A248" s="24"/>
      <c r="B248" s="24"/>
      <c r="C248" s="24"/>
      <c r="D248" s="25"/>
      <c r="E248" s="25"/>
      <c r="F248" s="24"/>
      <c r="G248" s="24"/>
      <c r="H248" s="24"/>
      <c r="I248" s="24"/>
      <c r="J248" s="54"/>
      <c r="K248" s="55"/>
      <c r="L248" s="56"/>
      <c r="M248" s="56"/>
      <c r="N248" s="24"/>
      <c r="O248" s="24"/>
      <c r="P248" s="24"/>
      <c r="Q248" s="24"/>
    </row>
  </sheetData>
  <mergeCells count="18">
    <mergeCell ref="A31:B31"/>
    <mergeCell ref="A32:B32"/>
    <mergeCell ref="A34:B34"/>
    <mergeCell ref="B6:I6"/>
    <mergeCell ref="J6:N6"/>
    <mergeCell ref="B2:F5"/>
    <mergeCell ref="O6:Q6"/>
    <mergeCell ref="A30:B30"/>
    <mergeCell ref="A1:Q1"/>
    <mergeCell ref="H2:J2"/>
    <mergeCell ref="L2:M2"/>
    <mergeCell ref="H3:J3"/>
    <mergeCell ref="L3:M3"/>
    <mergeCell ref="A2:A5"/>
    <mergeCell ref="H4:J4"/>
    <mergeCell ref="L4:M4"/>
    <mergeCell ref="H5:J5"/>
    <mergeCell ref="L5:M5"/>
  </mergeCells>
  <phoneticPr fontId="121" type="noConversion"/>
  <pageMargins left="0.31458333333333299" right="0.118055555555556" top="0.118055555555556" bottom="0.118055555555556" header="0.31458333333333299" footer="3.8888888888888903E-2"/>
  <pageSetup paperSize="9" scale="76" orientation="landscape"/>
  <headerFooter>
    <oddFooter>&amp;R&amp;D/&amp;T/IRENE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Q34"/>
  <sheetViews>
    <sheetView topLeftCell="A13" workbookViewId="0">
      <selection activeCell="K36" sqref="K36"/>
    </sheetView>
  </sheetViews>
  <sheetFormatPr defaultColWidth="9" defaultRowHeight="14"/>
  <cols>
    <col min="1" max="1" width="5.81640625" style="1" customWidth="1"/>
    <col min="2" max="2" width="13" style="64" customWidth="1"/>
    <col min="3" max="3" width="25.453125" style="1" customWidth="1"/>
    <col min="4" max="4" width="14.453125" style="1" customWidth="1"/>
    <col min="5" max="5" width="9.90625" style="1" customWidth="1"/>
    <col min="6" max="6" width="12" style="1" customWidth="1"/>
    <col min="7" max="9" width="9.36328125" style="1" customWidth="1"/>
    <col min="10" max="10" width="13.453125" style="1" customWidth="1"/>
    <col min="11" max="16384" width="9" style="1"/>
  </cols>
  <sheetData>
    <row r="1" spans="1:17" ht="20">
      <c r="A1" s="435" t="s">
        <v>312</v>
      </c>
      <c r="B1" s="435"/>
      <c r="C1" s="435"/>
      <c r="D1" s="435"/>
      <c r="E1" s="435"/>
      <c r="F1" s="435"/>
      <c r="G1" s="435"/>
      <c r="H1" s="436"/>
      <c r="I1" s="435"/>
      <c r="J1" s="435"/>
      <c r="K1" s="435"/>
      <c r="L1" s="436"/>
      <c r="M1" s="435"/>
      <c r="N1" s="436"/>
      <c r="O1" s="435"/>
      <c r="P1" s="435"/>
      <c r="Q1" s="435"/>
    </row>
    <row r="2" spans="1:17" ht="30" customHeight="1">
      <c r="A2" s="440" t="s">
        <v>4</v>
      </c>
      <c r="B2" s="431"/>
      <c r="C2" s="431"/>
      <c r="D2" s="431"/>
      <c r="E2" s="431"/>
      <c r="F2" s="431"/>
      <c r="G2" s="6" t="s">
        <v>313</v>
      </c>
      <c r="H2" s="437" t="s">
        <v>413</v>
      </c>
      <c r="I2" s="438"/>
      <c r="J2" s="439"/>
      <c r="K2" s="6" t="s">
        <v>315</v>
      </c>
      <c r="L2" s="437" t="s">
        <v>316</v>
      </c>
      <c r="M2" s="439"/>
      <c r="N2" s="27" t="s">
        <v>317</v>
      </c>
      <c r="O2" s="26" t="s">
        <v>318</v>
      </c>
      <c r="P2" s="28" t="s">
        <v>311</v>
      </c>
      <c r="Q2" s="26" t="str">
        <f>[3]封面!G13</f>
        <v>源莱美</v>
      </c>
    </row>
    <row r="3" spans="1:17" ht="30" customHeight="1">
      <c r="A3" s="440"/>
      <c r="B3" s="431"/>
      <c r="C3" s="431"/>
      <c r="D3" s="431"/>
      <c r="E3" s="431"/>
      <c r="F3" s="431"/>
      <c r="G3" s="6" t="s">
        <v>321</v>
      </c>
      <c r="H3" s="437">
        <v>552</v>
      </c>
      <c r="I3" s="438"/>
      <c r="J3" s="439"/>
      <c r="K3" s="6" t="s">
        <v>322</v>
      </c>
      <c r="L3" s="437" t="s">
        <v>323</v>
      </c>
      <c r="M3" s="439"/>
      <c r="N3" s="27" t="s">
        <v>324</v>
      </c>
      <c r="O3" s="26" t="str">
        <f>[3]封面!G14</f>
        <v>ODM</v>
      </c>
      <c r="P3" s="28" t="s">
        <v>326</v>
      </c>
      <c r="Q3" s="60">
        <v>10048</v>
      </c>
    </row>
    <row r="4" spans="1:17" ht="30" customHeight="1">
      <c r="A4" s="440"/>
      <c r="B4" s="431"/>
      <c r="C4" s="431"/>
      <c r="D4" s="431"/>
      <c r="E4" s="431"/>
      <c r="F4" s="431"/>
      <c r="G4" s="6" t="s">
        <v>327</v>
      </c>
      <c r="H4" s="437" t="s">
        <v>328</v>
      </c>
      <c r="I4" s="438"/>
      <c r="J4" s="439"/>
      <c r="K4" s="6"/>
      <c r="L4" s="437"/>
      <c r="M4" s="439"/>
      <c r="N4" s="27" t="s">
        <v>329</v>
      </c>
      <c r="O4" s="26" t="str">
        <f>[3]封面!G12</f>
        <v>源莱美</v>
      </c>
      <c r="P4" s="28" t="s">
        <v>330</v>
      </c>
      <c r="Q4" s="26"/>
    </row>
    <row r="5" spans="1:17" ht="30" customHeight="1">
      <c r="A5" s="440"/>
      <c r="B5" s="431"/>
      <c r="C5" s="431"/>
      <c r="D5" s="431"/>
      <c r="E5" s="431"/>
      <c r="F5" s="431"/>
      <c r="G5" s="6" t="s">
        <v>331</v>
      </c>
      <c r="H5" s="437" t="str">
        <f>[3]封面!D19</f>
        <v>夏琳</v>
      </c>
      <c r="I5" s="438"/>
      <c r="J5" s="439"/>
      <c r="K5" s="6" t="s">
        <v>333</v>
      </c>
      <c r="L5" s="437"/>
      <c r="M5" s="439"/>
      <c r="N5" s="27" t="s">
        <v>334</v>
      </c>
      <c r="O5" s="65">
        <v>44788</v>
      </c>
      <c r="P5" s="28"/>
      <c r="Q5" s="26"/>
    </row>
    <row r="6" spans="1:17" ht="30" customHeight="1">
      <c r="A6" s="5"/>
      <c r="B6" s="443" t="s">
        <v>335</v>
      </c>
      <c r="C6" s="444"/>
      <c r="D6" s="444"/>
      <c r="E6" s="444"/>
      <c r="F6" s="444"/>
      <c r="G6" s="444"/>
      <c r="H6" s="445"/>
      <c r="I6" s="446"/>
      <c r="J6" s="447" t="s">
        <v>336</v>
      </c>
      <c r="K6" s="447"/>
      <c r="L6" s="448"/>
      <c r="M6" s="447"/>
      <c r="N6" s="449"/>
      <c r="O6" s="432" t="s">
        <v>337</v>
      </c>
      <c r="P6" s="432"/>
      <c r="Q6" s="433"/>
    </row>
    <row r="7" spans="1:17" ht="52">
      <c r="A7" s="7" t="s">
        <v>17</v>
      </c>
      <c r="B7" s="8" t="s">
        <v>338</v>
      </c>
      <c r="C7" s="8" t="s">
        <v>18</v>
      </c>
      <c r="D7" s="8" t="s">
        <v>19</v>
      </c>
      <c r="E7" s="8" t="s">
        <v>339</v>
      </c>
      <c r="F7" s="8" t="s">
        <v>20</v>
      </c>
      <c r="G7" s="8" t="s">
        <v>340</v>
      </c>
      <c r="H7" s="8" t="s">
        <v>341</v>
      </c>
      <c r="I7" s="8" t="s">
        <v>342</v>
      </c>
      <c r="J7" s="32" t="s">
        <v>343</v>
      </c>
      <c r="K7" s="32" t="s">
        <v>344</v>
      </c>
      <c r="L7" s="32" t="s">
        <v>345</v>
      </c>
      <c r="M7" s="32" t="s">
        <v>346</v>
      </c>
      <c r="N7" s="33" t="s">
        <v>34</v>
      </c>
      <c r="O7" s="66" t="s">
        <v>414</v>
      </c>
      <c r="P7" s="66" t="s">
        <v>415</v>
      </c>
      <c r="Q7" s="31" t="s">
        <v>148</v>
      </c>
    </row>
    <row r="8" spans="1:17" ht="20.149999999999999" customHeight="1">
      <c r="A8" s="9">
        <v>1</v>
      </c>
      <c r="B8" s="10" t="s">
        <v>350</v>
      </c>
      <c r="C8" s="11" t="s">
        <v>416</v>
      </c>
      <c r="D8" s="12"/>
      <c r="E8" s="13" t="s">
        <v>352</v>
      </c>
      <c r="F8" s="10" t="s">
        <v>353</v>
      </c>
      <c r="G8" s="10">
        <v>164</v>
      </c>
      <c r="H8" s="10">
        <v>175</v>
      </c>
      <c r="I8" s="10" t="s">
        <v>354</v>
      </c>
      <c r="J8" s="35">
        <v>0.7</v>
      </c>
      <c r="K8" s="36">
        <v>1.03</v>
      </c>
      <c r="L8" s="37">
        <v>17</v>
      </c>
      <c r="M8" s="37">
        <f t="shared" ref="M8:M13" si="0">J8*K8*L8</f>
        <v>12.257</v>
      </c>
      <c r="N8" s="67" t="s">
        <v>355</v>
      </c>
      <c r="O8" s="42"/>
      <c r="P8" s="42"/>
      <c r="Q8" s="69"/>
    </row>
    <row r="9" spans="1:17" ht="20.149999999999999" customHeight="1">
      <c r="A9" s="9">
        <v>2</v>
      </c>
      <c r="B9" s="10" t="s">
        <v>350</v>
      </c>
      <c r="C9" s="11" t="s">
        <v>356</v>
      </c>
      <c r="D9" s="12"/>
      <c r="E9" s="13"/>
      <c r="F9" s="10" t="s">
        <v>357</v>
      </c>
      <c r="G9" s="10"/>
      <c r="H9" s="10"/>
      <c r="I9" s="10" t="s">
        <v>358</v>
      </c>
      <c r="J9" s="10">
        <v>1</v>
      </c>
      <c r="K9" s="36">
        <v>1.03</v>
      </c>
      <c r="L9" s="37">
        <v>6.5</v>
      </c>
      <c r="M9" s="37">
        <f t="shared" si="0"/>
        <v>6.6950000000000003</v>
      </c>
      <c r="N9" s="67" t="s">
        <v>355</v>
      </c>
      <c r="O9" s="41"/>
      <c r="P9" s="41"/>
      <c r="Q9" s="20"/>
    </row>
    <row r="10" spans="1:17" ht="20.149999999999999" customHeight="1">
      <c r="A10" s="9">
        <v>3</v>
      </c>
      <c r="B10" s="10" t="s">
        <v>359</v>
      </c>
      <c r="C10" s="11" t="s">
        <v>360</v>
      </c>
      <c r="D10" s="12"/>
      <c r="E10" s="13"/>
      <c r="F10" s="10"/>
      <c r="G10" s="10">
        <v>5000</v>
      </c>
      <c r="H10" s="10"/>
      <c r="I10" s="10" t="s">
        <v>269</v>
      </c>
      <c r="J10" s="35">
        <v>0.09</v>
      </c>
      <c r="K10" s="36">
        <v>1.03</v>
      </c>
      <c r="L10" s="37">
        <v>3.5</v>
      </c>
      <c r="M10" s="37">
        <f t="shared" si="0"/>
        <v>0.32445000000000002</v>
      </c>
      <c r="N10" s="67" t="s">
        <v>355</v>
      </c>
      <c r="O10" s="42"/>
      <c r="P10" s="42"/>
      <c r="Q10" s="20"/>
    </row>
    <row r="11" spans="1:17" ht="20.149999999999999" customHeight="1">
      <c r="A11" s="9">
        <v>4</v>
      </c>
      <c r="B11" s="10" t="s">
        <v>359</v>
      </c>
      <c r="C11" s="11" t="s">
        <v>362</v>
      </c>
      <c r="D11" s="12"/>
      <c r="E11" s="13"/>
      <c r="F11" s="10"/>
      <c r="G11" s="10">
        <v>120</v>
      </c>
      <c r="H11" s="10"/>
      <c r="I11" s="10" t="s">
        <v>269</v>
      </c>
      <c r="J11" s="35">
        <v>9.8000000000000004E-2</v>
      </c>
      <c r="K11" s="36">
        <v>1.05</v>
      </c>
      <c r="L11" s="37">
        <v>4.5</v>
      </c>
      <c r="M11" s="37">
        <f t="shared" si="0"/>
        <v>0.46305000000000002</v>
      </c>
      <c r="N11" s="9" t="s">
        <v>355</v>
      </c>
      <c r="O11" s="42"/>
      <c r="P11" s="42"/>
      <c r="Q11" s="20"/>
    </row>
    <row r="12" spans="1:17" ht="20.149999999999999" customHeight="1">
      <c r="A12" s="9">
        <v>5</v>
      </c>
      <c r="B12" s="10" t="s">
        <v>359</v>
      </c>
      <c r="C12" s="11" t="s">
        <v>361</v>
      </c>
      <c r="D12" s="12"/>
      <c r="E12" s="13"/>
      <c r="F12" s="10"/>
      <c r="G12" s="10"/>
      <c r="H12" s="10"/>
      <c r="I12" s="10" t="s">
        <v>269</v>
      </c>
      <c r="J12" s="35">
        <v>0.4</v>
      </c>
      <c r="K12" s="36">
        <v>1.03</v>
      </c>
      <c r="L12" s="37">
        <v>0.1</v>
      </c>
      <c r="M12" s="37">
        <f t="shared" si="0"/>
        <v>4.1200000000000007E-2</v>
      </c>
      <c r="N12" s="67" t="s">
        <v>355</v>
      </c>
      <c r="O12" s="20"/>
      <c r="P12" s="20"/>
      <c r="Q12" s="20"/>
    </row>
    <row r="13" spans="1:17" s="2" customFormat="1" ht="21" customHeight="1">
      <c r="A13" s="9">
        <v>6</v>
      </c>
      <c r="B13" s="10" t="s">
        <v>363</v>
      </c>
      <c r="C13" s="14" t="s">
        <v>364</v>
      </c>
      <c r="D13" s="15" t="s">
        <v>365</v>
      </c>
      <c r="E13" s="13"/>
      <c r="F13" s="10"/>
      <c r="G13" s="10"/>
      <c r="H13" s="10"/>
      <c r="I13" s="10" t="s">
        <v>366</v>
      </c>
      <c r="J13" s="10">
        <v>1</v>
      </c>
      <c r="K13" s="36">
        <v>1.01</v>
      </c>
      <c r="L13" s="37">
        <v>0.115</v>
      </c>
      <c r="M13" s="37">
        <f t="shared" si="0"/>
        <v>0.11615</v>
      </c>
      <c r="N13" s="9" t="s">
        <v>367</v>
      </c>
      <c r="O13" s="20"/>
      <c r="P13" s="20"/>
      <c r="Q13" s="20"/>
    </row>
    <row r="14" spans="1:17" ht="20.149999999999999" customHeight="1">
      <c r="A14" s="9">
        <v>7</v>
      </c>
      <c r="B14" s="10" t="s">
        <v>363</v>
      </c>
      <c r="C14" s="14" t="s">
        <v>368</v>
      </c>
      <c r="D14" s="15" t="s">
        <v>369</v>
      </c>
      <c r="E14" s="13"/>
      <c r="F14" s="10" t="s">
        <v>370</v>
      </c>
      <c r="G14" s="10"/>
      <c r="H14" s="10"/>
      <c r="I14" s="10" t="s">
        <v>366</v>
      </c>
      <c r="J14" s="10">
        <v>4</v>
      </c>
      <c r="K14" s="36">
        <v>1.01</v>
      </c>
      <c r="L14" s="37">
        <v>0.26</v>
      </c>
      <c r="M14" s="37">
        <f t="shared" ref="M14:M29" si="1">J14*K14*L14</f>
        <v>1.0504</v>
      </c>
      <c r="N14" s="67" t="s">
        <v>371</v>
      </c>
      <c r="O14" s="41"/>
      <c r="P14" s="41"/>
      <c r="Q14" s="41"/>
    </row>
    <row r="15" spans="1:17" ht="20.149999999999999" customHeight="1">
      <c r="A15" s="9">
        <v>8</v>
      </c>
      <c r="B15" s="10" t="s">
        <v>363</v>
      </c>
      <c r="C15" s="11" t="s">
        <v>372</v>
      </c>
      <c r="D15" s="12" t="s">
        <v>373</v>
      </c>
      <c r="E15" s="13"/>
      <c r="F15" s="10"/>
      <c r="G15" s="10" t="s">
        <v>374</v>
      </c>
      <c r="H15" s="10"/>
      <c r="I15" s="10" t="s">
        <v>375</v>
      </c>
      <c r="J15" s="10">
        <v>1</v>
      </c>
      <c r="K15" s="36">
        <v>1.01</v>
      </c>
      <c r="L15" s="37">
        <v>0.21</v>
      </c>
      <c r="M15" s="37">
        <f t="shared" si="1"/>
        <v>0.21209999999999998</v>
      </c>
      <c r="N15" s="10" t="s">
        <v>376</v>
      </c>
      <c r="O15" s="20"/>
      <c r="P15" s="20"/>
      <c r="Q15" s="20"/>
    </row>
    <row r="16" spans="1:17" ht="20.149999999999999" customHeight="1">
      <c r="A16" s="9">
        <v>9</v>
      </c>
      <c r="B16" s="10" t="s">
        <v>363</v>
      </c>
      <c r="C16" s="11" t="s">
        <v>377</v>
      </c>
      <c r="D16" s="12" t="s">
        <v>378</v>
      </c>
      <c r="E16" s="13"/>
      <c r="F16" s="10"/>
      <c r="G16" s="10"/>
      <c r="H16" s="10"/>
      <c r="I16" s="10" t="s">
        <v>375</v>
      </c>
      <c r="J16" s="10">
        <v>1</v>
      </c>
      <c r="K16" s="36">
        <v>1.01</v>
      </c>
      <c r="L16" s="37">
        <v>0.14000000000000001</v>
      </c>
      <c r="M16" s="37">
        <f t="shared" si="1"/>
        <v>0.14140000000000003</v>
      </c>
      <c r="N16" s="10" t="s">
        <v>367</v>
      </c>
      <c r="O16" s="42"/>
      <c r="P16" s="42"/>
      <c r="Q16" s="20"/>
    </row>
    <row r="17" spans="1:17" ht="20.149999999999999" customHeight="1">
      <c r="A17" s="9">
        <v>10</v>
      </c>
      <c r="B17" s="10" t="s">
        <v>363</v>
      </c>
      <c r="C17" s="11" t="s">
        <v>379</v>
      </c>
      <c r="D17" s="12" t="s">
        <v>380</v>
      </c>
      <c r="E17" s="13"/>
      <c r="F17" s="10"/>
      <c r="G17" s="10"/>
      <c r="H17" s="10"/>
      <c r="I17" s="10" t="s">
        <v>375</v>
      </c>
      <c r="J17" s="10">
        <v>1</v>
      </c>
      <c r="K17" s="36">
        <v>1.01</v>
      </c>
      <c r="L17" s="37">
        <v>7.4999999999999997E-2</v>
      </c>
      <c r="M17" s="37">
        <f t="shared" si="1"/>
        <v>7.5749999999999998E-2</v>
      </c>
      <c r="N17" s="10" t="s">
        <v>367</v>
      </c>
      <c r="O17" s="42"/>
      <c r="P17" s="42"/>
      <c r="Q17" s="20"/>
    </row>
    <row r="18" spans="1:17" ht="20.149999999999999" customHeight="1">
      <c r="A18" s="9">
        <v>11</v>
      </c>
      <c r="B18" s="10" t="s">
        <v>363</v>
      </c>
      <c r="C18" s="11" t="s">
        <v>381</v>
      </c>
      <c r="D18" s="12" t="s">
        <v>382</v>
      </c>
      <c r="E18" s="13"/>
      <c r="F18" s="10"/>
      <c r="G18" s="10" t="s">
        <v>383</v>
      </c>
      <c r="H18" s="10"/>
      <c r="I18" s="10" t="s">
        <v>375</v>
      </c>
      <c r="J18" s="10">
        <v>1</v>
      </c>
      <c r="K18" s="36">
        <v>1.01</v>
      </c>
      <c r="L18" s="37">
        <v>0.25</v>
      </c>
      <c r="M18" s="37">
        <f t="shared" si="1"/>
        <v>0.2525</v>
      </c>
      <c r="N18" s="10" t="s">
        <v>384</v>
      </c>
      <c r="O18" s="42"/>
      <c r="P18" s="42"/>
      <c r="Q18" s="20"/>
    </row>
    <row r="19" spans="1:17" ht="20.149999999999999" customHeight="1">
      <c r="A19" s="9">
        <v>12</v>
      </c>
      <c r="B19" s="10" t="s">
        <v>363</v>
      </c>
      <c r="C19" s="11" t="s">
        <v>385</v>
      </c>
      <c r="D19" s="12" t="s">
        <v>386</v>
      </c>
      <c r="E19" s="13"/>
      <c r="F19" s="10"/>
      <c r="G19" s="10"/>
      <c r="H19" s="10"/>
      <c r="I19" s="10" t="s">
        <v>375</v>
      </c>
      <c r="J19" s="10">
        <v>1</v>
      </c>
      <c r="K19" s="36">
        <v>1.01</v>
      </c>
      <c r="L19" s="37">
        <v>0.1</v>
      </c>
      <c r="M19" s="37">
        <f t="shared" si="1"/>
        <v>0.10100000000000001</v>
      </c>
      <c r="N19" s="10" t="s">
        <v>387</v>
      </c>
      <c r="O19" s="42"/>
      <c r="P19" s="42"/>
      <c r="Q19" s="20"/>
    </row>
    <row r="20" spans="1:17" ht="20.149999999999999" customHeight="1">
      <c r="A20" s="9">
        <v>13</v>
      </c>
      <c r="B20" s="10" t="s">
        <v>388</v>
      </c>
      <c r="C20" s="11" t="s">
        <v>389</v>
      </c>
      <c r="D20" s="12" t="s">
        <v>390</v>
      </c>
      <c r="E20" s="13"/>
      <c r="F20" s="10"/>
      <c r="G20" s="10"/>
      <c r="H20" s="10"/>
      <c r="I20" s="10" t="s">
        <v>391</v>
      </c>
      <c r="J20" s="10">
        <v>0.03</v>
      </c>
      <c r="K20" s="36">
        <v>1.01</v>
      </c>
      <c r="L20" s="37">
        <v>12</v>
      </c>
      <c r="M20" s="37">
        <f t="shared" si="1"/>
        <v>0.36360000000000003</v>
      </c>
      <c r="N20" s="10" t="s">
        <v>355</v>
      </c>
      <c r="O20" s="42"/>
      <c r="P20" s="42"/>
      <c r="Q20" s="20"/>
    </row>
    <row r="21" spans="1:17" ht="20.149999999999999" customHeight="1">
      <c r="A21" s="9">
        <v>14</v>
      </c>
      <c r="B21" s="10" t="s">
        <v>388</v>
      </c>
      <c r="C21" s="11" t="s">
        <v>392</v>
      </c>
      <c r="D21" s="12" t="s">
        <v>393</v>
      </c>
      <c r="E21" s="13"/>
      <c r="F21" s="10"/>
      <c r="G21" s="10"/>
      <c r="H21" s="10"/>
      <c r="I21" s="10" t="s">
        <v>391</v>
      </c>
      <c r="J21" s="35">
        <v>1</v>
      </c>
      <c r="K21" s="36">
        <v>1.01</v>
      </c>
      <c r="L21" s="37">
        <v>0.01</v>
      </c>
      <c r="M21" s="37">
        <f t="shared" si="1"/>
        <v>1.01E-2</v>
      </c>
      <c r="N21" s="10" t="s">
        <v>355</v>
      </c>
      <c r="O21" s="42"/>
      <c r="P21" s="42"/>
      <c r="Q21" s="20"/>
    </row>
    <row r="22" spans="1:17" ht="20.149999999999999" customHeight="1">
      <c r="A22" s="9">
        <v>15</v>
      </c>
      <c r="B22" s="10" t="s">
        <v>388</v>
      </c>
      <c r="C22" s="11" t="s">
        <v>181</v>
      </c>
      <c r="D22" s="12" t="s">
        <v>394</v>
      </c>
      <c r="E22" s="13"/>
      <c r="F22" s="10"/>
      <c r="G22" s="10"/>
      <c r="H22" s="10"/>
      <c r="I22" s="10" t="s">
        <v>391</v>
      </c>
      <c r="J22" s="35">
        <v>1</v>
      </c>
      <c r="K22" s="36">
        <v>1.01</v>
      </c>
      <c r="L22" s="37">
        <v>0.01</v>
      </c>
      <c r="M22" s="37">
        <f t="shared" si="1"/>
        <v>1.01E-2</v>
      </c>
      <c r="N22" s="10" t="s">
        <v>355</v>
      </c>
      <c r="O22" s="42"/>
      <c r="P22" s="42"/>
      <c r="Q22" s="20"/>
    </row>
    <row r="23" spans="1:17" ht="21" customHeight="1">
      <c r="A23" s="9">
        <v>16</v>
      </c>
      <c r="B23" s="10" t="s">
        <v>388</v>
      </c>
      <c r="C23" s="11" t="s">
        <v>395</v>
      </c>
      <c r="D23" s="12" t="s">
        <v>396</v>
      </c>
      <c r="E23" s="13"/>
      <c r="F23" s="10"/>
      <c r="G23" s="10"/>
      <c r="H23" s="10"/>
      <c r="I23" s="10" t="s">
        <v>397</v>
      </c>
      <c r="J23" s="10">
        <v>2</v>
      </c>
      <c r="K23" s="36">
        <v>1.01</v>
      </c>
      <c r="L23" s="37">
        <v>0.02</v>
      </c>
      <c r="M23" s="37">
        <f t="shared" si="1"/>
        <v>4.0399999999999998E-2</v>
      </c>
      <c r="N23" s="10" t="s">
        <v>355</v>
      </c>
      <c r="O23" s="42"/>
      <c r="P23" s="42"/>
      <c r="Q23" s="20"/>
    </row>
    <row r="24" spans="1:17" ht="21" customHeight="1">
      <c r="A24" s="9">
        <v>17</v>
      </c>
      <c r="B24" s="10" t="s">
        <v>388</v>
      </c>
      <c r="C24" s="11" t="s">
        <v>398</v>
      </c>
      <c r="D24" s="12" t="s">
        <v>399</v>
      </c>
      <c r="E24" s="13"/>
      <c r="F24" s="10"/>
      <c r="G24" s="10"/>
      <c r="H24" s="10"/>
      <c r="I24" s="10" t="s">
        <v>400</v>
      </c>
      <c r="J24" s="10">
        <v>1</v>
      </c>
      <c r="K24" s="36">
        <v>1.01</v>
      </c>
      <c r="L24" s="37">
        <v>0.03</v>
      </c>
      <c r="M24" s="37">
        <f t="shared" si="1"/>
        <v>3.0300000000000001E-2</v>
      </c>
      <c r="N24" s="10" t="s">
        <v>355</v>
      </c>
      <c r="O24" s="42"/>
      <c r="P24" s="42"/>
      <c r="Q24" s="20"/>
    </row>
    <row r="25" spans="1:17" ht="21" customHeight="1">
      <c r="A25" s="9">
        <v>18</v>
      </c>
      <c r="B25" s="10" t="s">
        <v>388</v>
      </c>
      <c r="C25" s="11" t="s">
        <v>401</v>
      </c>
      <c r="D25" s="12" t="s">
        <v>402</v>
      </c>
      <c r="E25" s="13"/>
      <c r="F25" s="10"/>
      <c r="G25" s="10"/>
      <c r="H25" s="10"/>
      <c r="I25" s="10" t="s">
        <v>397</v>
      </c>
      <c r="J25" s="10">
        <v>1</v>
      </c>
      <c r="K25" s="36">
        <v>1.01</v>
      </c>
      <c r="L25" s="37">
        <v>0.02</v>
      </c>
      <c r="M25" s="37">
        <f t="shared" si="1"/>
        <v>2.0199999999999999E-2</v>
      </c>
      <c r="N25" s="10" t="s">
        <v>355</v>
      </c>
      <c r="O25" s="42"/>
      <c r="P25" s="42"/>
      <c r="Q25" s="20"/>
    </row>
    <row r="26" spans="1:17" ht="21" customHeight="1">
      <c r="A26" s="9">
        <v>19</v>
      </c>
      <c r="B26" s="10" t="s">
        <v>388</v>
      </c>
      <c r="C26" s="11" t="s">
        <v>403</v>
      </c>
      <c r="D26" s="12"/>
      <c r="E26" s="13"/>
      <c r="F26" s="10"/>
      <c r="G26" s="10"/>
      <c r="H26" s="10"/>
      <c r="I26" s="10" t="s">
        <v>397</v>
      </c>
      <c r="J26" s="10">
        <v>1</v>
      </c>
      <c r="K26" s="36">
        <v>1.01</v>
      </c>
      <c r="L26" s="37">
        <v>0.1</v>
      </c>
      <c r="M26" s="37">
        <f t="shared" si="1"/>
        <v>0.10100000000000001</v>
      </c>
      <c r="N26" s="10" t="s">
        <v>355</v>
      </c>
      <c r="O26" s="42"/>
      <c r="P26" s="42"/>
      <c r="Q26" s="20"/>
    </row>
    <row r="27" spans="1:17" ht="21" customHeight="1">
      <c r="A27" s="9">
        <v>20</v>
      </c>
      <c r="B27" s="10" t="s">
        <v>359</v>
      </c>
      <c r="C27" s="11" t="s">
        <v>404</v>
      </c>
      <c r="D27" s="12"/>
      <c r="E27" s="13"/>
      <c r="F27" s="10"/>
      <c r="G27" s="10"/>
      <c r="H27" s="10"/>
      <c r="I27" s="10" t="s">
        <v>375</v>
      </c>
      <c r="J27" s="10">
        <v>1</v>
      </c>
      <c r="K27" s="36">
        <v>1.01</v>
      </c>
      <c r="L27" s="37">
        <v>0.1</v>
      </c>
      <c r="M27" s="37">
        <f t="shared" si="1"/>
        <v>0.10100000000000001</v>
      </c>
      <c r="N27" s="10" t="s">
        <v>387</v>
      </c>
      <c r="O27" s="42"/>
      <c r="P27" s="42"/>
      <c r="Q27" s="20"/>
    </row>
    <row r="28" spans="1:17" ht="21" customHeight="1">
      <c r="A28" s="9">
        <v>21</v>
      </c>
      <c r="B28" s="10" t="s">
        <v>359</v>
      </c>
      <c r="C28" s="11" t="s">
        <v>405</v>
      </c>
      <c r="D28" s="12"/>
      <c r="E28" s="13"/>
      <c r="F28" s="10"/>
      <c r="G28" s="10"/>
      <c r="H28" s="10"/>
      <c r="I28" s="10" t="s">
        <v>391</v>
      </c>
      <c r="J28" s="10">
        <v>1</v>
      </c>
      <c r="K28" s="36">
        <v>1.01</v>
      </c>
      <c r="L28" s="37">
        <v>0.5</v>
      </c>
      <c r="M28" s="37">
        <f t="shared" si="1"/>
        <v>0.505</v>
      </c>
      <c r="N28" s="10" t="s">
        <v>355</v>
      </c>
      <c r="O28" s="42"/>
      <c r="P28" s="42"/>
      <c r="Q28" s="20"/>
    </row>
    <row r="29" spans="1:17" ht="21" customHeight="1">
      <c r="A29" s="9">
        <v>22</v>
      </c>
      <c r="B29" s="10" t="s">
        <v>359</v>
      </c>
      <c r="C29" s="11" t="s">
        <v>406</v>
      </c>
      <c r="D29" s="12"/>
      <c r="E29" s="13"/>
      <c r="F29" s="10"/>
      <c r="G29" s="10"/>
      <c r="H29" s="10"/>
      <c r="I29" s="10" t="s">
        <v>391</v>
      </c>
      <c r="J29" s="10">
        <v>1</v>
      </c>
      <c r="K29" s="36">
        <v>1.01</v>
      </c>
      <c r="L29" s="37">
        <v>3.6</v>
      </c>
      <c r="M29" s="37">
        <f t="shared" si="1"/>
        <v>3.6360000000000001</v>
      </c>
      <c r="N29" s="10" t="s">
        <v>355</v>
      </c>
      <c r="O29" s="41" t="s">
        <v>407</v>
      </c>
      <c r="P29" s="42"/>
      <c r="Q29" s="20"/>
    </row>
    <row r="30" spans="1:17" ht="21" customHeight="1">
      <c r="A30" s="434" t="s">
        <v>408</v>
      </c>
      <c r="B30" s="434"/>
      <c r="C30" s="17"/>
      <c r="D30" s="18"/>
      <c r="E30" s="19"/>
      <c r="F30" s="20"/>
      <c r="G30" s="20"/>
      <c r="H30" s="20"/>
      <c r="I30" s="20"/>
      <c r="J30" s="43"/>
      <c r="K30" s="44"/>
      <c r="L30" s="45"/>
      <c r="M30" s="68">
        <f>SUM(M8:M29)</f>
        <v>26.547699999999999</v>
      </c>
      <c r="N30" s="47"/>
      <c r="O30" s="42"/>
      <c r="P30" s="42"/>
      <c r="Q30" s="47"/>
    </row>
    <row r="31" spans="1:17" ht="21" customHeight="1">
      <c r="A31" s="441" t="s">
        <v>409</v>
      </c>
      <c r="B31" s="442"/>
      <c r="C31" s="17"/>
      <c r="D31" s="18"/>
      <c r="E31" s="19"/>
      <c r="F31" s="20"/>
      <c r="G31" s="20"/>
      <c r="H31" s="20"/>
      <c r="I31" s="20"/>
      <c r="J31" s="43"/>
      <c r="K31" s="44"/>
      <c r="L31" s="45"/>
      <c r="M31" s="68">
        <v>0.57999999999999996</v>
      </c>
      <c r="N31" s="20"/>
      <c r="O31" s="42"/>
      <c r="P31" s="42"/>
      <c r="Q31" s="20"/>
    </row>
    <row r="32" spans="1:17" ht="21" customHeight="1">
      <c r="A32" s="441" t="s">
        <v>410</v>
      </c>
      <c r="B32" s="442"/>
      <c r="C32" s="17"/>
      <c r="D32" s="18"/>
      <c r="E32" s="19"/>
      <c r="F32" s="20"/>
      <c r="G32" s="20"/>
      <c r="H32" s="20"/>
      <c r="I32" s="20"/>
      <c r="J32" s="43"/>
      <c r="K32" s="44"/>
      <c r="L32" s="45"/>
      <c r="M32" s="68"/>
      <c r="N32" s="20"/>
      <c r="O32" s="41"/>
      <c r="P32" s="42"/>
      <c r="Q32" s="20"/>
    </row>
    <row r="33" spans="1:17" ht="21" customHeight="1">
      <c r="A33" s="16" t="s">
        <v>411</v>
      </c>
      <c r="B33" s="16"/>
      <c r="C33" s="17"/>
      <c r="D33" s="21"/>
      <c r="E33" s="22"/>
      <c r="F33" s="23"/>
      <c r="G33" s="23"/>
      <c r="H33" s="23"/>
      <c r="I33" s="23"/>
      <c r="J33" s="48"/>
      <c r="K33" s="49"/>
      <c r="L33" s="50"/>
      <c r="M33" s="68">
        <v>19.170000000000002</v>
      </c>
      <c r="N33" s="23"/>
      <c r="O33" s="52"/>
      <c r="P33" s="53"/>
      <c r="Q33" s="23"/>
    </row>
    <row r="34" spans="1:17" ht="21" customHeight="1">
      <c r="A34" s="434" t="s">
        <v>412</v>
      </c>
      <c r="B34" s="434"/>
      <c r="C34" s="17"/>
      <c r="D34" s="18"/>
      <c r="E34" s="19"/>
      <c r="F34" s="20"/>
      <c r="G34" s="20"/>
      <c r="H34" s="20"/>
      <c r="I34" s="20"/>
      <c r="J34" s="43"/>
      <c r="K34" s="44"/>
      <c r="L34" s="45"/>
      <c r="M34" s="68">
        <f>SUM(M30:M33)</f>
        <v>46.297699999999999</v>
      </c>
      <c r="N34" s="20"/>
      <c r="O34" s="41"/>
      <c r="P34" s="42"/>
      <c r="Q34" s="20"/>
    </row>
  </sheetData>
  <mergeCells count="18">
    <mergeCell ref="A31:B31"/>
    <mergeCell ref="A32:B32"/>
    <mergeCell ref="A34:B34"/>
    <mergeCell ref="B6:I6"/>
    <mergeCell ref="J6:N6"/>
    <mergeCell ref="B2:F5"/>
    <mergeCell ref="O6:Q6"/>
    <mergeCell ref="A30:B30"/>
    <mergeCell ref="A1:Q1"/>
    <mergeCell ref="H2:J2"/>
    <mergeCell ref="L2:M2"/>
    <mergeCell ref="H3:J3"/>
    <mergeCell ref="L3:M3"/>
    <mergeCell ref="A2:A5"/>
    <mergeCell ref="H4:J4"/>
    <mergeCell ref="L4:M4"/>
    <mergeCell ref="H5:J5"/>
    <mergeCell ref="L5:M5"/>
  </mergeCells>
  <phoneticPr fontId="121" type="noConversion"/>
  <printOptions horizontalCentered="1" verticalCentered="1"/>
  <pageMargins left="7.8472222222222193E-2" right="7.8472222222222193E-2" top="0" bottom="0" header="0.31458333333333299" footer="0.31458333333333299"/>
  <pageSetup paperSize="9" scale="73" orientation="landscape"/>
  <headerFooter>
    <oddFooter>&amp;R&amp;P/&amp;N/&amp;D/&amp;TIRENE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S251"/>
  <sheetViews>
    <sheetView topLeftCell="D28" workbookViewId="0">
      <selection activeCell="N37" sqref="N37"/>
    </sheetView>
  </sheetViews>
  <sheetFormatPr defaultColWidth="8.90625" defaultRowHeight="16.5"/>
  <cols>
    <col min="1" max="1" width="5.6328125" style="3" customWidth="1"/>
    <col min="2" max="2" width="11.6328125" style="3" customWidth="1"/>
    <col min="3" max="3" width="23.1796875" style="3" customWidth="1"/>
    <col min="4" max="4" width="13.81640625" style="4" customWidth="1"/>
    <col min="5" max="5" width="9" style="4" customWidth="1"/>
    <col min="6" max="6" width="12.26953125" style="3" customWidth="1"/>
    <col min="7" max="7" width="12.453125" style="3" customWidth="1"/>
    <col min="8" max="8" width="11.08984375" style="3" customWidth="1"/>
    <col min="9" max="9" width="5.81640625" style="3" customWidth="1"/>
    <col min="10" max="10" width="7.36328125" style="3" customWidth="1"/>
    <col min="11" max="11" width="7.81640625" style="3" customWidth="1"/>
    <col min="12" max="12" width="9.08984375" style="3" customWidth="1"/>
    <col min="13" max="13" width="9.36328125" style="3" customWidth="1"/>
    <col min="14" max="14" width="9.36328125" style="345" customWidth="1"/>
    <col min="15" max="15" width="9.1796875" style="3" customWidth="1"/>
    <col min="16" max="16" width="9.90625" style="3" customWidth="1"/>
    <col min="17" max="18" width="11" style="3" customWidth="1"/>
    <col min="19" max="19" width="10.81640625" style="3" customWidth="1"/>
    <col min="20" max="16384" width="8.90625" style="3"/>
  </cols>
  <sheetData>
    <row r="1" spans="1:19" s="58" customFormat="1" ht="30.9" customHeight="1">
      <c r="A1" s="435" t="s">
        <v>312</v>
      </c>
      <c r="B1" s="435"/>
      <c r="C1" s="435"/>
      <c r="D1" s="435"/>
      <c r="E1" s="435"/>
      <c r="F1" s="435"/>
      <c r="G1" s="435"/>
      <c r="H1" s="436"/>
      <c r="I1" s="435"/>
      <c r="J1" s="435"/>
      <c r="K1" s="435"/>
      <c r="L1" s="436"/>
      <c r="M1" s="435"/>
      <c r="N1" s="436"/>
      <c r="O1" s="436"/>
      <c r="P1" s="435"/>
      <c r="Q1" s="435"/>
      <c r="R1" s="435"/>
    </row>
    <row r="2" spans="1:19" s="59" customFormat="1" ht="26.15" customHeight="1">
      <c r="A2" s="440" t="s">
        <v>4</v>
      </c>
      <c r="B2" s="431"/>
      <c r="C2" s="431"/>
      <c r="D2" s="431"/>
      <c r="E2" s="431"/>
      <c r="F2" s="431"/>
      <c r="G2" s="6" t="s">
        <v>313</v>
      </c>
      <c r="H2" s="437" t="s">
        <v>314</v>
      </c>
      <c r="I2" s="438"/>
      <c r="J2" s="439"/>
      <c r="K2" s="6" t="s">
        <v>315</v>
      </c>
      <c r="L2" s="437" t="s">
        <v>316</v>
      </c>
      <c r="M2" s="439"/>
      <c r="N2" s="342"/>
      <c r="O2" s="27" t="s">
        <v>317</v>
      </c>
      <c r="P2" s="26" t="s">
        <v>417</v>
      </c>
      <c r="Q2" s="28" t="s">
        <v>319</v>
      </c>
      <c r="R2" s="26" t="s">
        <v>320</v>
      </c>
    </row>
    <row r="3" spans="1:19" s="59" customFormat="1" ht="26.15" customHeight="1">
      <c r="A3" s="440"/>
      <c r="B3" s="431"/>
      <c r="C3" s="431"/>
      <c r="D3" s="431"/>
      <c r="E3" s="431"/>
      <c r="F3" s="431"/>
      <c r="G3" s="6" t="s">
        <v>321</v>
      </c>
      <c r="H3" s="437">
        <v>527</v>
      </c>
      <c r="I3" s="438"/>
      <c r="J3" s="439"/>
      <c r="K3" s="6" t="s">
        <v>322</v>
      </c>
      <c r="L3" s="437" t="s">
        <v>323</v>
      </c>
      <c r="M3" s="439"/>
      <c r="N3" s="342"/>
      <c r="O3" s="27" t="s">
        <v>324</v>
      </c>
      <c r="P3" s="26" t="s">
        <v>325</v>
      </c>
      <c r="Q3" s="28" t="s">
        <v>326</v>
      </c>
      <c r="R3" s="60">
        <v>50834</v>
      </c>
    </row>
    <row r="4" spans="1:19" s="61" customFormat="1" ht="26.15" customHeight="1">
      <c r="A4" s="440"/>
      <c r="B4" s="431"/>
      <c r="C4" s="431"/>
      <c r="D4" s="431"/>
      <c r="E4" s="431"/>
      <c r="F4" s="431"/>
      <c r="G4" s="6" t="s">
        <v>327</v>
      </c>
      <c r="H4" s="437" t="s">
        <v>328</v>
      </c>
      <c r="I4" s="438"/>
      <c r="J4" s="439"/>
      <c r="K4" s="6"/>
      <c r="L4" s="437"/>
      <c r="M4" s="439"/>
      <c r="N4" s="342"/>
      <c r="O4" s="27" t="s">
        <v>329</v>
      </c>
      <c r="P4" s="26" t="s">
        <v>320</v>
      </c>
      <c r="Q4" s="28" t="s">
        <v>330</v>
      </c>
      <c r="R4" s="26"/>
    </row>
    <row r="5" spans="1:19" s="61" customFormat="1" ht="26.15" customHeight="1">
      <c r="A5" s="440"/>
      <c r="B5" s="431"/>
      <c r="C5" s="431"/>
      <c r="D5" s="431"/>
      <c r="E5" s="431"/>
      <c r="F5" s="431"/>
      <c r="G5" s="6" t="s">
        <v>331</v>
      </c>
      <c r="H5" s="437" t="s">
        <v>418</v>
      </c>
      <c r="I5" s="438"/>
      <c r="J5" s="439"/>
      <c r="K5" s="6" t="s">
        <v>333</v>
      </c>
      <c r="L5" s="437" t="s">
        <v>325</v>
      </c>
      <c r="M5" s="439"/>
      <c r="N5" s="342"/>
      <c r="O5" s="27" t="s">
        <v>334</v>
      </c>
      <c r="P5" s="29">
        <v>45084</v>
      </c>
      <c r="Q5" s="30"/>
      <c r="R5" s="62"/>
    </row>
    <row r="6" spans="1:19" s="61" customFormat="1" ht="24.65" customHeight="1">
      <c r="A6" s="5"/>
      <c r="B6" s="443" t="s">
        <v>335</v>
      </c>
      <c r="C6" s="444"/>
      <c r="D6" s="444"/>
      <c r="E6" s="444"/>
      <c r="F6" s="444"/>
      <c r="G6" s="444"/>
      <c r="H6" s="445"/>
      <c r="I6" s="446"/>
      <c r="J6" s="447" t="s">
        <v>336</v>
      </c>
      <c r="K6" s="447"/>
      <c r="L6" s="448"/>
      <c r="M6" s="447"/>
      <c r="N6" s="449"/>
      <c r="O6" s="449"/>
      <c r="P6" s="432" t="s">
        <v>337</v>
      </c>
      <c r="Q6" s="432"/>
      <c r="R6" s="432"/>
      <c r="S6" s="34"/>
    </row>
    <row r="7" spans="1:19" s="61" customFormat="1" ht="42" customHeight="1">
      <c r="A7" s="7" t="s">
        <v>17</v>
      </c>
      <c r="B7" s="8" t="s">
        <v>338</v>
      </c>
      <c r="C7" s="8" t="s">
        <v>18</v>
      </c>
      <c r="D7" s="8" t="s">
        <v>19</v>
      </c>
      <c r="E7" s="8" t="s">
        <v>339</v>
      </c>
      <c r="F7" s="8" t="s">
        <v>20</v>
      </c>
      <c r="G7" s="8" t="s">
        <v>340</v>
      </c>
      <c r="H7" s="8" t="s">
        <v>341</v>
      </c>
      <c r="I7" s="8" t="s">
        <v>342</v>
      </c>
      <c r="J7" s="32" t="s">
        <v>343</v>
      </c>
      <c r="K7" s="32" t="s">
        <v>344</v>
      </c>
      <c r="L7" s="32" t="s">
        <v>345</v>
      </c>
      <c r="M7" s="32" t="s">
        <v>346</v>
      </c>
      <c r="N7" s="33" t="s">
        <v>435</v>
      </c>
      <c r="O7" s="33" t="s">
        <v>34</v>
      </c>
      <c r="P7" s="34" t="s">
        <v>419</v>
      </c>
      <c r="Q7" s="31" t="s">
        <v>420</v>
      </c>
      <c r="R7" s="34" t="s">
        <v>421</v>
      </c>
      <c r="S7" s="34" t="s">
        <v>422</v>
      </c>
    </row>
    <row r="8" spans="1:19" s="2" customFormat="1" ht="21" customHeight="1">
      <c r="A8" s="9">
        <v>1</v>
      </c>
      <c r="B8" s="10" t="s">
        <v>350</v>
      </c>
      <c r="C8" s="11" t="s">
        <v>351</v>
      </c>
      <c r="D8" s="12"/>
      <c r="E8" s="13" t="s">
        <v>352</v>
      </c>
      <c r="F8" s="10" t="s">
        <v>353</v>
      </c>
      <c r="G8" s="10">
        <v>164</v>
      </c>
      <c r="H8" s="10">
        <v>175</v>
      </c>
      <c r="I8" s="10" t="s">
        <v>354</v>
      </c>
      <c r="J8" s="340">
        <v>0.78</v>
      </c>
      <c r="K8" s="36">
        <v>1.05</v>
      </c>
      <c r="L8" s="37">
        <v>17</v>
      </c>
      <c r="M8" s="37">
        <f t="shared" ref="M8:M13" si="0">J8*K8*L8</f>
        <v>13.923000000000002</v>
      </c>
      <c r="N8" s="324">
        <f>0.76*K8*L8</f>
        <v>13.566000000000001</v>
      </c>
      <c r="O8" s="38" t="s">
        <v>355</v>
      </c>
      <c r="P8" s="39"/>
      <c r="Q8" s="40"/>
      <c r="R8" s="39"/>
    </row>
    <row r="9" spans="1:19" s="335" customFormat="1" ht="21" customHeight="1">
      <c r="A9" s="329">
        <v>2</v>
      </c>
      <c r="B9" s="326" t="s">
        <v>350</v>
      </c>
      <c r="C9" s="330" t="s">
        <v>423</v>
      </c>
      <c r="D9" s="331"/>
      <c r="E9" s="332"/>
      <c r="F9" s="326" t="s">
        <v>357</v>
      </c>
      <c r="G9" s="326"/>
      <c r="H9" s="326"/>
      <c r="I9" s="326" t="s">
        <v>358</v>
      </c>
      <c r="J9" s="336">
        <v>1</v>
      </c>
      <c r="K9" s="325">
        <v>1.03</v>
      </c>
      <c r="L9" s="324">
        <v>4.5999999999999996</v>
      </c>
      <c r="M9" s="324">
        <f t="shared" si="0"/>
        <v>4.7379999999999995</v>
      </c>
      <c r="N9" s="337">
        <f>J9*K9*4.2</f>
        <v>4.3260000000000005</v>
      </c>
      <c r="O9" s="338" t="s">
        <v>355</v>
      </c>
      <c r="P9" s="333"/>
      <c r="Q9" s="334"/>
      <c r="R9" s="333"/>
    </row>
    <row r="10" spans="1:19" s="2" customFormat="1" ht="21" customHeight="1">
      <c r="A10" s="9">
        <v>3</v>
      </c>
      <c r="B10" s="10" t="s">
        <v>359</v>
      </c>
      <c r="C10" s="11" t="s">
        <v>360</v>
      </c>
      <c r="D10" s="12"/>
      <c r="E10" s="13"/>
      <c r="F10" s="10"/>
      <c r="G10" s="10">
        <v>5000</v>
      </c>
      <c r="H10" s="10"/>
      <c r="I10" s="10" t="s">
        <v>269</v>
      </c>
      <c r="J10" s="35">
        <v>0.1</v>
      </c>
      <c r="K10" s="36">
        <v>1.03</v>
      </c>
      <c r="L10" s="37">
        <v>3.5</v>
      </c>
      <c r="M10" s="37">
        <f t="shared" si="0"/>
        <v>0.36050000000000004</v>
      </c>
      <c r="N10" s="337">
        <v>0.36050000000000004</v>
      </c>
      <c r="O10" s="38" t="s">
        <v>355</v>
      </c>
      <c r="P10" s="41"/>
      <c r="Q10" s="42"/>
      <c r="R10" s="41"/>
    </row>
    <row r="11" spans="1:19" s="2" customFormat="1" ht="21" customHeight="1">
      <c r="A11" s="9">
        <v>4</v>
      </c>
      <c r="B11" s="10" t="s">
        <v>359</v>
      </c>
      <c r="C11" s="11" t="s">
        <v>361</v>
      </c>
      <c r="D11" s="12"/>
      <c r="E11" s="13"/>
      <c r="F11" s="10"/>
      <c r="G11" s="10"/>
      <c r="H11" s="10"/>
      <c r="I11" s="10" t="s">
        <v>269</v>
      </c>
      <c r="J11" s="35">
        <v>0.4</v>
      </c>
      <c r="K11" s="36">
        <v>1.03</v>
      </c>
      <c r="L11" s="37">
        <v>0.1</v>
      </c>
      <c r="M11" s="37">
        <f t="shared" si="0"/>
        <v>4.1200000000000007E-2</v>
      </c>
      <c r="N11" s="324">
        <v>4.1200000000000007E-2</v>
      </c>
      <c r="O11" s="9" t="s">
        <v>355</v>
      </c>
      <c r="P11" s="20"/>
      <c r="Q11" s="20"/>
      <c r="R11" s="20"/>
    </row>
    <row r="12" spans="1:19" s="2" customFormat="1" ht="21" customHeight="1">
      <c r="A12" s="9">
        <v>5</v>
      </c>
      <c r="B12" s="10" t="s">
        <v>359</v>
      </c>
      <c r="C12" s="11" t="s">
        <v>362</v>
      </c>
      <c r="D12" s="12"/>
      <c r="E12" s="13"/>
      <c r="F12" s="10"/>
      <c r="G12" s="10">
        <v>120</v>
      </c>
      <c r="H12" s="10"/>
      <c r="I12" s="10" t="s">
        <v>269</v>
      </c>
      <c r="J12" s="35">
        <v>0.1</v>
      </c>
      <c r="K12" s="36">
        <v>1.03</v>
      </c>
      <c r="L12" s="37">
        <v>4.8</v>
      </c>
      <c r="M12" s="37">
        <f t="shared" si="0"/>
        <v>0.49440000000000001</v>
      </c>
      <c r="N12" s="324">
        <v>0.49440000000000001</v>
      </c>
      <c r="O12" s="9" t="s">
        <v>355</v>
      </c>
      <c r="P12" s="20"/>
      <c r="Q12" s="20"/>
      <c r="R12" s="20"/>
    </row>
    <row r="13" spans="1:19" s="2" customFormat="1" ht="21" customHeight="1">
      <c r="A13" s="9">
        <v>6</v>
      </c>
      <c r="B13" s="10" t="s">
        <v>363</v>
      </c>
      <c r="C13" s="11" t="s">
        <v>424</v>
      </c>
      <c r="D13" s="12" t="s">
        <v>425</v>
      </c>
      <c r="E13" s="13"/>
      <c r="F13" s="10"/>
      <c r="G13" s="10"/>
      <c r="H13" s="10"/>
      <c r="I13" s="10" t="s">
        <v>375</v>
      </c>
      <c r="J13" s="35">
        <v>1</v>
      </c>
      <c r="K13" s="36">
        <v>1.01</v>
      </c>
      <c r="L13" s="37">
        <v>3.25</v>
      </c>
      <c r="M13" s="37">
        <f t="shared" si="0"/>
        <v>3.2825000000000002</v>
      </c>
      <c r="N13" s="324">
        <v>3.2825000000000002</v>
      </c>
      <c r="O13" s="9" t="s">
        <v>426</v>
      </c>
      <c r="P13" s="20"/>
      <c r="Q13" s="20"/>
      <c r="R13" s="20"/>
    </row>
    <row r="14" spans="1:19" s="2" customFormat="1" ht="21" customHeight="1">
      <c r="A14" s="9">
        <v>7</v>
      </c>
      <c r="B14" s="10" t="s">
        <v>363</v>
      </c>
      <c r="C14" s="14" t="s">
        <v>364</v>
      </c>
      <c r="D14" s="15" t="s">
        <v>365</v>
      </c>
      <c r="E14" s="13"/>
      <c r="F14" s="10"/>
      <c r="G14" s="10"/>
      <c r="H14" s="10"/>
      <c r="I14" s="10" t="s">
        <v>366</v>
      </c>
      <c r="J14" s="10">
        <v>1</v>
      </c>
      <c r="K14" s="36">
        <v>1.01</v>
      </c>
      <c r="L14" s="37">
        <v>0.115</v>
      </c>
      <c r="M14" s="37">
        <f t="shared" ref="M14:M29" si="1">J14*K14*L14</f>
        <v>0.11615</v>
      </c>
      <c r="N14" s="324">
        <v>0.11615</v>
      </c>
      <c r="O14" s="9" t="s">
        <v>367</v>
      </c>
      <c r="P14" s="20"/>
      <c r="Q14" s="20"/>
      <c r="R14" s="20"/>
    </row>
    <row r="15" spans="1:19" s="2" customFormat="1" ht="21" customHeight="1">
      <c r="A15" s="9">
        <v>8</v>
      </c>
      <c r="B15" s="10" t="s">
        <v>363</v>
      </c>
      <c r="C15" s="14" t="s">
        <v>368</v>
      </c>
      <c r="D15" s="15" t="s">
        <v>369</v>
      </c>
      <c r="E15" s="13"/>
      <c r="F15" s="10" t="s">
        <v>370</v>
      </c>
      <c r="G15" s="10"/>
      <c r="H15" s="10"/>
      <c r="I15" s="10" t="s">
        <v>366</v>
      </c>
      <c r="J15" s="10">
        <v>4</v>
      </c>
      <c r="K15" s="36">
        <v>1.01</v>
      </c>
      <c r="L15" s="37">
        <v>0.25</v>
      </c>
      <c r="M15" s="37">
        <f t="shared" si="1"/>
        <v>1.01</v>
      </c>
      <c r="N15" s="324">
        <v>1.01</v>
      </c>
      <c r="O15" s="9" t="s">
        <v>371</v>
      </c>
      <c r="P15" s="20"/>
      <c r="Q15" s="20" t="s">
        <v>427</v>
      </c>
      <c r="R15" s="20"/>
    </row>
    <row r="16" spans="1:19" s="2" customFormat="1" ht="21" customHeight="1">
      <c r="A16" s="9">
        <v>9</v>
      </c>
      <c r="B16" s="10" t="s">
        <v>363</v>
      </c>
      <c r="C16" s="11" t="s">
        <v>372</v>
      </c>
      <c r="D16" s="12" t="s">
        <v>373</v>
      </c>
      <c r="E16" s="13"/>
      <c r="F16" s="10"/>
      <c r="G16" s="10" t="s">
        <v>374</v>
      </c>
      <c r="H16" s="10"/>
      <c r="I16" s="10" t="s">
        <v>375</v>
      </c>
      <c r="J16" s="10">
        <v>1</v>
      </c>
      <c r="K16" s="36">
        <v>1.01</v>
      </c>
      <c r="L16" s="37">
        <v>0.2</v>
      </c>
      <c r="M16" s="37">
        <f t="shared" si="1"/>
        <v>0.20200000000000001</v>
      </c>
      <c r="N16" s="324">
        <v>0.20200000000000001</v>
      </c>
      <c r="O16" s="9" t="s">
        <v>376</v>
      </c>
      <c r="P16" s="20"/>
      <c r="Q16" s="20"/>
      <c r="R16" s="20"/>
    </row>
    <row r="17" spans="1:18" s="2" customFormat="1" ht="21" customHeight="1">
      <c r="A17" s="9">
        <v>10</v>
      </c>
      <c r="B17" s="10" t="s">
        <v>363</v>
      </c>
      <c r="C17" s="11" t="s">
        <v>377</v>
      </c>
      <c r="D17" s="12" t="s">
        <v>378</v>
      </c>
      <c r="E17" s="13"/>
      <c r="F17" s="10"/>
      <c r="G17" s="10"/>
      <c r="H17" s="10"/>
      <c r="I17" s="10" t="s">
        <v>375</v>
      </c>
      <c r="J17" s="10">
        <v>1</v>
      </c>
      <c r="K17" s="36">
        <v>1.01</v>
      </c>
      <c r="L17" s="37">
        <v>0.14000000000000001</v>
      </c>
      <c r="M17" s="37">
        <f t="shared" si="1"/>
        <v>0.14140000000000003</v>
      </c>
      <c r="N17" s="324">
        <v>0.14140000000000003</v>
      </c>
      <c r="O17" s="9" t="s">
        <v>367</v>
      </c>
      <c r="P17" s="41"/>
      <c r="Q17" s="42"/>
      <c r="R17" s="41"/>
    </row>
    <row r="18" spans="1:18" s="2" customFormat="1" ht="21" customHeight="1">
      <c r="A18" s="9">
        <v>11</v>
      </c>
      <c r="B18" s="10" t="s">
        <v>363</v>
      </c>
      <c r="C18" s="11" t="s">
        <v>379</v>
      </c>
      <c r="D18" s="12" t="s">
        <v>380</v>
      </c>
      <c r="E18" s="13"/>
      <c r="F18" s="10"/>
      <c r="G18" s="10"/>
      <c r="H18" s="10"/>
      <c r="I18" s="10" t="s">
        <v>375</v>
      </c>
      <c r="J18" s="10">
        <v>1</v>
      </c>
      <c r="K18" s="36">
        <v>1.01</v>
      </c>
      <c r="L18" s="37">
        <v>7.4999999999999997E-2</v>
      </c>
      <c r="M18" s="37">
        <f t="shared" si="1"/>
        <v>7.5749999999999998E-2</v>
      </c>
      <c r="N18" s="324">
        <v>7.5749999999999998E-2</v>
      </c>
      <c r="O18" s="9" t="s">
        <v>367</v>
      </c>
      <c r="P18" s="41"/>
      <c r="Q18" s="42"/>
      <c r="R18" s="41"/>
    </row>
    <row r="19" spans="1:18" s="2" customFormat="1" ht="21" customHeight="1">
      <c r="A19" s="9">
        <v>12</v>
      </c>
      <c r="B19" s="10" t="s">
        <v>363</v>
      </c>
      <c r="C19" s="11" t="s">
        <v>381</v>
      </c>
      <c r="D19" s="12" t="s">
        <v>382</v>
      </c>
      <c r="E19" s="13"/>
      <c r="F19" s="10"/>
      <c r="G19" s="10" t="s">
        <v>383</v>
      </c>
      <c r="H19" s="10"/>
      <c r="I19" s="10" t="s">
        <v>375</v>
      </c>
      <c r="J19" s="10">
        <v>1</v>
      </c>
      <c r="K19" s="36">
        <v>1.01</v>
      </c>
      <c r="L19" s="37">
        <v>0.22</v>
      </c>
      <c r="M19" s="37">
        <f t="shared" si="1"/>
        <v>0.22220000000000001</v>
      </c>
      <c r="N19" s="324">
        <v>0.22220000000000001</v>
      </c>
      <c r="O19" s="9" t="s">
        <v>428</v>
      </c>
      <c r="P19" s="41"/>
      <c r="Q19" s="42"/>
      <c r="R19" s="41"/>
    </row>
    <row r="20" spans="1:18" s="2" customFormat="1" ht="21" customHeight="1">
      <c r="A20" s="9">
        <v>13</v>
      </c>
      <c r="B20" s="10" t="s">
        <v>363</v>
      </c>
      <c r="C20" s="11" t="s">
        <v>385</v>
      </c>
      <c r="D20" s="12" t="s">
        <v>386</v>
      </c>
      <c r="E20" s="13"/>
      <c r="F20" s="10"/>
      <c r="G20" s="10"/>
      <c r="H20" s="10"/>
      <c r="I20" s="10" t="s">
        <v>375</v>
      </c>
      <c r="J20" s="10">
        <v>1</v>
      </c>
      <c r="K20" s="36">
        <v>1.01</v>
      </c>
      <c r="L20" s="37">
        <v>0.1</v>
      </c>
      <c r="M20" s="37">
        <f t="shared" si="1"/>
        <v>0.10100000000000001</v>
      </c>
      <c r="N20" s="324">
        <v>0.10100000000000001</v>
      </c>
      <c r="O20" s="9" t="s">
        <v>387</v>
      </c>
      <c r="P20" s="41"/>
      <c r="Q20" s="42"/>
      <c r="R20" s="41"/>
    </row>
    <row r="21" spans="1:18" s="2" customFormat="1" ht="21" customHeight="1">
      <c r="A21" s="9">
        <v>14</v>
      </c>
      <c r="B21" s="10" t="s">
        <v>388</v>
      </c>
      <c r="C21" s="11" t="s">
        <v>389</v>
      </c>
      <c r="D21" s="12" t="s">
        <v>390</v>
      </c>
      <c r="E21" s="13"/>
      <c r="F21" s="10"/>
      <c r="G21" s="10"/>
      <c r="H21" s="10"/>
      <c r="I21" s="10" t="s">
        <v>391</v>
      </c>
      <c r="J21" s="10">
        <v>3.3000000000000002E-2</v>
      </c>
      <c r="K21" s="36">
        <v>1.01</v>
      </c>
      <c r="L21" s="37">
        <v>11</v>
      </c>
      <c r="M21" s="37">
        <f t="shared" si="1"/>
        <v>0.36663000000000001</v>
      </c>
      <c r="N21" s="324">
        <v>0.36663000000000001</v>
      </c>
      <c r="O21" s="9" t="s">
        <v>355</v>
      </c>
      <c r="P21" s="41"/>
      <c r="Q21" s="42"/>
      <c r="R21" s="41"/>
    </row>
    <row r="22" spans="1:18" s="2" customFormat="1" ht="21" customHeight="1">
      <c r="A22" s="9">
        <v>15</v>
      </c>
      <c r="B22" s="10" t="s">
        <v>388</v>
      </c>
      <c r="C22" s="11" t="s">
        <v>392</v>
      </c>
      <c r="D22" s="12" t="s">
        <v>393</v>
      </c>
      <c r="E22" s="13"/>
      <c r="F22" s="10"/>
      <c r="G22" s="10"/>
      <c r="H22" s="10"/>
      <c r="I22" s="10" t="s">
        <v>391</v>
      </c>
      <c r="J22" s="35">
        <v>1</v>
      </c>
      <c r="K22" s="36">
        <v>1.01</v>
      </c>
      <c r="L22" s="37">
        <v>0.01</v>
      </c>
      <c r="M22" s="37">
        <f t="shared" si="1"/>
        <v>1.01E-2</v>
      </c>
      <c r="N22" s="324">
        <v>1.01E-2</v>
      </c>
      <c r="O22" s="9" t="s">
        <v>355</v>
      </c>
      <c r="P22" s="41"/>
      <c r="Q22" s="42"/>
      <c r="R22" s="41"/>
    </row>
    <row r="23" spans="1:18" s="2" customFormat="1" ht="21" customHeight="1">
      <c r="A23" s="9">
        <v>16</v>
      </c>
      <c r="B23" s="10" t="s">
        <v>388</v>
      </c>
      <c r="C23" s="11" t="s">
        <v>181</v>
      </c>
      <c r="D23" s="12" t="s">
        <v>394</v>
      </c>
      <c r="E23" s="13"/>
      <c r="F23" s="10"/>
      <c r="G23" s="10"/>
      <c r="H23" s="10"/>
      <c r="I23" s="10" t="s">
        <v>391</v>
      </c>
      <c r="J23" s="35">
        <v>1</v>
      </c>
      <c r="K23" s="36">
        <v>1.01</v>
      </c>
      <c r="L23" s="37">
        <v>0.01</v>
      </c>
      <c r="M23" s="37">
        <f t="shared" si="1"/>
        <v>1.01E-2</v>
      </c>
      <c r="N23" s="324">
        <v>1.01E-2</v>
      </c>
      <c r="O23" s="9" t="s">
        <v>355</v>
      </c>
      <c r="P23" s="41"/>
      <c r="Q23" s="42"/>
      <c r="R23" s="41"/>
    </row>
    <row r="24" spans="1:18" s="2" customFormat="1" ht="21" customHeight="1">
      <c r="A24" s="9">
        <v>17</v>
      </c>
      <c r="B24" s="10" t="s">
        <v>388</v>
      </c>
      <c r="C24" s="11" t="s">
        <v>395</v>
      </c>
      <c r="D24" s="12" t="s">
        <v>396</v>
      </c>
      <c r="E24" s="13"/>
      <c r="F24" s="10"/>
      <c r="G24" s="10"/>
      <c r="H24" s="10"/>
      <c r="I24" s="10" t="s">
        <v>397</v>
      </c>
      <c r="J24" s="10">
        <v>2</v>
      </c>
      <c r="K24" s="36">
        <v>1.01</v>
      </c>
      <c r="L24" s="37">
        <v>0.02</v>
      </c>
      <c r="M24" s="37">
        <f t="shared" si="1"/>
        <v>4.0399999999999998E-2</v>
      </c>
      <c r="N24" s="324">
        <v>4.0399999999999998E-2</v>
      </c>
      <c r="O24" s="9" t="s">
        <v>355</v>
      </c>
      <c r="P24" s="41"/>
      <c r="Q24" s="42"/>
      <c r="R24" s="41"/>
    </row>
    <row r="25" spans="1:18" s="2" customFormat="1" ht="21" customHeight="1">
      <c r="A25" s="9">
        <v>18</v>
      </c>
      <c r="B25" s="10" t="s">
        <v>388</v>
      </c>
      <c r="C25" s="11" t="s">
        <v>398</v>
      </c>
      <c r="D25" s="12" t="s">
        <v>399</v>
      </c>
      <c r="E25" s="13"/>
      <c r="F25" s="10"/>
      <c r="G25" s="10"/>
      <c r="H25" s="10"/>
      <c r="I25" s="10" t="s">
        <v>400</v>
      </c>
      <c r="J25" s="10">
        <v>1</v>
      </c>
      <c r="K25" s="36">
        <v>1.01</v>
      </c>
      <c r="L25" s="37">
        <v>6.5000000000000002E-2</v>
      </c>
      <c r="M25" s="37">
        <f t="shared" si="1"/>
        <v>6.565E-2</v>
      </c>
      <c r="N25" s="324">
        <v>6.565E-2</v>
      </c>
      <c r="O25" s="9" t="s">
        <v>355</v>
      </c>
      <c r="P25" s="41"/>
      <c r="Q25" s="42"/>
      <c r="R25" s="41"/>
    </row>
    <row r="26" spans="1:18" s="2" customFormat="1" ht="21" customHeight="1">
      <c r="A26" s="9">
        <v>19</v>
      </c>
      <c r="B26" s="10" t="s">
        <v>388</v>
      </c>
      <c r="C26" s="11" t="s">
        <v>401</v>
      </c>
      <c r="D26" s="12" t="s">
        <v>402</v>
      </c>
      <c r="E26" s="13"/>
      <c r="F26" s="10"/>
      <c r="G26" s="10"/>
      <c r="H26" s="10"/>
      <c r="I26" s="10" t="s">
        <v>397</v>
      </c>
      <c r="J26" s="10">
        <v>1</v>
      </c>
      <c r="K26" s="36">
        <v>1.01</v>
      </c>
      <c r="L26" s="37">
        <v>0.02</v>
      </c>
      <c r="M26" s="37">
        <f t="shared" si="1"/>
        <v>2.0199999999999999E-2</v>
      </c>
      <c r="N26" s="324">
        <v>2.0199999999999999E-2</v>
      </c>
      <c r="O26" s="9" t="s">
        <v>355</v>
      </c>
      <c r="P26" s="41"/>
      <c r="Q26" s="42"/>
      <c r="R26" s="41"/>
    </row>
    <row r="27" spans="1:18" s="2" customFormat="1" ht="21" customHeight="1">
      <c r="A27" s="9">
        <v>20</v>
      </c>
      <c r="B27" s="10" t="s">
        <v>388</v>
      </c>
      <c r="C27" s="11" t="s">
        <v>403</v>
      </c>
      <c r="D27" s="12"/>
      <c r="E27" s="13"/>
      <c r="F27" s="10"/>
      <c r="G27" s="10"/>
      <c r="H27" s="10"/>
      <c r="I27" s="10" t="s">
        <v>397</v>
      </c>
      <c r="J27" s="10">
        <v>1</v>
      </c>
      <c r="K27" s="36">
        <v>1.01</v>
      </c>
      <c r="L27" s="37">
        <v>0.1</v>
      </c>
      <c r="M27" s="37">
        <f t="shared" si="1"/>
        <v>0.10100000000000001</v>
      </c>
      <c r="N27" s="324">
        <v>0.10100000000000001</v>
      </c>
      <c r="O27" s="9" t="s">
        <v>355</v>
      </c>
      <c r="P27" s="41"/>
      <c r="Q27" s="42"/>
      <c r="R27" s="41"/>
    </row>
    <row r="28" spans="1:18" s="2" customFormat="1" ht="21" customHeight="1">
      <c r="A28" s="9">
        <v>21</v>
      </c>
      <c r="B28" s="10" t="s">
        <v>359</v>
      </c>
      <c r="C28" s="11" t="s">
        <v>404</v>
      </c>
      <c r="D28" s="12"/>
      <c r="E28" s="13"/>
      <c r="F28" s="10"/>
      <c r="G28" s="10"/>
      <c r="H28" s="10"/>
      <c r="I28" s="10" t="s">
        <v>375</v>
      </c>
      <c r="J28" s="10">
        <v>1</v>
      </c>
      <c r="K28" s="36">
        <v>1.01</v>
      </c>
      <c r="L28" s="37">
        <v>0.1</v>
      </c>
      <c r="M28" s="37">
        <f t="shared" si="1"/>
        <v>0.10100000000000001</v>
      </c>
      <c r="N28" s="324">
        <v>0.10100000000000001</v>
      </c>
      <c r="O28" s="9" t="s">
        <v>387</v>
      </c>
      <c r="P28" s="41"/>
      <c r="Q28" s="42"/>
      <c r="R28" s="41"/>
    </row>
    <row r="29" spans="1:18" s="2" customFormat="1" ht="21" customHeight="1">
      <c r="A29" s="9">
        <v>22</v>
      </c>
      <c r="B29" s="10" t="s">
        <v>359</v>
      </c>
      <c r="C29" s="11" t="s">
        <v>405</v>
      </c>
      <c r="D29" s="12"/>
      <c r="E29" s="13"/>
      <c r="F29" s="10" t="s">
        <v>158</v>
      </c>
      <c r="G29" s="10"/>
      <c r="H29" s="10"/>
      <c r="I29" s="10" t="s">
        <v>391</v>
      </c>
      <c r="J29" s="10">
        <v>1</v>
      </c>
      <c r="K29" s="36">
        <v>1.01</v>
      </c>
      <c r="L29" s="37">
        <v>0.4</v>
      </c>
      <c r="M29" s="37">
        <f t="shared" si="1"/>
        <v>0.40400000000000003</v>
      </c>
      <c r="N29" s="324">
        <v>0.40400000000000003</v>
      </c>
      <c r="O29" s="9" t="s">
        <v>355</v>
      </c>
      <c r="P29" s="41"/>
      <c r="Q29" s="42"/>
      <c r="R29" s="41"/>
    </row>
    <row r="30" spans="1:18" s="2" customFormat="1" ht="21" customHeight="1">
      <c r="A30" s="9">
        <v>22</v>
      </c>
      <c r="B30" s="10" t="s">
        <v>359</v>
      </c>
      <c r="C30" s="11" t="s">
        <v>405</v>
      </c>
      <c r="D30" s="12"/>
      <c r="E30" s="13"/>
      <c r="F30" s="10" t="s">
        <v>193</v>
      </c>
      <c r="G30" s="10"/>
      <c r="H30" s="10"/>
      <c r="I30" s="10" t="s">
        <v>391</v>
      </c>
      <c r="J30" s="10">
        <v>2</v>
      </c>
      <c r="K30" s="36">
        <v>1.01</v>
      </c>
      <c r="L30" s="37">
        <v>0.5</v>
      </c>
      <c r="M30" s="37">
        <f>J30*K30*L30</f>
        <v>1.01</v>
      </c>
      <c r="N30" s="324">
        <v>1.01</v>
      </c>
      <c r="O30" s="9" t="s">
        <v>355</v>
      </c>
      <c r="P30" s="41"/>
      <c r="Q30" s="42"/>
      <c r="R30" s="41"/>
    </row>
    <row r="31" spans="1:18" s="335" customFormat="1" ht="21" customHeight="1">
      <c r="A31" s="329">
        <v>24</v>
      </c>
      <c r="B31" s="326" t="s">
        <v>359</v>
      </c>
      <c r="C31" s="330" t="s">
        <v>429</v>
      </c>
      <c r="D31" s="331"/>
      <c r="E31" s="332"/>
      <c r="F31" s="326"/>
      <c r="G31" s="326"/>
      <c r="H31" s="326"/>
      <c r="I31" s="326" t="s">
        <v>391</v>
      </c>
      <c r="J31" s="326">
        <v>1</v>
      </c>
      <c r="K31" s="325">
        <v>1.02</v>
      </c>
      <c r="L31" s="324">
        <v>2</v>
      </c>
      <c r="M31" s="324">
        <f>J31*K31*L31</f>
        <v>2.04</v>
      </c>
      <c r="N31" s="324">
        <f>1.5*J31*K31</f>
        <v>1.53</v>
      </c>
      <c r="O31" s="329" t="s">
        <v>355</v>
      </c>
      <c r="P31" s="333"/>
      <c r="Q31" s="334"/>
      <c r="R31" s="333"/>
    </row>
    <row r="32" spans="1:18" s="335" customFormat="1" ht="21" customHeight="1">
      <c r="A32" s="329">
        <v>25</v>
      </c>
      <c r="B32" s="326" t="s">
        <v>359</v>
      </c>
      <c r="C32" s="330" t="s">
        <v>430</v>
      </c>
      <c r="D32" s="331"/>
      <c r="E32" s="332"/>
      <c r="F32" s="326"/>
      <c r="G32" s="326"/>
      <c r="H32" s="326"/>
      <c r="I32" s="326" t="s">
        <v>391</v>
      </c>
      <c r="J32" s="326">
        <v>1</v>
      </c>
      <c r="K32" s="325">
        <v>1.02</v>
      </c>
      <c r="L32" s="324">
        <v>3.5</v>
      </c>
      <c r="M32" s="324">
        <f>J32*K32*L32</f>
        <v>3.5700000000000003</v>
      </c>
      <c r="N32" s="324">
        <f>2.5*J32*K32</f>
        <v>2.5499999999999998</v>
      </c>
      <c r="O32" s="329" t="s">
        <v>355</v>
      </c>
      <c r="P32" s="333"/>
      <c r="Q32" s="333"/>
      <c r="R32" s="333"/>
    </row>
    <row r="33" spans="1:18" s="2" customFormat="1" ht="21" customHeight="1">
      <c r="A33" s="434" t="s">
        <v>408</v>
      </c>
      <c r="B33" s="434"/>
      <c r="C33" s="17"/>
      <c r="D33" s="18"/>
      <c r="E33" s="19"/>
      <c r="F33" s="20"/>
      <c r="G33" s="20"/>
      <c r="H33" s="20"/>
      <c r="I33" s="20"/>
      <c r="J33" s="43"/>
      <c r="K33" s="44"/>
      <c r="L33" s="45"/>
      <c r="M33" s="46">
        <f>SUM(M8:M32)</f>
        <v>32.44718000000001</v>
      </c>
      <c r="N33" s="51">
        <f>SUM(N8:N32)</f>
        <v>30.148180000000014</v>
      </c>
      <c r="O33" s="47"/>
      <c r="P33" s="41"/>
      <c r="Q33" s="42"/>
      <c r="R33" s="41"/>
    </row>
    <row r="34" spans="1:18" s="2" customFormat="1" ht="21" customHeight="1">
      <c r="A34" s="441" t="s">
        <v>409</v>
      </c>
      <c r="B34" s="442"/>
      <c r="C34" s="17"/>
      <c r="D34" s="18"/>
      <c r="E34" s="19"/>
      <c r="F34" s="20"/>
      <c r="G34" s="20"/>
      <c r="H34" s="20"/>
      <c r="I34" s="20"/>
      <c r="J34" s="43"/>
      <c r="K34" s="44"/>
      <c r="L34" s="45"/>
      <c r="M34" s="46">
        <v>0.05</v>
      </c>
      <c r="N34" s="51">
        <v>0.05</v>
      </c>
      <c r="O34" s="450" t="s">
        <v>436</v>
      </c>
      <c r="P34" s="451"/>
      <c r="Q34" s="451"/>
      <c r="R34" s="452"/>
    </row>
    <row r="35" spans="1:18" s="2" customFormat="1" ht="21" customHeight="1">
      <c r="A35" s="441" t="s">
        <v>410</v>
      </c>
      <c r="B35" s="442"/>
      <c r="C35" s="17"/>
      <c r="D35" s="18"/>
      <c r="E35" s="19"/>
      <c r="F35" s="20"/>
      <c r="G35" s="20"/>
      <c r="H35" s="20"/>
      <c r="I35" s="20"/>
      <c r="J35" s="43"/>
      <c r="K35" s="44"/>
      <c r="L35" s="45"/>
      <c r="M35" s="46"/>
      <c r="N35" s="51"/>
      <c r="O35" s="20"/>
      <c r="P35" s="41"/>
      <c r="Q35" s="42"/>
      <c r="R35" s="41"/>
    </row>
    <row r="36" spans="1:18" s="63" customFormat="1" ht="21" customHeight="1">
      <c r="A36" s="16" t="s">
        <v>411</v>
      </c>
      <c r="B36" s="16"/>
      <c r="C36" s="17"/>
      <c r="D36" s="21"/>
      <c r="E36" s="22"/>
      <c r="F36" s="23"/>
      <c r="G36" s="23"/>
      <c r="H36" s="23"/>
      <c r="I36" s="23"/>
      <c r="J36" s="48"/>
      <c r="K36" s="49"/>
      <c r="L36" s="50"/>
      <c r="M36" s="51">
        <v>17.5</v>
      </c>
      <c r="N36" s="333">
        <v>16</v>
      </c>
      <c r="P36" s="341"/>
      <c r="Q36" s="53"/>
      <c r="R36" s="52"/>
    </row>
    <row r="37" spans="1:18" s="2" customFormat="1" ht="21" customHeight="1">
      <c r="A37" s="434" t="s">
        <v>412</v>
      </c>
      <c r="B37" s="434"/>
      <c r="C37" s="17"/>
      <c r="D37" s="18"/>
      <c r="E37" s="19"/>
      <c r="F37" s="20"/>
      <c r="G37" s="20"/>
      <c r="H37" s="20"/>
      <c r="I37" s="20"/>
      <c r="J37" s="43"/>
      <c r="K37" s="44"/>
      <c r="L37" s="45"/>
      <c r="M37" s="51">
        <f>SUM(M33:M36)</f>
        <v>49.997180000000007</v>
      </c>
      <c r="N37" s="51">
        <f>N36+N34+N33</f>
        <v>46.198180000000015</v>
      </c>
      <c r="O37" s="20"/>
      <c r="P37" s="41"/>
      <c r="Q37" s="42"/>
      <c r="R37" s="41"/>
    </row>
    <row r="38" spans="1:18" ht="21" customHeight="1">
      <c r="A38" s="24"/>
      <c r="B38" s="24"/>
      <c r="C38" s="24"/>
      <c r="D38" s="25"/>
      <c r="E38" s="25"/>
      <c r="F38" s="24"/>
      <c r="G38" s="24"/>
      <c r="H38" s="24"/>
      <c r="I38" s="24"/>
      <c r="J38" s="54"/>
      <c r="K38" s="55"/>
      <c r="L38" s="56"/>
      <c r="M38" s="57"/>
      <c r="N38" s="343"/>
      <c r="O38" s="24"/>
      <c r="P38" s="24"/>
      <c r="Q38" s="24"/>
      <c r="R38" s="24"/>
    </row>
    <row r="39" spans="1:18" ht="15" customHeight="1">
      <c r="A39" s="24"/>
      <c r="B39" s="24"/>
      <c r="C39" s="24"/>
      <c r="D39" s="25"/>
      <c r="E39" s="25"/>
      <c r="F39" s="24"/>
      <c r="G39" s="24"/>
      <c r="H39" s="24"/>
      <c r="I39" s="24"/>
      <c r="J39" s="54"/>
      <c r="K39" s="55"/>
      <c r="L39" s="56"/>
      <c r="M39" s="56"/>
      <c r="N39" s="344"/>
      <c r="O39" s="24"/>
      <c r="P39" s="24"/>
      <c r="Q39" s="24"/>
      <c r="R39" s="24"/>
    </row>
    <row r="40" spans="1:18" ht="15" customHeight="1">
      <c r="A40" s="24"/>
      <c r="B40" s="24"/>
      <c r="C40" s="24"/>
      <c r="D40" s="25"/>
      <c r="E40" s="25"/>
      <c r="F40" s="24"/>
      <c r="G40" s="24"/>
      <c r="H40" s="24"/>
      <c r="I40" s="24"/>
      <c r="J40" s="54"/>
      <c r="K40" s="55"/>
      <c r="L40" s="56"/>
      <c r="M40" s="56"/>
      <c r="N40" s="344"/>
      <c r="O40" s="24"/>
      <c r="P40" s="24"/>
      <c r="Q40" s="24"/>
      <c r="R40" s="24"/>
    </row>
    <row r="41" spans="1:18" ht="15" customHeight="1">
      <c r="A41" s="24"/>
      <c r="B41" s="24"/>
      <c r="C41" s="24"/>
      <c r="D41" s="25"/>
      <c r="E41" s="25"/>
      <c r="F41" s="24"/>
      <c r="G41" s="24"/>
      <c r="H41" s="24"/>
      <c r="I41" s="24"/>
      <c r="J41" s="54"/>
      <c r="K41" s="55"/>
      <c r="L41" s="56"/>
      <c r="M41" s="56"/>
      <c r="N41" s="344"/>
      <c r="O41" s="24"/>
      <c r="P41" s="24"/>
      <c r="Q41" s="24"/>
      <c r="R41" s="24"/>
    </row>
    <row r="42" spans="1:18" ht="15" customHeight="1">
      <c r="A42" s="24"/>
      <c r="B42" s="24"/>
      <c r="C42" s="24"/>
      <c r="D42" s="25"/>
      <c r="E42" s="25"/>
      <c r="F42" s="24"/>
      <c r="G42" s="24"/>
      <c r="H42" s="24"/>
      <c r="I42" s="24"/>
      <c r="J42" s="54"/>
      <c r="K42" s="55"/>
      <c r="L42" s="56"/>
      <c r="M42" s="56"/>
      <c r="N42" s="344"/>
      <c r="O42" s="24"/>
      <c r="P42" s="24"/>
      <c r="Q42" s="24"/>
      <c r="R42" s="24"/>
    </row>
    <row r="43" spans="1:18" ht="15" customHeight="1">
      <c r="A43" s="24"/>
      <c r="B43" s="24"/>
      <c r="C43" s="24"/>
      <c r="D43" s="25"/>
      <c r="E43" s="25"/>
      <c r="F43" s="24"/>
      <c r="G43" s="24"/>
      <c r="H43" s="24"/>
      <c r="I43" s="24"/>
      <c r="J43" s="54"/>
      <c r="K43" s="55"/>
      <c r="L43" s="56"/>
      <c r="M43" s="56"/>
      <c r="N43" s="344"/>
      <c r="O43" s="24"/>
      <c r="P43" s="24"/>
      <c r="Q43" s="24"/>
      <c r="R43" s="24"/>
    </row>
    <row r="44" spans="1:18" ht="15" customHeight="1">
      <c r="A44" s="24"/>
      <c r="B44" s="24"/>
      <c r="C44" s="24"/>
      <c r="D44" s="25"/>
      <c r="E44" s="25"/>
      <c r="F44" s="24"/>
      <c r="G44" s="24"/>
      <c r="H44" s="24"/>
      <c r="I44" s="24"/>
      <c r="J44" s="54"/>
      <c r="K44" s="55"/>
      <c r="L44" s="56"/>
      <c r="M44" s="56"/>
      <c r="N44" s="344"/>
      <c r="O44" s="24"/>
      <c r="P44" s="24"/>
      <c r="Q44" s="24"/>
      <c r="R44" s="24"/>
    </row>
    <row r="45" spans="1:18" ht="15" customHeight="1">
      <c r="A45" s="24"/>
      <c r="B45" s="24"/>
      <c r="C45" s="24"/>
      <c r="D45" s="25"/>
      <c r="E45" s="25"/>
      <c r="F45" s="24"/>
      <c r="G45" s="24"/>
      <c r="H45" s="24"/>
      <c r="I45" s="24"/>
      <c r="J45" s="54"/>
      <c r="K45" s="55"/>
      <c r="L45" s="56"/>
      <c r="M45" s="56"/>
      <c r="N45" s="344"/>
      <c r="O45" s="24"/>
      <c r="P45" s="24"/>
      <c r="Q45" s="24"/>
      <c r="R45" s="24"/>
    </row>
    <row r="46" spans="1:18" ht="15" customHeight="1">
      <c r="A46" s="24"/>
      <c r="B46" s="24"/>
      <c r="C46" s="24"/>
      <c r="D46" s="25"/>
      <c r="E46" s="25"/>
      <c r="F46" s="24"/>
      <c r="G46" s="24"/>
      <c r="H46" s="24"/>
      <c r="I46" s="24"/>
      <c r="J46" s="54"/>
      <c r="K46" s="55"/>
      <c r="L46" s="56"/>
      <c r="M46" s="56"/>
      <c r="N46" s="344"/>
      <c r="O46" s="24"/>
      <c r="P46" s="24"/>
      <c r="Q46" s="24"/>
      <c r="R46" s="24"/>
    </row>
    <row r="47" spans="1:18" ht="15" customHeight="1">
      <c r="A47" s="24"/>
      <c r="B47" s="24"/>
      <c r="C47" s="24"/>
      <c r="D47" s="25"/>
      <c r="E47" s="25"/>
      <c r="F47" s="24"/>
      <c r="G47" s="24"/>
      <c r="H47" s="24"/>
      <c r="I47" s="24"/>
      <c r="J47" s="54"/>
      <c r="K47" s="55"/>
      <c r="L47" s="56"/>
      <c r="M47" s="56"/>
      <c r="N47" s="344"/>
      <c r="O47" s="24"/>
      <c r="P47" s="24"/>
      <c r="Q47" s="24"/>
      <c r="R47" s="24"/>
    </row>
    <row r="48" spans="1:18" ht="15" customHeight="1">
      <c r="A48" s="24"/>
      <c r="B48" s="24"/>
      <c r="C48" s="24"/>
      <c r="D48" s="25"/>
      <c r="E48" s="25"/>
      <c r="F48" s="24"/>
      <c r="G48" s="24"/>
      <c r="H48" s="24"/>
      <c r="I48" s="24"/>
      <c r="J48" s="54"/>
      <c r="K48" s="55"/>
      <c r="L48" s="56"/>
      <c r="M48" s="56"/>
      <c r="N48" s="344"/>
      <c r="O48" s="24"/>
      <c r="P48" s="24"/>
      <c r="Q48" s="24"/>
      <c r="R48" s="24"/>
    </row>
    <row r="49" spans="1:18" ht="15" customHeight="1">
      <c r="A49" s="24"/>
      <c r="B49" s="24"/>
      <c r="C49" s="24"/>
      <c r="D49" s="25"/>
      <c r="E49" s="25"/>
      <c r="F49" s="24"/>
      <c r="G49" s="24"/>
      <c r="H49" s="24"/>
      <c r="I49" s="24"/>
      <c r="J49" s="54"/>
      <c r="K49" s="55"/>
      <c r="L49" s="56"/>
      <c r="M49" s="56"/>
      <c r="N49" s="344"/>
      <c r="O49" s="24"/>
      <c r="P49" s="24"/>
      <c r="Q49" s="24"/>
      <c r="R49" s="24"/>
    </row>
    <row r="50" spans="1:18" ht="15" customHeight="1">
      <c r="A50" s="24"/>
      <c r="B50" s="24"/>
      <c r="C50" s="24"/>
      <c r="D50" s="25"/>
      <c r="E50" s="25"/>
      <c r="F50" s="24"/>
      <c r="G50" s="24"/>
      <c r="H50" s="24"/>
      <c r="I50" s="24"/>
      <c r="J50" s="54"/>
      <c r="K50" s="55"/>
      <c r="L50" s="56"/>
      <c r="M50" s="56"/>
      <c r="N50" s="344"/>
      <c r="O50" s="24"/>
      <c r="P50" s="24"/>
      <c r="Q50" s="24"/>
      <c r="R50" s="24"/>
    </row>
    <row r="51" spans="1:18" ht="15" customHeight="1">
      <c r="A51" s="24"/>
      <c r="B51" s="24"/>
      <c r="C51" s="24"/>
      <c r="D51" s="25"/>
      <c r="E51" s="25"/>
      <c r="F51" s="24"/>
      <c r="G51" s="24"/>
      <c r="H51" s="24"/>
      <c r="I51" s="24"/>
      <c r="J51" s="54"/>
      <c r="K51" s="55"/>
      <c r="L51" s="56"/>
      <c r="M51" s="56"/>
      <c r="N51" s="344"/>
      <c r="O51" s="24"/>
      <c r="P51" s="24"/>
      <c r="Q51" s="24"/>
      <c r="R51" s="24"/>
    </row>
    <row r="52" spans="1:18" ht="15" customHeight="1">
      <c r="A52" s="24"/>
      <c r="B52" s="24"/>
      <c r="C52" s="24"/>
      <c r="D52" s="25"/>
      <c r="E52" s="25"/>
      <c r="F52" s="24"/>
      <c r="G52" s="24"/>
      <c r="H52" s="24"/>
      <c r="I52" s="24"/>
      <c r="J52" s="54"/>
      <c r="K52" s="55"/>
      <c r="L52" s="56"/>
      <c r="M52" s="56"/>
      <c r="N52" s="344"/>
      <c r="O52" s="24"/>
      <c r="P52" s="24"/>
      <c r="Q52" s="24"/>
      <c r="R52" s="24"/>
    </row>
    <row r="53" spans="1:18" ht="15" customHeight="1">
      <c r="A53" s="24"/>
      <c r="B53" s="24"/>
      <c r="C53" s="24"/>
      <c r="D53" s="25"/>
      <c r="E53" s="25"/>
      <c r="F53" s="24"/>
      <c r="G53" s="24"/>
      <c r="H53" s="24"/>
      <c r="I53" s="24"/>
      <c r="J53" s="54"/>
      <c r="K53" s="55"/>
      <c r="L53" s="56"/>
      <c r="M53" s="56"/>
      <c r="N53" s="344"/>
      <c r="O53" s="24"/>
      <c r="P53" s="24"/>
      <c r="Q53" s="24"/>
      <c r="R53" s="24"/>
    </row>
    <row r="54" spans="1:18" ht="15" customHeight="1">
      <c r="A54" s="24"/>
      <c r="B54" s="24"/>
      <c r="C54" s="24"/>
      <c r="D54" s="25"/>
      <c r="E54" s="25"/>
      <c r="F54" s="24"/>
      <c r="G54" s="24"/>
      <c r="H54" s="24"/>
      <c r="I54" s="24"/>
      <c r="J54" s="54"/>
      <c r="K54" s="55"/>
      <c r="L54" s="56"/>
      <c r="M54" s="56"/>
      <c r="N54" s="344"/>
      <c r="O54" s="24"/>
      <c r="P54" s="24"/>
      <c r="Q54" s="24"/>
      <c r="R54" s="24"/>
    </row>
    <row r="55" spans="1:18" ht="15" customHeight="1">
      <c r="A55" s="24"/>
      <c r="B55" s="24"/>
      <c r="C55" s="24"/>
      <c r="D55" s="25"/>
      <c r="E55" s="25"/>
      <c r="F55" s="24"/>
      <c r="G55" s="24"/>
      <c r="H55" s="24"/>
      <c r="I55" s="24"/>
      <c r="J55" s="54"/>
      <c r="K55" s="55"/>
      <c r="L55" s="56"/>
      <c r="M55" s="56"/>
      <c r="N55" s="344"/>
      <c r="O55" s="24"/>
      <c r="P55" s="24"/>
      <c r="Q55" s="24"/>
      <c r="R55" s="24"/>
    </row>
    <row r="56" spans="1:18" ht="15" customHeight="1">
      <c r="A56" s="24"/>
      <c r="B56" s="24"/>
      <c r="C56" s="24"/>
      <c r="D56" s="25"/>
      <c r="E56" s="25"/>
      <c r="F56" s="24"/>
      <c r="G56" s="24"/>
      <c r="H56" s="24"/>
      <c r="I56" s="24"/>
      <c r="J56" s="54"/>
      <c r="K56" s="55"/>
      <c r="L56" s="56"/>
      <c r="M56" s="56"/>
      <c r="N56" s="344"/>
      <c r="O56" s="24"/>
      <c r="P56" s="24"/>
      <c r="Q56" s="24"/>
      <c r="R56" s="24"/>
    </row>
    <row r="57" spans="1:18" ht="15" customHeight="1">
      <c r="A57" s="24"/>
      <c r="B57" s="24"/>
      <c r="C57" s="24"/>
      <c r="D57" s="25"/>
      <c r="E57" s="25"/>
      <c r="F57" s="24"/>
      <c r="G57" s="24"/>
      <c r="H57" s="24"/>
      <c r="I57" s="24"/>
      <c r="J57" s="54"/>
      <c r="K57" s="55"/>
      <c r="L57" s="56"/>
      <c r="M57" s="56"/>
      <c r="N57" s="344"/>
      <c r="O57" s="24"/>
      <c r="P57" s="24"/>
      <c r="Q57" s="24"/>
      <c r="R57" s="24"/>
    </row>
    <row r="58" spans="1:18" ht="15" customHeight="1">
      <c r="A58" s="24"/>
      <c r="B58" s="24"/>
      <c r="C58" s="24"/>
      <c r="D58" s="25"/>
      <c r="E58" s="25"/>
      <c r="F58" s="24"/>
      <c r="G58" s="24"/>
      <c r="H58" s="24"/>
      <c r="I58" s="24"/>
      <c r="J58" s="54"/>
      <c r="K58" s="55"/>
      <c r="L58" s="56"/>
      <c r="M58" s="56"/>
      <c r="N58" s="344"/>
      <c r="O58" s="24"/>
      <c r="P58" s="24"/>
      <c r="Q58" s="24"/>
      <c r="R58" s="24"/>
    </row>
    <row r="59" spans="1:18" ht="15" customHeight="1">
      <c r="A59" s="24"/>
      <c r="B59" s="24"/>
      <c r="C59" s="24"/>
      <c r="D59" s="25"/>
      <c r="E59" s="25"/>
      <c r="F59" s="24"/>
      <c r="G59" s="24"/>
      <c r="H59" s="24"/>
      <c r="I59" s="24"/>
      <c r="J59" s="54"/>
      <c r="K59" s="55"/>
      <c r="L59" s="56"/>
      <c r="M59" s="56"/>
      <c r="N59" s="344"/>
      <c r="O59" s="24"/>
      <c r="P59" s="24"/>
      <c r="Q59" s="24"/>
      <c r="R59" s="24"/>
    </row>
    <row r="60" spans="1:18" ht="15" customHeight="1">
      <c r="A60" s="24"/>
      <c r="B60" s="24"/>
      <c r="C60" s="24"/>
      <c r="D60" s="25"/>
      <c r="E60" s="25"/>
      <c r="F60" s="24"/>
      <c r="G60" s="24"/>
      <c r="H60" s="24"/>
      <c r="I60" s="24"/>
      <c r="J60" s="54"/>
      <c r="K60" s="55"/>
      <c r="L60" s="56"/>
      <c r="M60" s="56"/>
      <c r="N60" s="344"/>
      <c r="O60" s="24"/>
      <c r="P60" s="24"/>
      <c r="Q60" s="24"/>
      <c r="R60" s="24"/>
    </row>
    <row r="61" spans="1:18" ht="15" customHeight="1">
      <c r="A61" s="24"/>
      <c r="B61" s="24"/>
      <c r="C61" s="24"/>
      <c r="D61" s="25"/>
      <c r="E61" s="25"/>
      <c r="F61" s="24"/>
      <c r="G61" s="24"/>
      <c r="H61" s="24"/>
      <c r="I61" s="24"/>
      <c r="J61" s="54"/>
      <c r="K61" s="55"/>
      <c r="L61" s="56"/>
      <c r="M61" s="56"/>
      <c r="N61" s="344"/>
      <c r="O61" s="24"/>
      <c r="P61" s="24"/>
      <c r="Q61" s="24"/>
      <c r="R61" s="24"/>
    </row>
    <row r="62" spans="1:18" ht="15" customHeight="1">
      <c r="A62" s="24"/>
      <c r="B62" s="24"/>
      <c r="C62" s="24"/>
      <c r="D62" s="25"/>
      <c r="E62" s="25"/>
      <c r="F62" s="24"/>
      <c r="G62" s="24"/>
      <c r="H62" s="24"/>
      <c r="I62" s="24"/>
      <c r="J62" s="54"/>
      <c r="K62" s="55"/>
      <c r="L62" s="56"/>
      <c r="M62" s="56"/>
      <c r="N62" s="344"/>
      <c r="O62" s="24"/>
      <c r="P62" s="24"/>
      <c r="Q62" s="24"/>
      <c r="R62" s="24"/>
    </row>
    <row r="63" spans="1:18" ht="15" customHeight="1">
      <c r="A63" s="24"/>
      <c r="B63" s="24"/>
      <c r="C63" s="24"/>
      <c r="D63" s="25"/>
      <c r="E63" s="25"/>
      <c r="F63" s="24"/>
      <c r="G63" s="24"/>
      <c r="H63" s="24"/>
      <c r="I63" s="24"/>
      <c r="J63" s="54"/>
      <c r="K63" s="55"/>
      <c r="L63" s="56"/>
      <c r="M63" s="56"/>
      <c r="N63" s="344"/>
      <c r="O63" s="24"/>
      <c r="P63" s="24"/>
      <c r="Q63" s="24"/>
      <c r="R63" s="24"/>
    </row>
    <row r="64" spans="1:18" ht="15" customHeight="1">
      <c r="A64" s="24"/>
      <c r="B64" s="24"/>
      <c r="C64" s="24"/>
      <c r="D64" s="25"/>
      <c r="E64" s="25"/>
      <c r="F64" s="24"/>
      <c r="G64" s="24"/>
      <c r="H64" s="24"/>
      <c r="I64" s="24"/>
      <c r="J64" s="54"/>
      <c r="K64" s="55"/>
      <c r="L64" s="56"/>
      <c r="M64" s="56"/>
      <c r="N64" s="344"/>
      <c r="O64" s="24"/>
      <c r="P64" s="24"/>
      <c r="Q64" s="24"/>
      <c r="R64" s="24"/>
    </row>
    <row r="65" spans="1:18" ht="15" customHeight="1">
      <c r="A65" s="24"/>
      <c r="B65" s="24"/>
      <c r="C65" s="24"/>
      <c r="D65" s="25"/>
      <c r="E65" s="25"/>
      <c r="F65" s="24"/>
      <c r="G65" s="24"/>
      <c r="H65" s="24"/>
      <c r="I65" s="24"/>
      <c r="J65" s="54"/>
      <c r="K65" s="55"/>
      <c r="L65" s="56"/>
      <c r="M65" s="56"/>
      <c r="N65" s="344"/>
      <c r="O65" s="24"/>
      <c r="P65" s="24"/>
      <c r="Q65" s="24"/>
      <c r="R65" s="24"/>
    </row>
    <row r="66" spans="1:18" ht="15" customHeight="1">
      <c r="A66" s="24"/>
      <c r="B66" s="24"/>
      <c r="C66" s="24"/>
      <c r="D66" s="25"/>
      <c r="E66" s="25"/>
      <c r="F66" s="24"/>
      <c r="G66" s="24"/>
      <c r="H66" s="24"/>
      <c r="I66" s="24"/>
      <c r="J66" s="54"/>
      <c r="K66" s="55"/>
      <c r="L66" s="56"/>
      <c r="M66" s="56"/>
      <c r="N66" s="344"/>
      <c r="O66" s="24"/>
      <c r="P66" s="24"/>
      <c r="Q66" s="24"/>
      <c r="R66" s="24"/>
    </row>
    <row r="67" spans="1:18" ht="15" customHeight="1">
      <c r="A67" s="24"/>
      <c r="B67" s="24"/>
      <c r="C67" s="24"/>
      <c r="D67" s="25"/>
      <c r="E67" s="25"/>
      <c r="F67" s="24"/>
      <c r="G67" s="24"/>
      <c r="H67" s="24"/>
      <c r="I67" s="24"/>
      <c r="J67" s="54"/>
      <c r="K67" s="55"/>
      <c r="L67" s="56"/>
      <c r="M67" s="56"/>
      <c r="N67" s="344"/>
      <c r="O67" s="24"/>
      <c r="P67" s="24"/>
      <c r="Q67" s="24"/>
      <c r="R67" s="24"/>
    </row>
    <row r="68" spans="1:18" ht="15" customHeight="1">
      <c r="A68" s="24"/>
      <c r="B68" s="24"/>
      <c r="C68" s="24"/>
      <c r="D68" s="25"/>
      <c r="E68" s="25"/>
      <c r="F68" s="24"/>
      <c r="G68" s="24"/>
      <c r="H68" s="24"/>
      <c r="I68" s="24"/>
      <c r="J68" s="54"/>
      <c r="K68" s="55"/>
      <c r="L68" s="56"/>
      <c r="M68" s="56"/>
      <c r="N68" s="344"/>
      <c r="O68" s="24"/>
      <c r="P68" s="24"/>
      <c r="Q68" s="24"/>
      <c r="R68" s="24"/>
    </row>
    <row r="69" spans="1:18" ht="15" customHeight="1">
      <c r="A69" s="24"/>
      <c r="B69" s="24"/>
      <c r="C69" s="24"/>
      <c r="D69" s="25"/>
      <c r="E69" s="25"/>
      <c r="F69" s="24"/>
      <c r="G69" s="24"/>
      <c r="H69" s="24"/>
      <c r="I69" s="24"/>
      <c r="J69" s="54"/>
      <c r="K69" s="55"/>
      <c r="L69" s="56"/>
      <c r="M69" s="56"/>
      <c r="N69" s="344"/>
      <c r="O69" s="24"/>
      <c r="P69" s="24"/>
      <c r="Q69" s="24"/>
      <c r="R69" s="24"/>
    </row>
    <row r="70" spans="1:18" ht="15" customHeight="1">
      <c r="A70" s="24"/>
      <c r="B70" s="24"/>
      <c r="C70" s="24"/>
      <c r="D70" s="25"/>
      <c r="E70" s="25"/>
      <c r="F70" s="24"/>
      <c r="G70" s="24"/>
      <c r="H70" s="24"/>
      <c r="I70" s="24"/>
      <c r="J70" s="54"/>
      <c r="K70" s="55"/>
      <c r="L70" s="56"/>
      <c r="M70" s="56"/>
      <c r="N70" s="344"/>
      <c r="O70" s="24"/>
      <c r="P70" s="24"/>
      <c r="Q70" s="24"/>
      <c r="R70" s="24"/>
    </row>
    <row r="71" spans="1:18" ht="15" customHeight="1">
      <c r="A71" s="24"/>
      <c r="B71" s="24"/>
      <c r="C71" s="24"/>
      <c r="D71" s="25"/>
      <c r="E71" s="25"/>
      <c r="F71" s="24"/>
      <c r="G71" s="24"/>
      <c r="H71" s="24"/>
      <c r="I71" s="24"/>
      <c r="J71" s="54"/>
      <c r="K71" s="55"/>
      <c r="L71" s="56"/>
      <c r="M71" s="56"/>
      <c r="N71" s="344"/>
      <c r="O71" s="24"/>
      <c r="P71" s="24"/>
      <c r="Q71" s="24"/>
      <c r="R71" s="24"/>
    </row>
    <row r="72" spans="1:18" ht="15" customHeight="1">
      <c r="A72" s="24"/>
      <c r="B72" s="24"/>
      <c r="C72" s="24"/>
      <c r="D72" s="25"/>
      <c r="E72" s="25"/>
      <c r="F72" s="24"/>
      <c r="G72" s="24"/>
      <c r="H72" s="24"/>
      <c r="I72" s="24"/>
      <c r="J72" s="54"/>
      <c r="K72" s="55"/>
      <c r="L72" s="56"/>
      <c r="M72" s="56"/>
      <c r="N72" s="344"/>
      <c r="O72" s="24"/>
      <c r="P72" s="24"/>
      <c r="Q72" s="24"/>
      <c r="R72" s="24"/>
    </row>
    <row r="73" spans="1:18" ht="15" customHeight="1">
      <c r="A73" s="24"/>
      <c r="B73" s="24"/>
      <c r="C73" s="24"/>
      <c r="D73" s="25"/>
      <c r="E73" s="25"/>
      <c r="F73" s="24"/>
      <c r="G73" s="24"/>
      <c r="H73" s="24"/>
      <c r="I73" s="24"/>
      <c r="J73" s="54"/>
      <c r="K73" s="55"/>
      <c r="L73" s="56"/>
      <c r="M73" s="56"/>
      <c r="N73" s="344"/>
      <c r="O73" s="24"/>
      <c r="P73" s="24"/>
      <c r="Q73" s="24"/>
      <c r="R73" s="24"/>
    </row>
    <row r="74" spans="1:18" ht="15" customHeight="1">
      <c r="A74" s="24"/>
      <c r="B74" s="24"/>
      <c r="C74" s="24"/>
      <c r="D74" s="25"/>
      <c r="E74" s="25"/>
      <c r="F74" s="24"/>
      <c r="G74" s="24"/>
      <c r="H74" s="24"/>
      <c r="I74" s="24"/>
      <c r="J74" s="54"/>
      <c r="K74" s="55"/>
      <c r="L74" s="56"/>
      <c r="M74" s="56"/>
      <c r="N74" s="344"/>
      <c r="O74" s="24"/>
      <c r="P74" s="24"/>
      <c r="Q74" s="24"/>
      <c r="R74" s="24"/>
    </row>
    <row r="75" spans="1:18" ht="15" customHeight="1">
      <c r="A75" s="24"/>
      <c r="B75" s="24"/>
      <c r="C75" s="24"/>
      <c r="D75" s="25"/>
      <c r="E75" s="25"/>
      <c r="F75" s="24"/>
      <c r="G75" s="24"/>
      <c r="H75" s="24"/>
      <c r="I75" s="24"/>
      <c r="J75" s="54"/>
      <c r="K75" s="55"/>
      <c r="L75" s="56"/>
      <c r="M75" s="56"/>
      <c r="N75" s="344"/>
      <c r="O75" s="24"/>
      <c r="P75" s="24"/>
      <c r="Q75" s="24"/>
      <c r="R75" s="24"/>
    </row>
    <row r="76" spans="1:18" ht="15" customHeight="1">
      <c r="A76" s="24"/>
      <c r="B76" s="24"/>
      <c r="C76" s="24"/>
      <c r="D76" s="25"/>
      <c r="E76" s="25"/>
      <c r="F76" s="24"/>
      <c r="G76" s="24"/>
      <c r="H76" s="24"/>
      <c r="I76" s="24"/>
      <c r="J76" s="54"/>
      <c r="K76" s="55"/>
      <c r="L76" s="56"/>
      <c r="M76" s="56"/>
      <c r="N76" s="344"/>
      <c r="O76" s="24"/>
      <c r="P76" s="24"/>
      <c r="Q76" s="24"/>
      <c r="R76" s="24"/>
    </row>
    <row r="77" spans="1:18" ht="15" customHeight="1">
      <c r="A77" s="24"/>
      <c r="B77" s="24"/>
      <c r="C77" s="24"/>
      <c r="D77" s="25"/>
      <c r="E77" s="25"/>
      <c r="F77" s="24"/>
      <c r="G77" s="24"/>
      <c r="H77" s="24"/>
      <c r="I77" s="24"/>
      <c r="J77" s="54"/>
      <c r="K77" s="55"/>
      <c r="L77" s="56"/>
      <c r="M77" s="56"/>
      <c r="N77" s="344"/>
      <c r="O77" s="24"/>
      <c r="P77" s="24"/>
      <c r="Q77" s="24"/>
      <c r="R77" s="24"/>
    </row>
    <row r="78" spans="1:18" ht="15" customHeight="1">
      <c r="A78" s="24"/>
      <c r="B78" s="24"/>
      <c r="C78" s="24"/>
      <c r="D78" s="25"/>
      <c r="E78" s="25"/>
      <c r="F78" s="24"/>
      <c r="G78" s="24"/>
      <c r="H78" s="24"/>
      <c r="I78" s="24"/>
      <c r="J78" s="54"/>
      <c r="K78" s="55"/>
      <c r="L78" s="56"/>
      <c r="M78" s="56"/>
      <c r="N78" s="344"/>
      <c r="O78" s="24"/>
      <c r="P78" s="24"/>
      <c r="Q78" s="24"/>
      <c r="R78" s="24"/>
    </row>
    <row r="79" spans="1:18" ht="15" customHeight="1">
      <c r="A79" s="24"/>
      <c r="B79" s="24"/>
      <c r="C79" s="24"/>
      <c r="D79" s="25"/>
      <c r="E79" s="25"/>
      <c r="F79" s="24"/>
      <c r="G79" s="24"/>
      <c r="H79" s="24"/>
      <c r="I79" s="24"/>
      <c r="J79" s="54"/>
      <c r="K79" s="55"/>
      <c r="L79" s="56"/>
      <c r="M79" s="56"/>
      <c r="N79" s="344"/>
      <c r="O79" s="24"/>
      <c r="P79" s="24"/>
      <c r="Q79" s="24"/>
      <c r="R79" s="24"/>
    </row>
    <row r="80" spans="1:18" ht="15" customHeight="1">
      <c r="A80" s="24"/>
      <c r="B80" s="24"/>
      <c r="C80" s="24"/>
      <c r="D80" s="25"/>
      <c r="E80" s="25"/>
      <c r="F80" s="24"/>
      <c r="G80" s="24"/>
      <c r="H80" s="24"/>
      <c r="I80" s="24"/>
      <c r="J80" s="54"/>
      <c r="K80" s="55"/>
      <c r="L80" s="56"/>
      <c r="M80" s="56"/>
      <c r="N80" s="344"/>
      <c r="O80" s="24"/>
      <c r="P80" s="24"/>
      <c r="Q80" s="24"/>
      <c r="R80" s="24"/>
    </row>
    <row r="81" spans="1:18" ht="15" customHeight="1">
      <c r="A81" s="24"/>
      <c r="B81" s="24"/>
      <c r="C81" s="24"/>
      <c r="D81" s="25"/>
      <c r="E81" s="25"/>
      <c r="F81" s="24"/>
      <c r="G81" s="24"/>
      <c r="H81" s="24"/>
      <c r="I81" s="24"/>
      <c r="J81" s="54"/>
      <c r="K81" s="55"/>
      <c r="L81" s="56"/>
      <c r="M81" s="56"/>
      <c r="N81" s="344"/>
      <c r="O81" s="24"/>
      <c r="P81" s="24"/>
      <c r="Q81" s="24"/>
      <c r="R81" s="24"/>
    </row>
    <row r="82" spans="1:18" ht="15" customHeight="1">
      <c r="A82" s="24"/>
      <c r="B82" s="24"/>
      <c r="C82" s="24"/>
      <c r="D82" s="25"/>
      <c r="E82" s="25"/>
      <c r="F82" s="24"/>
      <c r="G82" s="24"/>
      <c r="H82" s="24"/>
      <c r="I82" s="24"/>
      <c r="J82" s="54"/>
      <c r="K82" s="55"/>
      <c r="L82" s="56"/>
      <c r="M82" s="56"/>
      <c r="N82" s="344"/>
      <c r="O82" s="24"/>
      <c r="P82" s="24"/>
      <c r="Q82" s="24"/>
      <c r="R82" s="24"/>
    </row>
    <row r="83" spans="1:18" ht="15" customHeight="1">
      <c r="A83" s="24"/>
      <c r="B83" s="24"/>
      <c r="C83" s="24"/>
      <c r="D83" s="25"/>
      <c r="E83" s="25"/>
      <c r="F83" s="24"/>
      <c r="G83" s="24"/>
      <c r="H83" s="24"/>
      <c r="I83" s="24"/>
      <c r="J83" s="54"/>
      <c r="K83" s="55"/>
      <c r="L83" s="56"/>
      <c r="M83" s="56"/>
      <c r="N83" s="344"/>
      <c r="O83" s="24"/>
      <c r="P83" s="24"/>
      <c r="Q83" s="24"/>
      <c r="R83" s="24"/>
    </row>
    <row r="84" spans="1:18" ht="15" customHeight="1">
      <c r="A84" s="24"/>
      <c r="B84" s="24"/>
      <c r="C84" s="24"/>
      <c r="D84" s="25"/>
      <c r="E84" s="25"/>
      <c r="F84" s="24"/>
      <c r="G84" s="24"/>
      <c r="H84" s="24"/>
      <c r="I84" s="24"/>
      <c r="J84" s="54"/>
      <c r="K84" s="55"/>
      <c r="L84" s="56"/>
      <c r="M84" s="56"/>
      <c r="N84" s="344"/>
      <c r="O84" s="24"/>
      <c r="P84" s="24"/>
      <c r="Q84" s="24"/>
      <c r="R84" s="24"/>
    </row>
    <row r="85" spans="1:18" ht="15" customHeight="1">
      <c r="A85" s="24"/>
      <c r="B85" s="24"/>
      <c r="C85" s="24"/>
      <c r="D85" s="25"/>
      <c r="E85" s="25"/>
      <c r="F85" s="24"/>
      <c r="G85" s="24"/>
      <c r="H85" s="24"/>
      <c r="I85" s="24"/>
      <c r="J85" s="54"/>
      <c r="K85" s="55"/>
      <c r="L85" s="56"/>
      <c r="M85" s="56"/>
      <c r="N85" s="344"/>
      <c r="O85" s="24"/>
      <c r="P85" s="24"/>
      <c r="Q85" s="24"/>
      <c r="R85" s="24"/>
    </row>
    <row r="86" spans="1:18" ht="15" customHeight="1">
      <c r="A86" s="24"/>
      <c r="B86" s="24"/>
      <c r="C86" s="24"/>
      <c r="D86" s="25"/>
      <c r="E86" s="25"/>
      <c r="F86" s="24"/>
      <c r="G86" s="24"/>
      <c r="H86" s="24"/>
      <c r="I86" s="24"/>
      <c r="J86" s="54"/>
      <c r="K86" s="55"/>
      <c r="L86" s="56"/>
      <c r="M86" s="56"/>
      <c r="N86" s="344"/>
      <c r="O86" s="24"/>
      <c r="P86" s="24"/>
      <c r="Q86" s="24"/>
      <c r="R86" s="24"/>
    </row>
    <row r="87" spans="1:18" ht="15" customHeight="1">
      <c r="A87" s="24"/>
      <c r="B87" s="24"/>
      <c r="C87" s="24"/>
      <c r="D87" s="25"/>
      <c r="E87" s="25"/>
      <c r="F87" s="24"/>
      <c r="G87" s="24"/>
      <c r="H87" s="24"/>
      <c r="I87" s="24"/>
      <c r="J87" s="54"/>
      <c r="K87" s="55"/>
      <c r="L87" s="56"/>
      <c r="M87" s="56"/>
      <c r="N87" s="344"/>
      <c r="O87" s="24"/>
      <c r="P87" s="24"/>
      <c r="Q87" s="24"/>
      <c r="R87" s="24"/>
    </row>
    <row r="88" spans="1:18" ht="15" customHeight="1">
      <c r="A88" s="24"/>
      <c r="B88" s="24"/>
      <c r="C88" s="24"/>
      <c r="D88" s="25"/>
      <c r="E88" s="25"/>
      <c r="F88" s="24"/>
      <c r="G88" s="24"/>
      <c r="H88" s="24"/>
      <c r="I88" s="24"/>
      <c r="J88" s="54"/>
      <c r="K88" s="55"/>
      <c r="L88" s="56"/>
      <c r="M88" s="56"/>
      <c r="N88" s="344"/>
      <c r="O88" s="24"/>
      <c r="P88" s="24"/>
      <c r="Q88" s="24"/>
      <c r="R88" s="24"/>
    </row>
    <row r="89" spans="1:18" ht="15" customHeight="1">
      <c r="A89" s="24"/>
      <c r="B89" s="24"/>
      <c r="C89" s="24"/>
      <c r="D89" s="25"/>
      <c r="E89" s="25"/>
      <c r="F89" s="24"/>
      <c r="G89" s="24"/>
      <c r="H89" s="24"/>
      <c r="I89" s="24"/>
      <c r="J89" s="54"/>
      <c r="K89" s="55"/>
      <c r="L89" s="56"/>
      <c r="M89" s="56"/>
      <c r="N89" s="344"/>
      <c r="O89" s="24"/>
      <c r="P89" s="24"/>
      <c r="Q89" s="24"/>
      <c r="R89" s="24"/>
    </row>
    <row r="90" spans="1:18" ht="15" customHeight="1">
      <c r="A90" s="24"/>
      <c r="B90" s="24"/>
      <c r="C90" s="24"/>
      <c r="D90" s="25"/>
      <c r="E90" s="25"/>
      <c r="F90" s="24"/>
      <c r="G90" s="24"/>
      <c r="H90" s="24"/>
      <c r="I90" s="24"/>
      <c r="J90" s="54"/>
      <c r="K90" s="55"/>
      <c r="L90" s="56"/>
      <c r="M90" s="56"/>
      <c r="N90" s="344"/>
      <c r="O90" s="24"/>
      <c r="P90" s="24"/>
      <c r="Q90" s="24"/>
      <c r="R90" s="24"/>
    </row>
    <row r="91" spans="1:18" ht="15" customHeight="1">
      <c r="A91" s="24"/>
      <c r="B91" s="24"/>
      <c r="C91" s="24"/>
      <c r="D91" s="25"/>
      <c r="E91" s="25"/>
      <c r="F91" s="24"/>
      <c r="G91" s="24"/>
      <c r="H91" s="24"/>
      <c r="I91" s="24"/>
      <c r="J91" s="54"/>
      <c r="K91" s="55"/>
      <c r="L91" s="56"/>
      <c r="M91" s="56"/>
      <c r="N91" s="344"/>
      <c r="O91" s="24"/>
      <c r="P91" s="24"/>
      <c r="Q91" s="24"/>
      <c r="R91" s="24"/>
    </row>
    <row r="92" spans="1:18" ht="15" customHeight="1">
      <c r="A92" s="24"/>
      <c r="B92" s="24"/>
      <c r="C92" s="24"/>
      <c r="D92" s="25"/>
      <c r="E92" s="25"/>
      <c r="F92" s="24"/>
      <c r="G92" s="24"/>
      <c r="H92" s="24"/>
      <c r="I92" s="24"/>
      <c r="J92" s="54"/>
      <c r="K92" s="55"/>
      <c r="L92" s="56"/>
      <c r="M92" s="56"/>
      <c r="N92" s="344"/>
      <c r="O92" s="24"/>
      <c r="P92" s="24"/>
      <c r="Q92" s="24"/>
      <c r="R92" s="24"/>
    </row>
    <row r="93" spans="1:18" ht="15" customHeight="1">
      <c r="A93" s="24"/>
      <c r="B93" s="24"/>
      <c r="C93" s="24"/>
      <c r="D93" s="25"/>
      <c r="E93" s="25"/>
      <c r="F93" s="24"/>
      <c r="G93" s="24"/>
      <c r="H93" s="24"/>
      <c r="I93" s="24"/>
      <c r="J93" s="54"/>
      <c r="K93" s="55"/>
      <c r="L93" s="56"/>
      <c r="M93" s="56"/>
      <c r="N93" s="344"/>
      <c r="O93" s="24"/>
      <c r="P93" s="24"/>
      <c r="Q93" s="24"/>
      <c r="R93" s="24"/>
    </row>
    <row r="94" spans="1:18" ht="15" customHeight="1">
      <c r="A94" s="24"/>
      <c r="B94" s="24"/>
      <c r="C94" s="24"/>
      <c r="D94" s="25"/>
      <c r="E94" s="25"/>
      <c r="F94" s="24"/>
      <c r="G94" s="24"/>
      <c r="H94" s="24"/>
      <c r="I94" s="24"/>
      <c r="J94" s="54"/>
      <c r="K94" s="55"/>
      <c r="L94" s="56"/>
      <c r="M94" s="56"/>
      <c r="N94" s="344"/>
      <c r="O94" s="24"/>
      <c r="P94" s="24"/>
      <c r="Q94" s="24"/>
      <c r="R94" s="24"/>
    </row>
    <row r="95" spans="1:18" ht="15" customHeight="1">
      <c r="A95" s="24"/>
      <c r="B95" s="24"/>
      <c r="C95" s="24"/>
      <c r="D95" s="25"/>
      <c r="E95" s="25"/>
      <c r="F95" s="24"/>
      <c r="G95" s="24"/>
      <c r="H95" s="24"/>
      <c r="I95" s="24"/>
      <c r="J95" s="54"/>
      <c r="K95" s="55"/>
      <c r="L95" s="56"/>
      <c r="M95" s="56"/>
      <c r="N95" s="344"/>
      <c r="O95" s="24"/>
      <c r="P95" s="24"/>
      <c r="Q95" s="24"/>
      <c r="R95" s="24"/>
    </row>
    <row r="96" spans="1:18" ht="15" customHeight="1">
      <c r="A96" s="24"/>
      <c r="B96" s="24"/>
      <c r="C96" s="24"/>
      <c r="D96" s="25"/>
      <c r="E96" s="25"/>
      <c r="F96" s="24"/>
      <c r="G96" s="24"/>
      <c r="H96" s="24"/>
      <c r="I96" s="24"/>
      <c r="J96" s="54"/>
      <c r="K96" s="55"/>
      <c r="L96" s="56"/>
      <c r="M96" s="56"/>
      <c r="N96" s="344"/>
      <c r="O96" s="24"/>
      <c r="P96" s="24"/>
      <c r="Q96" s="24"/>
      <c r="R96" s="24"/>
    </row>
    <row r="97" spans="1:18" ht="15" customHeight="1">
      <c r="A97" s="24"/>
      <c r="B97" s="24"/>
      <c r="C97" s="24"/>
      <c r="D97" s="25"/>
      <c r="E97" s="25"/>
      <c r="F97" s="24"/>
      <c r="G97" s="24"/>
      <c r="H97" s="24"/>
      <c r="I97" s="24"/>
      <c r="J97" s="54"/>
      <c r="K97" s="55"/>
      <c r="L97" s="56"/>
      <c r="M97" s="56"/>
      <c r="N97" s="344"/>
      <c r="O97" s="24"/>
      <c r="P97" s="24"/>
      <c r="Q97" s="24"/>
      <c r="R97" s="24"/>
    </row>
    <row r="98" spans="1:18" ht="15" customHeight="1">
      <c r="A98" s="24"/>
      <c r="B98" s="24"/>
      <c r="C98" s="24"/>
      <c r="D98" s="25"/>
      <c r="E98" s="25"/>
      <c r="F98" s="24"/>
      <c r="G98" s="24"/>
      <c r="H98" s="24"/>
      <c r="I98" s="24"/>
      <c r="J98" s="54"/>
      <c r="K98" s="55"/>
      <c r="L98" s="56"/>
      <c r="M98" s="56"/>
      <c r="N98" s="344"/>
      <c r="O98" s="24"/>
      <c r="P98" s="24"/>
      <c r="Q98" s="24"/>
      <c r="R98" s="24"/>
    </row>
    <row r="99" spans="1:18" ht="15" customHeight="1">
      <c r="A99" s="24"/>
      <c r="B99" s="24"/>
      <c r="C99" s="24"/>
      <c r="D99" s="25"/>
      <c r="E99" s="25"/>
      <c r="F99" s="24"/>
      <c r="G99" s="24"/>
      <c r="H99" s="24"/>
      <c r="I99" s="24"/>
      <c r="J99" s="54"/>
      <c r="K99" s="55"/>
      <c r="L99" s="56"/>
      <c r="M99" s="56"/>
      <c r="N99" s="344"/>
      <c r="O99" s="24"/>
      <c r="P99" s="24"/>
      <c r="Q99" s="24"/>
      <c r="R99" s="24"/>
    </row>
    <row r="100" spans="1:18" ht="15" customHeight="1">
      <c r="A100" s="24"/>
      <c r="B100" s="24"/>
      <c r="C100" s="24"/>
      <c r="D100" s="25"/>
      <c r="E100" s="25"/>
      <c r="F100" s="24"/>
      <c r="G100" s="24"/>
      <c r="H100" s="24"/>
      <c r="I100" s="24"/>
      <c r="J100" s="54"/>
      <c r="K100" s="55"/>
      <c r="L100" s="56"/>
      <c r="M100" s="56"/>
      <c r="N100" s="344"/>
      <c r="O100" s="24"/>
      <c r="P100" s="24"/>
      <c r="Q100" s="24"/>
      <c r="R100" s="24"/>
    </row>
    <row r="101" spans="1:18" ht="15" customHeight="1">
      <c r="A101" s="24"/>
      <c r="B101" s="24"/>
      <c r="C101" s="24"/>
      <c r="D101" s="25"/>
      <c r="E101" s="25"/>
      <c r="F101" s="24"/>
      <c r="G101" s="24"/>
      <c r="H101" s="24"/>
      <c r="I101" s="24"/>
      <c r="J101" s="54"/>
      <c r="K101" s="55"/>
      <c r="L101" s="56"/>
      <c r="M101" s="56"/>
      <c r="N101" s="344"/>
      <c r="O101" s="24"/>
      <c r="P101" s="24"/>
      <c r="Q101" s="24"/>
      <c r="R101" s="24"/>
    </row>
    <row r="102" spans="1:18" ht="15" customHeight="1">
      <c r="A102" s="24"/>
      <c r="B102" s="24"/>
      <c r="C102" s="24"/>
      <c r="D102" s="25"/>
      <c r="E102" s="25"/>
      <c r="F102" s="24"/>
      <c r="G102" s="24"/>
      <c r="H102" s="24"/>
      <c r="I102" s="24"/>
      <c r="J102" s="54"/>
      <c r="K102" s="55"/>
      <c r="L102" s="56"/>
      <c r="M102" s="56"/>
      <c r="N102" s="344"/>
      <c r="O102" s="24"/>
      <c r="P102" s="24"/>
      <c r="Q102" s="24"/>
      <c r="R102" s="24"/>
    </row>
    <row r="103" spans="1:18" ht="15" customHeight="1">
      <c r="A103" s="24"/>
      <c r="B103" s="24"/>
      <c r="C103" s="24"/>
      <c r="D103" s="25"/>
      <c r="E103" s="25"/>
      <c r="F103" s="24"/>
      <c r="G103" s="24"/>
      <c r="H103" s="24"/>
      <c r="I103" s="24"/>
      <c r="J103" s="54"/>
      <c r="K103" s="55"/>
      <c r="L103" s="56"/>
      <c r="M103" s="56"/>
      <c r="N103" s="344"/>
      <c r="O103" s="24"/>
      <c r="P103" s="24"/>
      <c r="Q103" s="24"/>
      <c r="R103" s="24"/>
    </row>
    <row r="104" spans="1:18" ht="15" customHeight="1">
      <c r="A104" s="24"/>
      <c r="B104" s="24"/>
      <c r="C104" s="24"/>
      <c r="D104" s="25"/>
      <c r="E104" s="25"/>
      <c r="F104" s="24"/>
      <c r="G104" s="24"/>
      <c r="H104" s="24"/>
      <c r="I104" s="24"/>
      <c r="J104" s="54"/>
      <c r="K104" s="55"/>
      <c r="L104" s="56"/>
      <c r="M104" s="56"/>
      <c r="N104" s="344"/>
      <c r="O104" s="24"/>
      <c r="P104" s="24"/>
      <c r="Q104" s="24"/>
      <c r="R104" s="24"/>
    </row>
    <row r="105" spans="1:18" ht="15" customHeight="1">
      <c r="A105" s="24"/>
      <c r="B105" s="24"/>
      <c r="C105" s="24"/>
      <c r="D105" s="25"/>
      <c r="E105" s="25"/>
      <c r="F105" s="24"/>
      <c r="G105" s="24"/>
      <c r="H105" s="24"/>
      <c r="I105" s="24"/>
      <c r="J105" s="54"/>
      <c r="K105" s="55"/>
      <c r="L105" s="56"/>
      <c r="M105" s="56"/>
      <c r="N105" s="344"/>
      <c r="O105" s="24"/>
      <c r="P105" s="24"/>
      <c r="Q105" s="24"/>
      <c r="R105" s="24"/>
    </row>
    <row r="106" spans="1:18" ht="15" customHeight="1">
      <c r="A106" s="24"/>
      <c r="B106" s="24"/>
      <c r="C106" s="24"/>
      <c r="D106" s="25"/>
      <c r="E106" s="25"/>
      <c r="F106" s="24"/>
      <c r="G106" s="24"/>
      <c r="H106" s="24"/>
      <c r="I106" s="24"/>
      <c r="J106" s="54"/>
      <c r="K106" s="55"/>
      <c r="L106" s="56"/>
      <c r="M106" s="56"/>
      <c r="N106" s="344"/>
      <c r="O106" s="24"/>
      <c r="P106" s="24"/>
      <c r="Q106" s="24"/>
      <c r="R106" s="24"/>
    </row>
    <row r="107" spans="1:18" ht="15" customHeight="1">
      <c r="A107" s="24"/>
      <c r="B107" s="24"/>
      <c r="C107" s="24"/>
      <c r="D107" s="25"/>
      <c r="E107" s="25"/>
      <c r="F107" s="24"/>
      <c r="G107" s="24"/>
      <c r="H107" s="24"/>
      <c r="I107" s="24"/>
      <c r="J107" s="54"/>
      <c r="K107" s="55"/>
      <c r="L107" s="56"/>
      <c r="M107" s="56"/>
      <c r="N107" s="344"/>
      <c r="O107" s="24"/>
      <c r="P107" s="24"/>
      <c r="Q107" s="24"/>
      <c r="R107" s="24"/>
    </row>
    <row r="108" spans="1:18" ht="15" customHeight="1">
      <c r="A108" s="24"/>
      <c r="B108" s="24"/>
      <c r="C108" s="24"/>
      <c r="D108" s="25"/>
      <c r="E108" s="25"/>
      <c r="F108" s="24"/>
      <c r="G108" s="24"/>
      <c r="H108" s="24"/>
      <c r="I108" s="24"/>
      <c r="J108" s="54"/>
      <c r="K108" s="55"/>
      <c r="L108" s="56"/>
      <c r="M108" s="56"/>
      <c r="N108" s="344"/>
      <c r="O108" s="24"/>
      <c r="P108" s="24"/>
      <c r="Q108" s="24"/>
      <c r="R108" s="24"/>
    </row>
    <row r="109" spans="1:18" ht="15" customHeight="1">
      <c r="A109" s="24"/>
      <c r="B109" s="24"/>
      <c r="C109" s="24"/>
      <c r="D109" s="25"/>
      <c r="E109" s="25"/>
      <c r="F109" s="24"/>
      <c r="G109" s="24"/>
      <c r="H109" s="24"/>
      <c r="I109" s="24"/>
      <c r="J109" s="54"/>
      <c r="K109" s="55"/>
      <c r="L109" s="56"/>
      <c r="M109" s="56"/>
      <c r="N109" s="344"/>
      <c r="O109" s="24"/>
      <c r="P109" s="24"/>
      <c r="Q109" s="24"/>
      <c r="R109" s="24"/>
    </row>
    <row r="110" spans="1:18" ht="15" customHeight="1">
      <c r="A110" s="24"/>
      <c r="B110" s="24"/>
      <c r="C110" s="24"/>
      <c r="D110" s="25"/>
      <c r="E110" s="25"/>
      <c r="F110" s="24"/>
      <c r="G110" s="24"/>
      <c r="H110" s="24"/>
      <c r="I110" s="24"/>
      <c r="J110" s="54"/>
      <c r="K110" s="55"/>
      <c r="L110" s="56"/>
      <c r="M110" s="56"/>
      <c r="N110" s="344"/>
      <c r="O110" s="24"/>
      <c r="P110" s="24"/>
      <c r="Q110" s="24"/>
      <c r="R110" s="24"/>
    </row>
    <row r="111" spans="1:18" ht="15" customHeight="1">
      <c r="A111" s="24"/>
      <c r="B111" s="24"/>
      <c r="C111" s="24"/>
      <c r="D111" s="25"/>
      <c r="E111" s="25"/>
      <c r="F111" s="24"/>
      <c r="G111" s="24"/>
      <c r="H111" s="24"/>
      <c r="I111" s="24"/>
      <c r="J111" s="54"/>
      <c r="K111" s="55"/>
      <c r="L111" s="56"/>
      <c r="M111" s="56"/>
      <c r="N111" s="344"/>
      <c r="O111" s="24"/>
      <c r="P111" s="24"/>
      <c r="Q111" s="24"/>
      <c r="R111" s="24"/>
    </row>
    <row r="112" spans="1:18" ht="15" customHeight="1">
      <c r="A112" s="24"/>
      <c r="B112" s="24"/>
      <c r="C112" s="24"/>
      <c r="D112" s="25"/>
      <c r="E112" s="25"/>
      <c r="F112" s="24"/>
      <c r="G112" s="24"/>
      <c r="H112" s="24"/>
      <c r="I112" s="24"/>
      <c r="J112" s="54"/>
      <c r="K112" s="55"/>
      <c r="L112" s="56"/>
      <c r="M112" s="56"/>
      <c r="N112" s="344"/>
      <c r="O112" s="24"/>
      <c r="P112" s="24"/>
      <c r="Q112" s="24"/>
      <c r="R112" s="24"/>
    </row>
    <row r="113" spans="1:18" ht="15" customHeight="1">
      <c r="A113" s="24"/>
      <c r="B113" s="24"/>
      <c r="C113" s="24"/>
      <c r="D113" s="25"/>
      <c r="E113" s="25"/>
      <c r="F113" s="24"/>
      <c r="G113" s="24"/>
      <c r="H113" s="24"/>
      <c r="I113" s="24"/>
      <c r="J113" s="54"/>
      <c r="K113" s="55"/>
      <c r="L113" s="56"/>
      <c r="M113" s="56"/>
      <c r="N113" s="344"/>
      <c r="O113" s="24"/>
      <c r="P113" s="24"/>
      <c r="Q113" s="24"/>
      <c r="R113" s="24"/>
    </row>
    <row r="114" spans="1:18" ht="15" customHeight="1">
      <c r="A114" s="24"/>
      <c r="B114" s="24"/>
      <c r="C114" s="24"/>
      <c r="D114" s="25"/>
      <c r="E114" s="25"/>
      <c r="F114" s="24"/>
      <c r="G114" s="24"/>
      <c r="H114" s="24"/>
      <c r="I114" s="24"/>
      <c r="J114" s="54"/>
      <c r="K114" s="55"/>
      <c r="L114" s="56"/>
      <c r="M114" s="56"/>
      <c r="N114" s="344"/>
      <c r="O114" s="24"/>
      <c r="P114" s="24"/>
      <c r="Q114" s="24"/>
      <c r="R114" s="24"/>
    </row>
    <row r="115" spans="1:18" ht="15" customHeight="1">
      <c r="A115" s="24"/>
      <c r="B115" s="24"/>
      <c r="C115" s="24"/>
      <c r="D115" s="25"/>
      <c r="E115" s="25"/>
      <c r="F115" s="24"/>
      <c r="G115" s="24"/>
      <c r="H115" s="24"/>
      <c r="I115" s="24"/>
      <c r="J115" s="54"/>
      <c r="K115" s="55"/>
      <c r="L115" s="56"/>
      <c r="M115" s="56"/>
      <c r="N115" s="344"/>
      <c r="O115" s="24"/>
      <c r="P115" s="24"/>
      <c r="Q115" s="24"/>
      <c r="R115" s="24"/>
    </row>
    <row r="116" spans="1:18" ht="15" customHeight="1">
      <c r="A116" s="24"/>
      <c r="B116" s="24"/>
      <c r="C116" s="24"/>
      <c r="D116" s="25"/>
      <c r="E116" s="25"/>
      <c r="F116" s="24"/>
      <c r="G116" s="24"/>
      <c r="H116" s="24"/>
      <c r="I116" s="24"/>
      <c r="J116" s="54"/>
      <c r="K116" s="55"/>
      <c r="L116" s="56"/>
      <c r="M116" s="56"/>
      <c r="N116" s="344"/>
      <c r="O116" s="24"/>
      <c r="P116" s="24"/>
      <c r="Q116" s="24"/>
      <c r="R116" s="24"/>
    </row>
    <row r="117" spans="1:18" ht="15" customHeight="1">
      <c r="A117" s="24"/>
      <c r="B117" s="24"/>
      <c r="C117" s="24"/>
      <c r="D117" s="25"/>
      <c r="E117" s="25"/>
      <c r="F117" s="24"/>
      <c r="G117" s="24"/>
      <c r="H117" s="24"/>
      <c r="I117" s="24"/>
      <c r="J117" s="54"/>
      <c r="K117" s="55"/>
      <c r="L117" s="56"/>
      <c r="M117" s="56"/>
      <c r="N117" s="344"/>
      <c r="O117" s="24"/>
      <c r="P117" s="24"/>
      <c r="Q117" s="24"/>
      <c r="R117" s="24"/>
    </row>
    <row r="118" spans="1:18" ht="15" customHeight="1">
      <c r="A118" s="24"/>
      <c r="B118" s="24"/>
      <c r="C118" s="24"/>
      <c r="D118" s="25"/>
      <c r="E118" s="25"/>
      <c r="F118" s="24"/>
      <c r="G118" s="24"/>
      <c r="H118" s="24"/>
      <c r="I118" s="24"/>
      <c r="J118" s="54"/>
      <c r="K118" s="55"/>
      <c r="L118" s="56"/>
      <c r="M118" s="56"/>
      <c r="N118" s="344"/>
      <c r="O118" s="24"/>
      <c r="P118" s="24"/>
      <c r="Q118" s="24"/>
      <c r="R118" s="24"/>
    </row>
    <row r="119" spans="1:18" ht="15" customHeight="1">
      <c r="A119" s="24"/>
      <c r="B119" s="24"/>
      <c r="C119" s="24"/>
      <c r="D119" s="25"/>
      <c r="E119" s="25"/>
      <c r="F119" s="24"/>
      <c r="G119" s="24"/>
      <c r="H119" s="24"/>
      <c r="I119" s="24"/>
      <c r="J119" s="54"/>
      <c r="K119" s="55"/>
      <c r="L119" s="56"/>
      <c r="M119" s="56"/>
      <c r="N119" s="344"/>
      <c r="O119" s="24"/>
      <c r="P119" s="24"/>
      <c r="Q119" s="24"/>
      <c r="R119" s="24"/>
    </row>
    <row r="120" spans="1:18" ht="15" customHeight="1">
      <c r="A120" s="24"/>
      <c r="B120" s="24"/>
      <c r="C120" s="24"/>
      <c r="D120" s="25"/>
      <c r="E120" s="25"/>
      <c r="F120" s="24"/>
      <c r="G120" s="24"/>
      <c r="H120" s="24"/>
      <c r="I120" s="24"/>
      <c r="J120" s="54"/>
      <c r="K120" s="55"/>
      <c r="L120" s="56"/>
      <c r="M120" s="56"/>
      <c r="N120" s="344"/>
      <c r="O120" s="24"/>
      <c r="P120" s="24"/>
      <c r="Q120" s="24"/>
      <c r="R120" s="24"/>
    </row>
    <row r="121" spans="1:18" ht="15" customHeight="1">
      <c r="A121" s="24"/>
      <c r="B121" s="24"/>
      <c r="C121" s="24"/>
      <c r="D121" s="25"/>
      <c r="E121" s="25"/>
      <c r="F121" s="24"/>
      <c r="G121" s="24"/>
      <c r="H121" s="24"/>
      <c r="I121" s="24"/>
      <c r="J121" s="54"/>
      <c r="K121" s="55"/>
      <c r="L121" s="56"/>
      <c r="M121" s="56"/>
      <c r="N121" s="344"/>
      <c r="O121" s="24"/>
      <c r="P121" s="24"/>
      <c r="Q121" s="24"/>
      <c r="R121" s="24"/>
    </row>
    <row r="122" spans="1:18" ht="15" customHeight="1">
      <c r="A122" s="24"/>
      <c r="B122" s="24"/>
      <c r="C122" s="24"/>
      <c r="D122" s="25"/>
      <c r="E122" s="25"/>
      <c r="F122" s="24"/>
      <c r="G122" s="24"/>
      <c r="H122" s="24"/>
      <c r="I122" s="24"/>
      <c r="J122" s="54"/>
      <c r="K122" s="55"/>
      <c r="L122" s="56"/>
      <c r="M122" s="56"/>
      <c r="N122" s="344"/>
      <c r="O122" s="24"/>
      <c r="P122" s="24"/>
      <c r="Q122" s="24"/>
      <c r="R122" s="24"/>
    </row>
    <row r="123" spans="1:18" ht="15" customHeight="1">
      <c r="A123" s="24"/>
      <c r="B123" s="24"/>
      <c r="C123" s="24"/>
      <c r="D123" s="25"/>
      <c r="E123" s="25"/>
      <c r="F123" s="24"/>
      <c r="G123" s="24"/>
      <c r="H123" s="24"/>
      <c r="I123" s="24"/>
      <c r="J123" s="54"/>
      <c r="K123" s="55"/>
      <c r="L123" s="56"/>
      <c r="M123" s="56"/>
      <c r="N123" s="344"/>
      <c r="O123" s="24"/>
      <c r="P123" s="24"/>
      <c r="Q123" s="24"/>
      <c r="R123" s="24"/>
    </row>
    <row r="124" spans="1:18" ht="15" customHeight="1">
      <c r="A124" s="24"/>
      <c r="B124" s="24"/>
      <c r="C124" s="24"/>
      <c r="D124" s="25"/>
      <c r="E124" s="25"/>
      <c r="F124" s="24"/>
      <c r="G124" s="24"/>
      <c r="H124" s="24"/>
      <c r="I124" s="24"/>
      <c r="J124" s="54"/>
      <c r="K124" s="55"/>
      <c r="L124" s="56"/>
      <c r="M124" s="56"/>
      <c r="N124" s="344"/>
      <c r="O124" s="24"/>
      <c r="P124" s="24"/>
      <c r="Q124" s="24"/>
      <c r="R124" s="24"/>
    </row>
    <row r="125" spans="1:18" ht="15" customHeight="1">
      <c r="A125" s="24"/>
      <c r="B125" s="24"/>
      <c r="C125" s="24"/>
      <c r="D125" s="25"/>
      <c r="E125" s="25"/>
      <c r="F125" s="24"/>
      <c r="G125" s="24"/>
      <c r="H125" s="24"/>
      <c r="I125" s="24"/>
      <c r="J125" s="54"/>
      <c r="K125" s="55"/>
      <c r="L125" s="56"/>
      <c r="M125" s="56"/>
      <c r="N125" s="344"/>
      <c r="O125" s="24"/>
      <c r="P125" s="24"/>
      <c r="Q125" s="24"/>
      <c r="R125" s="24"/>
    </row>
    <row r="126" spans="1:18" ht="15" customHeight="1">
      <c r="A126" s="24"/>
      <c r="B126" s="24"/>
      <c r="C126" s="24"/>
      <c r="D126" s="25"/>
      <c r="E126" s="25"/>
      <c r="F126" s="24"/>
      <c r="G126" s="24"/>
      <c r="H126" s="24"/>
      <c r="I126" s="24"/>
      <c r="J126" s="54"/>
      <c r="K126" s="55"/>
      <c r="L126" s="56"/>
      <c r="M126" s="56"/>
      <c r="N126" s="344"/>
      <c r="O126" s="24"/>
      <c r="P126" s="24"/>
      <c r="Q126" s="24"/>
      <c r="R126" s="24"/>
    </row>
    <row r="127" spans="1:18" ht="15" customHeight="1">
      <c r="A127" s="24"/>
      <c r="B127" s="24"/>
      <c r="C127" s="24"/>
      <c r="D127" s="25"/>
      <c r="E127" s="25"/>
      <c r="F127" s="24"/>
      <c r="G127" s="24"/>
      <c r="H127" s="24"/>
      <c r="I127" s="24"/>
      <c r="J127" s="54"/>
      <c r="K127" s="55"/>
      <c r="L127" s="56"/>
      <c r="M127" s="56"/>
      <c r="N127" s="344"/>
      <c r="O127" s="24"/>
      <c r="P127" s="24"/>
      <c r="Q127" s="24"/>
      <c r="R127" s="24"/>
    </row>
    <row r="128" spans="1:18" ht="15" customHeight="1">
      <c r="A128" s="24"/>
      <c r="B128" s="24"/>
      <c r="C128" s="24"/>
      <c r="D128" s="25"/>
      <c r="E128" s="25"/>
      <c r="F128" s="24"/>
      <c r="G128" s="24"/>
      <c r="H128" s="24"/>
      <c r="I128" s="24"/>
      <c r="J128" s="54"/>
      <c r="K128" s="55"/>
      <c r="L128" s="56"/>
      <c r="M128" s="56"/>
      <c r="N128" s="344"/>
      <c r="O128" s="24"/>
      <c r="P128" s="24"/>
      <c r="Q128" s="24"/>
      <c r="R128" s="24"/>
    </row>
    <row r="129" spans="1:18" ht="15" customHeight="1">
      <c r="A129" s="24"/>
      <c r="B129" s="24"/>
      <c r="C129" s="24"/>
      <c r="D129" s="25"/>
      <c r="E129" s="25"/>
      <c r="F129" s="24"/>
      <c r="G129" s="24"/>
      <c r="H129" s="24"/>
      <c r="I129" s="24"/>
      <c r="J129" s="54"/>
      <c r="K129" s="55"/>
      <c r="L129" s="56"/>
      <c r="M129" s="56"/>
      <c r="N129" s="344"/>
      <c r="O129" s="24"/>
      <c r="P129" s="24"/>
      <c r="Q129" s="24"/>
      <c r="R129" s="24"/>
    </row>
    <row r="130" spans="1:18" ht="15" customHeight="1">
      <c r="A130" s="24"/>
      <c r="B130" s="24"/>
      <c r="C130" s="24"/>
      <c r="D130" s="25"/>
      <c r="E130" s="25"/>
      <c r="F130" s="24"/>
      <c r="G130" s="24"/>
      <c r="H130" s="24"/>
      <c r="I130" s="24"/>
      <c r="J130" s="54"/>
      <c r="K130" s="55"/>
      <c r="L130" s="56"/>
      <c r="M130" s="56"/>
      <c r="N130" s="344"/>
      <c r="O130" s="24"/>
      <c r="P130" s="24"/>
      <c r="Q130" s="24"/>
      <c r="R130" s="24"/>
    </row>
    <row r="131" spans="1:18" ht="15" customHeight="1">
      <c r="A131" s="24"/>
      <c r="B131" s="24"/>
      <c r="C131" s="24"/>
      <c r="D131" s="25"/>
      <c r="E131" s="25"/>
      <c r="F131" s="24"/>
      <c r="G131" s="24"/>
      <c r="H131" s="24"/>
      <c r="I131" s="24"/>
      <c r="J131" s="54"/>
      <c r="K131" s="55"/>
      <c r="L131" s="56"/>
      <c r="M131" s="56"/>
      <c r="N131" s="344"/>
      <c r="O131" s="24"/>
      <c r="P131" s="24"/>
      <c r="Q131" s="24"/>
      <c r="R131" s="24"/>
    </row>
    <row r="132" spans="1:18" ht="15" customHeight="1">
      <c r="A132" s="24"/>
      <c r="B132" s="24"/>
      <c r="C132" s="24"/>
      <c r="D132" s="25"/>
      <c r="E132" s="25"/>
      <c r="F132" s="24"/>
      <c r="G132" s="24"/>
      <c r="H132" s="24"/>
      <c r="I132" s="24"/>
      <c r="J132" s="54"/>
      <c r="K132" s="55"/>
      <c r="L132" s="56"/>
      <c r="M132" s="56"/>
      <c r="N132" s="344"/>
      <c r="O132" s="24"/>
      <c r="P132" s="24"/>
      <c r="Q132" s="24"/>
      <c r="R132" s="24"/>
    </row>
    <row r="133" spans="1:18" ht="15" customHeight="1">
      <c r="A133" s="24"/>
      <c r="B133" s="24"/>
      <c r="C133" s="24"/>
      <c r="D133" s="25"/>
      <c r="E133" s="25"/>
      <c r="F133" s="24"/>
      <c r="G133" s="24"/>
      <c r="H133" s="24"/>
      <c r="I133" s="24"/>
      <c r="J133" s="54"/>
      <c r="K133" s="55"/>
      <c r="L133" s="56"/>
      <c r="M133" s="56"/>
      <c r="N133" s="344"/>
      <c r="O133" s="24"/>
      <c r="P133" s="24"/>
      <c r="Q133" s="24"/>
      <c r="R133" s="24"/>
    </row>
    <row r="134" spans="1:18" ht="15" customHeight="1">
      <c r="A134" s="24"/>
      <c r="B134" s="24"/>
      <c r="C134" s="24"/>
      <c r="D134" s="25"/>
      <c r="E134" s="25"/>
      <c r="F134" s="24"/>
      <c r="G134" s="24"/>
      <c r="H134" s="24"/>
      <c r="I134" s="24"/>
      <c r="J134" s="54"/>
      <c r="K134" s="55"/>
      <c r="L134" s="56"/>
      <c r="M134" s="56"/>
      <c r="N134" s="344"/>
      <c r="O134" s="24"/>
      <c r="P134" s="24"/>
      <c r="Q134" s="24"/>
      <c r="R134" s="24"/>
    </row>
    <row r="135" spans="1:18" ht="15" customHeight="1">
      <c r="A135" s="24"/>
      <c r="B135" s="24"/>
      <c r="C135" s="24"/>
      <c r="D135" s="25"/>
      <c r="E135" s="25"/>
      <c r="F135" s="24"/>
      <c r="G135" s="24"/>
      <c r="H135" s="24"/>
      <c r="I135" s="24"/>
      <c r="J135" s="54"/>
      <c r="K135" s="55"/>
      <c r="L135" s="56"/>
      <c r="M135" s="56"/>
      <c r="N135" s="344"/>
      <c r="O135" s="24"/>
      <c r="P135" s="24"/>
      <c r="Q135" s="24"/>
      <c r="R135" s="24"/>
    </row>
    <row r="136" spans="1:18" ht="15" customHeight="1">
      <c r="A136" s="24"/>
      <c r="B136" s="24"/>
      <c r="C136" s="24"/>
      <c r="D136" s="25"/>
      <c r="E136" s="25"/>
      <c r="F136" s="24"/>
      <c r="G136" s="24"/>
      <c r="H136" s="24"/>
      <c r="I136" s="24"/>
      <c r="J136" s="54"/>
      <c r="K136" s="55"/>
      <c r="L136" s="56"/>
      <c r="M136" s="56"/>
      <c r="N136" s="344"/>
      <c r="O136" s="24"/>
      <c r="P136" s="24"/>
      <c r="Q136" s="24"/>
      <c r="R136" s="24"/>
    </row>
    <row r="137" spans="1:18" ht="15" customHeight="1">
      <c r="A137" s="24"/>
      <c r="B137" s="24"/>
      <c r="C137" s="24"/>
      <c r="D137" s="25"/>
      <c r="E137" s="25"/>
      <c r="F137" s="24"/>
      <c r="G137" s="24"/>
      <c r="H137" s="24"/>
      <c r="I137" s="24"/>
      <c r="J137" s="54"/>
      <c r="K137" s="55"/>
      <c r="L137" s="56"/>
      <c r="M137" s="56"/>
      <c r="N137" s="344"/>
      <c r="O137" s="24"/>
      <c r="P137" s="24"/>
      <c r="Q137" s="24"/>
      <c r="R137" s="24"/>
    </row>
    <row r="138" spans="1:18" ht="15" customHeight="1">
      <c r="A138" s="24"/>
      <c r="B138" s="24"/>
      <c r="C138" s="24"/>
      <c r="D138" s="25"/>
      <c r="E138" s="25"/>
      <c r="F138" s="24"/>
      <c r="G138" s="24"/>
      <c r="H138" s="24"/>
      <c r="I138" s="24"/>
      <c r="J138" s="54"/>
      <c r="K138" s="55"/>
      <c r="L138" s="56"/>
      <c r="M138" s="56"/>
      <c r="N138" s="344"/>
      <c r="O138" s="24"/>
      <c r="P138" s="24"/>
      <c r="Q138" s="24"/>
      <c r="R138" s="24"/>
    </row>
    <row r="139" spans="1:18" ht="15" customHeight="1">
      <c r="A139" s="24"/>
      <c r="B139" s="24"/>
      <c r="C139" s="24"/>
      <c r="D139" s="25"/>
      <c r="E139" s="25"/>
      <c r="F139" s="24"/>
      <c r="G139" s="24"/>
      <c r="H139" s="24"/>
      <c r="I139" s="24"/>
      <c r="J139" s="54"/>
      <c r="K139" s="55"/>
      <c r="L139" s="56"/>
      <c r="M139" s="56"/>
      <c r="N139" s="344"/>
      <c r="O139" s="24"/>
      <c r="P139" s="24"/>
      <c r="Q139" s="24"/>
      <c r="R139" s="24"/>
    </row>
    <row r="140" spans="1:18" ht="15" customHeight="1">
      <c r="A140" s="24"/>
      <c r="B140" s="24"/>
      <c r="C140" s="24"/>
      <c r="D140" s="25"/>
      <c r="E140" s="25"/>
      <c r="F140" s="24"/>
      <c r="G140" s="24"/>
      <c r="H140" s="24"/>
      <c r="I140" s="24"/>
      <c r="J140" s="54"/>
      <c r="K140" s="55"/>
      <c r="L140" s="56"/>
      <c r="M140" s="56"/>
      <c r="N140" s="344"/>
      <c r="O140" s="24"/>
      <c r="P140" s="24"/>
      <c r="Q140" s="24"/>
      <c r="R140" s="24"/>
    </row>
    <row r="141" spans="1:18" ht="15" customHeight="1">
      <c r="A141" s="24"/>
      <c r="B141" s="24"/>
      <c r="C141" s="24"/>
      <c r="D141" s="25"/>
      <c r="E141" s="25"/>
      <c r="F141" s="24"/>
      <c r="G141" s="24"/>
      <c r="H141" s="24"/>
      <c r="I141" s="24"/>
      <c r="J141" s="54"/>
      <c r="K141" s="55"/>
      <c r="L141" s="56"/>
      <c r="M141" s="56"/>
      <c r="N141" s="344"/>
      <c r="O141" s="24"/>
      <c r="P141" s="24"/>
      <c r="Q141" s="24"/>
      <c r="R141" s="24"/>
    </row>
    <row r="142" spans="1:18" ht="15" customHeight="1">
      <c r="A142" s="24"/>
      <c r="B142" s="24"/>
      <c r="C142" s="24"/>
      <c r="D142" s="25"/>
      <c r="E142" s="25"/>
      <c r="F142" s="24"/>
      <c r="G142" s="24"/>
      <c r="H142" s="24"/>
      <c r="I142" s="24"/>
      <c r="J142" s="54"/>
      <c r="K142" s="55"/>
      <c r="L142" s="56"/>
      <c r="M142" s="56"/>
      <c r="N142" s="344"/>
      <c r="O142" s="24"/>
      <c r="P142" s="24"/>
      <c r="Q142" s="24"/>
      <c r="R142" s="24"/>
    </row>
    <row r="143" spans="1:18" ht="15" customHeight="1">
      <c r="A143" s="24"/>
      <c r="B143" s="24"/>
      <c r="C143" s="24"/>
      <c r="D143" s="25"/>
      <c r="E143" s="25"/>
      <c r="F143" s="24"/>
      <c r="G143" s="24"/>
      <c r="H143" s="24"/>
      <c r="I143" s="24"/>
      <c r="J143" s="54"/>
      <c r="K143" s="55"/>
      <c r="L143" s="56"/>
      <c r="M143" s="56"/>
      <c r="N143" s="344"/>
      <c r="O143" s="24"/>
      <c r="P143" s="24"/>
      <c r="Q143" s="24"/>
      <c r="R143" s="24"/>
    </row>
    <row r="144" spans="1:18" ht="15" customHeight="1">
      <c r="A144" s="24"/>
      <c r="B144" s="24"/>
      <c r="C144" s="24"/>
      <c r="D144" s="25"/>
      <c r="E144" s="25"/>
      <c r="F144" s="24"/>
      <c r="G144" s="24"/>
      <c r="H144" s="24"/>
      <c r="I144" s="24"/>
      <c r="J144" s="54"/>
      <c r="K144" s="55"/>
      <c r="L144" s="56"/>
      <c r="M144" s="56"/>
      <c r="N144" s="344"/>
      <c r="O144" s="24"/>
      <c r="P144" s="24"/>
      <c r="Q144" s="24"/>
      <c r="R144" s="24"/>
    </row>
    <row r="145" spans="1:18" ht="15" customHeight="1">
      <c r="A145" s="24"/>
      <c r="B145" s="24"/>
      <c r="C145" s="24"/>
      <c r="D145" s="25"/>
      <c r="E145" s="25"/>
      <c r="F145" s="24"/>
      <c r="G145" s="24"/>
      <c r="H145" s="24"/>
      <c r="I145" s="24"/>
      <c r="J145" s="54"/>
      <c r="K145" s="55"/>
      <c r="L145" s="56"/>
      <c r="M145" s="56"/>
      <c r="N145" s="344"/>
      <c r="O145" s="24"/>
      <c r="P145" s="24"/>
      <c r="Q145" s="24"/>
      <c r="R145" s="24"/>
    </row>
    <row r="146" spans="1:18" ht="15" customHeight="1">
      <c r="A146" s="24"/>
      <c r="B146" s="24"/>
      <c r="C146" s="24"/>
      <c r="D146" s="25"/>
      <c r="E146" s="25"/>
      <c r="F146" s="24"/>
      <c r="G146" s="24"/>
      <c r="H146" s="24"/>
      <c r="I146" s="24"/>
      <c r="J146" s="54"/>
      <c r="K146" s="55"/>
      <c r="L146" s="56"/>
      <c r="M146" s="56"/>
      <c r="N146" s="344"/>
      <c r="O146" s="24"/>
      <c r="P146" s="24"/>
      <c r="Q146" s="24"/>
      <c r="R146" s="24"/>
    </row>
    <row r="147" spans="1:18" ht="15" customHeight="1">
      <c r="A147" s="24"/>
      <c r="B147" s="24"/>
      <c r="C147" s="24"/>
      <c r="D147" s="25"/>
      <c r="E147" s="25"/>
      <c r="F147" s="24"/>
      <c r="G147" s="24"/>
      <c r="H147" s="24"/>
      <c r="I147" s="24"/>
      <c r="J147" s="54"/>
      <c r="K147" s="55"/>
      <c r="L147" s="56"/>
      <c r="M147" s="56"/>
      <c r="N147" s="344"/>
      <c r="O147" s="24"/>
      <c r="P147" s="24"/>
      <c r="Q147" s="24"/>
      <c r="R147" s="24"/>
    </row>
    <row r="148" spans="1:18" ht="15" customHeight="1">
      <c r="A148" s="24"/>
      <c r="B148" s="24"/>
      <c r="C148" s="24"/>
      <c r="D148" s="25"/>
      <c r="E148" s="25"/>
      <c r="F148" s="24"/>
      <c r="G148" s="24"/>
      <c r="H148" s="24"/>
      <c r="I148" s="24"/>
      <c r="J148" s="54"/>
      <c r="K148" s="55"/>
      <c r="L148" s="56"/>
      <c r="M148" s="56"/>
      <c r="N148" s="344"/>
      <c r="O148" s="24"/>
      <c r="P148" s="24"/>
      <c r="Q148" s="24"/>
      <c r="R148" s="24"/>
    </row>
    <row r="149" spans="1:18" ht="15" customHeight="1">
      <c r="A149" s="24"/>
      <c r="B149" s="24"/>
      <c r="C149" s="24"/>
      <c r="D149" s="25"/>
      <c r="E149" s="25"/>
      <c r="F149" s="24"/>
      <c r="G149" s="24"/>
      <c r="H149" s="24"/>
      <c r="I149" s="24"/>
      <c r="J149" s="54"/>
      <c r="K149" s="55"/>
      <c r="L149" s="56"/>
      <c r="M149" s="56"/>
      <c r="N149" s="344"/>
      <c r="O149" s="24"/>
      <c r="P149" s="24"/>
      <c r="Q149" s="24"/>
      <c r="R149" s="24"/>
    </row>
    <row r="150" spans="1:18" ht="15" customHeight="1">
      <c r="A150" s="24"/>
      <c r="B150" s="24"/>
      <c r="C150" s="24"/>
      <c r="D150" s="25"/>
      <c r="E150" s="25"/>
      <c r="F150" s="24"/>
      <c r="G150" s="24"/>
      <c r="H150" s="24"/>
      <c r="I150" s="24"/>
      <c r="J150" s="54"/>
      <c r="K150" s="55"/>
      <c r="L150" s="56"/>
      <c r="M150" s="56"/>
      <c r="N150" s="344"/>
      <c r="O150" s="24"/>
      <c r="P150" s="24"/>
      <c r="Q150" s="24"/>
      <c r="R150" s="24"/>
    </row>
    <row r="151" spans="1:18" ht="15" customHeight="1">
      <c r="A151" s="24"/>
      <c r="B151" s="24"/>
      <c r="C151" s="24"/>
      <c r="D151" s="25"/>
      <c r="E151" s="25"/>
      <c r="F151" s="24"/>
      <c r="G151" s="24"/>
      <c r="H151" s="24"/>
      <c r="I151" s="24"/>
      <c r="J151" s="54"/>
      <c r="K151" s="55"/>
      <c r="L151" s="56"/>
      <c r="M151" s="56"/>
      <c r="N151" s="344"/>
      <c r="O151" s="24"/>
      <c r="P151" s="24"/>
      <c r="Q151" s="24"/>
      <c r="R151" s="24"/>
    </row>
    <row r="152" spans="1:18" ht="15" customHeight="1">
      <c r="A152" s="24"/>
      <c r="B152" s="24"/>
      <c r="C152" s="24"/>
      <c r="D152" s="25"/>
      <c r="E152" s="25"/>
      <c r="F152" s="24"/>
      <c r="G152" s="24"/>
      <c r="H152" s="24"/>
      <c r="I152" s="24"/>
      <c r="J152" s="54"/>
      <c r="K152" s="55"/>
      <c r="L152" s="56"/>
      <c r="M152" s="56"/>
      <c r="N152" s="344"/>
      <c r="O152" s="24"/>
      <c r="P152" s="24"/>
      <c r="Q152" s="24"/>
      <c r="R152" s="24"/>
    </row>
    <row r="153" spans="1:18" ht="15" customHeight="1">
      <c r="A153" s="24"/>
      <c r="B153" s="24"/>
      <c r="C153" s="24"/>
      <c r="D153" s="25"/>
      <c r="E153" s="25"/>
      <c r="F153" s="24"/>
      <c r="G153" s="24"/>
      <c r="H153" s="24"/>
      <c r="I153" s="24"/>
      <c r="J153" s="54"/>
      <c r="K153" s="55"/>
      <c r="L153" s="56"/>
      <c r="M153" s="56"/>
      <c r="N153" s="344"/>
      <c r="O153" s="24"/>
      <c r="P153" s="24"/>
      <c r="Q153" s="24"/>
      <c r="R153" s="24"/>
    </row>
    <row r="154" spans="1:18" ht="15" customHeight="1">
      <c r="A154" s="24"/>
      <c r="B154" s="24"/>
      <c r="C154" s="24"/>
      <c r="D154" s="25"/>
      <c r="E154" s="25"/>
      <c r="F154" s="24"/>
      <c r="G154" s="24"/>
      <c r="H154" s="24"/>
      <c r="I154" s="24"/>
      <c r="J154" s="54"/>
      <c r="K154" s="55"/>
      <c r="L154" s="56"/>
      <c r="M154" s="56"/>
      <c r="N154" s="344"/>
      <c r="O154" s="24"/>
      <c r="P154" s="24"/>
      <c r="Q154" s="24"/>
      <c r="R154" s="24"/>
    </row>
    <row r="155" spans="1:18" ht="15" customHeight="1">
      <c r="A155" s="24"/>
      <c r="B155" s="24"/>
      <c r="C155" s="24"/>
      <c r="D155" s="25"/>
      <c r="E155" s="25"/>
      <c r="F155" s="24"/>
      <c r="G155" s="24"/>
      <c r="H155" s="24"/>
      <c r="I155" s="24"/>
      <c r="J155" s="54"/>
      <c r="K155" s="55"/>
      <c r="L155" s="56"/>
      <c r="M155" s="56"/>
      <c r="N155" s="344"/>
      <c r="O155" s="24"/>
      <c r="P155" s="24"/>
      <c r="Q155" s="24"/>
      <c r="R155" s="24"/>
    </row>
    <row r="156" spans="1:18" ht="15" customHeight="1">
      <c r="A156" s="24"/>
      <c r="B156" s="24"/>
      <c r="C156" s="24"/>
      <c r="D156" s="25"/>
      <c r="E156" s="25"/>
      <c r="F156" s="24"/>
      <c r="G156" s="24"/>
      <c r="H156" s="24"/>
      <c r="I156" s="24"/>
      <c r="J156" s="54"/>
      <c r="K156" s="55"/>
      <c r="L156" s="56"/>
      <c r="M156" s="56"/>
      <c r="N156" s="344"/>
      <c r="O156" s="24"/>
      <c r="P156" s="24"/>
      <c r="Q156" s="24"/>
      <c r="R156" s="24"/>
    </row>
    <row r="157" spans="1:18" ht="15" customHeight="1">
      <c r="A157" s="24"/>
      <c r="B157" s="24"/>
      <c r="C157" s="24"/>
      <c r="D157" s="25"/>
      <c r="E157" s="25"/>
      <c r="F157" s="24"/>
      <c r="G157" s="24"/>
      <c r="H157" s="24"/>
      <c r="I157" s="24"/>
      <c r="J157" s="54"/>
      <c r="K157" s="55"/>
      <c r="L157" s="56"/>
      <c r="M157" s="56"/>
      <c r="N157" s="344"/>
      <c r="O157" s="24"/>
      <c r="P157" s="24"/>
      <c r="Q157" s="24"/>
      <c r="R157" s="24"/>
    </row>
    <row r="158" spans="1:18" ht="15" customHeight="1">
      <c r="A158" s="24"/>
      <c r="B158" s="24"/>
      <c r="C158" s="24"/>
      <c r="D158" s="25"/>
      <c r="E158" s="25"/>
      <c r="F158" s="24"/>
      <c r="G158" s="24"/>
      <c r="H158" s="24"/>
      <c r="I158" s="24"/>
      <c r="J158" s="54"/>
      <c r="K158" s="55"/>
      <c r="L158" s="56"/>
      <c r="M158" s="56"/>
      <c r="N158" s="344"/>
      <c r="O158" s="24"/>
      <c r="P158" s="24"/>
      <c r="Q158" s="24"/>
      <c r="R158" s="24"/>
    </row>
    <row r="159" spans="1:18" ht="15" customHeight="1">
      <c r="A159" s="24"/>
      <c r="B159" s="24"/>
      <c r="C159" s="24"/>
      <c r="D159" s="25"/>
      <c r="E159" s="25"/>
      <c r="F159" s="24"/>
      <c r="G159" s="24"/>
      <c r="H159" s="24"/>
      <c r="I159" s="24"/>
      <c r="J159" s="54"/>
      <c r="K159" s="55"/>
      <c r="L159" s="56"/>
      <c r="M159" s="56"/>
      <c r="N159" s="344"/>
      <c r="O159" s="24"/>
      <c r="P159" s="24"/>
      <c r="Q159" s="24"/>
      <c r="R159" s="24"/>
    </row>
    <row r="160" spans="1:18" ht="15" customHeight="1">
      <c r="A160" s="24"/>
      <c r="B160" s="24"/>
      <c r="C160" s="24"/>
      <c r="D160" s="25"/>
      <c r="E160" s="25"/>
      <c r="F160" s="24"/>
      <c r="G160" s="24"/>
      <c r="H160" s="24"/>
      <c r="I160" s="24"/>
      <c r="J160" s="54"/>
      <c r="K160" s="55"/>
      <c r="L160" s="56"/>
      <c r="M160" s="56"/>
      <c r="N160" s="344"/>
      <c r="O160" s="24"/>
      <c r="P160" s="24"/>
      <c r="Q160" s="24"/>
      <c r="R160" s="24"/>
    </row>
    <row r="161" spans="1:18" ht="15" customHeight="1">
      <c r="A161" s="24"/>
      <c r="B161" s="24"/>
      <c r="C161" s="24"/>
      <c r="D161" s="25"/>
      <c r="E161" s="25"/>
      <c r="F161" s="24"/>
      <c r="G161" s="24"/>
      <c r="H161" s="24"/>
      <c r="I161" s="24"/>
      <c r="J161" s="54"/>
      <c r="K161" s="55"/>
      <c r="L161" s="56"/>
      <c r="M161" s="56"/>
      <c r="N161" s="344"/>
      <c r="O161" s="24"/>
      <c r="P161" s="24"/>
      <c r="Q161" s="24"/>
      <c r="R161" s="24"/>
    </row>
    <row r="162" spans="1:18" ht="15" customHeight="1">
      <c r="A162" s="24"/>
      <c r="B162" s="24"/>
      <c r="C162" s="24"/>
      <c r="D162" s="25"/>
      <c r="E162" s="25"/>
      <c r="F162" s="24"/>
      <c r="G162" s="24"/>
      <c r="H162" s="24"/>
      <c r="I162" s="24"/>
      <c r="J162" s="54"/>
      <c r="K162" s="55"/>
      <c r="L162" s="56"/>
      <c r="M162" s="56"/>
      <c r="N162" s="344"/>
      <c r="O162" s="24"/>
      <c r="P162" s="24"/>
      <c r="Q162" s="24"/>
      <c r="R162" s="24"/>
    </row>
    <row r="163" spans="1:18" ht="15" customHeight="1">
      <c r="A163" s="24"/>
      <c r="B163" s="24"/>
      <c r="C163" s="24"/>
      <c r="D163" s="25"/>
      <c r="E163" s="25"/>
      <c r="F163" s="24"/>
      <c r="G163" s="24"/>
      <c r="H163" s="24"/>
      <c r="I163" s="24"/>
      <c r="J163" s="54"/>
      <c r="K163" s="55"/>
      <c r="L163" s="56"/>
      <c r="M163" s="56"/>
      <c r="N163" s="344"/>
      <c r="O163" s="24"/>
      <c r="P163" s="24"/>
      <c r="Q163" s="24"/>
      <c r="R163" s="24"/>
    </row>
    <row r="164" spans="1:18" ht="15" customHeight="1">
      <c r="A164" s="24"/>
      <c r="B164" s="24"/>
      <c r="C164" s="24"/>
      <c r="D164" s="25"/>
      <c r="E164" s="25"/>
      <c r="F164" s="24"/>
      <c r="G164" s="24"/>
      <c r="H164" s="24"/>
      <c r="I164" s="24"/>
      <c r="J164" s="54"/>
      <c r="K164" s="55"/>
      <c r="L164" s="56"/>
      <c r="M164" s="56"/>
      <c r="N164" s="344"/>
      <c r="O164" s="24"/>
      <c r="P164" s="24"/>
      <c r="Q164" s="24"/>
      <c r="R164" s="24"/>
    </row>
    <row r="165" spans="1:18" ht="15" customHeight="1">
      <c r="A165" s="24"/>
      <c r="B165" s="24"/>
      <c r="C165" s="24"/>
      <c r="D165" s="25"/>
      <c r="E165" s="25"/>
      <c r="F165" s="24"/>
      <c r="G165" s="24"/>
      <c r="H165" s="24"/>
      <c r="I165" s="24"/>
      <c r="J165" s="54"/>
      <c r="K165" s="55"/>
      <c r="L165" s="56"/>
      <c r="M165" s="56"/>
      <c r="N165" s="344"/>
      <c r="O165" s="24"/>
      <c r="P165" s="24"/>
      <c r="Q165" s="24"/>
      <c r="R165" s="24"/>
    </row>
    <row r="166" spans="1:18" ht="15" customHeight="1">
      <c r="A166" s="24"/>
      <c r="B166" s="24"/>
      <c r="C166" s="24"/>
      <c r="D166" s="25"/>
      <c r="E166" s="25"/>
      <c r="F166" s="24"/>
      <c r="G166" s="24"/>
      <c r="H166" s="24"/>
      <c r="I166" s="24"/>
      <c r="J166" s="54"/>
      <c r="K166" s="55"/>
      <c r="L166" s="56"/>
      <c r="M166" s="56"/>
      <c r="N166" s="344"/>
      <c r="O166" s="24"/>
      <c r="P166" s="24"/>
      <c r="Q166" s="24"/>
      <c r="R166" s="24"/>
    </row>
    <row r="167" spans="1:18" ht="15" customHeight="1">
      <c r="A167" s="24"/>
      <c r="B167" s="24"/>
      <c r="C167" s="24"/>
      <c r="D167" s="25"/>
      <c r="E167" s="25"/>
      <c r="F167" s="24"/>
      <c r="G167" s="24"/>
      <c r="H167" s="24"/>
      <c r="I167" s="24"/>
      <c r="J167" s="54"/>
      <c r="K167" s="55"/>
      <c r="L167" s="56"/>
      <c r="M167" s="56"/>
      <c r="N167" s="344"/>
      <c r="O167" s="24"/>
      <c r="P167" s="24"/>
      <c r="Q167" s="24"/>
      <c r="R167" s="24"/>
    </row>
    <row r="168" spans="1:18" ht="15" customHeight="1">
      <c r="A168" s="24"/>
      <c r="B168" s="24"/>
      <c r="C168" s="24"/>
      <c r="D168" s="25"/>
      <c r="E168" s="25"/>
      <c r="F168" s="24"/>
      <c r="G168" s="24"/>
      <c r="H168" s="24"/>
      <c r="I168" s="24"/>
      <c r="J168" s="54"/>
      <c r="K168" s="55"/>
      <c r="L168" s="56"/>
      <c r="M168" s="56"/>
      <c r="N168" s="344"/>
      <c r="O168" s="24"/>
      <c r="P168" s="24"/>
      <c r="Q168" s="24"/>
      <c r="R168" s="24"/>
    </row>
    <row r="169" spans="1:18" ht="15" customHeight="1">
      <c r="A169" s="24"/>
      <c r="B169" s="24"/>
      <c r="C169" s="24"/>
      <c r="D169" s="25"/>
      <c r="E169" s="25"/>
      <c r="F169" s="24"/>
      <c r="G169" s="24"/>
      <c r="H169" s="24"/>
      <c r="I169" s="24"/>
      <c r="J169" s="54"/>
      <c r="K169" s="55"/>
      <c r="L169" s="56"/>
      <c r="M169" s="56"/>
      <c r="N169" s="344"/>
      <c r="O169" s="24"/>
      <c r="P169" s="24"/>
      <c r="Q169" s="24"/>
      <c r="R169" s="24"/>
    </row>
    <row r="170" spans="1:18" ht="15" customHeight="1">
      <c r="A170" s="24"/>
      <c r="B170" s="24"/>
      <c r="C170" s="24"/>
      <c r="D170" s="25"/>
      <c r="E170" s="25"/>
      <c r="F170" s="24"/>
      <c r="G170" s="24"/>
      <c r="H170" s="24"/>
      <c r="I170" s="24"/>
      <c r="J170" s="54"/>
      <c r="K170" s="55"/>
      <c r="L170" s="56"/>
      <c r="M170" s="56"/>
      <c r="N170" s="344"/>
      <c r="O170" s="24"/>
      <c r="P170" s="24"/>
      <c r="Q170" s="24"/>
      <c r="R170" s="24"/>
    </row>
    <row r="171" spans="1:18" ht="15" customHeight="1">
      <c r="A171" s="24"/>
      <c r="B171" s="24"/>
      <c r="C171" s="24"/>
      <c r="D171" s="25"/>
      <c r="E171" s="25"/>
      <c r="F171" s="24"/>
      <c r="G171" s="24"/>
      <c r="H171" s="24"/>
      <c r="I171" s="24"/>
      <c r="J171" s="54"/>
      <c r="K171" s="55"/>
      <c r="L171" s="56"/>
      <c r="M171" s="56"/>
      <c r="N171" s="344"/>
      <c r="O171" s="24"/>
      <c r="P171" s="24"/>
      <c r="Q171" s="24"/>
      <c r="R171" s="24"/>
    </row>
    <row r="172" spans="1:18" ht="15" customHeight="1">
      <c r="A172" s="24"/>
      <c r="B172" s="24"/>
      <c r="C172" s="24"/>
      <c r="D172" s="25"/>
      <c r="E172" s="25"/>
      <c r="F172" s="24"/>
      <c r="G172" s="24"/>
      <c r="H172" s="24"/>
      <c r="I172" s="24"/>
      <c r="J172" s="54"/>
      <c r="K172" s="55"/>
      <c r="L172" s="56"/>
      <c r="M172" s="56"/>
      <c r="N172" s="344"/>
      <c r="O172" s="24"/>
      <c r="P172" s="24"/>
      <c r="Q172" s="24"/>
      <c r="R172" s="24"/>
    </row>
    <row r="173" spans="1:18" ht="15" customHeight="1">
      <c r="A173" s="24"/>
      <c r="B173" s="24"/>
      <c r="C173" s="24"/>
      <c r="D173" s="25"/>
      <c r="E173" s="25"/>
      <c r="F173" s="24"/>
      <c r="G173" s="24"/>
      <c r="H173" s="24"/>
      <c r="I173" s="24"/>
      <c r="J173" s="54"/>
      <c r="K173" s="55"/>
      <c r="L173" s="56"/>
      <c r="M173" s="56"/>
      <c r="N173" s="344"/>
      <c r="O173" s="24"/>
      <c r="P173" s="24"/>
      <c r="Q173" s="24"/>
      <c r="R173" s="24"/>
    </row>
    <row r="174" spans="1:18" ht="15" customHeight="1">
      <c r="A174" s="24"/>
      <c r="B174" s="24"/>
      <c r="C174" s="24"/>
      <c r="D174" s="25"/>
      <c r="E174" s="25"/>
      <c r="F174" s="24"/>
      <c r="G174" s="24"/>
      <c r="H174" s="24"/>
      <c r="I174" s="24"/>
      <c r="J174" s="54"/>
      <c r="K174" s="55"/>
      <c r="L174" s="56"/>
      <c r="M174" s="56"/>
      <c r="N174" s="344"/>
      <c r="O174" s="24"/>
      <c r="P174" s="24"/>
      <c r="Q174" s="24"/>
      <c r="R174" s="24"/>
    </row>
    <row r="175" spans="1:18" ht="15" customHeight="1">
      <c r="A175" s="24"/>
      <c r="B175" s="24"/>
      <c r="C175" s="24"/>
      <c r="D175" s="25"/>
      <c r="E175" s="25"/>
      <c r="F175" s="24"/>
      <c r="G175" s="24"/>
      <c r="H175" s="24"/>
      <c r="I175" s="24"/>
      <c r="J175" s="54"/>
      <c r="K175" s="55"/>
      <c r="L175" s="56"/>
      <c r="M175" s="56"/>
      <c r="N175" s="344"/>
      <c r="O175" s="24"/>
      <c r="P175" s="24"/>
      <c r="Q175" s="24"/>
      <c r="R175" s="24"/>
    </row>
    <row r="176" spans="1:18" ht="15" customHeight="1">
      <c r="A176" s="24"/>
      <c r="B176" s="24"/>
      <c r="C176" s="24"/>
      <c r="D176" s="25"/>
      <c r="E176" s="25"/>
      <c r="F176" s="24"/>
      <c r="G176" s="24"/>
      <c r="H176" s="24"/>
      <c r="I176" s="24"/>
      <c r="J176" s="54"/>
      <c r="K176" s="55"/>
      <c r="L176" s="56"/>
      <c r="M176" s="56"/>
      <c r="N176" s="344"/>
      <c r="O176" s="24"/>
      <c r="P176" s="24"/>
      <c r="Q176" s="24"/>
      <c r="R176" s="24"/>
    </row>
    <row r="177" spans="1:18" ht="15" customHeight="1">
      <c r="A177" s="24"/>
      <c r="B177" s="24"/>
      <c r="C177" s="24"/>
      <c r="D177" s="25"/>
      <c r="E177" s="25"/>
      <c r="F177" s="24"/>
      <c r="G177" s="24"/>
      <c r="H177" s="24"/>
      <c r="I177" s="24"/>
      <c r="J177" s="54"/>
      <c r="K177" s="55"/>
      <c r="L177" s="56"/>
      <c r="M177" s="56"/>
      <c r="N177" s="344"/>
      <c r="O177" s="24"/>
      <c r="P177" s="24"/>
      <c r="Q177" s="24"/>
      <c r="R177" s="24"/>
    </row>
    <row r="178" spans="1:18" ht="15" customHeight="1">
      <c r="A178" s="24"/>
      <c r="B178" s="24"/>
      <c r="C178" s="24"/>
      <c r="D178" s="25"/>
      <c r="E178" s="25"/>
      <c r="F178" s="24"/>
      <c r="G178" s="24"/>
      <c r="H178" s="24"/>
      <c r="I178" s="24"/>
      <c r="J178" s="54"/>
      <c r="K178" s="55"/>
      <c r="L178" s="56"/>
      <c r="M178" s="56"/>
      <c r="N178" s="344"/>
      <c r="O178" s="24"/>
      <c r="P178" s="24"/>
      <c r="Q178" s="24"/>
      <c r="R178" s="24"/>
    </row>
    <row r="179" spans="1:18" ht="15" customHeight="1">
      <c r="A179" s="24"/>
      <c r="B179" s="24"/>
      <c r="C179" s="24"/>
      <c r="D179" s="25"/>
      <c r="E179" s="25"/>
      <c r="F179" s="24"/>
      <c r="G179" s="24"/>
      <c r="H179" s="24"/>
      <c r="I179" s="24"/>
      <c r="J179" s="54"/>
      <c r="K179" s="55"/>
      <c r="L179" s="56"/>
      <c r="M179" s="56"/>
      <c r="N179" s="344"/>
      <c r="O179" s="24"/>
      <c r="P179" s="24"/>
      <c r="Q179" s="24"/>
      <c r="R179" s="24"/>
    </row>
    <row r="180" spans="1:18" ht="15" customHeight="1">
      <c r="A180" s="24"/>
      <c r="B180" s="24"/>
      <c r="C180" s="24"/>
      <c r="D180" s="25"/>
      <c r="E180" s="25"/>
      <c r="F180" s="24"/>
      <c r="G180" s="24"/>
      <c r="H180" s="24"/>
      <c r="I180" s="24"/>
      <c r="J180" s="54"/>
      <c r="K180" s="55"/>
      <c r="L180" s="56"/>
      <c r="M180" s="56"/>
      <c r="N180" s="344"/>
      <c r="O180" s="24"/>
      <c r="P180" s="24"/>
      <c r="Q180" s="24"/>
      <c r="R180" s="24"/>
    </row>
    <row r="181" spans="1:18" ht="15" customHeight="1">
      <c r="A181" s="24"/>
      <c r="B181" s="24"/>
      <c r="C181" s="24"/>
      <c r="D181" s="25"/>
      <c r="E181" s="25"/>
      <c r="F181" s="24"/>
      <c r="G181" s="24"/>
      <c r="H181" s="24"/>
      <c r="I181" s="24"/>
      <c r="J181" s="54"/>
      <c r="K181" s="55"/>
      <c r="L181" s="56"/>
      <c r="M181" s="56"/>
      <c r="N181" s="344"/>
      <c r="O181" s="24"/>
      <c r="P181" s="24"/>
      <c r="Q181" s="24"/>
      <c r="R181" s="24"/>
    </row>
    <row r="182" spans="1:18" ht="15" customHeight="1">
      <c r="A182" s="24"/>
      <c r="B182" s="24"/>
      <c r="C182" s="24"/>
      <c r="D182" s="25"/>
      <c r="E182" s="25"/>
      <c r="F182" s="24"/>
      <c r="G182" s="24"/>
      <c r="H182" s="24"/>
      <c r="I182" s="24"/>
      <c r="J182" s="54"/>
      <c r="K182" s="55"/>
      <c r="L182" s="56"/>
      <c r="M182" s="56"/>
      <c r="N182" s="344"/>
      <c r="O182" s="24"/>
      <c r="P182" s="24"/>
      <c r="Q182" s="24"/>
      <c r="R182" s="24"/>
    </row>
    <row r="183" spans="1:18" ht="15" customHeight="1">
      <c r="A183" s="24"/>
      <c r="B183" s="24"/>
      <c r="C183" s="24"/>
      <c r="D183" s="25"/>
      <c r="E183" s="25"/>
      <c r="F183" s="24"/>
      <c r="G183" s="24"/>
      <c r="H183" s="24"/>
      <c r="I183" s="24"/>
      <c r="J183" s="54"/>
      <c r="K183" s="55"/>
      <c r="L183" s="56"/>
      <c r="M183" s="56"/>
      <c r="N183" s="344"/>
      <c r="O183" s="24"/>
      <c r="P183" s="24"/>
      <c r="Q183" s="24"/>
      <c r="R183" s="24"/>
    </row>
    <row r="184" spans="1:18" ht="15" customHeight="1">
      <c r="A184" s="24"/>
      <c r="B184" s="24"/>
      <c r="C184" s="24"/>
      <c r="D184" s="25"/>
      <c r="E184" s="25"/>
      <c r="F184" s="24"/>
      <c r="G184" s="24"/>
      <c r="H184" s="24"/>
      <c r="I184" s="24"/>
      <c r="J184" s="54"/>
      <c r="K184" s="55"/>
      <c r="L184" s="56"/>
      <c r="M184" s="56"/>
      <c r="N184" s="344"/>
      <c r="O184" s="24"/>
      <c r="P184" s="24"/>
      <c r="Q184" s="24"/>
      <c r="R184" s="24"/>
    </row>
    <row r="185" spans="1:18" ht="15" customHeight="1">
      <c r="A185" s="24"/>
      <c r="B185" s="24"/>
      <c r="C185" s="24"/>
      <c r="D185" s="25"/>
      <c r="E185" s="25"/>
      <c r="F185" s="24"/>
      <c r="G185" s="24"/>
      <c r="H185" s="24"/>
      <c r="I185" s="24"/>
      <c r="J185" s="54"/>
      <c r="K185" s="55"/>
      <c r="L185" s="56"/>
      <c r="M185" s="56"/>
      <c r="N185" s="344"/>
      <c r="O185" s="24"/>
      <c r="P185" s="24"/>
      <c r="Q185" s="24"/>
      <c r="R185" s="24"/>
    </row>
    <row r="186" spans="1:18" ht="15" customHeight="1">
      <c r="A186" s="24"/>
      <c r="B186" s="24"/>
      <c r="C186" s="24"/>
      <c r="D186" s="25"/>
      <c r="E186" s="25"/>
      <c r="F186" s="24"/>
      <c r="G186" s="24"/>
      <c r="H186" s="24"/>
      <c r="I186" s="24"/>
      <c r="J186" s="54"/>
      <c r="K186" s="55"/>
      <c r="L186" s="56"/>
      <c r="M186" s="56"/>
      <c r="N186" s="344"/>
      <c r="O186" s="24"/>
      <c r="P186" s="24"/>
      <c r="Q186" s="24"/>
      <c r="R186" s="24"/>
    </row>
    <row r="187" spans="1:18" ht="15" customHeight="1">
      <c r="A187" s="24"/>
      <c r="B187" s="24"/>
      <c r="C187" s="24"/>
      <c r="D187" s="25"/>
      <c r="E187" s="25"/>
      <c r="F187" s="24"/>
      <c r="G187" s="24"/>
      <c r="H187" s="24"/>
      <c r="I187" s="24"/>
      <c r="J187" s="54"/>
      <c r="K187" s="55"/>
      <c r="L187" s="56"/>
      <c r="M187" s="56"/>
      <c r="N187" s="344"/>
      <c r="O187" s="24"/>
      <c r="P187" s="24"/>
      <c r="Q187" s="24"/>
      <c r="R187" s="24"/>
    </row>
    <row r="188" spans="1:18" ht="15" customHeight="1">
      <c r="A188" s="24"/>
      <c r="B188" s="24"/>
      <c r="C188" s="24"/>
      <c r="D188" s="25"/>
      <c r="E188" s="25"/>
      <c r="F188" s="24"/>
      <c r="G188" s="24"/>
      <c r="H188" s="24"/>
      <c r="I188" s="24"/>
      <c r="J188" s="54"/>
      <c r="K188" s="55"/>
      <c r="L188" s="56"/>
      <c r="M188" s="56"/>
      <c r="N188" s="344"/>
      <c r="O188" s="24"/>
      <c r="P188" s="24"/>
      <c r="Q188" s="24"/>
      <c r="R188" s="24"/>
    </row>
    <row r="189" spans="1:18" ht="15" customHeight="1">
      <c r="A189" s="24"/>
      <c r="B189" s="24"/>
      <c r="C189" s="24"/>
      <c r="D189" s="25"/>
      <c r="E189" s="25"/>
      <c r="F189" s="24"/>
      <c r="G189" s="24"/>
      <c r="H189" s="24"/>
      <c r="I189" s="24"/>
      <c r="J189" s="54"/>
      <c r="K189" s="55"/>
      <c r="L189" s="56"/>
      <c r="M189" s="56"/>
      <c r="N189" s="344"/>
      <c r="O189" s="24"/>
      <c r="P189" s="24"/>
      <c r="Q189" s="24"/>
      <c r="R189" s="24"/>
    </row>
    <row r="190" spans="1:18" ht="15" customHeight="1">
      <c r="A190" s="24"/>
      <c r="B190" s="24"/>
      <c r="C190" s="24"/>
      <c r="D190" s="25"/>
      <c r="E190" s="25"/>
      <c r="F190" s="24"/>
      <c r="G190" s="24"/>
      <c r="H190" s="24"/>
      <c r="I190" s="24"/>
      <c r="J190" s="54"/>
      <c r="K190" s="55"/>
      <c r="L190" s="56"/>
      <c r="M190" s="56"/>
      <c r="N190" s="344"/>
      <c r="O190" s="24"/>
      <c r="P190" s="24"/>
      <c r="Q190" s="24"/>
      <c r="R190" s="24"/>
    </row>
    <row r="191" spans="1:18" ht="15" customHeight="1">
      <c r="A191" s="24"/>
      <c r="B191" s="24"/>
      <c r="C191" s="24"/>
      <c r="D191" s="25"/>
      <c r="E191" s="25"/>
      <c r="F191" s="24"/>
      <c r="G191" s="24"/>
      <c r="H191" s="24"/>
      <c r="I191" s="24"/>
      <c r="J191" s="54"/>
      <c r="K191" s="55"/>
      <c r="L191" s="56"/>
      <c r="M191" s="56"/>
      <c r="N191" s="344"/>
      <c r="O191" s="24"/>
      <c r="P191" s="24"/>
      <c r="Q191" s="24"/>
      <c r="R191" s="24"/>
    </row>
    <row r="192" spans="1:18" ht="15" customHeight="1">
      <c r="A192" s="24"/>
      <c r="B192" s="24"/>
      <c r="C192" s="24"/>
      <c r="D192" s="25"/>
      <c r="E192" s="25"/>
      <c r="F192" s="24"/>
      <c r="G192" s="24"/>
      <c r="H192" s="24"/>
      <c r="I192" s="24"/>
      <c r="J192" s="54"/>
      <c r="K192" s="55"/>
      <c r="L192" s="56"/>
      <c r="M192" s="56"/>
      <c r="N192" s="344"/>
      <c r="O192" s="24"/>
      <c r="P192" s="24"/>
      <c r="Q192" s="24"/>
      <c r="R192" s="24"/>
    </row>
    <row r="193" spans="1:18" ht="15" customHeight="1">
      <c r="A193" s="24"/>
      <c r="B193" s="24"/>
      <c r="C193" s="24"/>
      <c r="D193" s="25"/>
      <c r="E193" s="25"/>
      <c r="F193" s="24"/>
      <c r="G193" s="24"/>
      <c r="H193" s="24"/>
      <c r="I193" s="24"/>
      <c r="J193" s="54"/>
      <c r="K193" s="55"/>
      <c r="L193" s="56"/>
      <c r="M193" s="56"/>
      <c r="N193" s="344"/>
      <c r="O193" s="24"/>
      <c r="P193" s="24"/>
      <c r="Q193" s="24"/>
      <c r="R193" s="24"/>
    </row>
    <row r="194" spans="1:18" ht="15" customHeight="1">
      <c r="A194" s="24"/>
      <c r="B194" s="24"/>
      <c r="C194" s="24"/>
      <c r="D194" s="25"/>
      <c r="E194" s="25"/>
      <c r="F194" s="24"/>
      <c r="G194" s="24"/>
      <c r="H194" s="24"/>
      <c r="I194" s="24"/>
      <c r="J194" s="54"/>
      <c r="K194" s="55"/>
      <c r="L194" s="56"/>
      <c r="M194" s="56"/>
      <c r="N194" s="344"/>
      <c r="O194" s="24"/>
      <c r="P194" s="24"/>
      <c r="Q194" s="24"/>
      <c r="R194" s="24"/>
    </row>
    <row r="195" spans="1:18" ht="15" customHeight="1">
      <c r="A195" s="24"/>
      <c r="B195" s="24"/>
      <c r="C195" s="24"/>
      <c r="D195" s="25"/>
      <c r="E195" s="25"/>
      <c r="F195" s="24"/>
      <c r="G195" s="24"/>
      <c r="H195" s="24"/>
      <c r="I195" s="24"/>
      <c r="J195" s="54"/>
      <c r="K195" s="55"/>
      <c r="L195" s="56"/>
      <c r="M195" s="56"/>
      <c r="N195" s="344"/>
      <c r="O195" s="24"/>
      <c r="P195" s="24"/>
      <c r="Q195" s="24"/>
      <c r="R195" s="24"/>
    </row>
    <row r="196" spans="1:18" ht="15" customHeight="1">
      <c r="A196" s="24"/>
      <c r="B196" s="24"/>
      <c r="C196" s="24"/>
      <c r="D196" s="25"/>
      <c r="E196" s="25"/>
      <c r="F196" s="24"/>
      <c r="G196" s="24"/>
      <c r="H196" s="24"/>
      <c r="I196" s="24"/>
      <c r="J196" s="54"/>
      <c r="K196" s="55"/>
      <c r="L196" s="56"/>
      <c r="M196" s="56"/>
      <c r="N196" s="344"/>
      <c r="O196" s="24"/>
      <c r="P196" s="24"/>
      <c r="Q196" s="24"/>
      <c r="R196" s="24"/>
    </row>
    <row r="197" spans="1:18" ht="15" customHeight="1">
      <c r="A197" s="24"/>
      <c r="B197" s="24"/>
      <c r="C197" s="24"/>
      <c r="D197" s="25"/>
      <c r="E197" s="25"/>
      <c r="F197" s="24"/>
      <c r="G197" s="24"/>
      <c r="H197" s="24"/>
      <c r="I197" s="24"/>
      <c r="J197" s="54"/>
      <c r="K197" s="55"/>
      <c r="L197" s="56"/>
      <c r="M197" s="56"/>
      <c r="N197" s="344"/>
      <c r="O197" s="24"/>
      <c r="P197" s="24"/>
      <c r="Q197" s="24"/>
      <c r="R197" s="24"/>
    </row>
    <row r="198" spans="1:18" ht="15" customHeight="1">
      <c r="A198" s="24"/>
      <c r="B198" s="24"/>
      <c r="C198" s="24"/>
      <c r="D198" s="25"/>
      <c r="E198" s="25"/>
      <c r="F198" s="24"/>
      <c r="G198" s="24"/>
      <c r="H198" s="24"/>
      <c r="I198" s="24"/>
      <c r="J198" s="54"/>
      <c r="K198" s="55"/>
      <c r="L198" s="56"/>
      <c r="M198" s="56"/>
      <c r="N198" s="344"/>
      <c r="O198" s="24"/>
      <c r="P198" s="24"/>
      <c r="Q198" s="24"/>
      <c r="R198" s="24"/>
    </row>
    <row r="199" spans="1:18" ht="15" customHeight="1">
      <c r="A199" s="24"/>
      <c r="B199" s="24"/>
      <c r="C199" s="24"/>
      <c r="D199" s="25"/>
      <c r="E199" s="25"/>
      <c r="F199" s="24"/>
      <c r="G199" s="24"/>
      <c r="H199" s="24"/>
      <c r="I199" s="24"/>
      <c r="J199" s="54"/>
      <c r="K199" s="55"/>
      <c r="L199" s="56"/>
      <c r="M199" s="56"/>
      <c r="N199" s="344"/>
      <c r="O199" s="24"/>
      <c r="P199" s="24"/>
      <c r="Q199" s="24"/>
      <c r="R199" s="24"/>
    </row>
    <row r="200" spans="1:18" ht="15" customHeight="1">
      <c r="A200" s="24"/>
      <c r="B200" s="24"/>
      <c r="C200" s="24"/>
      <c r="D200" s="25"/>
      <c r="E200" s="25"/>
      <c r="F200" s="24"/>
      <c r="G200" s="24"/>
      <c r="H200" s="24"/>
      <c r="I200" s="24"/>
      <c r="J200" s="54"/>
      <c r="K200" s="55"/>
      <c r="L200" s="56"/>
      <c r="M200" s="56"/>
      <c r="N200" s="344"/>
      <c r="O200" s="24"/>
      <c r="P200" s="24"/>
      <c r="Q200" s="24"/>
      <c r="R200" s="24"/>
    </row>
    <row r="201" spans="1:18" ht="15" customHeight="1">
      <c r="A201" s="24"/>
      <c r="B201" s="24"/>
      <c r="C201" s="24"/>
      <c r="D201" s="25"/>
      <c r="E201" s="25"/>
      <c r="F201" s="24"/>
      <c r="G201" s="24"/>
      <c r="H201" s="24"/>
      <c r="I201" s="24"/>
      <c r="J201" s="54"/>
      <c r="K201" s="55"/>
      <c r="L201" s="56"/>
      <c r="M201" s="56"/>
      <c r="N201" s="344"/>
      <c r="O201" s="24"/>
      <c r="P201" s="24"/>
      <c r="Q201" s="24"/>
      <c r="R201" s="24"/>
    </row>
    <row r="202" spans="1:18" ht="15" customHeight="1">
      <c r="A202" s="24"/>
      <c r="B202" s="24"/>
      <c r="C202" s="24"/>
      <c r="D202" s="25"/>
      <c r="E202" s="25"/>
      <c r="F202" s="24"/>
      <c r="G202" s="24"/>
      <c r="H202" s="24"/>
      <c r="I202" s="24"/>
      <c r="J202" s="54"/>
      <c r="K202" s="55"/>
      <c r="L202" s="56"/>
      <c r="M202" s="56"/>
      <c r="N202" s="344"/>
      <c r="O202" s="24"/>
      <c r="P202" s="24"/>
      <c r="Q202" s="24"/>
      <c r="R202" s="24"/>
    </row>
    <row r="203" spans="1:18" ht="15" customHeight="1">
      <c r="A203" s="24"/>
      <c r="B203" s="24"/>
      <c r="C203" s="24"/>
      <c r="D203" s="25"/>
      <c r="E203" s="25"/>
      <c r="F203" s="24"/>
      <c r="G203" s="24"/>
      <c r="H203" s="24"/>
      <c r="I203" s="24"/>
      <c r="J203" s="54"/>
      <c r="K203" s="55"/>
      <c r="L203" s="56"/>
      <c r="M203" s="56"/>
      <c r="N203" s="344"/>
      <c r="O203" s="24"/>
      <c r="P203" s="24"/>
      <c r="Q203" s="24"/>
      <c r="R203" s="24"/>
    </row>
    <row r="204" spans="1:18" ht="15" customHeight="1">
      <c r="A204" s="24"/>
      <c r="B204" s="24"/>
      <c r="C204" s="24"/>
      <c r="D204" s="25"/>
      <c r="E204" s="25"/>
      <c r="F204" s="24"/>
      <c r="G204" s="24"/>
      <c r="H204" s="24"/>
      <c r="I204" s="24"/>
      <c r="J204" s="54"/>
      <c r="K204" s="55"/>
      <c r="L204" s="56"/>
      <c r="M204" s="56"/>
      <c r="N204" s="344"/>
      <c r="O204" s="24"/>
      <c r="P204" s="24"/>
      <c r="Q204" s="24"/>
      <c r="R204" s="24"/>
    </row>
    <row r="205" spans="1:18" ht="15" customHeight="1">
      <c r="A205" s="24"/>
      <c r="B205" s="24"/>
      <c r="C205" s="24"/>
      <c r="D205" s="25"/>
      <c r="E205" s="25"/>
      <c r="F205" s="24"/>
      <c r="G205" s="24"/>
      <c r="H205" s="24"/>
      <c r="I205" s="24"/>
      <c r="J205" s="54"/>
      <c r="K205" s="55"/>
      <c r="L205" s="56"/>
      <c r="M205" s="56"/>
      <c r="N205" s="344"/>
      <c r="O205" s="24"/>
      <c r="P205" s="24"/>
      <c r="Q205" s="24"/>
      <c r="R205" s="24"/>
    </row>
    <row r="206" spans="1:18" ht="15" customHeight="1">
      <c r="A206" s="24"/>
      <c r="B206" s="24"/>
      <c r="C206" s="24"/>
      <c r="D206" s="25"/>
      <c r="E206" s="25"/>
      <c r="F206" s="24"/>
      <c r="G206" s="24"/>
      <c r="H206" s="24"/>
      <c r="I206" s="24"/>
      <c r="J206" s="54"/>
      <c r="K206" s="55"/>
      <c r="L206" s="56"/>
      <c r="M206" s="56"/>
      <c r="N206" s="344"/>
      <c r="O206" s="24"/>
      <c r="P206" s="24"/>
      <c r="Q206" s="24"/>
      <c r="R206" s="24"/>
    </row>
    <row r="207" spans="1:18" ht="15" customHeight="1">
      <c r="A207" s="24"/>
      <c r="B207" s="24"/>
      <c r="C207" s="24"/>
      <c r="D207" s="25"/>
      <c r="E207" s="25"/>
      <c r="F207" s="24"/>
      <c r="G207" s="24"/>
      <c r="H207" s="24"/>
      <c r="I207" s="24"/>
      <c r="J207" s="54"/>
      <c r="K207" s="55"/>
      <c r="L207" s="56"/>
      <c r="M207" s="56"/>
      <c r="N207" s="344"/>
      <c r="O207" s="24"/>
      <c r="P207" s="24"/>
      <c r="Q207" s="24"/>
      <c r="R207" s="24"/>
    </row>
    <row r="208" spans="1:18" ht="15" customHeight="1">
      <c r="A208" s="24"/>
      <c r="B208" s="24"/>
      <c r="C208" s="24"/>
      <c r="D208" s="25"/>
      <c r="E208" s="25"/>
      <c r="F208" s="24"/>
      <c r="G208" s="24"/>
      <c r="H208" s="24"/>
      <c r="I208" s="24"/>
      <c r="J208" s="54"/>
      <c r="K208" s="55"/>
      <c r="L208" s="56"/>
      <c r="M208" s="56"/>
      <c r="N208" s="344"/>
      <c r="O208" s="24"/>
      <c r="P208" s="24"/>
      <c r="Q208" s="24"/>
      <c r="R208" s="24"/>
    </row>
    <row r="209" spans="1:18" ht="15" customHeight="1">
      <c r="A209" s="24"/>
      <c r="B209" s="24"/>
      <c r="C209" s="24"/>
      <c r="D209" s="25"/>
      <c r="E209" s="25"/>
      <c r="F209" s="24"/>
      <c r="G209" s="24"/>
      <c r="H209" s="24"/>
      <c r="I209" s="24"/>
      <c r="J209" s="54"/>
      <c r="K209" s="55"/>
      <c r="L209" s="56"/>
      <c r="M209" s="56"/>
      <c r="N209" s="344"/>
      <c r="O209" s="24"/>
      <c r="P209" s="24"/>
      <c r="Q209" s="24"/>
      <c r="R209" s="24"/>
    </row>
    <row r="210" spans="1:18" ht="15" customHeight="1">
      <c r="A210" s="24"/>
      <c r="B210" s="24"/>
      <c r="C210" s="24"/>
      <c r="D210" s="25"/>
      <c r="E210" s="25"/>
      <c r="F210" s="24"/>
      <c r="G210" s="24"/>
      <c r="H210" s="24"/>
      <c r="I210" s="24"/>
      <c r="J210" s="54"/>
      <c r="K210" s="55"/>
      <c r="L210" s="56"/>
      <c r="M210" s="56"/>
      <c r="N210" s="344"/>
      <c r="O210" s="24"/>
      <c r="P210" s="24"/>
      <c r="Q210" s="24"/>
      <c r="R210" s="24"/>
    </row>
    <row r="211" spans="1:18" ht="15" customHeight="1">
      <c r="A211" s="24"/>
      <c r="B211" s="24"/>
      <c r="C211" s="24"/>
      <c r="D211" s="25"/>
      <c r="E211" s="25"/>
      <c r="F211" s="24"/>
      <c r="G211" s="24"/>
      <c r="H211" s="24"/>
      <c r="I211" s="24"/>
      <c r="J211" s="54"/>
      <c r="K211" s="55"/>
      <c r="L211" s="56"/>
      <c r="M211" s="56"/>
      <c r="N211" s="344"/>
      <c r="O211" s="24"/>
      <c r="P211" s="24"/>
      <c r="Q211" s="24"/>
      <c r="R211" s="24"/>
    </row>
    <row r="212" spans="1:18" ht="15" customHeight="1">
      <c r="A212" s="24"/>
      <c r="B212" s="24"/>
      <c r="C212" s="24"/>
      <c r="D212" s="25"/>
      <c r="E212" s="25"/>
      <c r="F212" s="24"/>
      <c r="G212" s="24"/>
      <c r="H212" s="24"/>
      <c r="I212" s="24"/>
      <c r="J212" s="54"/>
      <c r="K212" s="55"/>
      <c r="L212" s="56"/>
      <c r="M212" s="56"/>
      <c r="N212" s="344"/>
      <c r="O212" s="24"/>
      <c r="P212" s="24"/>
      <c r="Q212" s="24"/>
      <c r="R212" s="24"/>
    </row>
    <row r="213" spans="1:18" ht="15" customHeight="1">
      <c r="A213" s="24"/>
      <c r="B213" s="24"/>
      <c r="C213" s="24"/>
      <c r="D213" s="25"/>
      <c r="E213" s="25"/>
      <c r="F213" s="24"/>
      <c r="G213" s="24"/>
      <c r="H213" s="24"/>
      <c r="I213" s="24"/>
      <c r="J213" s="54"/>
      <c r="K213" s="55"/>
      <c r="L213" s="56"/>
      <c r="M213" s="56"/>
      <c r="N213" s="344"/>
      <c r="O213" s="24"/>
      <c r="P213" s="24"/>
      <c r="Q213" s="24"/>
      <c r="R213" s="24"/>
    </row>
    <row r="214" spans="1:18" ht="15" customHeight="1">
      <c r="A214" s="24"/>
      <c r="B214" s="24"/>
      <c r="C214" s="24"/>
      <c r="D214" s="25"/>
      <c r="E214" s="25"/>
      <c r="F214" s="24"/>
      <c r="G214" s="24"/>
      <c r="H214" s="24"/>
      <c r="I214" s="24"/>
      <c r="J214" s="54"/>
      <c r="K214" s="55"/>
      <c r="L214" s="56"/>
      <c r="M214" s="56"/>
      <c r="N214" s="344"/>
      <c r="O214" s="24"/>
      <c r="P214" s="24"/>
      <c r="Q214" s="24"/>
      <c r="R214" s="24"/>
    </row>
    <row r="215" spans="1:18" ht="15" customHeight="1">
      <c r="A215" s="24"/>
      <c r="B215" s="24"/>
      <c r="C215" s="24"/>
      <c r="D215" s="25"/>
      <c r="E215" s="25"/>
      <c r="F215" s="24"/>
      <c r="G215" s="24"/>
      <c r="H215" s="24"/>
      <c r="I215" s="24"/>
      <c r="J215" s="54"/>
      <c r="K215" s="55"/>
      <c r="L215" s="56"/>
      <c r="M215" s="56"/>
      <c r="N215" s="344"/>
      <c r="O215" s="24"/>
      <c r="P215" s="24"/>
      <c r="Q215" s="24"/>
      <c r="R215" s="24"/>
    </row>
    <row r="216" spans="1:18" ht="15" customHeight="1">
      <c r="A216" s="24"/>
      <c r="B216" s="24"/>
      <c r="C216" s="24"/>
      <c r="D216" s="25"/>
      <c r="E216" s="25"/>
      <c r="F216" s="24"/>
      <c r="G216" s="24"/>
      <c r="H216" s="24"/>
      <c r="I216" s="24"/>
      <c r="J216" s="54"/>
      <c r="K216" s="55"/>
      <c r="L216" s="56"/>
      <c r="M216" s="56"/>
      <c r="N216" s="344"/>
      <c r="O216" s="24"/>
      <c r="P216" s="24"/>
      <c r="Q216" s="24"/>
      <c r="R216" s="24"/>
    </row>
    <row r="217" spans="1:18" ht="15" customHeight="1">
      <c r="A217" s="24"/>
      <c r="B217" s="24"/>
      <c r="C217" s="24"/>
      <c r="D217" s="25"/>
      <c r="E217" s="25"/>
      <c r="F217" s="24"/>
      <c r="G217" s="24"/>
      <c r="H217" s="24"/>
      <c r="I217" s="24"/>
      <c r="J217" s="54"/>
      <c r="K217" s="55"/>
      <c r="L217" s="56"/>
      <c r="M217" s="56"/>
      <c r="N217" s="344"/>
      <c r="O217" s="24"/>
      <c r="P217" s="24"/>
      <c r="Q217" s="24"/>
      <c r="R217" s="24"/>
    </row>
    <row r="218" spans="1:18" ht="15" customHeight="1">
      <c r="A218" s="24"/>
      <c r="B218" s="24"/>
      <c r="C218" s="24"/>
      <c r="D218" s="25"/>
      <c r="E218" s="25"/>
      <c r="F218" s="24"/>
      <c r="G218" s="24"/>
      <c r="H218" s="24"/>
      <c r="I218" s="24"/>
      <c r="J218" s="54"/>
      <c r="K218" s="55"/>
      <c r="L218" s="56"/>
      <c r="M218" s="56"/>
      <c r="N218" s="344"/>
      <c r="O218" s="24"/>
      <c r="P218" s="24"/>
      <c r="Q218" s="24"/>
      <c r="R218" s="24"/>
    </row>
    <row r="219" spans="1:18" ht="15" customHeight="1">
      <c r="A219" s="24"/>
      <c r="B219" s="24"/>
      <c r="C219" s="24"/>
      <c r="D219" s="25"/>
      <c r="E219" s="25"/>
      <c r="F219" s="24"/>
      <c r="G219" s="24"/>
      <c r="H219" s="24"/>
      <c r="I219" s="24"/>
      <c r="J219" s="54"/>
      <c r="K219" s="55"/>
      <c r="L219" s="56"/>
      <c r="M219" s="56"/>
      <c r="N219" s="344"/>
      <c r="O219" s="24"/>
      <c r="P219" s="24"/>
      <c r="Q219" s="24"/>
      <c r="R219" s="24"/>
    </row>
    <row r="220" spans="1:18" ht="15" customHeight="1">
      <c r="A220" s="24"/>
      <c r="B220" s="24"/>
      <c r="C220" s="24"/>
      <c r="D220" s="25"/>
      <c r="E220" s="25"/>
      <c r="F220" s="24"/>
      <c r="G220" s="24"/>
      <c r="H220" s="24"/>
      <c r="I220" s="24"/>
      <c r="J220" s="54"/>
      <c r="K220" s="55"/>
      <c r="L220" s="56"/>
      <c r="M220" s="56"/>
      <c r="N220" s="344"/>
      <c r="O220" s="24"/>
      <c r="P220" s="24"/>
      <c r="Q220" s="24"/>
      <c r="R220" s="24"/>
    </row>
    <row r="221" spans="1:18" ht="15" customHeight="1">
      <c r="A221" s="24"/>
      <c r="B221" s="24"/>
      <c r="C221" s="24"/>
      <c r="D221" s="25"/>
      <c r="E221" s="25"/>
      <c r="F221" s="24"/>
      <c r="G221" s="24"/>
      <c r="H221" s="24"/>
      <c r="I221" s="24"/>
      <c r="J221" s="54"/>
      <c r="K221" s="55"/>
      <c r="L221" s="56"/>
      <c r="M221" s="56"/>
      <c r="N221" s="344"/>
      <c r="O221" s="24"/>
      <c r="P221" s="24"/>
      <c r="Q221" s="24"/>
      <c r="R221" s="24"/>
    </row>
    <row r="222" spans="1:18" ht="15" customHeight="1">
      <c r="A222" s="24"/>
      <c r="B222" s="24"/>
      <c r="C222" s="24"/>
      <c r="D222" s="25"/>
      <c r="E222" s="25"/>
      <c r="F222" s="24"/>
      <c r="G222" s="24"/>
      <c r="H222" s="24"/>
      <c r="I222" s="24"/>
      <c r="J222" s="54"/>
      <c r="K222" s="55"/>
      <c r="L222" s="56"/>
      <c r="M222" s="56"/>
      <c r="N222" s="344"/>
      <c r="O222" s="24"/>
      <c r="P222" s="24"/>
      <c r="Q222" s="24"/>
      <c r="R222" s="24"/>
    </row>
    <row r="223" spans="1:18" ht="15" customHeight="1">
      <c r="A223" s="24"/>
      <c r="B223" s="24"/>
      <c r="C223" s="24"/>
      <c r="D223" s="25"/>
      <c r="E223" s="25"/>
      <c r="F223" s="24"/>
      <c r="G223" s="24"/>
      <c r="H223" s="24"/>
      <c r="I223" s="24"/>
      <c r="J223" s="54"/>
      <c r="K223" s="55"/>
      <c r="L223" s="56"/>
      <c r="M223" s="56"/>
      <c r="N223" s="344"/>
      <c r="O223" s="24"/>
      <c r="P223" s="24"/>
      <c r="Q223" s="24"/>
      <c r="R223" s="24"/>
    </row>
    <row r="224" spans="1:18" ht="15" customHeight="1">
      <c r="A224" s="24"/>
      <c r="B224" s="24"/>
      <c r="C224" s="24"/>
      <c r="D224" s="25"/>
      <c r="E224" s="25"/>
      <c r="F224" s="24"/>
      <c r="G224" s="24"/>
      <c r="H224" s="24"/>
      <c r="I224" s="24"/>
      <c r="J224" s="54"/>
      <c r="K224" s="55"/>
      <c r="L224" s="56"/>
      <c r="M224" s="56"/>
      <c r="N224" s="344"/>
      <c r="O224" s="24"/>
      <c r="P224" s="24"/>
      <c r="Q224" s="24"/>
      <c r="R224" s="24"/>
    </row>
    <row r="225" spans="1:18" ht="15" customHeight="1">
      <c r="A225" s="24"/>
      <c r="B225" s="24"/>
      <c r="C225" s="24"/>
      <c r="D225" s="25"/>
      <c r="E225" s="25"/>
      <c r="F225" s="24"/>
      <c r="G225" s="24"/>
      <c r="H225" s="24"/>
      <c r="I225" s="24"/>
      <c r="J225" s="54"/>
      <c r="K225" s="55"/>
      <c r="L225" s="56"/>
      <c r="M225" s="56"/>
      <c r="N225" s="344"/>
      <c r="O225" s="24"/>
      <c r="P225" s="24"/>
      <c r="Q225" s="24"/>
      <c r="R225" s="24"/>
    </row>
    <row r="226" spans="1:18" ht="15" customHeight="1">
      <c r="A226" s="24"/>
      <c r="B226" s="24"/>
      <c r="C226" s="24"/>
      <c r="D226" s="25"/>
      <c r="E226" s="25"/>
      <c r="F226" s="24"/>
      <c r="G226" s="24"/>
      <c r="H226" s="24"/>
      <c r="I226" s="24"/>
      <c r="J226" s="54"/>
      <c r="K226" s="55"/>
      <c r="L226" s="56"/>
      <c r="M226" s="56"/>
      <c r="N226" s="344"/>
      <c r="O226" s="24"/>
      <c r="P226" s="24"/>
      <c r="Q226" s="24"/>
      <c r="R226" s="24"/>
    </row>
    <row r="227" spans="1:18" ht="15" customHeight="1">
      <c r="A227" s="24"/>
      <c r="B227" s="24"/>
      <c r="C227" s="24"/>
      <c r="D227" s="25"/>
      <c r="E227" s="25"/>
      <c r="F227" s="24"/>
      <c r="G227" s="24"/>
      <c r="H227" s="24"/>
      <c r="I227" s="24"/>
      <c r="J227" s="54"/>
      <c r="K227" s="55"/>
      <c r="L227" s="56"/>
      <c r="M227" s="56"/>
      <c r="N227" s="344"/>
      <c r="O227" s="24"/>
      <c r="P227" s="24"/>
      <c r="Q227" s="24"/>
      <c r="R227" s="24"/>
    </row>
    <row r="228" spans="1:18" ht="15" customHeight="1">
      <c r="A228" s="24"/>
      <c r="B228" s="24"/>
      <c r="C228" s="24"/>
      <c r="D228" s="25"/>
      <c r="E228" s="25"/>
      <c r="F228" s="24"/>
      <c r="G228" s="24"/>
      <c r="H228" s="24"/>
      <c r="I228" s="24"/>
      <c r="J228" s="54"/>
      <c r="K228" s="55"/>
      <c r="L228" s="56"/>
      <c r="M228" s="56"/>
      <c r="N228" s="344"/>
      <c r="O228" s="24"/>
      <c r="P228" s="24"/>
      <c r="Q228" s="24"/>
      <c r="R228" s="24"/>
    </row>
    <row r="229" spans="1:18" ht="15" customHeight="1">
      <c r="A229" s="24"/>
      <c r="B229" s="24"/>
      <c r="C229" s="24"/>
      <c r="D229" s="25"/>
      <c r="E229" s="25"/>
      <c r="F229" s="24"/>
      <c r="G229" s="24"/>
      <c r="H229" s="24"/>
      <c r="I229" s="24"/>
      <c r="J229" s="54"/>
      <c r="K229" s="55"/>
      <c r="L229" s="56"/>
      <c r="M229" s="56"/>
      <c r="N229" s="344"/>
      <c r="O229" s="24"/>
      <c r="P229" s="24"/>
      <c r="Q229" s="24"/>
      <c r="R229" s="24"/>
    </row>
    <row r="230" spans="1:18" ht="15" customHeight="1">
      <c r="A230" s="24"/>
      <c r="B230" s="24"/>
      <c r="C230" s="24"/>
      <c r="D230" s="25"/>
      <c r="E230" s="25"/>
      <c r="F230" s="24"/>
      <c r="G230" s="24"/>
      <c r="H230" s="24"/>
      <c r="I230" s="24"/>
      <c r="J230" s="54"/>
      <c r="K230" s="55"/>
      <c r="L230" s="56"/>
      <c r="M230" s="56"/>
      <c r="N230" s="344"/>
      <c r="O230" s="24"/>
      <c r="P230" s="24"/>
      <c r="Q230" s="24"/>
      <c r="R230" s="24"/>
    </row>
    <row r="231" spans="1:18" ht="15" customHeight="1">
      <c r="A231" s="24"/>
      <c r="B231" s="24"/>
      <c r="C231" s="24"/>
      <c r="D231" s="25"/>
      <c r="E231" s="25"/>
      <c r="F231" s="24"/>
      <c r="G231" s="24"/>
      <c r="H231" s="24"/>
      <c r="I231" s="24"/>
      <c r="J231" s="54"/>
      <c r="K231" s="55"/>
      <c r="L231" s="56"/>
      <c r="M231" s="56"/>
      <c r="N231" s="344"/>
      <c r="O231" s="24"/>
      <c r="P231" s="24"/>
      <c r="Q231" s="24"/>
      <c r="R231" s="24"/>
    </row>
    <row r="232" spans="1:18" ht="15" customHeight="1">
      <c r="A232" s="24"/>
      <c r="B232" s="24"/>
      <c r="C232" s="24"/>
      <c r="D232" s="25"/>
      <c r="E232" s="25"/>
      <c r="F232" s="24"/>
      <c r="G232" s="24"/>
      <c r="H232" s="24"/>
      <c r="I232" s="24"/>
      <c r="J232" s="54"/>
      <c r="K232" s="55"/>
      <c r="L232" s="56"/>
      <c r="M232" s="56"/>
      <c r="N232" s="344"/>
      <c r="O232" s="24"/>
      <c r="P232" s="24"/>
      <c r="Q232" s="24"/>
      <c r="R232" s="24"/>
    </row>
    <row r="233" spans="1:18" ht="15" customHeight="1">
      <c r="A233" s="24"/>
      <c r="B233" s="24"/>
      <c r="C233" s="24"/>
      <c r="D233" s="25"/>
      <c r="E233" s="25"/>
      <c r="F233" s="24"/>
      <c r="G233" s="24"/>
      <c r="H233" s="24"/>
      <c r="I233" s="24"/>
      <c r="J233" s="54"/>
      <c r="K233" s="55"/>
      <c r="L233" s="56"/>
      <c r="M233" s="56"/>
      <c r="N233" s="344"/>
      <c r="O233" s="24"/>
      <c r="P233" s="24"/>
      <c r="Q233" s="24"/>
      <c r="R233" s="24"/>
    </row>
    <row r="234" spans="1:18" ht="15" customHeight="1">
      <c r="A234" s="24"/>
      <c r="B234" s="24"/>
      <c r="C234" s="24"/>
      <c r="D234" s="25"/>
      <c r="E234" s="25"/>
      <c r="F234" s="24"/>
      <c r="G234" s="24"/>
      <c r="H234" s="24"/>
      <c r="I234" s="24"/>
      <c r="J234" s="54"/>
      <c r="K234" s="55"/>
      <c r="L234" s="56"/>
      <c r="M234" s="56"/>
      <c r="N234" s="344"/>
      <c r="O234" s="24"/>
      <c r="P234" s="24"/>
      <c r="Q234" s="24"/>
      <c r="R234" s="24"/>
    </row>
    <row r="235" spans="1:18" ht="15" customHeight="1">
      <c r="A235" s="24"/>
      <c r="B235" s="24"/>
      <c r="C235" s="24"/>
      <c r="D235" s="25"/>
      <c r="E235" s="25"/>
      <c r="F235" s="24"/>
      <c r="G235" s="24"/>
      <c r="H235" s="24"/>
      <c r="I235" s="24"/>
      <c r="J235" s="54"/>
      <c r="K235" s="55"/>
      <c r="L235" s="56"/>
      <c r="M235" s="56"/>
      <c r="N235" s="344"/>
      <c r="O235" s="24"/>
      <c r="P235" s="24"/>
      <c r="Q235" s="24"/>
      <c r="R235" s="24"/>
    </row>
    <row r="236" spans="1:18" ht="15" customHeight="1">
      <c r="A236" s="24"/>
      <c r="B236" s="24"/>
      <c r="C236" s="24"/>
      <c r="D236" s="25"/>
      <c r="E236" s="25"/>
      <c r="F236" s="24"/>
      <c r="G236" s="24"/>
      <c r="H236" s="24"/>
      <c r="I236" s="24"/>
      <c r="J236" s="54"/>
      <c r="K236" s="55"/>
      <c r="L236" s="56"/>
      <c r="M236" s="56"/>
      <c r="N236" s="344"/>
      <c r="O236" s="24"/>
      <c r="P236" s="24"/>
      <c r="Q236" s="24"/>
      <c r="R236" s="24"/>
    </row>
    <row r="237" spans="1:18" ht="15" customHeight="1">
      <c r="A237" s="24"/>
      <c r="B237" s="24"/>
      <c r="C237" s="24"/>
      <c r="D237" s="25"/>
      <c r="E237" s="25"/>
      <c r="F237" s="24"/>
      <c r="G237" s="24"/>
      <c r="H237" s="24"/>
      <c r="I237" s="24"/>
      <c r="J237" s="54"/>
      <c r="K237" s="55"/>
      <c r="L237" s="56"/>
      <c r="M237" s="56"/>
      <c r="N237" s="344"/>
      <c r="O237" s="24"/>
      <c r="P237" s="24"/>
      <c r="Q237" s="24"/>
      <c r="R237" s="24"/>
    </row>
    <row r="238" spans="1:18" ht="15" customHeight="1">
      <c r="A238" s="24"/>
      <c r="B238" s="24"/>
      <c r="C238" s="24"/>
      <c r="D238" s="25"/>
      <c r="E238" s="25"/>
      <c r="F238" s="24"/>
      <c r="G238" s="24"/>
      <c r="H238" s="24"/>
      <c r="I238" s="24"/>
      <c r="J238" s="54"/>
      <c r="K238" s="55"/>
      <c r="L238" s="56"/>
      <c r="M238" s="56"/>
      <c r="N238" s="344"/>
      <c r="O238" s="24"/>
      <c r="P238" s="24"/>
      <c r="Q238" s="24"/>
      <c r="R238" s="24"/>
    </row>
    <row r="239" spans="1:18" ht="15" customHeight="1">
      <c r="A239" s="24"/>
      <c r="B239" s="24"/>
      <c r="C239" s="24"/>
      <c r="D239" s="25"/>
      <c r="E239" s="25"/>
      <c r="F239" s="24"/>
      <c r="G239" s="24"/>
      <c r="H239" s="24"/>
      <c r="I239" s="24"/>
      <c r="J239" s="54"/>
      <c r="K239" s="55"/>
      <c r="L239" s="56"/>
      <c r="M239" s="56"/>
      <c r="N239" s="344"/>
      <c r="O239" s="24"/>
      <c r="P239" s="24"/>
      <c r="Q239" s="24"/>
      <c r="R239" s="24"/>
    </row>
    <row r="240" spans="1:18" ht="15" customHeight="1">
      <c r="A240" s="24"/>
      <c r="B240" s="24"/>
      <c r="C240" s="24"/>
      <c r="D240" s="25"/>
      <c r="E240" s="25"/>
      <c r="F240" s="24"/>
      <c r="G240" s="24"/>
      <c r="H240" s="24"/>
      <c r="I240" s="24"/>
      <c r="J240" s="54"/>
      <c r="K240" s="55"/>
      <c r="L240" s="56"/>
      <c r="M240" s="56"/>
      <c r="N240" s="344"/>
      <c r="O240" s="24"/>
      <c r="P240" s="24"/>
      <c r="Q240" s="24"/>
      <c r="R240" s="24"/>
    </row>
    <row r="241" spans="1:18" ht="15" customHeight="1">
      <c r="A241" s="24"/>
      <c r="B241" s="24"/>
      <c r="C241" s="24"/>
      <c r="D241" s="25"/>
      <c r="E241" s="25"/>
      <c r="F241" s="24"/>
      <c r="G241" s="24"/>
      <c r="H241" s="24"/>
      <c r="I241" s="24"/>
      <c r="J241" s="54"/>
      <c r="K241" s="55"/>
      <c r="L241" s="56"/>
      <c r="M241" s="56"/>
      <c r="N241" s="344"/>
      <c r="O241" s="24"/>
      <c r="P241" s="24"/>
      <c r="Q241" s="24"/>
      <c r="R241" s="24"/>
    </row>
    <row r="242" spans="1:18" ht="15" customHeight="1">
      <c r="A242" s="24"/>
      <c r="B242" s="24"/>
      <c r="C242" s="24"/>
      <c r="D242" s="25"/>
      <c r="E242" s="25"/>
      <c r="F242" s="24"/>
      <c r="G242" s="24"/>
      <c r="H242" s="24"/>
      <c r="I242" s="24"/>
      <c r="J242" s="54"/>
      <c r="K242" s="55"/>
      <c r="L242" s="56"/>
      <c r="M242" s="56"/>
      <c r="N242" s="344"/>
      <c r="O242" s="24"/>
      <c r="P242" s="24"/>
      <c r="Q242" s="24"/>
      <c r="R242" s="24"/>
    </row>
    <row r="243" spans="1:18" ht="15" customHeight="1">
      <c r="A243" s="24"/>
      <c r="B243" s="24"/>
      <c r="C243" s="24"/>
      <c r="D243" s="25"/>
      <c r="E243" s="25"/>
      <c r="F243" s="24"/>
      <c r="G243" s="24"/>
      <c r="H243" s="24"/>
      <c r="I243" s="24"/>
      <c r="J243" s="54"/>
      <c r="K243" s="55"/>
      <c r="L243" s="56"/>
      <c r="M243" s="56"/>
      <c r="N243" s="344"/>
      <c r="O243" s="24"/>
      <c r="P243" s="24"/>
      <c r="Q243" s="24"/>
      <c r="R243" s="24"/>
    </row>
    <row r="244" spans="1:18" ht="15" customHeight="1">
      <c r="A244" s="24"/>
      <c r="B244" s="24"/>
      <c r="C244" s="24"/>
      <c r="D244" s="25"/>
      <c r="E244" s="25"/>
      <c r="F244" s="24"/>
      <c r="G244" s="24"/>
      <c r="H244" s="24"/>
      <c r="I244" s="24"/>
      <c r="J244" s="54"/>
      <c r="K244" s="55"/>
      <c r="L244" s="56"/>
      <c r="M244" s="56"/>
      <c r="N244" s="344"/>
      <c r="O244" s="24"/>
      <c r="P244" s="24"/>
      <c r="Q244" s="24"/>
      <c r="R244" s="24"/>
    </row>
    <row r="245" spans="1:18" ht="15" customHeight="1">
      <c r="A245" s="24"/>
      <c r="B245" s="24"/>
      <c r="C245" s="24"/>
      <c r="D245" s="25"/>
      <c r="E245" s="25"/>
      <c r="F245" s="24"/>
      <c r="G245" s="24"/>
      <c r="H245" s="24"/>
      <c r="I245" s="24"/>
      <c r="J245" s="54"/>
      <c r="K245" s="55"/>
      <c r="L245" s="56"/>
      <c r="M245" s="56"/>
      <c r="N245" s="344"/>
      <c r="O245" s="24"/>
      <c r="P245" s="24"/>
      <c r="Q245" s="24"/>
      <c r="R245" s="24"/>
    </row>
    <row r="246" spans="1:18" ht="15" customHeight="1">
      <c r="A246" s="24"/>
      <c r="B246" s="24"/>
      <c r="C246" s="24"/>
      <c r="D246" s="25"/>
      <c r="E246" s="25"/>
      <c r="F246" s="24"/>
      <c r="G246" s="24"/>
      <c r="H246" s="24"/>
      <c r="I246" s="24"/>
      <c r="J246" s="54"/>
      <c r="K246" s="55"/>
      <c r="L246" s="56"/>
      <c r="M246" s="56"/>
      <c r="N246" s="344"/>
      <c r="O246" s="24"/>
      <c r="P246" s="24"/>
      <c r="Q246" s="24"/>
      <c r="R246" s="24"/>
    </row>
    <row r="247" spans="1:18" ht="15" customHeight="1">
      <c r="A247" s="24"/>
      <c r="B247" s="24"/>
      <c r="C247" s="24"/>
      <c r="D247" s="25"/>
      <c r="E247" s="25"/>
      <c r="F247" s="24"/>
      <c r="G247" s="24"/>
      <c r="H247" s="24"/>
      <c r="I247" s="24"/>
      <c r="J247" s="54"/>
      <c r="K247" s="55"/>
      <c r="L247" s="56"/>
      <c r="M247" s="56"/>
      <c r="N247" s="344"/>
      <c r="O247" s="24"/>
      <c r="P247" s="24"/>
      <c r="Q247" s="24"/>
      <c r="R247" s="24"/>
    </row>
    <row r="248" spans="1:18" ht="15" customHeight="1">
      <c r="A248" s="24"/>
      <c r="B248" s="24"/>
      <c r="C248" s="24"/>
      <c r="D248" s="25"/>
      <c r="E248" s="25"/>
      <c r="F248" s="24"/>
      <c r="G248" s="24"/>
      <c r="H248" s="24"/>
      <c r="I248" s="24"/>
      <c r="J248" s="54"/>
      <c r="K248" s="55"/>
      <c r="L248" s="56"/>
      <c r="M248" s="56"/>
      <c r="N248" s="344"/>
      <c r="O248" s="24"/>
      <c r="P248" s="24"/>
      <c r="Q248" s="24"/>
      <c r="R248" s="24"/>
    </row>
    <row r="249" spans="1:18" ht="15" customHeight="1">
      <c r="A249" s="24"/>
      <c r="B249" s="24"/>
      <c r="C249" s="24"/>
      <c r="D249" s="25"/>
      <c r="E249" s="25"/>
      <c r="F249" s="24"/>
      <c r="G249" s="24"/>
      <c r="H249" s="24"/>
      <c r="I249" s="24"/>
      <c r="J249" s="54"/>
      <c r="K249" s="55"/>
      <c r="L249" s="56"/>
      <c r="M249" s="56"/>
      <c r="N249" s="344"/>
      <c r="O249" s="24"/>
      <c r="P249" s="24"/>
      <c r="Q249" s="24"/>
      <c r="R249" s="24"/>
    </row>
    <row r="250" spans="1:18" ht="15" customHeight="1">
      <c r="A250" s="24"/>
      <c r="B250" s="24"/>
      <c r="C250" s="24"/>
      <c r="D250" s="25"/>
      <c r="E250" s="25"/>
      <c r="F250" s="24"/>
      <c r="G250" s="24"/>
      <c r="H250" s="24"/>
      <c r="I250" s="24"/>
      <c r="J250" s="54"/>
      <c r="K250" s="55"/>
      <c r="L250" s="56"/>
      <c r="M250" s="56"/>
      <c r="N250" s="344"/>
      <c r="O250" s="24"/>
      <c r="P250" s="24"/>
      <c r="Q250" s="24"/>
      <c r="R250" s="24"/>
    </row>
    <row r="251" spans="1:18" ht="15" customHeight="1">
      <c r="A251" s="24"/>
      <c r="B251" s="24"/>
      <c r="C251" s="24"/>
      <c r="D251" s="25"/>
      <c r="E251" s="25"/>
      <c r="F251" s="24"/>
      <c r="G251" s="24"/>
      <c r="H251" s="24"/>
      <c r="I251" s="24"/>
      <c r="J251" s="54"/>
      <c r="K251" s="55"/>
      <c r="L251" s="56"/>
      <c r="M251" s="56"/>
      <c r="N251" s="344"/>
      <c r="O251" s="24"/>
      <c r="P251" s="24"/>
      <c r="Q251" s="24"/>
      <c r="R251" s="24"/>
    </row>
  </sheetData>
  <mergeCells count="19">
    <mergeCell ref="A37:B37"/>
    <mergeCell ref="A2:A5"/>
    <mergeCell ref="B2:F5"/>
    <mergeCell ref="P6:R6"/>
    <mergeCell ref="A33:B33"/>
    <mergeCell ref="A34:B34"/>
    <mergeCell ref="O34:R34"/>
    <mergeCell ref="A35:B35"/>
    <mergeCell ref="H4:J4"/>
    <mergeCell ref="L4:M4"/>
    <mergeCell ref="H5:J5"/>
    <mergeCell ref="L5:M5"/>
    <mergeCell ref="B6:I6"/>
    <mergeCell ref="J6:O6"/>
    <mergeCell ref="A1:R1"/>
    <mergeCell ref="H2:J2"/>
    <mergeCell ref="L2:M2"/>
    <mergeCell ref="H3:J3"/>
    <mergeCell ref="L3:M3"/>
  </mergeCells>
  <phoneticPr fontId="121" type="noConversion"/>
  <pageMargins left="0.31458333333333299" right="0.118055555555556" top="0.118055555555556" bottom="0.118055555555556" header="0.31458333333333299" footer="3.8888888888888903E-2"/>
  <pageSetup paperSize="9" scale="71" orientation="landscape"/>
  <headerFooter>
    <oddFooter>&amp;R&amp;D/&amp;T/IRENE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U251"/>
  <sheetViews>
    <sheetView tabSelected="1" topLeftCell="C1" workbookViewId="0">
      <selection activeCell="O36" sqref="O36"/>
    </sheetView>
  </sheetViews>
  <sheetFormatPr defaultColWidth="9" defaultRowHeight="16.5"/>
  <cols>
    <col min="1" max="1" width="5.6328125" style="3" customWidth="1"/>
    <col min="2" max="2" width="11.6328125" style="3" customWidth="1"/>
    <col min="3" max="3" width="23.1796875" style="3" customWidth="1"/>
    <col min="4" max="4" width="13.81640625" style="4" customWidth="1"/>
    <col min="5" max="5" width="9" style="4" customWidth="1"/>
    <col min="6" max="6" width="11.90625" style="3" customWidth="1"/>
    <col min="7" max="7" width="12.453125" style="3" customWidth="1"/>
    <col min="8" max="8" width="11.08984375" style="3" customWidth="1"/>
    <col min="9" max="9" width="5.81640625" style="3" customWidth="1"/>
    <col min="10" max="10" width="7.36328125" style="3" customWidth="1"/>
    <col min="11" max="11" width="7.81640625" style="3" customWidth="1"/>
    <col min="12" max="12" width="9.08984375" style="3" customWidth="1"/>
    <col min="13" max="14" width="9.36328125" style="3" customWidth="1"/>
    <col min="15" max="15" width="9.1796875" style="3" customWidth="1"/>
    <col min="16" max="16" width="9.90625" style="3" customWidth="1"/>
    <col min="17" max="17" width="11" style="3" customWidth="1"/>
    <col min="18" max="19" width="8.36328125" style="3" customWidth="1"/>
    <col min="20" max="20" width="11.1796875" style="3" customWidth="1"/>
    <col min="21" max="21" width="8.90625" style="3"/>
    <col min="22" max="16384" width="9" style="1"/>
  </cols>
  <sheetData>
    <row r="1" spans="1:21" ht="20">
      <c r="A1" s="435" t="s">
        <v>312</v>
      </c>
      <c r="B1" s="435"/>
      <c r="C1" s="435"/>
      <c r="D1" s="435"/>
      <c r="E1" s="435"/>
      <c r="F1" s="435"/>
      <c r="G1" s="435"/>
      <c r="H1" s="436"/>
      <c r="I1" s="435"/>
      <c r="J1" s="435"/>
      <c r="K1" s="435"/>
      <c r="L1" s="436"/>
      <c r="M1" s="435"/>
      <c r="N1" s="436"/>
      <c r="O1" s="436"/>
      <c r="P1" s="435"/>
      <c r="Q1" s="435"/>
      <c r="R1" s="435"/>
      <c r="S1" s="58"/>
      <c r="T1" s="58"/>
      <c r="U1" s="58"/>
    </row>
    <row r="2" spans="1:21" ht="30" customHeight="1">
      <c r="A2" s="440" t="s">
        <v>4</v>
      </c>
      <c r="B2" s="431"/>
      <c r="C2" s="431"/>
      <c r="D2" s="431"/>
      <c r="E2" s="431"/>
      <c r="F2" s="431"/>
      <c r="G2" s="6" t="s">
        <v>313</v>
      </c>
      <c r="H2" s="437" t="s">
        <v>413</v>
      </c>
      <c r="I2" s="438"/>
      <c r="J2" s="439"/>
      <c r="K2" s="6" t="s">
        <v>315</v>
      </c>
      <c r="L2" s="437" t="s">
        <v>316</v>
      </c>
      <c r="M2" s="439"/>
      <c r="N2" s="327"/>
      <c r="O2" s="27" t="s">
        <v>317</v>
      </c>
      <c r="P2" s="26" t="s">
        <v>417</v>
      </c>
      <c r="Q2" s="28" t="s">
        <v>319</v>
      </c>
      <c r="R2" s="26" t="s">
        <v>320</v>
      </c>
      <c r="S2" s="59"/>
      <c r="T2" s="59"/>
      <c r="U2" s="59"/>
    </row>
    <row r="3" spans="1:21" ht="30" customHeight="1">
      <c r="A3" s="440"/>
      <c r="B3" s="431"/>
      <c r="C3" s="431"/>
      <c r="D3" s="431"/>
      <c r="E3" s="431"/>
      <c r="F3" s="431"/>
      <c r="G3" s="6" t="s">
        <v>321</v>
      </c>
      <c r="H3" s="437">
        <v>528</v>
      </c>
      <c r="I3" s="438"/>
      <c r="J3" s="439"/>
      <c r="K3" s="6" t="s">
        <v>322</v>
      </c>
      <c r="L3" s="437" t="s">
        <v>323</v>
      </c>
      <c r="M3" s="439"/>
      <c r="N3" s="327"/>
      <c r="O3" s="27" t="s">
        <v>324</v>
      </c>
      <c r="P3" s="26" t="s">
        <v>325</v>
      </c>
      <c r="Q3" s="28" t="s">
        <v>326</v>
      </c>
      <c r="R3" s="60">
        <v>23399</v>
      </c>
      <c r="S3" s="59"/>
      <c r="T3" s="59"/>
      <c r="U3" s="59"/>
    </row>
    <row r="4" spans="1:21" ht="30" customHeight="1">
      <c r="A4" s="440"/>
      <c r="B4" s="431"/>
      <c r="C4" s="431"/>
      <c r="D4" s="431"/>
      <c r="E4" s="431"/>
      <c r="F4" s="431"/>
      <c r="G4" s="6" t="s">
        <v>327</v>
      </c>
      <c r="H4" s="437" t="s">
        <v>328</v>
      </c>
      <c r="I4" s="438"/>
      <c r="J4" s="439"/>
      <c r="K4" s="6"/>
      <c r="L4" s="437"/>
      <c r="M4" s="439"/>
      <c r="N4" s="327"/>
      <c r="O4" s="27" t="s">
        <v>329</v>
      </c>
      <c r="P4" s="26" t="s">
        <v>320</v>
      </c>
      <c r="Q4" s="28" t="s">
        <v>330</v>
      </c>
      <c r="R4" s="26"/>
      <c r="S4" s="61"/>
      <c r="T4" s="61"/>
      <c r="U4" s="61"/>
    </row>
    <row r="5" spans="1:21" ht="30" customHeight="1">
      <c r="A5" s="440"/>
      <c r="B5" s="431"/>
      <c r="C5" s="431"/>
      <c r="D5" s="431"/>
      <c r="E5" s="431"/>
      <c r="F5" s="431"/>
      <c r="G5" s="6" t="s">
        <v>331</v>
      </c>
      <c r="H5" s="437" t="s">
        <v>418</v>
      </c>
      <c r="I5" s="438"/>
      <c r="J5" s="439"/>
      <c r="K5" s="6" t="s">
        <v>333</v>
      </c>
      <c r="L5" s="437" t="s">
        <v>325</v>
      </c>
      <c r="M5" s="439"/>
      <c r="N5" s="327"/>
      <c r="O5" s="27" t="s">
        <v>334</v>
      </c>
      <c r="P5" s="29">
        <v>45084</v>
      </c>
      <c r="Q5" s="30"/>
      <c r="R5" s="62"/>
      <c r="S5" s="61"/>
      <c r="T5" s="61"/>
      <c r="U5" s="61"/>
    </row>
    <row r="6" spans="1:21" ht="30" customHeight="1">
      <c r="A6" s="5"/>
      <c r="B6" s="443" t="s">
        <v>335</v>
      </c>
      <c r="C6" s="444"/>
      <c r="D6" s="444"/>
      <c r="E6" s="444"/>
      <c r="F6" s="444"/>
      <c r="G6" s="444"/>
      <c r="H6" s="445"/>
      <c r="I6" s="446"/>
      <c r="J6" s="447" t="s">
        <v>336</v>
      </c>
      <c r="K6" s="447"/>
      <c r="L6" s="448"/>
      <c r="M6" s="447"/>
      <c r="N6" s="449"/>
      <c r="O6" s="449"/>
      <c r="P6" s="432" t="s">
        <v>337</v>
      </c>
      <c r="Q6" s="432"/>
      <c r="R6" s="432"/>
      <c r="S6" s="34"/>
      <c r="T6" s="34"/>
      <c r="U6" s="61"/>
    </row>
    <row r="7" spans="1:21" ht="39">
      <c r="A7" s="7" t="s">
        <v>17</v>
      </c>
      <c r="B7" s="8" t="s">
        <v>338</v>
      </c>
      <c r="C7" s="8" t="s">
        <v>18</v>
      </c>
      <c r="D7" s="8" t="s">
        <v>19</v>
      </c>
      <c r="E7" s="8" t="s">
        <v>339</v>
      </c>
      <c r="F7" s="8" t="s">
        <v>20</v>
      </c>
      <c r="G7" s="8" t="s">
        <v>340</v>
      </c>
      <c r="H7" s="8" t="s">
        <v>341</v>
      </c>
      <c r="I7" s="8" t="s">
        <v>342</v>
      </c>
      <c r="J7" s="32" t="s">
        <v>343</v>
      </c>
      <c r="K7" s="32" t="s">
        <v>344</v>
      </c>
      <c r="L7" s="32" t="s">
        <v>345</v>
      </c>
      <c r="M7" s="32" t="s">
        <v>346</v>
      </c>
      <c r="N7" s="33" t="s">
        <v>435</v>
      </c>
      <c r="O7" s="33" t="s">
        <v>34</v>
      </c>
      <c r="P7" s="34" t="s">
        <v>419</v>
      </c>
      <c r="Q7" s="31" t="s">
        <v>420</v>
      </c>
      <c r="R7" s="34" t="s">
        <v>431</v>
      </c>
      <c r="S7" s="34" t="s">
        <v>432</v>
      </c>
      <c r="T7" s="34" t="s">
        <v>433</v>
      </c>
      <c r="U7" s="61"/>
    </row>
    <row r="8" spans="1:21" ht="22" customHeight="1">
      <c r="A8" s="9">
        <v>1</v>
      </c>
      <c r="B8" s="10" t="s">
        <v>350</v>
      </c>
      <c r="C8" s="11" t="s">
        <v>351</v>
      </c>
      <c r="D8" s="12"/>
      <c r="E8" s="13" t="s">
        <v>352</v>
      </c>
      <c r="F8" s="10" t="s">
        <v>353</v>
      </c>
      <c r="G8" s="10">
        <v>164</v>
      </c>
      <c r="H8" s="10">
        <v>175</v>
      </c>
      <c r="I8" s="10" t="s">
        <v>354</v>
      </c>
      <c r="J8" s="35">
        <v>0.7</v>
      </c>
      <c r="K8" s="36">
        <v>1.05</v>
      </c>
      <c r="L8" s="37">
        <v>17</v>
      </c>
      <c r="M8" s="37">
        <f t="shared" ref="M8:M30" si="0">J8*K8*L8</f>
        <v>12.494999999999999</v>
      </c>
      <c r="N8" s="328">
        <v>12.494999999999999</v>
      </c>
      <c r="O8" s="38" t="s">
        <v>355</v>
      </c>
      <c r="P8" s="39"/>
      <c r="Q8" s="40"/>
      <c r="R8" s="39"/>
      <c r="S8" s="2"/>
      <c r="T8" s="2"/>
      <c r="U8" s="2"/>
    </row>
    <row r="9" spans="1:21" s="339" customFormat="1" ht="22" customHeight="1">
      <c r="A9" s="329">
        <v>2</v>
      </c>
      <c r="B9" s="326" t="s">
        <v>350</v>
      </c>
      <c r="C9" s="330" t="s">
        <v>423</v>
      </c>
      <c r="D9" s="331"/>
      <c r="E9" s="332"/>
      <c r="F9" s="326" t="s">
        <v>357</v>
      </c>
      <c r="G9" s="326"/>
      <c r="H9" s="326"/>
      <c r="I9" s="326" t="s">
        <v>358</v>
      </c>
      <c r="J9" s="336">
        <v>1</v>
      </c>
      <c r="K9" s="325">
        <v>1.03</v>
      </c>
      <c r="L9" s="324">
        <v>4.5999999999999996</v>
      </c>
      <c r="M9" s="324">
        <f t="shared" si="0"/>
        <v>4.7379999999999995</v>
      </c>
      <c r="N9" s="337">
        <f>J9*K9*4.2</f>
        <v>4.3260000000000005</v>
      </c>
      <c r="O9" s="338" t="s">
        <v>355</v>
      </c>
      <c r="P9" s="333"/>
      <c r="Q9" s="334"/>
      <c r="R9" s="333"/>
      <c r="S9" s="335"/>
      <c r="T9" s="335"/>
      <c r="U9" s="335"/>
    </row>
    <row r="10" spans="1:21" ht="22" customHeight="1">
      <c r="A10" s="9">
        <v>3</v>
      </c>
      <c r="B10" s="10" t="s">
        <v>359</v>
      </c>
      <c r="C10" s="11" t="s">
        <v>360</v>
      </c>
      <c r="D10" s="12"/>
      <c r="E10" s="13"/>
      <c r="F10" s="10"/>
      <c r="G10" s="10">
        <v>5000</v>
      </c>
      <c r="H10" s="10"/>
      <c r="I10" s="10" t="s">
        <v>269</v>
      </c>
      <c r="J10" s="35">
        <v>0.1</v>
      </c>
      <c r="K10" s="36">
        <v>1.03</v>
      </c>
      <c r="L10" s="37">
        <v>3.5</v>
      </c>
      <c r="M10" s="37">
        <f t="shared" si="0"/>
        <v>0.36050000000000004</v>
      </c>
      <c r="N10" s="328">
        <v>0.36050000000000004</v>
      </c>
      <c r="O10" s="38" t="s">
        <v>355</v>
      </c>
      <c r="P10" s="41"/>
      <c r="Q10" s="42"/>
      <c r="R10" s="41"/>
      <c r="S10" s="2"/>
      <c r="T10" s="2"/>
      <c r="U10" s="2"/>
    </row>
    <row r="11" spans="1:21" ht="22" customHeight="1">
      <c r="A11" s="9">
        <v>4</v>
      </c>
      <c r="B11" s="10" t="s">
        <v>359</v>
      </c>
      <c r="C11" s="11" t="s">
        <v>361</v>
      </c>
      <c r="D11" s="12"/>
      <c r="E11" s="13"/>
      <c r="F11" s="10"/>
      <c r="G11" s="10"/>
      <c r="H11" s="10"/>
      <c r="I11" s="10" t="s">
        <v>269</v>
      </c>
      <c r="J11" s="35">
        <v>0.4</v>
      </c>
      <c r="K11" s="36">
        <v>1.03</v>
      </c>
      <c r="L11" s="37">
        <v>0.1</v>
      </c>
      <c r="M11" s="37">
        <f t="shared" si="0"/>
        <v>4.1200000000000007E-2</v>
      </c>
      <c r="N11" s="37">
        <v>4.1200000000000007E-2</v>
      </c>
      <c r="O11" s="9" t="s">
        <v>355</v>
      </c>
      <c r="P11" s="20"/>
      <c r="Q11" s="20"/>
      <c r="R11" s="20"/>
      <c r="S11" s="2"/>
      <c r="T11" s="2"/>
      <c r="U11" s="2"/>
    </row>
    <row r="12" spans="1:21" ht="22" customHeight="1">
      <c r="A12" s="9">
        <v>5</v>
      </c>
      <c r="B12" s="10" t="s">
        <v>359</v>
      </c>
      <c r="C12" s="11" t="s">
        <v>362</v>
      </c>
      <c r="D12" s="12"/>
      <c r="E12" s="13"/>
      <c r="F12" s="10"/>
      <c r="G12" s="10">
        <v>120</v>
      </c>
      <c r="H12" s="10"/>
      <c r="I12" s="10" t="s">
        <v>269</v>
      </c>
      <c r="J12" s="35">
        <v>0.1</v>
      </c>
      <c r="K12" s="36">
        <v>1.03</v>
      </c>
      <c r="L12" s="37">
        <v>4.8</v>
      </c>
      <c r="M12" s="37">
        <f t="shared" si="0"/>
        <v>0.49440000000000001</v>
      </c>
      <c r="N12" s="37">
        <v>0.49440000000000001</v>
      </c>
      <c r="O12" s="9" t="s">
        <v>355</v>
      </c>
      <c r="P12" s="20"/>
      <c r="Q12" s="20"/>
      <c r="R12" s="20"/>
      <c r="S12" s="2"/>
      <c r="T12" s="2"/>
      <c r="U12" s="2"/>
    </row>
    <row r="13" spans="1:21" s="2" customFormat="1" ht="22" customHeight="1">
      <c r="A13" s="9">
        <v>6</v>
      </c>
      <c r="B13" s="10" t="s">
        <v>363</v>
      </c>
      <c r="C13" s="11" t="s">
        <v>424</v>
      </c>
      <c r="D13" s="12" t="s">
        <v>434</v>
      </c>
      <c r="E13" s="13"/>
      <c r="F13" s="10"/>
      <c r="G13" s="10"/>
      <c r="H13" s="10"/>
      <c r="I13" s="10" t="s">
        <v>375</v>
      </c>
      <c r="J13" s="35">
        <v>1</v>
      </c>
      <c r="K13" s="453">
        <v>1.01</v>
      </c>
      <c r="L13" s="454">
        <v>2.8</v>
      </c>
      <c r="M13" s="37">
        <f t="shared" si="0"/>
        <v>2.8279999999999998</v>
      </c>
      <c r="N13" s="37">
        <v>2.8279999999999998</v>
      </c>
      <c r="O13" s="9" t="s">
        <v>426</v>
      </c>
      <c r="P13" s="20"/>
      <c r="Q13" s="20"/>
      <c r="R13" s="20"/>
    </row>
    <row r="14" spans="1:21" ht="22" customHeight="1">
      <c r="A14" s="9">
        <v>7</v>
      </c>
      <c r="B14" s="10" t="s">
        <v>363</v>
      </c>
      <c r="C14" s="14" t="s">
        <v>364</v>
      </c>
      <c r="D14" s="15" t="s">
        <v>365</v>
      </c>
      <c r="E14" s="13"/>
      <c r="F14" s="10"/>
      <c r="G14" s="10"/>
      <c r="H14" s="10"/>
      <c r="I14" s="10" t="s">
        <v>366</v>
      </c>
      <c r="J14" s="10">
        <v>1</v>
      </c>
      <c r="K14" s="36">
        <v>1.01</v>
      </c>
      <c r="L14" s="37">
        <v>0.115</v>
      </c>
      <c r="M14" s="37">
        <f t="shared" si="0"/>
        <v>0.11615</v>
      </c>
      <c r="N14" s="37">
        <v>0.11615</v>
      </c>
      <c r="O14" s="9" t="s">
        <v>367</v>
      </c>
      <c r="P14" s="20"/>
      <c r="Q14" s="20"/>
      <c r="R14" s="20"/>
      <c r="S14" s="2"/>
      <c r="T14" s="2"/>
      <c r="U14" s="2"/>
    </row>
    <row r="15" spans="1:21" ht="22" customHeight="1">
      <c r="A15" s="9">
        <v>8</v>
      </c>
      <c r="B15" s="10" t="s">
        <v>363</v>
      </c>
      <c r="C15" s="14" t="s">
        <v>368</v>
      </c>
      <c r="D15" s="15" t="s">
        <v>369</v>
      </c>
      <c r="E15" s="13"/>
      <c r="F15" s="10" t="s">
        <v>370</v>
      </c>
      <c r="G15" s="10"/>
      <c r="H15" s="10"/>
      <c r="I15" s="10" t="s">
        <v>366</v>
      </c>
      <c r="J15" s="10">
        <v>4</v>
      </c>
      <c r="K15" s="36">
        <v>1.01</v>
      </c>
      <c r="L15" s="37">
        <v>0.25</v>
      </c>
      <c r="M15" s="37">
        <f t="shared" si="0"/>
        <v>1.01</v>
      </c>
      <c r="N15" s="37">
        <v>1.01</v>
      </c>
      <c r="O15" s="9" t="s">
        <v>371</v>
      </c>
      <c r="P15" s="20"/>
      <c r="Q15" s="20"/>
      <c r="R15" s="20"/>
      <c r="S15" s="2"/>
      <c r="T15" s="2"/>
      <c r="U15" s="2"/>
    </row>
    <row r="16" spans="1:21" ht="22" customHeight="1">
      <c r="A16" s="9">
        <v>9</v>
      </c>
      <c r="B16" s="10" t="s">
        <v>363</v>
      </c>
      <c r="C16" s="11" t="s">
        <v>372</v>
      </c>
      <c r="D16" s="12" t="s">
        <v>373</v>
      </c>
      <c r="E16" s="13"/>
      <c r="F16" s="10"/>
      <c r="G16" s="10" t="s">
        <v>374</v>
      </c>
      <c r="H16" s="10"/>
      <c r="I16" s="10" t="s">
        <v>375</v>
      </c>
      <c r="J16" s="10">
        <v>1</v>
      </c>
      <c r="K16" s="36">
        <v>1.01</v>
      </c>
      <c r="L16" s="37">
        <v>0.2</v>
      </c>
      <c r="M16" s="37">
        <f t="shared" si="0"/>
        <v>0.20200000000000001</v>
      </c>
      <c r="N16" s="37">
        <v>0.20200000000000001</v>
      </c>
      <c r="O16" s="9" t="s">
        <v>376</v>
      </c>
      <c r="P16" s="20"/>
      <c r="Q16" s="20"/>
      <c r="R16" s="20"/>
      <c r="S16" s="2"/>
      <c r="T16" s="2"/>
      <c r="U16" s="2"/>
    </row>
    <row r="17" spans="1:21" ht="22" customHeight="1">
      <c r="A17" s="9">
        <v>10</v>
      </c>
      <c r="B17" s="10" t="s">
        <v>363</v>
      </c>
      <c r="C17" s="11" t="s">
        <v>377</v>
      </c>
      <c r="D17" s="12" t="s">
        <v>378</v>
      </c>
      <c r="E17" s="13"/>
      <c r="F17" s="10"/>
      <c r="G17" s="10"/>
      <c r="H17" s="10"/>
      <c r="I17" s="10" t="s">
        <v>375</v>
      </c>
      <c r="J17" s="10">
        <v>1</v>
      </c>
      <c r="K17" s="36">
        <v>1.01</v>
      </c>
      <c r="L17" s="37">
        <v>0.14000000000000001</v>
      </c>
      <c r="M17" s="37">
        <f t="shared" si="0"/>
        <v>0.14140000000000003</v>
      </c>
      <c r="N17" s="37">
        <v>0.14140000000000003</v>
      </c>
      <c r="O17" s="9" t="s">
        <v>367</v>
      </c>
      <c r="P17" s="41"/>
      <c r="Q17" s="42"/>
      <c r="R17" s="41"/>
      <c r="S17" s="2"/>
      <c r="T17" s="2"/>
      <c r="U17" s="2"/>
    </row>
    <row r="18" spans="1:21" ht="22" customHeight="1">
      <c r="A18" s="9">
        <v>11</v>
      </c>
      <c r="B18" s="10" t="s">
        <v>363</v>
      </c>
      <c r="C18" s="11" t="s">
        <v>379</v>
      </c>
      <c r="D18" s="12" t="s">
        <v>380</v>
      </c>
      <c r="E18" s="13"/>
      <c r="F18" s="10"/>
      <c r="G18" s="10"/>
      <c r="H18" s="10"/>
      <c r="I18" s="10" t="s">
        <v>375</v>
      </c>
      <c r="J18" s="10">
        <v>1</v>
      </c>
      <c r="K18" s="36">
        <v>1.01</v>
      </c>
      <c r="L18" s="37">
        <v>7.4999999999999997E-2</v>
      </c>
      <c r="M18" s="37">
        <f t="shared" si="0"/>
        <v>7.5749999999999998E-2</v>
      </c>
      <c r="N18" s="37">
        <v>7.5749999999999998E-2</v>
      </c>
      <c r="O18" s="9" t="s">
        <v>367</v>
      </c>
      <c r="P18" s="41"/>
      <c r="Q18" s="42"/>
      <c r="R18" s="41"/>
      <c r="S18" s="2"/>
      <c r="T18" s="2"/>
      <c r="U18" s="2"/>
    </row>
    <row r="19" spans="1:21" ht="22" customHeight="1">
      <c r="A19" s="9">
        <v>12</v>
      </c>
      <c r="B19" s="10" t="s">
        <v>363</v>
      </c>
      <c r="C19" s="11" t="s">
        <v>381</v>
      </c>
      <c r="D19" s="12" t="s">
        <v>382</v>
      </c>
      <c r="E19" s="13"/>
      <c r="F19" s="10"/>
      <c r="G19" s="10" t="s">
        <v>383</v>
      </c>
      <c r="H19" s="10"/>
      <c r="I19" s="10" t="s">
        <v>375</v>
      </c>
      <c r="J19" s="10">
        <v>1</v>
      </c>
      <c r="K19" s="36">
        <v>1.01</v>
      </c>
      <c r="L19" s="37">
        <v>0.25</v>
      </c>
      <c r="M19" s="37">
        <f t="shared" si="0"/>
        <v>0.2525</v>
      </c>
      <c r="N19" s="37">
        <v>0.2525</v>
      </c>
      <c r="O19" s="9" t="s">
        <v>384</v>
      </c>
      <c r="P19" s="41"/>
      <c r="Q19" s="42"/>
      <c r="R19" s="41"/>
      <c r="S19" s="2"/>
      <c r="T19" s="2"/>
      <c r="U19" s="2"/>
    </row>
    <row r="20" spans="1:21" ht="22" customHeight="1">
      <c r="A20" s="9">
        <v>13</v>
      </c>
      <c r="B20" s="10" t="s">
        <v>363</v>
      </c>
      <c r="C20" s="11" t="s">
        <v>385</v>
      </c>
      <c r="D20" s="12" t="s">
        <v>386</v>
      </c>
      <c r="E20" s="13"/>
      <c r="F20" s="10"/>
      <c r="G20" s="10"/>
      <c r="H20" s="10"/>
      <c r="I20" s="10" t="s">
        <v>375</v>
      </c>
      <c r="J20" s="10">
        <v>1</v>
      </c>
      <c r="K20" s="36">
        <v>1.01</v>
      </c>
      <c r="L20" s="37">
        <v>0.1</v>
      </c>
      <c r="M20" s="37">
        <f t="shared" si="0"/>
        <v>0.10100000000000001</v>
      </c>
      <c r="N20" s="37">
        <v>0.10100000000000001</v>
      </c>
      <c r="O20" s="9" t="s">
        <v>387</v>
      </c>
      <c r="P20" s="41"/>
      <c r="Q20" s="42"/>
      <c r="R20" s="41"/>
      <c r="S20" s="2"/>
      <c r="T20" s="2"/>
      <c r="U20" s="2"/>
    </row>
    <row r="21" spans="1:21" ht="22" customHeight="1">
      <c r="A21" s="9">
        <v>14</v>
      </c>
      <c r="B21" s="10" t="s">
        <v>388</v>
      </c>
      <c r="C21" s="11" t="s">
        <v>389</v>
      </c>
      <c r="D21" s="12" t="s">
        <v>390</v>
      </c>
      <c r="E21" s="13"/>
      <c r="F21" s="10"/>
      <c r="G21" s="10"/>
      <c r="H21" s="10"/>
      <c r="I21" s="10" t="s">
        <v>391</v>
      </c>
      <c r="J21" s="10">
        <v>3.3000000000000002E-2</v>
      </c>
      <c r="K21" s="36">
        <v>1.01</v>
      </c>
      <c r="L21" s="37">
        <v>11</v>
      </c>
      <c r="M21" s="37">
        <f t="shared" si="0"/>
        <v>0.36663000000000001</v>
      </c>
      <c r="N21" s="37">
        <v>0.36663000000000001</v>
      </c>
      <c r="O21" s="9" t="s">
        <v>355</v>
      </c>
      <c r="P21" s="41"/>
      <c r="Q21" s="42"/>
      <c r="R21" s="41"/>
      <c r="S21" s="2"/>
      <c r="T21" s="2"/>
      <c r="U21" s="2"/>
    </row>
    <row r="22" spans="1:21" ht="22" customHeight="1">
      <c r="A22" s="9">
        <v>15</v>
      </c>
      <c r="B22" s="10" t="s">
        <v>388</v>
      </c>
      <c r="C22" s="11" t="s">
        <v>392</v>
      </c>
      <c r="D22" s="12" t="s">
        <v>393</v>
      </c>
      <c r="E22" s="13"/>
      <c r="F22" s="10"/>
      <c r="G22" s="10"/>
      <c r="H22" s="10"/>
      <c r="I22" s="10" t="s">
        <v>391</v>
      </c>
      <c r="J22" s="35">
        <v>1</v>
      </c>
      <c r="K22" s="36">
        <v>1.01</v>
      </c>
      <c r="L22" s="37">
        <v>0.01</v>
      </c>
      <c r="M22" s="37">
        <f t="shared" si="0"/>
        <v>1.01E-2</v>
      </c>
      <c r="N22" s="37">
        <v>1.01E-2</v>
      </c>
      <c r="O22" s="9" t="s">
        <v>355</v>
      </c>
      <c r="P22" s="41"/>
      <c r="Q22" s="42"/>
      <c r="R22" s="41"/>
      <c r="S22" s="2"/>
      <c r="T22" s="2"/>
      <c r="U22" s="2"/>
    </row>
    <row r="23" spans="1:21" ht="22" customHeight="1">
      <c r="A23" s="9">
        <v>16</v>
      </c>
      <c r="B23" s="10" t="s">
        <v>388</v>
      </c>
      <c r="C23" s="11" t="s">
        <v>181</v>
      </c>
      <c r="D23" s="12" t="s">
        <v>394</v>
      </c>
      <c r="E23" s="13"/>
      <c r="F23" s="10"/>
      <c r="G23" s="10"/>
      <c r="H23" s="10"/>
      <c r="I23" s="10" t="s">
        <v>391</v>
      </c>
      <c r="J23" s="35">
        <v>1</v>
      </c>
      <c r="K23" s="36">
        <v>1.01</v>
      </c>
      <c r="L23" s="37">
        <v>0.01</v>
      </c>
      <c r="M23" s="37">
        <f t="shared" si="0"/>
        <v>1.01E-2</v>
      </c>
      <c r="N23" s="37">
        <v>1.01E-2</v>
      </c>
      <c r="O23" s="9" t="s">
        <v>355</v>
      </c>
      <c r="P23" s="41"/>
      <c r="Q23" s="42"/>
      <c r="R23" s="41"/>
      <c r="S23" s="2"/>
      <c r="T23" s="2"/>
      <c r="U23" s="2"/>
    </row>
    <row r="24" spans="1:21" ht="22" customHeight="1">
      <c r="A24" s="9">
        <v>17</v>
      </c>
      <c r="B24" s="10" t="s">
        <v>388</v>
      </c>
      <c r="C24" s="11" t="s">
        <v>395</v>
      </c>
      <c r="D24" s="12" t="s">
        <v>396</v>
      </c>
      <c r="E24" s="13"/>
      <c r="F24" s="10"/>
      <c r="G24" s="10"/>
      <c r="H24" s="10"/>
      <c r="I24" s="10" t="s">
        <v>397</v>
      </c>
      <c r="J24" s="10">
        <v>2</v>
      </c>
      <c r="K24" s="36">
        <v>1.01</v>
      </c>
      <c r="L24" s="37">
        <v>0.02</v>
      </c>
      <c r="M24" s="37">
        <f t="shared" si="0"/>
        <v>4.0399999999999998E-2</v>
      </c>
      <c r="N24" s="37">
        <v>4.0399999999999998E-2</v>
      </c>
      <c r="O24" s="9" t="s">
        <v>355</v>
      </c>
      <c r="P24" s="41"/>
      <c r="Q24" s="42"/>
      <c r="R24" s="41"/>
      <c r="S24" s="2"/>
      <c r="T24" s="2"/>
      <c r="U24" s="2"/>
    </row>
    <row r="25" spans="1:21" ht="22" customHeight="1">
      <c r="A25" s="9">
        <v>18</v>
      </c>
      <c r="B25" s="10" t="s">
        <v>388</v>
      </c>
      <c r="C25" s="11" t="s">
        <v>398</v>
      </c>
      <c r="D25" s="12" t="s">
        <v>399</v>
      </c>
      <c r="E25" s="13"/>
      <c r="F25" s="10"/>
      <c r="G25" s="10"/>
      <c r="H25" s="10"/>
      <c r="I25" s="10" t="s">
        <v>400</v>
      </c>
      <c r="J25" s="10">
        <v>1</v>
      </c>
      <c r="K25" s="36">
        <v>1.01</v>
      </c>
      <c r="L25" s="37">
        <v>6.5000000000000002E-2</v>
      </c>
      <c r="M25" s="37">
        <f t="shared" si="0"/>
        <v>6.565E-2</v>
      </c>
      <c r="N25" s="37">
        <v>6.565E-2</v>
      </c>
      <c r="O25" s="9" t="s">
        <v>355</v>
      </c>
      <c r="P25" s="41"/>
      <c r="Q25" s="42"/>
      <c r="R25" s="41"/>
      <c r="S25" s="2"/>
      <c r="T25" s="2"/>
      <c r="U25" s="2"/>
    </row>
    <row r="26" spans="1:21" ht="22" customHeight="1">
      <c r="A26" s="9">
        <v>19</v>
      </c>
      <c r="B26" s="10" t="s">
        <v>388</v>
      </c>
      <c r="C26" s="11" t="s">
        <v>401</v>
      </c>
      <c r="D26" s="12" t="s">
        <v>402</v>
      </c>
      <c r="E26" s="13"/>
      <c r="F26" s="10"/>
      <c r="G26" s="10"/>
      <c r="H26" s="10"/>
      <c r="I26" s="10" t="s">
        <v>397</v>
      </c>
      <c r="J26" s="10">
        <v>1</v>
      </c>
      <c r="K26" s="36">
        <v>1.01</v>
      </c>
      <c r="L26" s="37">
        <v>0.02</v>
      </c>
      <c r="M26" s="37">
        <f t="shared" si="0"/>
        <v>2.0199999999999999E-2</v>
      </c>
      <c r="N26" s="37">
        <v>2.0199999999999999E-2</v>
      </c>
      <c r="O26" s="9" t="s">
        <v>355</v>
      </c>
      <c r="P26" s="41"/>
      <c r="Q26" s="42"/>
      <c r="R26" s="41"/>
      <c r="S26" s="2"/>
      <c r="T26" s="2"/>
      <c r="U26" s="2"/>
    </row>
    <row r="27" spans="1:21" ht="22" customHeight="1">
      <c r="A27" s="9">
        <v>20</v>
      </c>
      <c r="B27" s="10" t="s">
        <v>388</v>
      </c>
      <c r="C27" s="11" t="s">
        <v>403</v>
      </c>
      <c r="D27" s="12"/>
      <c r="E27" s="13"/>
      <c r="F27" s="10"/>
      <c r="G27" s="10"/>
      <c r="H27" s="10"/>
      <c r="I27" s="10" t="s">
        <v>397</v>
      </c>
      <c r="J27" s="10">
        <v>1</v>
      </c>
      <c r="K27" s="36">
        <v>1.01</v>
      </c>
      <c r="L27" s="37">
        <v>0.1</v>
      </c>
      <c r="M27" s="37">
        <f t="shared" si="0"/>
        <v>0.10100000000000001</v>
      </c>
      <c r="N27" s="37">
        <v>0.10100000000000001</v>
      </c>
      <c r="O27" s="9" t="s">
        <v>355</v>
      </c>
      <c r="P27" s="41"/>
      <c r="Q27" s="42"/>
      <c r="R27" s="41"/>
      <c r="S27" s="2"/>
      <c r="T27" s="2"/>
      <c r="U27" s="2"/>
    </row>
    <row r="28" spans="1:21" ht="22" customHeight="1">
      <c r="A28" s="9">
        <v>21</v>
      </c>
      <c r="B28" s="10" t="s">
        <v>359</v>
      </c>
      <c r="C28" s="11" t="s">
        <v>404</v>
      </c>
      <c r="D28" s="12"/>
      <c r="E28" s="13"/>
      <c r="F28" s="10"/>
      <c r="G28" s="10"/>
      <c r="H28" s="10"/>
      <c r="I28" s="10" t="s">
        <v>375</v>
      </c>
      <c r="J28" s="10">
        <v>1</v>
      </c>
      <c r="K28" s="36">
        <v>1.01</v>
      </c>
      <c r="L28" s="37">
        <v>0.1</v>
      </c>
      <c r="M28" s="37">
        <f t="shared" si="0"/>
        <v>0.10100000000000001</v>
      </c>
      <c r="N28" s="37">
        <v>0.10100000000000001</v>
      </c>
      <c r="O28" s="9" t="s">
        <v>387</v>
      </c>
      <c r="P28" s="41"/>
      <c r="Q28" s="42"/>
      <c r="R28" s="41"/>
      <c r="S28" s="2"/>
      <c r="T28" s="2"/>
      <c r="U28" s="2"/>
    </row>
    <row r="29" spans="1:21" s="335" customFormat="1" ht="22" customHeight="1">
      <c r="A29" s="329">
        <v>22</v>
      </c>
      <c r="B29" s="326" t="s">
        <v>359</v>
      </c>
      <c r="C29" s="330" t="s">
        <v>405</v>
      </c>
      <c r="D29" s="331"/>
      <c r="E29" s="332"/>
      <c r="F29" s="326" t="s">
        <v>158</v>
      </c>
      <c r="G29" s="326"/>
      <c r="H29" s="326"/>
      <c r="I29" s="326" t="s">
        <v>391</v>
      </c>
      <c r="J29" s="326">
        <v>1</v>
      </c>
      <c r="K29" s="325">
        <v>1.01</v>
      </c>
      <c r="L29" s="324">
        <v>0.4</v>
      </c>
      <c r="M29" s="324">
        <f t="shared" si="0"/>
        <v>0.40400000000000003</v>
      </c>
      <c r="N29" s="324">
        <v>0.40400000000000003</v>
      </c>
      <c r="O29" s="329" t="s">
        <v>355</v>
      </c>
      <c r="P29" s="333"/>
      <c r="Q29" s="334"/>
      <c r="R29" s="333"/>
    </row>
    <row r="30" spans="1:21" s="335" customFormat="1" ht="22" customHeight="1">
      <c r="A30" s="329">
        <v>23</v>
      </c>
      <c r="B30" s="326" t="s">
        <v>359</v>
      </c>
      <c r="C30" s="330" t="s">
        <v>405</v>
      </c>
      <c r="D30" s="331"/>
      <c r="E30" s="332"/>
      <c r="F30" s="326" t="s">
        <v>193</v>
      </c>
      <c r="G30" s="326"/>
      <c r="H30" s="326"/>
      <c r="I30" s="326" t="s">
        <v>391</v>
      </c>
      <c r="J30" s="326">
        <v>2</v>
      </c>
      <c r="K30" s="325">
        <v>1.01</v>
      </c>
      <c r="L30" s="324">
        <v>0.5</v>
      </c>
      <c r="M30" s="324">
        <f t="shared" si="0"/>
        <v>1.01</v>
      </c>
      <c r="N30" s="324">
        <v>1.01</v>
      </c>
      <c r="O30" s="329" t="s">
        <v>355</v>
      </c>
      <c r="P30" s="333"/>
      <c r="Q30" s="334"/>
      <c r="R30" s="333"/>
    </row>
    <row r="31" spans="1:21" s="339" customFormat="1" ht="22" customHeight="1">
      <c r="A31" s="329">
        <v>24</v>
      </c>
      <c r="B31" s="326" t="s">
        <v>359</v>
      </c>
      <c r="C31" s="330" t="s">
        <v>429</v>
      </c>
      <c r="D31" s="331"/>
      <c r="E31" s="332"/>
      <c r="F31" s="326"/>
      <c r="G31" s="326"/>
      <c r="H31" s="326"/>
      <c r="I31" s="326" t="s">
        <v>391</v>
      </c>
      <c r="J31" s="326">
        <v>1</v>
      </c>
      <c r="K31" s="325">
        <v>1.02</v>
      </c>
      <c r="L31" s="324">
        <v>2</v>
      </c>
      <c r="M31" s="324">
        <f>J31*K31*L31</f>
        <v>2.04</v>
      </c>
      <c r="N31" s="324">
        <f>1.5*J31*K31</f>
        <v>1.53</v>
      </c>
      <c r="O31" s="329" t="s">
        <v>355</v>
      </c>
      <c r="P31" s="333"/>
      <c r="Q31" s="334"/>
      <c r="R31" s="333"/>
      <c r="S31" s="335"/>
      <c r="T31" s="335"/>
      <c r="U31" s="335"/>
    </row>
    <row r="32" spans="1:21" s="339" customFormat="1" ht="22" customHeight="1">
      <c r="A32" s="329">
        <v>25</v>
      </c>
      <c r="B32" s="326" t="s">
        <v>359</v>
      </c>
      <c r="C32" s="330" t="s">
        <v>430</v>
      </c>
      <c r="D32" s="331"/>
      <c r="E32" s="332"/>
      <c r="F32" s="326"/>
      <c r="G32" s="326"/>
      <c r="H32" s="326"/>
      <c r="I32" s="326" t="s">
        <v>391</v>
      </c>
      <c r="J32" s="326">
        <v>1</v>
      </c>
      <c r="K32" s="325">
        <v>1.02</v>
      </c>
      <c r="L32" s="324">
        <v>3.5</v>
      </c>
      <c r="M32" s="324">
        <f>J32*K32*L32</f>
        <v>3.5700000000000003</v>
      </c>
      <c r="N32" s="324">
        <f>2.5*J32*K32</f>
        <v>2.5499999999999998</v>
      </c>
      <c r="O32" s="329" t="s">
        <v>355</v>
      </c>
      <c r="P32" s="333"/>
      <c r="Q32" s="333"/>
      <c r="R32" s="333"/>
      <c r="S32" s="335"/>
      <c r="T32" s="335"/>
      <c r="U32" s="335"/>
    </row>
    <row r="33" spans="1:21" ht="22" customHeight="1">
      <c r="A33" s="434" t="s">
        <v>408</v>
      </c>
      <c r="B33" s="434"/>
      <c r="C33" s="17"/>
      <c r="D33" s="18"/>
      <c r="E33" s="19"/>
      <c r="F33" s="20"/>
      <c r="G33" s="20"/>
      <c r="H33" s="20"/>
      <c r="I33" s="20"/>
      <c r="J33" s="43"/>
      <c r="K33" s="44"/>
      <c r="L33" s="45"/>
      <c r="M33" s="46">
        <f>SUM(M8:M32)</f>
        <v>30.594980000000007</v>
      </c>
      <c r="N33" s="46">
        <f>SUM(N8:N32)</f>
        <v>28.65298000000001</v>
      </c>
      <c r="O33" s="47"/>
      <c r="P33" s="41"/>
      <c r="Q33" s="42"/>
      <c r="R33" s="41"/>
      <c r="S33" s="2"/>
      <c r="T33" s="2"/>
      <c r="U33" s="2"/>
    </row>
    <row r="34" spans="1:21" ht="22" customHeight="1">
      <c r="A34" s="441" t="s">
        <v>409</v>
      </c>
      <c r="B34" s="442"/>
      <c r="C34" s="17"/>
      <c r="D34" s="18"/>
      <c r="E34" s="19"/>
      <c r="F34" s="20"/>
      <c r="G34" s="20"/>
      <c r="H34" s="20"/>
      <c r="I34" s="20"/>
      <c r="J34" s="43"/>
      <c r="K34" s="44"/>
      <c r="L34" s="45"/>
      <c r="M34" s="46">
        <v>0.05</v>
      </c>
      <c r="N34" s="46">
        <v>0.05</v>
      </c>
      <c r="O34" s="47"/>
      <c r="P34" s="47"/>
      <c r="Q34" s="42"/>
      <c r="R34" s="41"/>
      <c r="S34" s="2"/>
      <c r="T34" s="2"/>
      <c r="U34" s="2"/>
    </row>
    <row r="35" spans="1:21" ht="22" customHeight="1">
      <c r="A35" s="441" t="s">
        <v>410</v>
      </c>
      <c r="B35" s="442"/>
      <c r="C35" s="17"/>
      <c r="D35" s="18"/>
      <c r="E35" s="19"/>
      <c r="F35" s="20"/>
      <c r="G35" s="20"/>
      <c r="H35" s="20"/>
      <c r="I35" s="20"/>
      <c r="J35" s="43"/>
      <c r="K35" s="44"/>
      <c r="L35" s="45"/>
      <c r="M35" s="46"/>
      <c r="N35" s="46"/>
      <c r="O35" s="20"/>
      <c r="P35" s="41"/>
      <c r="Q35" s="42"/>
      <c r="R35" s="41"/>
      <c r="S35" s="2"/>
      <c r="T35" s="2"/>
      <c r="U35" s="2"/>
    </row>
    <row r="36" spans="1:21" ht="22" customHeight="1">
      <c r="A36" s="16" t="s">
        <v>411</v>
      </c>
      <c r="B36" s="16"/>
      <c r="C36" s="17"/>
      <c r="D36" s="21"/>
      <c r="E36" s="22"/>
      <c r="F36" s="23"/>
      <c r="G36" s="23"/>
      <c r="H36" s="23"/>
      <c r="I36" s="23"/>
      <c r="J36" s="48"/>
      <c r="K36" s="49"/>
      <c r="L36" s="50"/>
      <c r="M36" s="51">
        <v>17.5</v>
      </c>
      <c r="N36" s="333">
        <v>16</v>
      </c>
      <c r="O36" s="63"/>
      <c r="P36" s="52"/>
      <c r="Q36" s="53"/>
      <c r="R36" s="52"/>
      <c r="S36" s="63"/>
      <c r="T36" s="63"/>
      <c r="U36" s="63"/>
    </row>
    <row r="37" spans="1:21" ht="22" customHeight="1">
      <c r="A37" s="434" t="s">
        <v>412</v>
      </c>
      <c r="B37" s="434"/>
      <c r="C37" s="17"/>
      <c r="D37" s="18"/>
      <c r="E37" s="19"/>
      <c r="F37" s="20"/>
      <c r="G37" s="20"/>
      <c r="H37" s="20"/>
      <c r="I37" s="20"/>
      <c r="J37" s="43"/>
      <c r="K37" s="44"/>
      <c r="L37" s="45"/>
      <c r="M37" s="51">
        <f>SUM(M33:M36)</f>
        <v>48.144980000000004</v>
      </c>
      <c r="N37" s="51">
        <f>N36+N34+N33</f>
        <v>44.702980000000011</v>
      </c>
      <c r="O37" s="20"/>
      <c r="P37" s="41"/>
      <c r="Q37" s="42"/>
      <c r="R37" s="41"/>
      <c r="S37" s="2"/>
      <c r="T37" s="2"/>
      <c r="U37" s="2"/>
    </row>
    <row r="38" spans="1:21">
      <c r="A38" s="24"/>
      <c r="B38" s="24"/>
      <c r="C38" s="24"/>
      <c r="D38" s="25"/>
      <c r="E38" s="25"/>
      <c r="F38" s="24"/>
      <c r="G38" s="24"/>
      <c r="H38" s="24"/>
      <c r="I38" s="24"/>
      <c r="J38" s="54"/>
      <c r="K38" s="55"/>
      <c r="L38" s="56"/>
      <c r="M38" s="57"/>
      <c r="N38" s="57"/>
      <c r="O38" s="24"/>
      <c r="P38" s="24"/>
      <c r="Q38" s="24"/>
      <c r="R38" s="24"/>
    </row>
    <row r="39" spans="1:21">
      <c r="A39" s="24"/>
      <c r="B39" s="24"/>
      <c r="C39" s="24"/>
      <c r="D39" s="25"/>
      <c r="E39" s="25"/>
      <c r="F39" s="24"/>
      <c r="G39" s="24"/>
      <c r="H39" s="24"/>
      <c r="I39" s="24"/>
      <c r="J39" s="54"/>
      <c r="K39" s="55"/>
      <c r="L39" s="56"/>
      <c r="M39" s="56"/>
      <c r="N39" s="56"/>
      <c r="O39" s="24"/>
      <c r="P39" s="24"/>
      <c r="Q39" s="24"/>
      <c r="R39" s="24"/>
    </row>
    <row r="40" spans="1:21">
      <c r="A40" s="24"/>
      <c r="B40" s="24"/>
      <c r="C40" s="24"/>
      <c r="D40" s="25"/>
      <c r="E40" s="25"/>
      <c r="F40" s="24"/>
      <c r="G40" s="24"/>
      <c r="H40" s="24"/>
      <c r="I40" s="24"/>
      <c r="J40" s="54"/>
      <c r="K40" s="55"/>
      <c r="L40" s="56"/>
      <c r="M40" s="56"/>
      <c r="N40" s="56"/>
      <c r="O40" s="24"/>
      <c r="P40" s="24"/>
      <c r="Q40" s="24"/>
      <c r="R40" s="24"/>
    </row>
    <row r="41" spans="1:21">
      <c r="A41" s="24"/>
      <c r="B41" s="24"/>
      <c r="C41" s="24"/>
      <c r="D41" s="25"/>
      <c r="E41" s="25"/>
      <c r="F41" s="24"/>
      <c r="G41" s="24"/>
      <c r="H41" s="24"/>
      <c r="I41" s="24"/>
      <c r="J41" s="54"/>
      <c r="K41" s="55"/>
      <c r="L41" s="56"/>
      <c r="M41" s="56"/>
      <c r="N41" s="56"/>
      <c r="O41" s="24"/>
      <c r="P41" s="24"/>
      <c r="Q41" s="24"/>
      <c r="R41" s="24"/>
    </row>
    <row r="42" spans="1:21">
      <c r="A42" s="24"/>
      <c r="B42" s="24"/>
      <c r="C42" s="24"/>
      <c r="D42" s="25"/>
      <c r="E42" s="25"/>
      <c r="F42" s="24"/>
      <c r="G42" s="24"/>
      <c r="H42" s="24"/>
      <c r="I42" s="24"/>
      <c r="J42" s="54"/>
      <c r="K42" s="55"/>
      <c r="L42" s="56"/>
      <c r="M42" s="56"/>
      <c r="N42" s="56"/>
      <c r="O42" s="24"/>
      <c r="P42" s="24"/>
      <c r="Q42" s="24"/>
      <c r="R42" s="24"/>
    </row>
    <row r="43" spans="1:21">
      <c r="A43" s="24"/>
      <c r="B43" s="24"/>
      <c r="C43" s="24"/>
      <c r="D43" s="25"/>
      <c r="E43" s="25"/>
      <c r="F43" s="24"/>
      <c r="G43" s="24"/>
      <c r="H43" s="24"/>
      <c r="I43" s="24"/>
      <c r="J43" s="54"/>
      <c r="K43" s="55"/>
      <c r="L43" s="56"/>
      <c r="M43" s="56"/>
      <c r="N43" s="56"/>
      <c r="O43" s="24"/>
      <c r="P43" s="24"/>
      <c r="Q43" s="24"/>
      <c r="R43" s="24"/>
    </row>
    <row r="44" spans="1:21">
      <c r="A44" s="24"/>
      <c r="B44" s="24"/>
      <c r="C44" s="24"/>
      <c r="D44" s="25"/>
      <c r="E44" s="25"/>
      <c r="F44" s="24"/>
      <c r="G44" s="24"/>
      <c r="H44" s="24"/>
      <c r="I44" s="24"/>
      <c r="J44" s="54"/>
      <c r="K44" s="55"/>
      <c r="L44" s="56"/>
      <c r="M44" s="56"/>
      <c r="N44" s="56"/>
      <c r="O44" s="24"/>
      <c r="P44" s="24"/>
      <c r="Q44" s="24"/>
      <c r="R44" s="24"/>
    </row>
    <row r="45" spans="1:21">
      <c r="A45" s="24"/>
      <c r="B45" s="24"/>
      <c r="C45" s="24"/>
      <c r="D45" s="25"/>
      <c r="E45" s="25"/>
      <c r="F45" s="24"/>
      <c r="G45" s="24"/>
      <c r="H45" s="24"/>
      <c r="I45" s="24"/>
      <c r="J45" s="54"/>
      <c r="K45" s="55"/>
      <c r="L45" s="56"/>
      <c r="M45" s="56"/>
      <c r="N45" s="56"/>
      <c r="O45" s="24"/>
      <c r="P45" s="24"/>
      <c r="Q45" s="24"/>
      <c r="R45" s="24"/>
    </row>
    <row r="46" spans="1:21">
      <c r="A46" s="24"/>
      <c r="B46" s="24"/>
      <c r="C46" s="24"/>
      <c r="D46" s="25"/>
      <c r="E46" s="25"/>
      <c r="F46" s="24"/>
      <c r="G46" s="24"/>
      <c r="H46" s="24"/>
      <c r="I46" s="24"/>
      <c r="J46" s="54"/>
      <c r="K46" s="55"/>
      <c r="L46" s="56"/>
      <c r="M46" s="56"/>
      <c r="N46" s="56"/>
      <c r="O46" s="24"/>
      <c r="P46" s="24"/>
      <c r="Q46" s="24"/>
      <c r="R46" s="24"/>
    </row>
    <row r="47" spans="1:21">
      <c r="A47" s="24"/>
      <c r="B47" s="24"/>
      <c r="C47" s="24"/>
      <c r="D47" s="25"/>
      <c r="E47" s="25"/>
      <c r="F47" s="24"/>
      <c r="G47" s="24"/>
      <c r="H47" s="24"/>
      <c r="I47" s="24"/>
      <c r="J47" s="54"/>
      <c r="K47" s="55"/>
      <c r="L47" s="56"/>
      <c r="M47" s="56"/>
      <c r="N47" s="56"/>
      <c r="O47" s="24"/>
      <c r="P47" s="24"/>
      <c r="Q47" s="24"/>
      <c r="R47" s="24"/>
    </row>
    <row r="48" spans="1:21">
      <c r="A48" s="24"/>
      <c r="B48" s="24"/>
      <c r="C48" s="24"/>
      <c r="D48" s="25"/>
      <c r="E48" s="25"/>
      <c r="F48" s="24"/>
      <c r="G48" s="24"/>
      <c r="H48" s="24"/>
      <c r="I48" s="24"/>
      <c r="J48" s="54"/>
      <c r="K48" s="55"/>
      <c r="L48" s="56"/>
      <c r="M48" s="56"/>
      <c r="N48" s="56"/>
      <c r="O48" s="24"/>
      <c r="P48" s="24"/>
      <c r="Q48" s="24"/>
      <c r="R48" s="24"/>
    </row>
    <row r="49" spans="1:18">
      <c r="A49" s="24"/>
      <c r="B49" s="24"/>
      <c r="C49" s="24"/>
      <c r="D49" s="25"/>
      <c r="E49" s="25"/>
      <c r="F49" s="24"/>
      <c r="G49" s="24"/>
      <c r="H49" s="24"/>
      <c r="I49" s="24"/>
      <c r="J49" s="54"/>
      <c r="K49" s="55"/>
      <c r="L49" s="56"/>
      <c r="M49" s="56"/>
      <c r="N49" s="56"/>
      <c r="O49" s="24"/>
      <c r="P49" s="24"/>
      <c r="Q49" s="24"/>
      <c r="R49" s="24"/>
    </row>
    <row r="50" spans="1:18">
      <c r="A50" s="24"/>
      <c r="B50" s="24"/>
      <c r="C50" s="24"/>
      <c r="D50" s="25"/>
      <c r="E50" s="25"/>
      <c r="F50" s="24"/>
      <c r="G50" s="24"/>
      <c r="H50" s="24"/>
      <c r="I50" s="24"/>
      <c r="J50" s="54"/>
      <c r="K50" s="55"/>
      <c r="L50" s="56"/>
      <c r="M50" s="56"/>
      <c r="N50" s="56"/>
      <c r="O50" s="24"/>
      <c r="P50" s="24"/>
      <c r="Q50" s="24"/>
      <c r="R50" s="24"/>
    </row>
    <row r="51" spans="1:18">
      <c r="A51" s="24"/>
      <c r="B51" s="24"/>
      <c r="C51" s="24"/>
      <c r="D51" s="25"/>
      <c r="E51" s="25"/>
      <c r="F51" s="24"/>
      <c r="G51" s="24"/>
      <c r="H51" s="24"/>
      <c r="I51" s="24"/>
      <c r="J51" s="54"/>
      <c r="K51" s="55"/>
      <c r="L51" s="56"/>
      <c r="M51" s="56"/>
      <c r="N51" s="56"/>
      <c r="O51" s="24"/>
      <c r="P51" s="24"/>
      <c r="Q51" s="24"/>
      <c r="R51" s="24"/>
    </row>
    <row r="52" spans="1:18">
      <c r="A52" s="24"/>
      <c r="B52" s="24"/>
      <c r="C52" s="24"/>
      <c r="D52" s="25"/>
      <c r="E52" s="25"/>
      <c r="F52" s="24"/>
      <c r="G52" s="24"/>
      <c r="H52" s="24"/>
      <c r="I52" s="24"/>
      <c r="J52" s="54"/>
      <c r="K52" s="55"/>
      <c r="L52" s="56"/>
      <c r="M52" s="56"/>
      <c r="N52" s="56"/>
      <c r="O52" s="24"/>
      <c r="P52" s="24"/>
      <c r="Q52" s="24"/>
      <c r="R52" s="24"/>
    </row>
    <row r="53" spans="1:18">
      <c r="A53" s="24"/>
      <c r="B53" s="24"/>
      <c r="C53" s="24"/>
      <c r="D53" s="25"/>
      <c r="E53" s="25"/>
      <c r="F53" s="24"/>
      <c r="G53" s="24"/>
      <c r="H53" s="24"/>
      <c r="I53" s="24"/>
      <c r="J53" s="54"/>
      <c r="K53" s="55"/>
      <c r="L53" s="56"/>
      <c r="M53" s="56"/>
      <c r="N53" s="56"/>
      <c r="O53" s="24"/>
      <c r="P53" s="24"/>
      <c r="Q53" s="24"/>
      <c r="R53" s="24"/>
    </row>
    <row r="54" spans="1:18">
      <c r="A54" s="24"/>
      <c r="B54" s="24"/>
      <c r="C54" s="24"/>
      <c r="D54" s="25"/>
      <c r="E54" s="25"/>
      <c r="F54" s="24"/>
      <c r="G54" s="24"/>
      <c r="H54" s="24"/>
      <c r="I54" s="24"/>
      <c r="J54" s="54"/>
      <c r="K54" s="55"/>
      <c r="L54" s="56"/>
      <c r="M54" s="56"/>
      <c r="N54" s="56"/>
      <c r="O54" s="24"/>
      <c r="P54" s="24"/>
      <c r="Q54" s="24"/>
      <c r="R54" s="24"/>
    </row>
    <row r="55" spans="1:18">
      <c r="A55" s="24"/>
      <c r="B55" s="24"/>
      <c r="C55" s="24"/>
      <c r="D55" s="25"/>
      <c r="E55" s="25"/>
      <c r="F55" s="24"/>
      <c r="G55" s="24"/>
      <c r="H55" s="24"/>
      <c r="I55" s="24"/>
      <c r="J55" s="54"/>
      <c r="K55" s="55"/>
      <c r="L55" s="56"/>
      <c r="M55" s="56"/>
      <c r="N55" s="56"/>
      <c r="O55" s="24"/>
      <c r="P55" s="24"/>
      <c r="Q55" s="24"/>
      <c r="R55" s="24"/>
    </row>
    <row r="56" spans="1:18">
      <c r="A56" s="24"/>
      <c r="B56" s="24"/>
      <c r="C56" s="24"/>
      <c r="D56" s="25"/>
      <c r="E56" s="25"/>
      <c r="F56" s="24"/>
      <c r="G56" s="24"/>
      <c r="H56" s="24"/>
      <c r="I56" s="24"/>
      <c r="J56" s="54"/>
      <c r="K56" s="55"/>
      <c r="L56" s="56"/>
      <c r="M56" s="56"/>
      <c r="N56" s="56"/>
      <c r="O56" s="24"/>
      <c r="P56" s="24"/>
      <c r="Q56" s="24"/>
      <c r="R56" s="24"/>
    </row>
    <row r="57" spans="1:18">
      <c r="A57" s="24"/>
      <c r="B57" s="24"/>
      <c r="C57" s="24"/>
      <c r="D57" s="25"/>
      <c r="E57" s="25"/>
      <c r="F57" s="24"/>
      <c r="G57" s="24"/>
      <c r="H57" s="24"/>
      <c r="I57" s="24"/>
      <c r="J57" s="54"/>
      <c r="K57" s="55"/>
      <c r="L57" s="56"/>
      <c r="M57" s="56"/>
      <c r="N57" s="56"/>
      <c r="O57" s="24"/>
      <c r="P57" s="24"/>
      <c r="Q57" s="24"/>
      <c r="R57" s="24"/>
    </row>
    <row r="58" spans="1:18">
      <c r="A58" s="24"/>
      <c r="B58" s="24"/>
      <c r="C58" s="24"/>
      <c r="D58" s="25"/>
      <c r="E58" s="25"/>
      <c r="F58" s="24"/>
      <c r="G58" s="24"/>
      <c r="H58" s="24"/>
      <c r="I58" s="24"/>
      <c r="J58" s="54"/>
      <c r="K58" s="55"/>
      <c r="L58" s="56"/>
      <c r="M58" s="56"/>
      <c r="N58" s="56"/>
      <c r="O58" s="24"/>
      <c r="P58" s="24"/>
      <c r="Q58" s="24"/>
      <c r="R58" s="24"/>
    </row>
    <row r="59" spans="1:18">
      <c r="A59" s="24"/>
      <c r="B59" s="24"/>
      <c r="C59" s="24"/>
      <c r="D59" s="25"/>
      <c r="E59" s="25"/>
      <c r="F59" s="24"/>
      <c r="G59" s="24"/>
      <c r="H59" s="24"/>
      <c r="I59" s="24"/>
      <c r="J59" s="54"/>
      <c r="K59" s="55"/>
      <c r="L59" s="56"/>
      <c r="M59" s="56"/>
      <c r="N59" s="56"/>
      <c r="O59" s="24"/>
      <c r="P59" s="24"/>
      <c r="Q59" s="24"/>
      <c r="R59" s="24"/>
    </row>
    <row r="60" spans="1:18">
      <c r="A60" s="24"/>
      <c r="B60" s="24"/>
      <c r="C60" s="24"/>
      <c r="D60" s="25"/>
      <c r="E60" s="25"/>
      <c r="F60" s="24"/>
      <c r="G60" s="24"/>
      <c r="H60" s="24"/>
      <c r="I60" s="24"/>
      <c r="J60" s="54"/>
      <c r="K60" s="55"/>
      <c r="L60" s="56"/>
      <c r="M60" s="56"/>
      <c r="N60" s="56"/>
      <c r="O60" s="24"/>
      <c r="P60" s="24"/>
      <c r="Q60" s="24"/>
      <c r="R60" s="24"/>
    </row>
    <row r="61" spans="1:18">
      <c r="A61" s="24"/>
      <c r="B61" s="24"/>
      <c r="C61" s="24"/>
      <c r="D61" s="25"/>
      <c r="E61" s="25"/>
      <c r="F61" s="24"/>
      <c r="G61" s="24"/>
      <c r="H61" s="24"/>
      <c r="I61" s="24"/>
      <c r="J61" s="54"/>
      <c r="K61" s="55"/>
      <c r="L61" s="56"/>
      <c r="M61" s="56"/>
      <c r="N61" s="56"/>
      <c r="O61" s="24"/>
      <c r="P61" s="24"/>
      <c r="Q61" s="24"/>
      <c r="R61" s="24"/>
    </row>
    <row r="62" spans="1:18">
      <c r="A62" s="24"/>
      <c r="B62" s="24"/>
      <c r="C62" s="24"/>
      <c r="D62" s="25"/>
      <c r="E62" s="25"/>
      <c r="F62" s="24"/>
      <c r="G62" s="24"/>
      <c r="H62" s="24"/>
      <c r="I62" s="24"/>
      <c r="J62" s="54"/>
      <c r="K62" s="55"/>
      <c r="L62" s="56"/>
      <c r="M62" s="56"/>
      <c r="N62" s="56"/>
      <c r="O62" s="24"/>
      <c r="P62" s="24"/>
      <c r="Q62" s="24"/>
      <c r="R62" s="24"/>
    </row>
    <row r="63" spans="1:18">
      <c r="A63" s="24"/>
      <c r="B63" s="24"/>
      <c r="C63" s="24"/>
      <c r="D63" s="25"/>
      <c r="E63" s="25"/>
      <c r="F63" s="24"/>
      <c r="G63" s="24"/>
      <c r="H63" s="24"/>
      <c r="I63" s="24"/>
      <c r="J63" s="54"/>
      <c r="K63" s="55"/>
      <c r="L63" s="56"/>
      <c r="M63" s="56"/>
      <c r="N63" s="56"/>
      <c r="O63" s="24"/>
      <c r="P63" s="24"/>
      <c r="Q63" s="24"/>
      <c r="R63" s="24"/>
    </row>
    <row r="64" spans="1:18">
      <c r="A64" s="24"/>
      <c r="B64" s="24"/>
      <c r="C64" s="24"/>
      <c r="D64" s="25"/>
      <c r="E64" s="25"/>
      <c r="F64" s="24"/>
      <c r="G64" s="24"/>
      <c r="H64" s="24"/>
      <c r="I64" s="24"/>
      <c r="J64" s="54"/>
      <c r="K64" s="55"/>
      <c r="L64" s="56"/>
      <c r="M64" s="56"/>
      <c r="N64" s="56"/>
      <c r="O64" s="24"/>
      <c r="P64" s="24"/>
      <c r="Q64" s="24"/>
      <c r="R64" s="24"/>
    </row>
    <row r="65" spans="1:18">
      <c r="A65" s="24"/>
      <c r="B65" s="24"/>
      <c r="C65" s="24"/>
      <c r="D65" s="25"/>
      <c r="E65" s="25"/>
      <c r="F65" s="24"/>
      <c r="G65" s="24"/>
      <c r="H65" s="24"/>
      <c r="I65" s="24"/>
      <c r="J65" s="54"/>
      <c r="K65" s="55"/>
      <c r="L65" s="56"/>
      <c r="M65" s="56"/>
      <c r="N65" s="56"/>
      <c r="O65" s="24"/>
      <c r="P65" s="24"/>
      <c r="Q65" s="24"/>
      <c r="R65" s="24"/>
    </row>
    <row r="66" spans="1:18">
      <c r="A66" s="24"/>
      <c r="B66" s="24"/>
      <c r="C66" s="24"/>
      <c r="D66" s="25"/>
      <c r="E66" s="25"/>
      <c r="F66" s="24"/>
      <c r="G66" s="24"/>
      <c r="H66" s="24"/>
      <c r="I66" s="24"/>
      <c r="J66" s="54"/>
      <c r="K66" s="55"/>
      <c r="L66" s="56"/>
      <c r="M66" s="56"/>
      <c r="N66" s="56"/>
      <c r="O66" s="24"/>
      <c r="P66" s="24"/>
      <c r="Q66" s="24"/>
      <c r="R66" s="24"/>
    </row>
    <row r="67" spans="1:18">
      <c r="A67" s="24"/>
      <c r="B67" s="24"/>
      <c r="C67" s="24"/>
      <c r="D67" s="25"/>
      <c r="E67" s="25"/>
      <c r="F67" s="24"/>
      <c r="G67" s="24"/>
      <c r="H67" s="24"/>
      <c r="I67" s="24"/>
      <c r="J67" s="54"/>
      <c r="K67" s="55"/>
      <c r="L67" s="56"/>
      <c r="M67" s="56"/>
      <c r="N67" s="56"/>
      <c r="O67" s="24"/>
      <c r="P67" s="24"/>
      <c r="Q67" s="24"/>
      <c r="R67" s="24"/>
    </row>
    <row r="68" spans="1:18">
      <c r="A68" s="24"/>
      <c r="B68" s="24"/>
      <c r="C68" s="24"/>
      <c r="D68" s="25"/>
      <c r="E68" s="25"/>
      <c r="F68" s="24"/>
      <c r="G68" s="24"/>
      <c r="H68" s="24"/>
      <c r="I68" s="24"/>
      <c r="J68" s="54"/>
      <c r="K68" s="55"/>
      <c r="L68" s="56"/>
      <c r="M68" s="56"/>
      <c r="N68" s="56"/>
      <c r="O68" s="24"/>
      <c r="P68" s="24"/>
      <c r="Q68" s="24"/>
      <c r="R68" s="24"/>
    </row>
    <row r="69" spans="1:18">
      <c r="A69" s="24"/>
      <c r="B69" s="24"/>
      <c r="C69" s="24"/>
      <c r="D69" s="25"/>
      <c r="E69" s="25"/>
      <c r="F69" s="24"/>
      <c r="G69" s="24"/>
      <c r="H69" s="24"/>
      <c r="I69" s="24"/>
      <c r="J69" s="54"/>
      <c r="K69" s="55"/>
      <c r="L69" s="56"/>
      <c r="M69" s="56"/>
      <c r="N69" s="56"/>
      <c r="O69" s="24"/>
      <c r="P69" s="24"/>
      <c r="Q69" s="24"/>
      <c r="R69" s="24"/>
    </row>
    <row r="70" spans="1:18">
      <c r="A70" s="24"/>
      <c r="B70" s="24"/>
      <c r="C70" s="24"/>
      <c r="D70" s="25"/>
      <c r="E70" s="25"/>
      <c r="F70" s="24"/>
      <c r="G70" s="24"/>
      <c r="H70" s="24"/>
      <c r="I70" s="24"/>
      <c r="J70" s="54"/>
      <c r="K70" s="55"/>
      <c r="L70" s="56"/>
      <c r="M70" s="56"/>
      <c r="N70" s="56"/>
      <c r="O70" s="24"/>
      <c r="P70" s="24"/>
      <c r="Q70" s="24"/>
      <c r="R70" s="24"/>
    </row>
    <row r="71" spans="1:18">
      <c r="A71" s="24"/>
      <c r="B71" s="24"/>
      <c r="C71" s="24"/>
      <c r="D71" s="25"/>
      <c r="E71" s="25"/>
      <c r="F71" s="24"/>
      <c r="G71" s="24"/>
      <c r="H71" s="24"/>
      <c r="I71" s="24"/>
      <c r="J71" s="54"/>
      <c r="K71" s="55"/>
      <c r="L71" s="56"/>
      <c r="M71" s="56"/>
      <c r="N71" s="56"/>
      <c r="O71" s="24"/>
      <c r="P71" s="24"/>
      <c r="Q71" s="24"/>
      <c r="R71" s="24"/>
    </row>
    <row r="72" spans="1:18">
      <c r="A72" s="24"/>
      <c r="B72" s="24"/>
      <c r="C72" s="24"/>
      <c r="D72" s="25"/>
      <c r="E72" s="25"/>
      <c r="F72" s="24"/>
      <c r="G72" s="24"/>
      <c r="H72" s="24"/>
      <c r="I72" s="24"/>
      <c r="J72" s="54"/>
      <c r="K72" s="55"/>
      <c r="L72" s="56"/>
      <c r="M72" s="56"/>
      <c r="N72" s="56"/>
      <c r="O72" s="24"/>
      <c r="P72" s="24"/>
      <c r="Q72" s="24"/>
      <c r="R72" s="24"/>
    </row>
    <row r="73" spans="1:18">
      <c r="A73" s="24"/>
      <c r="B73" s="24"/>
      <c r="C73" s="24"/>
      <c r="D73" s="25"/>
      <c r="E73" s="25"/>
      <c r="F73" s="24"/>
      <c r="G73" s="24"/>
      <c r="H73" s="24"/>
      <c r="I73" s="24"/>
      <c r="J73" s="54"/>
      <c r="K73" s="55"/>
      <c r="L73" s="56"/>
      <c r="M73" s="56"/>
      <c r="N73" s="56"/>
      <c r="O73" s="24"/>
      <c r="P73" s="24"/>
      <c r="Q73" s="24"/>
      <c r="R73" s="24"/>
    </row>
    <row r="74" spans="1:18">
      <c r="A74" s="24"/>
      <c r="B74" s="24"/>
      <c r="C74" s="24"/>
      <c r="D74" s="25"/>
      <c r="E74" s="25"/>
      <c r="F74" s="24"/>
      <c r="G74" s="24"/>
      <c r="H74" s="24"/>
      <c r="I74" s="24"/>
      <c r="J74" s="54"/>
      <c r="K74" s="55"/>
      <c r="L74" s="56"/>
      <c r="M74" s="56"/>
      <c r="N74" s="56"/>
      <c r="O74" s="24"/>
      <c r="P74" s="24"/>
      <c r="Q74" s="24"/>
      <c r="R74" s="24"/>
    </row>
    <row r="75" spans="1:18">
      <c r="A75" s="24"/>
      <c r="B75" s="24"/>
      <c r="C75" s="24"/>
      <c r="D75" s="25"/>
      <c r="E75" s="25"/>
      <c r="F75" s="24"/>
      <c r="G75" s="24"/>
      <c r="H75" s="24"/>
      <c r="I75" s="24"/>
      <c r="J75" s="54"/>
      <c r="K75" s="55"/>
      <c r="L75" s="56"/>
      <c r="M75" s="56"/>
      <c r="N75" s="56"/>
      <c r="O75" s="24"/>
      <c r="P75" s="24"/>
      <c r="Q75" s="24"/>
      <c r="R75" s="24"/>
    </row>
    <row r="76" spans="1:18">
      <c r="A76" s="24"/>
      <c r="B76" s="24"/>
      <c r="C76" s="24"/>
      <c r="D76" s="25"/>
      <c r="E76" s="25"/>
      <c r="F76" s="24"/>
      <c r="G76" s="24"/>
      <c r="H76" s="24"/>
      <c r="I76" s="24"/>
      <c r="J76" s="54"/>
      <c r="K76" s="55"/>
      <c r="L76" s="56"/>
      <c r="M76" s="56"/>
      <c r="N76" s="56"/>
      <c r="O76" s="24"/>
      <c r="P76" s="24"/>
      <c r="Q76" s="24"/>
      <c r="R76" s="24"/>
    </row>
    <row r="77" spans="1:18">
      <c r="A77" s="24"/>
      <c r="B77" s="24"/>
      <c r="C77" s="24"/>
      <c r="D77" s="25"/>
      <c r="E77" s="25"/>
      <c r="F77" s="24"/>
      <c r="G77" s="24"/>
      <c r="H77" s="24"/>
      <c r="I77" s="24"/>
      <c r="J77" s="54"/>
      <c r="K77" s="55"/>
      <c r="L77" s="56"/>
      <c r="M77" s="56"/>
      <c r="N77" s="56"/>
      <c r="O77" s="24"/>
      <c r="P77" s="24"/>
      <c r="Q77" s="24"/>
      <c r="R77" s="24"/>
    </row>
    <row r="78" spans="1:18">
      <c r="A78" s="24"/>
      <c r="B78" s="24"/>
      <c r="C78" s="24"/>
      <c r="D78" s="25"/>
      <c r="E78" s="25"/>
      <c r="F78" s="24"/>
      <c r="G78" s="24"/>
      <c r="H78" s="24"/>
      <c r="I78" s="24"/>
      <c r="J78" s="54"/>
      <c r="K78" s="55"/>
      <c r="L78" s="56"/>
      <c r="M78" s="56"/>
      <c r="N78" s="56"/>
      <c r="O78" s="24"/>
      <c r="P78" s="24"/>
      <c r="Q78" s="24"/>
      <c r="R78" s="24"/>
    </row>
    <row r="79" spans="1:18">
      <c r="A79" s="24"/>
      <c r="B79" s="24"/>
      <c r="C79" s="24"/>
      <c r="D79" s="25"/>
      <c r="E79" s="25"/>
      <c r="F79" s="24"/>
      <c r="G79" s="24"/>
      <c r="H79" s="24"/>
      <c r="I79" s="24"/>
      <c r="J79" s="54"/>
      <c r="K79" s="55"/>
      <c r="L79" s="56"/>
      <c r="M79" s="56"/>
      <c r="N79" s="56"/>
      <c r="O79" s="24"/>
      <c r="P79" s="24"/>
      <c r="Q79" s="24"/>
      <c r="R79" s="24"/>
    </row>
    <row r="80" spans="1:18">
      <c r="A80" s="24"/>
      <c r="B80" s="24"/>
      <c r="C80" s="24"/>
      <c r="D80" s="25"/>
      <c r="E80" s="25"/>
      <c r="F80" s="24"/>
      <c r="G80" s="24"/>
      <c r="H80" s="24"/>
      <c r="I80" s="24"/>
      <c r="J80" s="54"/>
      <c r="K80" s="55"/>
      <c r="L80" s="56"/>
      <c r="M80" s="56"/>
      <c r="N80" s="56"/>
      <c r="O80" s="24"/>
      <c r="P80" s="24"/>
      <c r="Q80" s="24"/>
      <c r="R80" s="24"/>
    </row>
    <row r="81" spans="1:18">
      <c r="A81" s="24"/>
      <c r="B81" s="24"/>
      <c r="C81" s="24"/>
      <c r="D81" s="25"/>
      <c r="E81" s="25"/>
      <c r="F81" s="24"/>
      <c r="G81" s="24"/>
      <c r="H81" s="24"/>
      <c r="I81" s="24"/>
      <c r="J81" s="54"/>
      <c r="K81" s="55"/>
      <c r="L81" s="56"/>
      <c r="M81" s="56"/>
      <c r="N81" s="56"/>
      <c r="O81" s="24"/>
      <c r="P81" s="24"/>
      <c r="Q81" s="24"/>
      <c r="R81" s="24"/>
    </row>
    <row r="82" spans="1:18">
      <c r="A82" s="24"/>
      <c r="B82" s="24"/>
      <c r="C82" s="24"/>
      <c r="D82" s="25"/>
      <c r="E82" s="25"/>
      <c r="F82" s="24"/>
      <c r="G82" s="24"/>
      <c r="H82" s="24"/>
      <c r="I82" s="24"/>
      <c r="J82" s="54"/>
      <c r="K82" s="55"/>
      <c r="L82" s="56"/>
      <c r="M82" s="56"/>
      <c r="N82" s="56"/>
      <c r="O82" s="24"/>
      <c r="P82" s="24"/>
      <c r="Q82" s="24"/>
      <c r="R82" s="24"/>
    </row>
    <row r="83" spans="1:18">
      <c r="A83" s="24"/>
      <c r="B83" s="24"/>
      <c r="C83" s="24"/>
      <c r="D83" s="25"/>
      <c r="E83" s="25"/>
      <c r="F83" s="24"/>
      <c r="G83" s="24"/>
      <c r="H83" s="24"/>
      <c r="I83" s="24"/>
      <c r="J83" s="54"/>
      <c r="K83" s="55"/>
      <c r="L83" s="56"/>
      <c r="M83" s="56"/>
      <c r="N83" s="56"/>
      <c r="O83" s="24"/>
      <c r="P83" s="24"/>
      <c r="Q83" s="24"/>
      <c r="R83" s="24"/>
    </row>
    <row r="84" spans="1:18">
      <c r="A84" s="24"/>
      <c r="B84" s="24"/>
      <c r="C84" s="24"/>
      <c r="D84" s="25"/>
      <c r="E84" s="25"/>
      <c r="F84" s="24"/>
      <c r="G84" s="24"/>
      <c r="H84" s="24"/>
      <c r="I84" s="24"/>
      <c r="J84" s="54"/>
      <c r="K84" s="55"/>
      <c r="L84" s="56"/>
      <c r="M84" s="56"/>
      <c r="N84" s="56"/>
      <c r="O84" s="24"/>
      <c r="P84" s="24"/>
      <c r="Q84" s="24"/>
      <c r="R84" s="24"/>
    </row>
    <row r="85" spans="1:18">
      <c r="A85" s="24"/>
      <c r="B85" s="24"/>
      <c r="C85" s="24"/>
      <c r="D85" s="25"/>
      <c r="E85" s="25"/>
      <c r="F85" s="24"/>
      <c r="G85" s="24"/>
      <c r="H85" s="24"/>
      <c r="I85" s="24"/>
      <c r="J85" s="54"/>
      <c r="K85" s="55"/>
      <c r="L85" s="56"/>
      <c r="M85" s="56"/>
      <c r="N85" s="56"/>
      <c r="O85" s="24"/>
      <c r="P85" s="24"/>
      <c r="Q85" s="24"/>
      <c r="R85" s="24"/>
    </row>
    <row r="86" spans="1:18">
      <c r="A86" s="24"/>
      <c r="B86" s="24"/>
      <c r="C86" s="24"/>
      <c r="D86" s="25"/>
      <c r="E86" s="25"/>
      <c r="F86" s="24"/>
      <c r="G86" s="24"/>
      <c r="H86" s="24"/>
      <c r="I86" s="24"/>
      <c r="J86" s="54"/>
      <c r="K86" s="55"/>
      <c r="L86" s="56"/>
      <c r="M86" s="56"/>
      <c r="N86" s="56"/>
      <c r="O86" s="24"/>
      <c r="P86" s="24"/>
      <c r="Q86" s="24"/>
      <c r="R86" s="24"/>
    </row>
    <row r="87" spans="1:18">
      <c r="A87" s="24"/>
      <c r="B87" s="24"/>
      <c r="C87" s="24"/>
      <c r="D87" s="25"/>
      <c r="E87" s="25"/>
      <c r="F87" s="24"/>
      <c r="G87" s="24"/>
      <c r="H87" s="24"/>
      <c r="I87" s="24"/>
      <c r="J87" s="54"/>
      <c r="K87" s="55"/>
      <c r="L87" s="56"/>
      <c r="M87" s="56"/>
      <c r="N87" s="56"/>
      <c r="O87" s="24"/>
      <c r="P87" s="24"/>
      <c r="Q87" s="24"/>
      <c r="R87" s="24"/>
    </row>
    <row r="88" spans="1:18">
      <c r="A88" s="24"/>
      <c r="B88" s="24"/>
      <c r="C88" s="24"/>
      <c r="D88" s="25"/>
      <c r="E88" s="25"/>
      <c r="F88" s="24"/>
      <c r="G88" s="24"/>
      <c r="H88" s="24"/>
      <c r="I88" s="24"/>
      <c r="J88" s="54"/>
      <c r="K88" s="55"/>
      <c r="L88" s="56"/>
      <c r="M88" s="56"/>
      <c r="N88" s="56"/>
      <c r="O88" s="24"/>
      <c r="P88" s="24"/>
      <c r="Q88" s="24"/>
      <c r="R88" s="24"/>
    </row>
    <row r="89" spans="1:18">
      <c r="A89" s="24"/>
      <c r="B89" s="24"/>
      <c r="C89" s="24"/>
      <c r="D89" s="25"/>
      <c r="E89" s="25"/>
      <c r="F89" s="24"/>
      <c r="G89" s="24"/>
      <c r="H89" s="24"/>
      <c r="I89" s="24"/>
      <c r="J89" s="54"/>
      <c r="K89" s="55"/>
      <c r="L89" s="56"/>
      <c r="M89" s="56"/>
      <c r="N89" s="56"/>
      <c r="O89" s="24"/>
      <c r="P89" s="24"/>
      <c r="Q89" s="24"/>
      <c r="R89" s="24"/>
    </row>
    <row r="90" spans="1:18">
      <c r="A90" s="24"/>
      <c r="B90" s="24"/>
      <c r="C90" s="24"/>
      <c r="D90" s="25"/>
      <c r="E90" s="25"/>
      <c r="F90" s="24"/>
      <c r="G90" s="24"/>
      <c r="H90" s="24"/>
      <c r="I90" s="24"/>
      <c r="J90" s="54"/>
      <c r="K90" s="55"/>
      <c r="L90" s="56"/>
      <c r="M90" s="56"/>
      <c r="N90" s="56"/>
      <c r="O90" s="24"/>
      <c r="P90" s="24"/>
      <c r="Q90" s="24"/>
      <c r="R90" s="24"/>
    </row>
    <row r="91" spans="1:18">
      <c r="A91" s="24"/>
      <c r="B91" s="24"/>
      <c r="C91" s="24"/>
      <c r="D91" s="25"/>
      <c r="E91" s="25"/>
      <c r="F91" s="24"/>
      <c r="G91" s="24"/>
      <c r="H91" s="24"/>
      <c r="I91" s="24"/>
      <c r="J91" s="54"/>
      <c r="K91" s="55"/>
      <c r="L91" s="56"/>
      <c r="M91" s="56"/>
      <c r="N91" s="56"/>
      <c r="O91" s="24"/>
      <c r="P91" s="24"/>
      <c r="Q91" s="24"/>
      <c r="R91" s="24"/>
    </row>
    <row r="92" spans="1:18">
      <c r="A92" s="24"/>
      <c r="B92" s="24"/>
      <c r="C92" s="24"/>
      <c r="D92" s="25"/>
      <c r="E92" s="25"/>
      <c r="F92" s="24"/>
      <c r="G92" s="24"/>
      <c r="H92" s="24"/>
      <c r="I92" s="24"/>
      <c r="J92" s="54"/>
      <c r="K92" s="55"/>
      <c r="L92" s="56"/>
      <c r="M92" s="56"/>
      <c r="N92" s="56"/>
      <c r="O92" s="24"/>
      <c r="P92" s="24"/>
      <c r="Q92" s="24"/>
      <c r="R92" s="24"/>
    </row>
    <row r="93" spans="1:18">
      <c r="A93" s="24"/>
      <c r="B93" s="24"/>
      <c r="C93" s="24"/>
      <c r="D93" s="25"/>
      <c r="E93" s="25"/>
      <c r="F93" s="24"/>
      <c r="G93" s="24"/>
      <c r="H93" s="24"/>
      <c r="I93" s="24"/>
      <c r="J93" s="54"/>
      <c r="K93" s="55"/>
      <c r="L93" s="56"/>
      <c r="M93" s="56"/>
      <c r="N93" s="56"/>
      <c r="O93" s="24"/>
      <c r="P93" s="24"/>
      <c r="Q93" s="24"/>
      <c r="R93" s="24"/>
    </row>
    <row r="94" spans="1:18">
      <c r="A94" s="24"/>
      <c r="B94" s="24"/>
      <c r="C94" s="24"/>
      <c r="D94" s="25"/>
      <c r="E94" s="25"/>
      <c r="F94" s="24"/>
      <c r="G94" s="24"/>
      <c r="H94" s="24"/>
      <c r="I94" s="24"/>
      <c r="J94" s="54"/>
      <c r="K94" s="55"/>
      <c r="L94" s="56"/>
      <c r="M94" s="56"/>
      <c r="N94" s="56"/>
      <c r="O94" s="24"/>
      <c r="P94" s="24"/>
      <c r="Q94" s="24"/>
      <c r="R94" s="24"/>
    </row>
    <row r="95" spans="1:18">
      <c r="A95" s="24"/>
      <c r="B95" s="24"/>
      <c r="C95" s="24"/>
      <c r="D95" s="25"/>
      <c r="E95" s="25"/>
      <c r="F95" s="24"/>
      <c r="G95" s="24"/>
      <c r="H95" s="24"/>
      <c r="I95" s="24"/>
      <c r="J95" s="54"/>
      <c r="K95" s="55"/>
      <c r="L95" s="56"/>
      <c r="M95" s="56"/>
      <c r="N95" s="56"/>
      <c r="O95" s="24"/>
      <c r="P95" s="24"/>
      <c r="Q95" s="24"/>
      <c r="R95" s="24"/>
    </row>
    <row r="96" spans="1:18">
      <c r="A96" s="24"/>
      <c r="B96" s="24"/>
      <c r="C96" s="24"/>
      <c r="D96" s="25"/>
      <c r="E96" s="25"/>
      <c r="F96" s="24"/>
      <c r="G96" s="24"/>
      <c r="H96" s="24"/>
      <c r="I96" s="24"/>
      <c r="J96" s="54"/>
      <c r="K96" s="55"/>
      <c r="L96" s="56"/>
      <c r="M96" s="56"/>
      <c r="N96" s="56"/>
      <c r="O96" s="24"/>
      <c r="P96" s="24"/>
      <c r="Q96" s="24"/>
      <c r="R96" s="24"/>
    </row>
    <row r="97" spans="1:18">
      <c r="A97" s="24"/>
      <c r="B97" s="24"/>
      <c r="C97" s="24"/>
      <c r="D97" s="25"/>
      <c r="E97" s="25"/>
      <c r="F97" s="24"/>
      <c r="G97" s="24"/>
      <c r="H97" s="24"/>
      <c r="I97" s="24"/>
      <c r="J97" s="54"/>
      <c r="K97" s="55"/>
      <c r="L97" s="56"/>
      <c r="M97" s="56"/>
      <c r="N97" s="56"/>
      <c r="O97" s="24"/>
      <c r="P97" s="24"/>
      <c r="Q97" s="24"/>
      <c r="R97" s="24"/>
    </row>
    <row r="98" spans="1:18">
      <c r="A98" s="24"/>
      <c r="B98" s="24"/>
      <c r="C98" s="24"/>
      <c r="D98" s="25"/>
      <c r="E98" s="25"/>
      <c r="F98" s="24"/>
      <c r="G98" s="24"/>
      <c r="H98" s="24"/>
      <c r="I98" s="24"/>
      <c r="J98" s="54"/>
      <c r="K98" s="55"/>
      <c r="L98" s="56"/>
      <c r="M98" s="56"/>
      <c r="N98" s="56"/>
      <c r="O98" s="24"/>
      <c r="P98" s="24"/>
      <c r="Q98" s="24"/>
      <c r="R98" s="24"/>
    </row>
    <row r="99" spans="1:18">
      <c r="A99" s="24"/>
      <c r="B99" s="24"/>
      <c r="C99" s="24"/>
      <c r="D99" s="25"/>
      <c r="E99" s="25"/>
      <c r="F99" s="24"/>
      <c r="G99" s="24"/>
      <c r="H99" s="24"/>
      <c r="I99" s="24"/>
      <c r="J99" s="54"/>
      <c r="K99" s="55"/>
      <c r="L99" s="56"/>
      <c r="M99" s="56"/>
      <c r="N99" s="56"/>
      <c r="O99" s="24"/>
      <c r="P99" s="24"/>
      <c r="Q99" s="24"/>
      <c r="R99" s="24"/>
    </row>
    <row r="100" spans="1:18">
      <c r="A100" s="24"/>
      <c r="B100" s="24"/>
      <c r="C100" s="24"/>
      <c r="D100" s="25"/>
      <c r="E100" s="25"/>
      <c r="F100" s="24"/>
      <c r="G100" s="24"/>
      <c r="H100" s="24"/>
      <c r="I100" s="24"/>
      <c r="J100" s="54"/>
      <c r="K100" s="55"/>
      <c r="L100" s="56"/>
      <c r="M100" s="56"/>
      <c r="N100" s="56"/>
      <c r="O100" s="24"/>
      <c r="P100" s="24"/>
      <c r="Q100" s="24"/>
      <c r="R100" s="24"/>
    </row>
    <row r="101" spans="1:18">
      <c r="A101" s="24"/>
      <c r="B101" s="24"/>
      <c r="C101" s="24"/>
      <c r="D101" s="25"/>
      <c r="E101" s="25"/>
      <c r="F101" s="24"/>
      <c r="G101" s="24"/>
      <c r="H101" s="24"/>
      <c r="I101" s="24"/>
      <c r="J101" s="54"/>
      <c r="K101" s="55"/>
      <c r="L101" s="56"/>
      <c r="M101" s="56"/>
      <c r="N101" s="56"/>
      <c r="O101" s="24"/>
      <c r="P101" s="24"/>
      <c r="Q101" s="24"/>
      <c r="R101" s="24"/>
    </row>
    <row r="102" spans="1:18">
      <c r="A102" s="24"/>
      <c r="B102" s="24"/>
      <c r="C102" s="24"/>
      <c r="D102" s="25"/>
      <c r="E102" s="25"/>
      <c r="F102" s="24"/>
      <c r="G102" s="24"/>
      <c r="H102" s="24"/>
      <c r="I102" s="24"/>
      <c r="J102" s="54"/>
      <c r="K102" s="55"/>
      <c r="L102" s="56"/>
      <c r="M102" s="56"/>
      <c r="N102" s="56"/>
      <c r="O102" s="24"/>
      <c r="P102" s="24"/>
      <c r="Q102" s="24"/>
      <c r="R102" s="24"/>
    </row>
    <row r="103" spans="1:18">
      <c r="A103" s="24"/>
      <c r="B103" s="24"/>
      <c r="C103" s="24"/>
      <c r="D103" s="25"/>
      <c r="E103" s="25"/>
      <c r="F103" s="24"/>
      <c r="G103" s="24"/>
      <c r="H103" s="24"/>
      <c r="I103" s="24"/>
      <c r="J103" s="54"/>
      <c r="K103" s="55"/>
      <c r="L103" s="56"/>
      <c r="M103" s="56"/>
      <c r="N103" s="56"/>
      <c r="O103" s="24"/>
      <c r="P103" s="24"/>
      <c r="Q103" s="24"/>
      <c r="R103" s="24"/>
    </row>
    <row r="104" spans="1:18">
      <c r="A104" s="24"/>
      <c r="B104" s="24"/>
      <c r="C104" s="24"/>
      <c r="D104" s="25"/>
      <c r="E104" s="25"/>
      <c r="F104" s="24"/>
      <c r="G104" s="24"/>
      <c r="H104" s="24"/>
      <c r="I104" s="24"/>
      <c r="J104" s="54"/>
      <c r="K104" s="55"/>
      <c r="L104" s="56"/>
      <c r="M104" s="56"/>
      <c r="N104" s="56"/>
      <c r="O104" s="24"/>
      <c r="P104" s="24"/>
      <c r="Q104" s="24"/>
      <c r="R104" s="24"/>
    </row>
    <row r="105" spans="1:18">
      <c r="A105" s="24"/>
      <c r="B105" s="24"/>
      <c r="C105" s="24"/>
      <c r="D105" s="25"/>
      <c r="E105" s="25"/>
      <c r="F105" s="24"/>
      <c r="G105" s="24"/>
      <c r="H105" s="24"/>
      <c r="I105" s="24"/>
      <c r="J105" s="54"/>
      <c r="K105" s="55"/>
      <c r="L105" s="56"/>
      <c r="M105" s="56"/>
      <c r="N105" s="56"/>
      <c r="O105" s="24"/>
      <c r="P105" s="24"/>
      <c r="Q105" s="24"/>
      <c r="R105" s="24"/>
    </row>
    <row r="106" spans="1:18">
      <c r="A106" s="24"/>
      <c r="B106" s="24"/>
      <c r="C106" s="24"/>
      <c r="D106" s="25"/>
      <c r="E106" s="25"/>
      <c r="F106" s="24"/>
      <c r="G106" s="24"/>
      <c r="H106" s="24"/>
      <c r="I106" s="24"/>
      <c r="J106" s="54"/>
      <c r="K106" s="55"/>
      <c r="L106" s="56"/>
      <c r="M106" s="56"/>
      <c r="N106" s="56"/>
      <c r="O106" s="24"/>
      <c r="P106" s="24"/>
      <c r="Q106" s="24"/>
      <c r="R106" s="24"/>
    </row>
    <row r="107" spans="1:18">
      <c r="A107" s="24"/>
      <c r="B107" s="24"/>
      <c r="C107" s="24"/>
      <c r="D107" s="25"/>
      <c r="E107" s="25"/>
      <c r="F107" s="24"/>
      <c r="G107" s="24"/>
      <c r="H107" s="24"/>
      <c r="I107" s="24"/>
      <c r="J107" s="54"/>
      <c r="K107" s="55"/>
      <c r="L107" s="56"/>
      <c r="M107" s="56"/>
      <c r="N107" s="56"/>
      <c r="O107" s="24"/>
      <c r="P107" s="24"/>
      <c r="Q107" s="24"/>
      <c r="R107" s="24"/>
    </row>
    <row r="108" spans="1:18">
      <c r="A108" s="24"/>
      <c r="B108" s="24"/>
      <c r="C108" s="24"/>
      <c r="D108" s="25"/>
      <c r="E108" s="25"/>
      <c r="F108" s="24"/>
      <c r="G108" s="24"/>
      <c r="H108" s="24"/>
      <c r="I108" s="24"/>
      <c r="J108" s="54"/>
      <c r="K108" s="55"/>
      <c r="L108" s="56"/>
      <c r="M108" s="56"/>
      <c r="N108" s="56"/>
      <c r="O108" s="24"/>
      <c r="P108" s="24"/>
      <c r="Q108" s="24"/>
      <c r="R108" s="24"/>
    </row>
    <row r="109" spans="1:18">
      <c r="A109" s="24"/>
      <c r="B109" s="24"/>
      <c r="C109" s="24"/>
      <c r="D109" s="25"/>
      <c r="E109" s="25"/>
      <c r="F109" s="24"/>
      <c r="G109" s="24"/>
      <c r="H109" s="24"/>
      <c r="I109" s="24"/>
      <c r="J109" s="54"/>
      <c r="K109" s="55"/>
      <c r="L109" s="56"/>
      <c r="M109" s="56"/>
      <c r="N109" s="56"/>
      <c r="O109" s="24"/>
      <c r="P109" s="24"/>
      <c r="Q109" s="24"/>
      <c r="R109" s="24"/>
    </row>
    <row r="110" spans="1:18">
      <c r="A110" s="24"/>
      <c r="B110" s="24"/>
      <c r="C110" s="24"/>
      <c r="D110" s="25"/>
      <c r="E110" s="25"/>
      <c r="F110" s="24"/>
      <c r="G110" s="24"/>
      <c r="H110" s="24"/>
      <c r="I110" s="24"/>
      <c r="J110" s="54"/>
      <c r="K110" s="55"/>
      <c r="L110" s="56"/>
      <c r="M110" s="56"/>
      <c r="N110" s="56"/>
      <c r="O110" s="24"/>
      <c r="P110" s="24"/>
      <c r="Q110" s="24"/>
      <c r="R110" s="24"/>
    </row>
    <row r="111" spans="1:18">
      <c r="A111" s="24"/>
      <c r="B111" s="24"/>
      <c r="C111" s="24"/>
      <c r="D111" s="25"/>
      <c r="E111" s="25"/>
      <c r="F111" s="24"/>
      <c r="G111" s="24"/>
      <c r="H111" s="24"/>
      <c r="I111" s="24"/>
      <c r="J111" s="54"/>
      <c r="K111" s="55"/>
      <c r="L111" s="56"/>
      <c r="M111" s="56"/>
      <c r="N111" s="56"/>
      <c r="O111" s="24"/>
      <c r="P111" s="24"/>
      <c r="Q111" s="24"/>
      <c r="R111" s="24"/>
    </row>
    <row r="112" spans="1:18">
      <c r="A112" s="24"/>
      <c r="B112" s="24"/>
      <c r="C112" s="24"/>
      <c r="D112" s="25"/>
      <c r="E112" s="25"/>
      <c r="F112" s="24"/>
      <c r="G112" s="24"/>
      <c r="H112" s="24"/>
      <c r="I112" s="24"/>
      <c r="J112" s="54"/>
      <c r="K112" s="55"/>
      <c r="L112" s="56"/>
      <c r="M112" s="56"/>
      <c r="N112" s="56"/>
      <c r="O112" s="24"/>
      <c r="P112" s="24"/>
      <c r="Q112" s="24"/>
      <c r="R112" s="24"/>
    </row>
    <row r="113" spans="1:18">
      <c r="A113" s="24"/>
      <c r="B113" s="24"/>
      <c r="C113" s="24"/>
      <c r="D113" s="25"/>
      <c r="E113" s="25"/>
      <c r="F113" s="24"/>
      <c r="G113" s="24"/>
      <c r="H113" s="24"/>
      <c r="I113" s="24"/>
      <c r="J113" s="54"/>
      <c r="K113" s="55"/>
      <c r="L113" s="56"/>
      <c r="M113" s="56"/>
      <c r="N113" s="56"/>
      <c r="O113" s="24"/>
      <c r="P113" s="24"/>
      <c r="Q113" s="24"/>
      <c r="R113" s="24"/>
    </row>
    <row r="114" spans="1:18">
      <c r="A114" s="24"/>
      <c r="B114" s="24"/>
      <c r="C114" s="24"/>
      <c r="D114" s="25"/>
      <c r="E114" s="25"/>
      <c r="F114" s="24"/>
      <c r="G114" s="24"/>
      <c r="H114" s="24"/>
      <c r="I114" s="24"/>
      <c r="J114" s="54"/>
      <c r="K114" s="55"/>
      <c r="L114" s="56"/>
      <c r="M114" s="56"/>
      <c r="N114" s="56"/>
      <c r="O114" s="24"/>
      <c r="P114" s="24"/>
      <c r="Q114" s="24"/>
      <c r="R114" s="24"/>
    </row>
    <row r="115" spans="1:18">
      <c r="A115" s="24"/>
      <c r="B115" s="24"/>
      <c r="C115" s="24"/>
      <c r="D115" s="25"/>
      <c r="E115" s="25"/>
      <c r="F115" s="24"/>
      <c r="G115" s="24"/>
      <c r="H115" s="24"/>
      <c r="I115" s="24"/>
      <c r="J115" s="54"/>
      <c r="K115" s="55"/>
      <c r="L115" s="56"/>
      <c r="M115" s="56"/>
      <c r="N115" s="56"/>
      <c r="O115" s="24"/>
      <c r="P115" s="24"/>
      <c r="Q115" s="24"/>
      <c r="R115" s="24"/>
    </row>
    <row r="116" spans="1:18">
      <c r="A116" s="24"/>
      <c r="B116" s="24"/>
      <c r="C116" s="24"/>
      <c r="D116" s="25"/>
      <c r="E116" s="25"/>
      <c r="F116" s="24"/>
      <c r="G116" s="24"/>
      <c r="H116" s="24"/>
      <c r="I116" s="24"/>
      <c r="J116" s="54"/>
      <c r="K116" s="55"/>
      <c r="L116" s="56"/>
      <c r="M116" s="56"/>
      <c r="N116" s="56"/>
      <c r="O116" s="24"/>
      <c r="P116" s="24"/>
      <c r="Q116" s="24"/>
      <c r="R116" s="24"/>
    </row>
    <row r="117" spans="1:18">
      <c r="A117" s="24"/>
      <c r="B117" s="24"/>
      <c r="C117" s="24"/>
      <c r="D117" s="25"/>
      <c r="E117" s="25"/>
      <c r="F117" s="24"/>
      <c r="G117" s="24"/>
      <c r="H117" s="24"/>
      <c r="I117" s="24"/>
      <c r="J117" s="54"/>
      <c r="K117" s="55"/>
      <c r="L117" s="56"/>
      <c r="M117" s="56"/>
      <c r="N117" s="56"/>
      <c r="O117" s="24"/>
      <c r="P117" s="24"/>
      <c r="Q117" s="24"/>
      <c r="R117" s="24"/>
    </row>
    <row r="118" spans="1:18">
      <c r="A118" s="24"/>
      <c r="B118" s="24"/>
      <c r="C118" s="24"/>
      <c r="D118" s="25"/>
      <c r="E118" s="25"/>
      <c r="F118" s="24"/>
      <c r="G118" s="24"/>
      <c r="H118" s="24"/>
      <c r="I118" s="24"/>
      <c r="J118" s="54"/>
      <c r="K118" s="55"/>
      <c r="L118" s="56"/>
      <c r="M118" s="56"/>
      <c r="N118" s="56"/>
      <c r="O118" s="24"/>
      <c r="P118" s="24"/>
      <c r="Q118" s="24"/>
      <c r="R118" s="24"/>
    </row>
    <row r="119" spans="1:18">
      <c r="A119" s="24"/>
      <c r="B119" s="24"/>
      <c r="C119" s="24"/>
      <c r="D119" s="25"/>
      <c r="E119" s="25"/>
      <c r="F119" s="24"/>
      <c r="G119" s="24"/>
      <c r="H119" s="24"/>
      <c r="I119" s="24"/>
      <c r="J119" s="54"/>
      <c r="K119" s="55"/>
      <c r="L119" s="56"/>
      <c r="M119" s="56"/>
      <c r="N119" s="56"/>
      <c r="O119" s="24"/>
      <c r="P119" s="24"/>
      <c r="Q119" s="24"/>
      <c r="R119" s="24"/>
    </row>
    <row r="120" spans="1:18">
      <c r="A120" s="24"/>
      <c r="B120" s="24"/>
      <c r="C120" s="24"/>
      <c r="D120" s="25"/>
      <c r="E120" s="25"/>
      <c r="F120" s="24"/>
      <c r="G120" s="24"/>
      <c r="H120" s="24"/>
      <c r="I120" s="24"/>
      <c r="J120" s="54"/>
      <c r="K120" s="55"/>
      <c r="L120" s="56"/>
      <c r="M120" s="56"/>
      <c r="N120" s="56"/>
      <c r="O120" s="24"/>
      <c r="P120" s="24"/>
      <c r="Q120" s="24"/>
      <c r="R120" s="24"/>
    </row>
    <row r="121" spans="1:18">
      <c r="A121" s="24"/>
      <c r="B121" s="24"/>
      <c r="C121" s="24"/>
      <c r="D121" s="25"/>
      <c r="E121" s="25"/>
      <c r="F121" s="24"/>
      <c r="G121" s="24"/>
      <c r="H121" s="24"/>
      <c r="I121" s="24"/>
      <c r="J121" s="54"/>
      <c r="K121" s="55"/>
      <c r="L121" s="56"/>
      <c r="M121" s="56"/>
      <c r="N121" s="56"/>
      <c r="O121" s="24"/>
      <c r="P121" s="24"/>
      <c r="Q121" s="24"/>
      <c r="R121" s="24"/>
    </row>
    <row r="122" spans="1:18">
      <c r="A122" s="24"/>
      <c r="B122" s="24"/>
      <c r="C122" s="24"/>
      <c r="D122" s="25"/>
      <c r="E122" s="25"/>
      <c r="F122" s="24"/>
      <c r="G122" s="24"/>
      <c r="H122" s="24"/>
      <c r="I122" s="24"/>
      <c r="J122" s="54"/>
      <c r="K122" s="55"/>
      <c r="L122" s="56"/>
      <c r="M122" s="56"/>
      <c r="N122" s="56"/>
      <c r="O122" s="24"/>
      <c r="P122" s="24"/>
      <c r="Q122" s="24"/>
      <c r="R122" s="24"/>
    </row>
    <row r="123" spans="1:18">
      <c r="A123" s="24"/>
      <c r="B123" s="24"/>
      <c r="C123" s="24"/>
      <c r="D123" s="25"/>
      <c r="E123" s="25"/>
      <c r="F123" s="24"/>
      <c r="G123" s="24"/>
      <c r="H123" s="24"/>
      <c r="I123" s="24"/>
      <c r="J123" s="54"/>
      <c r="K123" s="55"/>
      <c r="L123" s="56"/>
      <c r="M123" s="56"/>
      <c r="N123" s="56"/>
      <c r="O123" s="24"/>
      <c r="P123" s="24"/>
      <c r="Q123" s="24"/>
      <c r="R123" s="24"/>
    </row>
    <row r="124" spans="1:18">
      <c r="A124" s="24"/>
      <c r="B124" s="24"/>
      <c r="C124" s="24"/>
      <c r="D124" s="25"/>
      <c r="E124" s="25"/>
      <c r="F124" s="24"/>
      <c r="G124" s="24"/>
      <c r="H124" s="24"/>
      <c r="I124" s="24"/>
      <c r="J124" s="54"/>
      <c r="K124" s="55"/>
      <c r="L124" s="56"/>
      <c r="M124" s="56"/>
      <c r="N124" s="56"/>
      <c r="O124" s="24"/>
      <c r="P124" s="24"/>
      <c r="Q124" s="24"/>
      <c r="R124" s="24"/>
    </row>
    <row r="125" spans="1:18">
      <c r="A125" s="24"/>
      <c r="B125" s="24"/>
      <c r="C125" s="24"/>
      <c r="D125" s="25"/>
      <c r="E125" s="25"/>
      <c r="F125" s="24"/>
      <c r="G125" s="24"/>
      <c r="H125" s="24"/>
      <c r="I125" s="24"/>
      <c r="J125" s="54"/>
      <c r="K125" s="55"/>
      <c r="L125" s="56"/>
      <c r="M125" s="56"/>
      <c r="N125" s="56"/>
      <c r="O125" s="24"/>
      <c r="P125" s="24"/>
      <c r="Q125" s="24"/>
      <c r="R125" s="24"/>
    </row>
    <row r="126" spans="1:18">
      <c r="A126" s="24"/>
      <c r="B126" s="24"/>
      <c r="C126" s="24"/>
      <c r="D126" s="25"/>
      <c r="E126" s="25"/>
      <c r="F126" s="24"/>
      <c r="G126" s="24"/>
      <c r="H126" s="24"/>
      <c r="I126" s="24"/>
      <c r="J126" s="54"/>
      <c r="K126" s="55"/>
      <c r="L126" s="56"/>
      <c r="M126" s="56"/>
      <c r="N126" s="56"/>
      <c r="O126" s="24"/>
      <c r="P126" s="24"/>
      <c r="Q126" s="24"/>
      <c r="R126" s="24"/>
    </row>
    <row r="127" spans="1:18">
      <c r="A127" s="24"/>
      <c r="B127" s="24"/>
      <c r="C127" s="24"/>
      <c r="D127" s="25"/>
      <c r="E127" s="25"/>
      <c r="F127" s="24"/>
      <c r="G127" s="24"/>
      <c r="H127" s="24"/>
      <c r="I127" s="24"/>
      <c r="J127" s="54"/>
      <c r="K127" s="55"/>
      <c r="L127" s="56"/>
      <c r="M127" s="56"/>
      <c r="N127" s="56"/>
      <c r="O127" s="24"/>
      <c r="P127" s="24"/>
      <c r="Q127" s="24"/>
      <c r="R127" s="24"/>
    </row>
    <row r="128" spans="1:18">
      <c r="A128" s="24"/>
      <c r="B128" s="24"/>
      <c r="C128" s="24"/>
      <c r="D128" s="25"/>
      <c r="E128" s="25"/>
      <c r="F128" s="24"/>
      <c r="G128" s="24"/>
      <c r="H128" s="24"/>
      <c r="I128" s="24"/>
      <c r="J128" s="54"/>
      <c r="K128" s="55"/>
      <c r="L128" s="56"/>
      <c r="M128" s="56"/>
      <c r="N128" s="56"/>
      <c r="O128" s="24"/>
      <c r="P128" s="24"/>
      <c r="Q128" s="24"/>
      <c r="R128" s="24"/>
    </row>
    <row r="129" spans="1:18">
      <c r="A129" s="24"/>
      <c r="B129" s="24"/>
      <c r="C129" s="24"/>
      <c r="D129" s="25"/>
      <c r="E129" s="25"/>
      <c r="F129" s="24"/>
      <c r="G129" s="24"/>
      <c r="H129" s="24"/>
      <c r="I129" s="24"/>
      <c r="J129" s="54"/>
      <c r="K129" s="55"/>
      <c r="L129" s="56"/>
      <c r="M129" s="56"/>
      <c r="N129" s="56"/>
      <c r="O129" s="24"/>
      <c r="P129" s="24"/>
      <c r="Q129" s="24"/>
      <c r="R129" s="24"/>
    </row>
    <row r="130" spans="1:18">
      <c r="A130" s="24"/>
      <c r="B130" s="24"/>
      <c r="C130" s="24"/>
      <c r="D130" s="25"/>
      <c r="E130" s="25"/>
      <c r="F130" s="24"/>
      <c r="G130" s="24"/>
      <c r="H130" s="24"/>
      <c r="I130" s="24"/>
      <c r="J130" s="54"/>
      <c r="K130" s="55"/>
      <c r="L130" s="56"/>
      <c r="M130" s="56"/>
      <c r="N130" s="56"/>
      <c r="O130" s="24"/>
      <c r="P130" s="24"/>
      <c r="Q130" s="24"/>
      <c r="R130" s="24"/>
    </row>
    <row r="131" spans="1:18">
      <c r="A131" s="24"/>
      <c r="B131" s="24"/>
      <c r="C131" s="24"/>
      <c r="D131" s="25"/>
      <c r="E131" s="25"/>
      <c r="F131" s="24"/>
      <c r="G131" s="24"/>
      <c r="H131" s="24"/>
      <c r="I131" s="24"/>
      <c r="J131" s="54"/>
      <c r="K131" s="55"/>
      <c r="L131" s="56"/>
      <c r="M131" s="56"/>
      <c r="N131" s="56"/>
      <c r="O131" s="24"/>
      <c r="P131" s="24"/>
      <c r="Q131" s="24"/>
      <c r="R131" s="24"/>
    </row>
    <row r="132" spans="1:18">
      <c r="A132" s="24"/>
      <c r="B132" s="24"/>
      <c r="C132" s="24"/>
      <c r="D132" s="25"/>
      <c r="E132" s="25"/>
      <c r="F132" s="24"/>
      <c r="G132" s="24"/>
      <c r="H132" s="24"/>
      <c r="I132" s="24"/>
      <c r="J132" s="54"/>
      <c r="K132" s="55"/>
      <c r="L132" s="56"/>
      <c r="M132" s="56"/>
      <c r="N132" s="56"/>
      <c r="O132" s="24"/>
      <c r="P132" s="24"/>
      <c r="Q132" s="24"/>
      <c r="R132" s="24"/>
    </row>
    <row r="133" spans="1:18">
      <c r="A133" s="24"/>
      <c r="B133" s="24"/>
      <c r="C133" s="24"/>
      <c r="D133" s="25"/>
      <c r="E133" s="25"/>
      <c r="F133" s="24"/>
      <c r="G133" s="24"/>
      <c r="H133" s="24"/>
      <c r="I133" s="24"/>
      <c r="J133" s="54"/>
      <c r="K133" s="55"/>
      <c r="L133" s="56"/>
      <c r="M133" s="56"/>
      <c r="N133" s="56"/>
      <c r="O133" s="24"/>
      <c r="P133" s="24"/>
      <c r="Q133" s="24"/>
      <c r="R133" s="24"/>
    </row>
    <row r="134" spans="1:18">
      <c r="A134" s="24"/>
      <c r="B134" s="24"/>
      <c r="C134" s="24"/>
      <c r="D134" s="25"/>
      <c r="E134" s="25"/>
      <c r="F134" s="24"/>
      <c r="G134" s="24"/>
      <c r="H134" s="24"/>
      <c r="I134" s="24"/>
      <c r="J134" s="54"/>
      <c r="K134" s="55"/>
      <c r="L134" s="56"/>
      <c r="M134" s="56"/>
      <c r="N134" s="56"/>
      <c r="O134" s="24"/>
      <c r="P134" s="24"/>
      <c r="Q134" s="24"/>
      <c r="R134" s="24"/>
    </row>
    <row r="135" spans="1:18">
      <c r="A135" s="24"/>
      <c r="B135" s="24"/>
      <c r="C135" s="24"/>
      <c r="D135" s="25"/>
      <c r="E135" s="25"/>
      <c r="F135" s="24"/>
      <c r="G135" s="24"/>
      <c r="H135" s="24"/>
      <c r="I135" s="24"/>
      <c r="J135" s="54"/>
      <c r="K135" s="55"/>
      <c r="L135" s="56"/>
      <c r="M135" s="56"/>
      <c r="N135" s="56"/>
      <c r="O135" s="24"/>
      <c r="P135" s="24"/>
      <c r="Q135" s="24"/>
      <c r="R135" s="24"/>
    </row>
    <row r="136" spans="1:18">
      <c r="A136" s="24"/>
      <c r="B136" s="24"/>
      <c r="C136" s="24"/>
      <c r="D136" s="25"/>
      <c r="E136" s="25"/>
      <c r="F136" s="24"/>
      <c r="G136" s="24"/>
      <c r="H136" s="24"/>
      <c r="I136" s="24"/>
      <c r="J136" s="54"/>
      <c r="K136" s="55"/>
      <c r="L136" s="56"/>
      <c r="M136" s="56"/>
      <c r="N136" s="56"/>
      <c r="O136" s="24"/>
      <c r="P136" s="24"/>
      <c r="Q136" s="24"/>
      <c r="R136" s="24"/>
    </row>
    <row r="137" spans="1:18">
      <c r="A137" s="24"/>
      <c r="B137" s="24"/>
      <c r="C137" s="24"/>
      <c r="D137" s="25"/>
      <c r="E137" s="25"/>
      <c r="F137" s="24"/>
      <c r="G137" s="24"/>
      <c r="H137" s="24"/>
      <c r="I137" s="24"/>
      <c r="J137" s="54"/>
      <c r="K137" s="55"/>
      <c r="L137" s="56"/>
      <c r="M137" s="56"/>
      <c r="N137" s="56"/>
      <c r="O137" s="24"/>
      <c r="P137" s="24"/>
      <c r="Q137" s="24"/>
      <c r="R137" s="24"/>
    </row>
    <row r="138" spans="1:18">
      <c r="A138" s="24"/>
      <c r="B138" s="24"/>
      <c r="C138" s="24"/>
      <c r="D138" s="25"/>
      <c r="E138" s="25"/>
      <c r="F138" s="24"/>
      <c r="G138" s="24"/>
      <c r="H138" s="24"/>
      <c r="I138" s="24"/>
      <c r="J138" s="54"/>
      <c r="K138" s="55"/>
      <c r="L138" s="56"/>
      <c r="M138" s="56"/>
      <c r="N138" s="56"/>
      <c r="O138" s="24"/>
      <c r="P138" s="24"/>
      <c r="Q138" s="24"/>
      <c r="R138" s="24"/>
    </row>
    <row r="139" spans="1:18">
      <c r="A139" s="24"/>
      <c r="B139" s="24"/>
      <c r="C139" s="24"/>
      <c r="D139" s="25"/>
      <c r="E139" s="25"/>
      <c r="F139" s="24"/>
      <c r="G139" s="24"/>
      <c r="H139" s="24"/>
      <c r="I139" s="24"/>
      <c r="J139" s="54"/>
      <c r="K139" s="55"/>
      <c r="L139" s="56"/>
      <c r="M139" s="56"/>
      <c r="N139" s="56"/>
      <c r="O139" s="24"/>
      <c r="P139" s="24"/>
      <c r="Q139" s="24"/>
      <c r="R139" s="24"/>
    </row>
    <row r="140" spans="1:18">
      <c r="A140" s="24"/>
      <c r="B140" s="24"/>
      <c r="C140" s="24"/>
      <c r="D140" s="25"/>
      <c r="E140" s="25"/>
      <c r="F140" s="24"/>
      <c r="G140" s="24"/>
      <c r="H140" s="24"/>
      <c r="I140" s="24"/>
      <c r="J140" s="54"/>
      <c r="K140" s="55"/>
      <c r="L140" s="56"/>
      <c r="M140" s="56"/>
      <c r="N140" s="56"/>
      <c r="O140" s="24"/>
      <c r="P140" s="24"/>
      <c r="Q140" s="24"/>
      <c r="R140" s="24"/>
    </row>
    <row r="141" spans="1:18">
      <c r="A141" s="24"/>
      <c r="B141" s="24"/>
      <c r="C141" s="24"/>
      <c r="D141" s="25"/>
      <c r="E141" s="25"/>
      <c r="F141" s="24"/>
      <c r="G141" s="24"/>
      <c r="H141" s="24"/>
      <c r="I141" s="24"/>
      <c r="J141" s="54"/>
      <c r="K141" s="55"/>
      <c r="L141" s="56"/>
      <c r="M141" s="56"/>
      <c r="N141" s="56"/>
      <c r="O141" s="24"/>
      <c r="P141" s="24"/>
      <c r="Q141" s="24"/>
      <c r="R141" s="24"/>
    </row>
    <row r="142" spans="1:18">
      <c r="A142" s="24"/>
      <c r="B142" s="24"/>
      <c r="C142" s="24"/>
      <c r="D142" s="25"/>
      <c r="E142" s="25"/>
      <c r="F142" s="24"/>
      <c r="G142" s="24"/>
      <c r="H142" s="24"/>
      <c r="I142" s="24"/>
      <c r="J142" s="54"/>
      <c r="K142" s="55"/>
      <c r="L142" s="56"/>
      <c r="M142" s="56"/>
      <c r="N142" s="56"/>
      <c r="O142" s="24"/>
      <c r="P142" s="24"/>
      <c r="Q142" s="24"/>
      <c r="R142" s="24"/>
    </row>
    <row r="143" spans="1:18">
      <c r="A143" s="24"/>
      <c r="B143" s="24"/>
      <c r="C143" s="24"/>
      <c r="D143" s="25"/>
      <c r="E143" s="25"/>
      <c r="F143" s="24"/>
      <c r="G143" s="24"/>
      <c r="H143" s="24"/>
      <c r="I143" s="24"/>
      <c r="J143" s="54"/>
      <c r="K143" s="55"/>
      <c r="L143" s="56"/>
      <c r="M143" s="56"/>
      <c r="N143" s="56"/>
      <c r="O143" s="24"/>
      <c r="P143" s="24"/>
      <c r="Q143" s="24"/>
      <c r="R143" s="24"/>
    </row>
    <row r="144" spans="1:18">
      <c r="A144" s="24"/>
      <c r="B144" s="24"/>
      <c r="C144" s="24"/>
      <c r="D144" s="25"/>
      <c r="E144" s="25"/>
      <c r="F144" s="24"/>
      <c r="G144" s="24"/>
      <c r="H144" s="24"/>
      <c r="I144" s="24"/>
      <c r="J144" s="54"/>
      <c r="K144" s="55"/>
      <c r="L144" s="56"/>
      <c r="M144" s="56"/>
      <c r="N144" s="56"/>
      <c r="O144" s="24"/>
      <c r="P144" s="24"/>
      <c r="Q144" s="24"/>
      <c r="R144" s="24"/>
    </row>
    <row r="145" spans="1:18">
      <c r="A145" s="24"/>
      <c r="B145" s="24"/>
      <c r="C145" s="24"/>
      <c r="D145" s="25"/>
      <c r="E145" s="25"/>
      <c r="F145" s="24"/>
      <c r="G145" s="24"/>
      <c r="H145" s="24"/>
      <c r="I145" s="24"/>
      <c r="J145" s="54"/>
      <c r="K145" s="55"/>
      <c r="L145" s="56"/>
      <c r="M145" s="56"/>
      <c r="N145" s="56"/>
      <c r="O145" s="24"/>
      <c r="P145" s="24"/>
      <c r="Q145" s="24"/>
      <c r="R145" s="24"/>
    </row>
    <row r="146" spans="1:18">
      <c r="A146" s="24"/>
      <c r="B146" s="24"/>
      <c r="C146" s="24"/>
      <c r="D146" s="25"/>
      <c r="E146" s="25"/>
      <c r="F146" s="24"/>
      <c r="G146" s="24"/>
      <c r="H146" s="24"/>
      <c r="I146" s="24"/>
      <c r="J146" s="54"/>
      <c r="K146" s="55"/>
      <c r="L146" s="56"/>
      <c r="M146" s="56"/>
      <c r="N146" s="56"/>
      <c r="O146" s="24"/>
      <c r="P146" s="24"/>
      <c r="Q146" s="24"/>
      <c r="R146" s="24"/>
    </row>
    <row r="147" spans="1:18">
      <c r="A147" s="24"/>
      <c r="B147" s="24"/>
      <c r="C147" s="24"/>
      <c r="D147" s="25"/>
      <c r="E147" s="25"/>
      <c r="F147" s="24"/>
      <c r="G147" s="24"/>
      <c r="H147" s="24"/>
      <c r="I147" s="24"/>
      <c r="J147" s="54"/>
      <c r="K147" s="55"/>
      <c r="L147" s="56"/>
      <c r="M147" s="56"/>
      <c r="N147" s="56"/>
      <c r="O147" s="24"/>
      <c r="P147" s="24"/>
      <c r="Q147" s="24"/>
      <c r="R147" s="24"/>
    </row>
    <row r="148" spans="1:18">
      <c r="A148" s="24"/>
      <c r="B148" s="24"/>
      <c r="C148" s="24"/>
      <c r="D148" s="25"/>
      <c r="E148" s="25"/>
      <c r="F148" s="24"/>
      <c r="G148" s="24"/>
      <c r="H148" s="24"/>
      <c r="I148" s="24"/>
      <c r="J148" s="54"/>
      <c r="K148" s="55"/>
      <c r="L148" s="56"/>
      <c r="M148" s="56"/>
      <c r="N148" s="56"/>
      <c r="O148" s="24"/>
      <c r="P148" s="24"/>
      <c r="Q148" s="24"/>
      <c r="R148" s="24"/>
    </row>
    <row r="149" spans="1:18">
      <c r="A149" s="24"/>
      <c r="B149" s="24"/>
      <c r="C149" s="24"/>
      <c r="D149" s="25"/>
      <c r="E149" s="25"/>
      <c r="F149" s="24"/>
      <c r="G149" s="24"/>
      <c r="H149" s="24"/>
      <c r="I149" s="24"/>
      <c r="J149" s="54"/>
      <c r="K149" s="55"/>
      <c r="L149" s="56"/>
      <c r="M149" s="56"/>
      <c r="N149" s="56"/>
      <c r="O149" s="24"/>
      <c r="P149" s="24"/>
      <c r="Q149" s="24"/>
      <c r="R149" s="24"/>
    </row>
    <row r="150" spans="1:18">
      <c r="A150" s="24"/>
      <c r="B150" s="24"/>
      <c r="C150" s="24"/>
      <c r="D150" s="25"/>
      <c r="E150" s="25"/>
      <c r="F150" s="24"/>
      <c r="G150" s="24"/>
      <c r="H150" s="24"/>
      <c r="I150" s="24"/>
      <c r="J150" s="54"/>
      <c r="K150" s="55"/>
      <c r="L150" s="56"/>
      <c r="M150" s="56"/>
      <c r="N150" s="56"/>
      <c r="O150" s="24"/>
      <c r="P150" s="24"/>
      <c r="Q150" s="24"/>
      <c r="R150" s="24"/>
    </row>
    <row r="151" spans="1:18">
      <c r="A151" s="24"/>
      <c r="B151" s="24"/>
      <c r="C151" s="24"/>
      <c r="D151" s="25"/>
      <c r="E151" s="25"/>
      <c r="F151" s="24"/>
      <c r="G151" s="24"/>
      <c r="H151" s="24"/>
      <c r="I151" s="24"/>
      <c r="J151" s="54"/>
      <c r="K151" s="55"/>
      <c r="L151" s="56"/>
      <c r="M151" s="56"/>
      <c r="N151" s="56"/>
      <c r="O151" s="24"/>
      <c r="P151" s="24"/>
      <c r="Q151" s="24"/>
      <c r="R151" s="24"/>
    </row>
    <row r="152" spans="1:18">
      <c r="A152" s="24"/>
      <c r="B152" s="24"/>
      <c r="C152" s="24"/>
      <c r="D152" s="25"/>
      <c r="E152" s="25"/>
      <c r="F152" s="24"/>
      <c r="G152" s="24"/>
      <c r="H152" s="24"/>
      <c r="I152" s="24"/>
      <c r="J152" s="54"/>
      <c r="K152" s="55"/>
      <c r="L152" s="56"/>
      <c r="M152" s="56"/>
      <c r="N152" s="56"/>
      <c r="O152" s="24"/>
      <c r="P152" s="24"/>
      <c r="Q152" s="24"/>
      <c r="R152" s="24"/>
    </row>
    <row r="153" spans="1:18">
      <c r="A153" s="24"/>
      <c r="B153" s="24"/>
      <c r="C153" s="24"/>
      <c r="D153" s="25"/>
      <c r="E153" s="25"/>
      <c r="F153" s="24"/>
      <c r="G153" s="24"/>
      <c r="H153" s="24"/>
      <c r="I153" s="24"/>
      <c r="J153" s="54"/>
      <c r="K153" s="55"/>
      <c r="L153" s="56"/>
      <c r="M153" s="56"/>
      <c r="N153" s="56"/>
      <c r="O153" s="24"/>
      <c r="P153" s="24"/>
      <c r="Q153" s="24"/>
      <c r="R153" s="24"/>
    </row>
    <row r="154" spans="1:18">
      <c r="A154" s="24"/>
      <c r="B154" s="24"/>
      <c r="C154" s="24"/>
      <c r="D154" s="25"/>
      <c r="E154" s="25"/>
      <c r="F154" s="24"/>
      <c r="G154" s="24"/>
      <c r="H154" s="24"/>
      <c r="I154" s="24"/>
      <c r="J154" s="54"/>
      <c r="K154" s="55"/>
      <c r="L154" s="56"/>
      <c r="M154" s="56"/>
      <c r="N154" s="56"/>
      <c r="O154" s="24"/>
      <c r="P154" s="24"/>
      <c r="Q154" s="24"/>
      <c r="R154" s="24"/>
    </row>
    <row r="155" spans="1:18">
      <c r="A155" s="24"/>
      <c r="B155" s="24"/>
      <c r="C155" s="24"/>
      <c r="D155" s="25"/>
      <c r="E155" s="25"/>
      <c r="F155" s="24"/>
      <c r="G155" s="24"/>
      <c r="H155" s="24"/>
      <c r="I155" s="24"/>
      <c r="J155" s="54"/>
      <c r="K155" s="55"/>
      <c r="L155" s="56"/>
      <c r="M155" s="56"/>
      <c r="N155" s="56"/>
      <c r="O155" s="24"/>
      <c r="P155" s="24"/>
      <c r="Q155" s="24"/>
      <c r="R155" s="24"/>
    </row>
    <row r="156" spans="1:18">
      <c r="A156" s="24"/>
      <c r="B156" s="24"/>
      <c r="C156" s="24"/>
      <c r="D156" s="25"/>
      <c r="E156" s="25"/>
      <c r="F156" s="24"/>
      <c r="G156" s="24"/>
      <c r="H156" s="24"/>
      <c r="I156" s="24"/>
      <c r="J156" s="54"/>
      <c r="K156" s="55"/>
      <c r="L156" s="56"/>
      <c r="M156" s="56"/>
      <c r="N156" s="56"/>
      <c r="O156" s="24"/>
      <c r="P156" s="24"/>
      <c r="Q156" s="24"/>
      <c r="R156" s="24"/>
    </row>
    <row r="157" spans="1:18">
      <c r="A157" s="24"/>
      <c r="B157" s="24"/>
      <c r="C157" s="24"/>
      <c r="D157" s="25"/>
      <c r="E157" s="25"/>
      <c r="F157" s="24"/>
      <c r="G157" s="24"/>
      <c r="H157" s="24"/>
      <c r="I157" s="24"/>
      <c r="J157" s="54"/>
      <c r="K157" s="55"/>
      <c r="L157" s="56"/>
      <c r="M157" s="56"/>
      <c r="N157" s="56"/>
      <c r="O157" s="24"/>
      <c r="P157" s="24"/>
      <c r="Q157" s="24"/>
      <c r="R157" s="24"/>
    </row>
    <row r="158" spans="1:18">
      <c r="A158" s="24"/>
      <c r="B158" s="24"/>
      <c r="C158" s="24"/>
      <c r="D158" s="25"/>
      <c r="E158" s="25"/>
      <c r="F158" s="24"/>
      <c r="G158" s="24"/>
      <c r="H158" s="24"/>
      <c r="I158" s="24"/>
      <c r="J158" s="54"/>
      <c r="K158" s="55"/>
      <c r="L158" s="56"/>
      <c r="M158" s="56"/>
      <c r="N158" s="56"/>
      <c r="O158" s="24"/>
      <c r="P158" s="24"/>
      <c r="Q158" s="24"/>
      <c r="R158" s="24"/>
    </row>
    <row r="159" spans="1:18">
      <c r="A159" s="24"/>
      <c r="B159" s="24"/>
      <c r="C159" s="24"/>
      <c r="D159" s="25"/>
      <c r="E159" s="25"/>
      <c r="F159" s="24"/>
      <c r="G159" s="24"/>
      <c r="H159" s="24"/>
      <c r="I159" s="24"/>
      <c r="J159" s="54"/>
      <c r="K159" s="55"/>
      <c r="L159" s="56"/>
      <c r="M159" s="56"/>
      <c r="N159" s="56"/>
      <c r="O159" s="24"/>
      <c r="P159" s="24"/>
      <c r="Q159" s="24"/>
      <c r="R159" s="24"/>
    </row>
    <row r="160" spans="1:18">
      <c r="A160" s="24"/>
      <c r="B160" s="24"/>
      <c r="C160" s="24"/>
      <c r="D160" s="25"/>
      <c r="E160" s="25"/>
      <c r="F160" s="24"/>
      <c r="G160" s="24"/>
      <c r="H160" s="24"/>
      <c r="I160" s="24"/>
      <c r="J160" s="54"/>
      <c r="K160" s="55"/>
      <c r="L160" s="56"/>
      <c r="M160" s="56"/>
      <c r="N160" s="56"/>
      <c r="O160" s="24"/>
      <c r="P160" s="24"/>
      <c r="Q160" s="24"/>
      <c r="R160" s="24"/>
    </row>
    <row r="161" spans="1:18">
      <c r="A161" s="24"/>
      <c r="B161" s="24"/>
      <c r="C161" s="24"/>
      <c r="D161" s="25"/>
      <c r="E161" s="25"/>
      <c r="F161" s="24"/>
      <c r="G161" s="24"/>
      <c r="H161" s="24"/>
      <c r="I161" s="24"/>
      <c r="J161" s="54"/>
      <c r="K161" s="55"/>
      <c r="L161" s="56"/>
      <c r="M161" s="56"/>
      <c r="N161" s="56"/>
      <c r="O161" s="24"/>
      <c r="P161" s="24"/>
      <c r="Q161" s="24"/>
      <c r="R161" s="24"/>
    </row>
    <row r="162" spans="1:18">
      <c r="A162" s="24"/>
      <c r="B162" s="24"/>
      <c r="C162" s="24"/>
      <c r="D162" s="25"/>
      <c r="E162" s="25"/>
      <c r="F162" s="24"/>
      <c r="G162" s="24"/>
      <c r="H162" s="24"/>
      <c r="I162" s="24"/>
      <c r="J162" s="54"/>
      <c r="K162" s="55"/>
      <c r="L162" s="56"/>
      <c r="M162" s="56"/>
      <c r="N162" s="56"/>
      <c r="O162" s="24"/>
      <c r="P162" s="24"/>
      <c r="Q162" s="24"/>
      <c r="R162" s="24"/>
    </row>
    <row r="163" spans="1:18">
      <c r="A163" s="24"/>
      <c r="B163" s="24"/>
      <c r="C163" s="24"/>
      <c r="D163" s="25"/>
      <c r="E163" s="25"/>
      <c r="F163" s="24"/>
      <c r="G163" s="24"/>
      <c r="H163" s="24"/>
      <c r="I163" s="24"/>
      <c r="J163" s="54"/>
      <c r="K163" s="55"/>
      <c r="L163" s="56"/>
      <c r="M163" s="56"/>
      <c r="N163" s="56"/>
      <c r="O163" s="24"/>
      <c r="P163" s="24"/>
      <c r="Q163" s="24"/>
      <c r="R163" s="24"/>
    </row>
    <row r="164" spans="1:18">
      <c r="A164" s="24"/>
      <c r="B164" s="24"/>
      <c r="C164" s="24"/>
      <c r="D164" s="25"/>
      <c r="E164" s="25"/>
      <c r="F164" s="24"/>
      <c r="G164" s="24"/>
      <c r="H164" s="24"/>
      <c r="I164" s="24"/>
      <c r="J164" s="54"/>
      <c r="K164" s="55"/>
      <c r="L164" s="56"/>
      <c r="M164" s="56"/>
      <c r="N164" s="56"/>
      <c r="O164" s="24"/>
      <c r="P164" s="24"/>
      <c r="Q164" s="24"/>
      <c r="R164" s="24"/>
    </row>
    <row r="165" spans="1:18">
      <c r="A165" s="24"/>
      <c r="B165" s="24"/>
      <c r="C165" s="24"/>
      <c r="D165" s="25"/>
      <c r="E165" s="25"/>
      <c r="F165" s="24"/>
      <c r="G165" s="24"/>
      <c r="H165" s="24"/>
      <c r="I165" s="24"/>
      <c r="J165" s="54"/>
      <c r="K165" s="55"/>
      <c r="L165" s="56"/>
      <c r="M165" s="56"/>
      <c r="N165" s="56"/>
      <c r="O165" s="24"/>
      <c r="P165" s="24"/>
      <c r="Q165" s="24"/>
      <c r="R165" s="24"/>
    </row>
    <row r="166" spans="1:18">
      <c r="A166" s="24"/>
      <c r="B166" s="24"/>
      <c r="C166" s="24"/>
      <c r="D166" s="25"/>
      <c r="E166" s="25"/>
      <c r="F166" s="24"/>
      <c r="G166" s="24"/>
      <c r="H166" s="24"/>
      <c r="I166" s="24"/>
      <c r="J166" s="54"/>
      <c r="K166" s="55"/>
      <c r="L166" s="56"/>
      <c r="M166" s="56"/>
      <c r="N166" s="56"/>
      <c r="O166" s="24"/>
      <c r="P166" s="24"/>
      <c r="Q166" s="24"/>
      <c r="R166" s="24"/>
    </row>
    <row r="167" spans="1:18">
      <c r="A167" s="24"/>
      <c r="B167" s="24"/>
      <c r="C167" s="24"/>
      <c r="D167" s="25"/>
      <c r="E167" s="25"/>
      <c r="F167" s="24"/>
      <c r="G167" s="24"/>
      <c r="H167" s="24"/>
      <c r="I167" s="24"/>
      <c r="J167" s="54"/>
      <c r="K167" s="55"/>
      <c r="L167" s="56"/>
      <c r="M167" s="56"/>
      <c r="N167" s="56"/>
      <c r="O167" s="24"/>
      <c r="P167" s="24"/>
      <c r="Q167" s="24"/>
      <c r="R167" s="24"/>
    </row>
    <row r="168" spans="1:18">
      <c r="A168" s="24"/>
      <c r="B168" s="24"/>
      <c r="C168" s="24"/>
      <c r="D168" s="25"/>
      <c r="E168" s="25"/>
      <c r="F168" s="24"/>
      <c r="G168" s="24"/>
      <c r="H168" s="24"/>
      <c r="I168" s="24"/>
      <c r="J168" s="54"/>
      <c r="K168" s="55"/>
      <c r="L168" s="56"/>
      <c r="M168" s="56"/>
      <c r="N168" s="56"/>
      <c r="O168" s="24"/>
      <c r="P168" s="24"/>
      <c r="Q168" s="24"/>
      <c r="R168" s="24"/>
    </row>
    <row r="169" spans="1:18">
      <c r="A169" s="24"/>
      <c r="B169" s="24"/>
      <c r="C169" s="24"/>
      <c r="D169" s="25"/>
      <c r="E169" s="25"/>
      <c r="F169" s="24"/>
      <c r="G169" s="24"/>
      <c r="H169" s="24"/>
      <c r="I169" s="24"/>
      <c r="J169" s="54"/>
      <c r="K169" s="55"/>
      <c r="L169" s="56"/>
      <c r="M169" s="56"/>
      <c r="N169" s="56"/>
      <c r="O169" s="24"/>
      <c r="P169" s="24"/>
      <c r="Q169" s="24"/>
      <c r="R169" s="24"/>
    </row>
    <row r="170" spans="1:18">
      <c r="A170" s="24"/>
      <c r="B170" s="24"/>
      <c r="C170" s="24"/>
      <c r="D170" s="25"/>
      <c r="E170" s="25"/>
      <c r="F170" s="24"/>
      <c r="G170" s="24"/>
      <c r="H170" s="24"/>
      <c r="I170" s="24"/>
      <c r="J170" s="54"/>
      <c r="K170" s="55"/>
      <c r="L170" s="56"/>
      <c r="M170" s="56"/>
      <c r="N170" s="56"/>
      <c r="O170" s="24"/>
      <c r="P170" s="24"/>
      <c r="Q170" s="24"/>
      <c r="R170" s="24"/>
    </row>
    <row r="171" spans="1:18">
      <c r="A171" s="24"/>
      <c r="B171" s="24"/>
      <c r="C171" s="24"/>
      <c r="D171" s="25"/>
      <c r="E171" s="25"/>
      <c r="F171" s="24"/>
      <c r="G171" s="24"/>
      <c r="H171" s="24"/>
      <c r="I171" s="24"/>
      <c r="J171" s="54"/>
      <c r="K171" s="55"/>
      <c r="L171" s="56"/>
      <c r="M171" s="56"/>
      <c r="N171" s="56"/>
      <c r="O171" s="24"/>
      <c r="P171" s="24"/>
      <c r="Q171" s="24"/>
      <c r="R171" s="24"/>
    </row>
    <row r="172" spans="1:18">
      <c r="A172" s="24"/>
      <c r="B172" s="24"/>
      <c r="C172" s="24"/>
      <c r="D172" s="25"/>
      <c r="E172" s="25"/>
      <c r="F172" s="24"/>
      <c r="G172" s="24"/>
      <c r="H172" s="24"/>
      <c r="I172" s="24"/>
      <c r="J172" s="54"/>
      <c r="K172" s="55"/>
      <c r="L172" s="56"/>
      <c r="M172" s="56"/>
      <c r="N172" s="56"/>
      <c r="O172" s="24"/>
      <c r="P172" s="24"/>
      <c r="Q172" s="24"/>
      <c r="R172" s="24"/>
    </row>
    <row r="173" spans="1:18">
      <c r="A173" s="24"/>
      <c r="B173" s="24"/>
      <c r="C173" s="24"/>
      <c r="D173" s="25"/>
      <c r="E173" s="25"/>
      <c r="F173" s="24"/>
      <c r="G173" s="24"/>
      <c r="H173" s="24"/>
      <c r="I173" s="24"/>
      <c r="J173" s="54"/>
      <c r="K173" s="55"/>
      <c r="L173" s="56"/>
      <c r="M173" s="56"/>
      <c r="N173" s="56"/>
      <c r="O173" s="24"/>
      <c r="P173" s="24"/>
      <c r="Q173" s="24"/>
      <c r="R173" s="24"/>
    </row>
    <row r="174" spans="1:18">
      <c r="A174" s="24"/>
      <c r="B174" s="24"/>
      <c r="C174" s="24"/>
      <c r="D174" s="25"/>
      <c r="E174" s="25"/>
      <c r="F174" s="24"/>
      <c r="G174" s="24"/>
      <c r="H174" s="24"/>
      <c r="I174" s="24"/>
      <c r="J174" s="54"/>
      <c r="K174" s="55"/>
      <c r="L174" s="56"/>
      <c r="M174" s="56"/>
      <c r="N174" s="56"/>
      <c r="O174" s="24"/>
      <c r="P174" s="24"/>
      <c r="Q174" s="24"/>
      <c r="R174" s="24"/>
    </row>
    <row r="175" spans="1:18">
      <c r="A175" s="24"/>
      <c r="B175" s="24"/>
      <c r="C175" s="24"/>
      <c r="D175" s="25"/>
      <c r="E175" s="25"/>
      <c r="F175" s="24"/>
      <c r="G175" s="24"/>
      <c r="H175" s="24"/>
      <c r="I175" s="24"/>
      <c r="J175" s="54"/>
      <c r="K175" s="55"/>
      <c r="L175" s="56"/>
      <c r="M175" s="56"/>
      <c r="N175" s="56"/>
      <c r="O175" s="24"/>
      <c r="P175" s="24"/>
      <c r="Q175" s="24"/>
      <c r="R175" s="24"/>
    </row>
    <row r="176" spans="1:18">
      <c r="A176" s="24"/>
      <c r="B176" s="24"/>
      <c r="C176" s="24"/>
      <c r="D176" s="25"/>
      <c r="E176" s="25"/>
      <c r="F176" s="24"/>
      <c r="G176" s="24"/>
      <c r="H176" s="24"/>
      <c r="I176" s="24"/>
      <c r="J176" s="54"/>
      <c r="K176" s="55"/>
      <c r="L176" s="56"/>
      <c r="M176" s="56"/>
      <c r="N176" s="56"/>
      <c r="O176" s="24"/>
      <c r="P176" s="24"/>
      <c r="Q176" s="24"/>
      <c r="R176" s="24"/>
    </row>
    <row r="177" spans="1:18">
      <c r="A177" s="24"/>
      <c r="B177" s="24"/>
      <c r="C177" s="24"/>
      <c r="D177" s="25"/>
      <c r="E177" s="25"/>
      <c r="F177" s="24"/>
      <c r="G177" s="24"/>
      <c r="H177" s="24"/>
      <c r="I177" s="24"/>
      <c r="J177" s="54"/>
      <c r="K177" s="55"/>
      <c r="L177" s="56"/>
      <c r="M177" s="56"/>
      <c r="N177" s="56"/>
      <c r="O177" s="24"/>
      <c r="P177" s="24"/>
      <c r="Q177" s="24"/>
      <c r="R177" s="24"/>
    </row>
    <row r="178" spans="1:18">
      <c r="A178" s="24"/>
      <c r="B178" s="24"/>
      <c r="C178" s="24"/>
      <c r="D178" s="25"/>
      <c r="E178" s="25"/>
      <c r="F178" s="24"/>
      <c r="G178" s="24"/>
      <c r="H178" s="24"/>
      <c r="I178" s="24"/>
      <c r="J178" s="54"/>
      <c r="K178" s="55"/>
      <c r="L178" s="56"/>
      <c r="M178" s="56"/>
      <c r="N178" s="56"/>
      <c r="O178" s="24"/>
      <c r="P178" s="24"/>
      <c r="Q178" s="24"/>
      <c r="R178" s="24"/>
    </row>
    <row r="179" spans="1:18">
      <c r="A179" s="24"/>
      <c r="B179" s="24"/>
      <c r="C179" s="24"/>
      <c r="D179" s="25"/>
      <c r="E179" s="25"/>
      <c r="F179" s="24"/>
      <c r="G179" s="24"/>
      <c r="H179" s="24"/>
      <c r="I179" s="24"/>
      <c r="J179" s="54"/>
      <c r="K179" s="55"/>
      <c r="L179" s="56"/>
      <c r="M179" s="56"/>
      <c r="N179" s="56"/>
      <c r="O179" s="24"/>
      <c r="P179" s="24"/>
      <c r="Q179" s="24"/>
      <c r="R179" s="24"/>
    </row>
    <row r="180" spans="1:18">
      <c r="A180" s="24"/>
      <c r="B180" s="24"/>
      <c r="C180" s="24"/>
      <c r="D180" s="25"/>
      <c r="E180" s="25"/>
      <c r="F180" s="24"/>
      <c r="G180" s="24"/>
      <c r="H180" s="24"/>
      <c r="I180" s="24"/>
      <c r="J180" s="54"/>
      <c r="K180" s="55"/>
      <c r="L180" s="56"/>
      <c r="M180" s="56"/>
      <c r="N180" s="56"/>
      <c r="O180" s="24"/>
      <c r="P180" s="24"/>
      <c r="Q180" s="24"/>
      <c r="R180" s="24"/>
    </row>
    <row r="181" spans="1:18">
      <c r="A181" s="24"/>
      <c r="B181" s="24"/>
      <c r="C181" s="24"/>
      <c r="D181" s="25"/>
      <c r="E181" s="25"/>
      <c r="F181" s="24"/>
      <c r="G181" s="24"/>
      <c r="H181" s="24"/>
      <c r="I181" s="24"/>
      <c r="J181" s="54"/>
      <c r="K181" s="55"/>
      <c r="L181" s="56"/>
      <c r="M181" s="56"/>
      <c r="N181" s="56"/>
      <c r="O181" s="24"/>
      <c r="P181" s="24"/>
      <c r="Q181" s="24"/>
      <c r="R181" s="24"/>
    </row>
    <row r="182" spans="1:18">
      <c r="A182" s="24"/>
      <c r="B182" s="24"/>
      <c r="C182" s="24"/>
      <c r="D182" s="25"/>
      <c r="E182" s="25"/>
      <c r="F182" s="24"/>
      <c r="G182" s="24"/>
      <c r="H182" s="24"/>
      <c r="I182" s="24"/>
      <c r="J182" s="54"/>
      <c r="K182" s="55"/>
      <c r="L182" s="56"/>
      <c r="M182" s="56"/>
      <c r="N182" s="56"/>
      <c r="O182" s="24"/>
      <c r="P182" s="24"/>
      <c r="Q182" s="24"/>
      <c r="R182" s="24"/>
    </row>
    <row r="183" spans="1:18">
      <c r="A183" s="24"/>
      <c r="B183" s="24"/>
      <c r="C183" s="24"/>
      <c r="D183" s="25"/>
      <c r="E183" s="25"/>
      <c r="F183" s="24"/>
      <c r="G183" s="24"/>
      <c r="H183" s="24"/>
      <c r="I183" s="24"/>
      <c r="J183" s="54"/>
      <c r="K183" s="55"/>
      <c r="L183" s="56"/>
      <c r="M183" s="56"/>
      <c r="N183" s="56"/>
      <c r="O183" s="24"/>
      <c r="P183" s="24"/>
      <c r="Q183" s="24"/>
      <c r="R183" s="24"/>
    </row>
    <row r="184" spans="1:18">
      <c r="A184" s="24"/>
      <c r="B184" s="24"/>
      <c r="C184" s="24"/>
      <c r="D184" s="25"/>
      <c r="E184" s="25"/>
      <c r="F184" s="24"/>
      <c r="G184" s="24"/>
      <c r="H184" s="24"/>
      <c r="I184" s="24"/>
      <c r="J184" s="54"/>
      <c r="K184" s="55"/>
      <c r="L184" s="56"/>
      <c r="M184" s="56"/>
      <c r="N184" s="56"/>
      <c r="O184" s="24"/>
      <c r="P184" s="24"/>
      <c r="Q184" s="24"/>
      <c r="R184" s="24"/>
    </row>
    <row r="185" spans="1:18">
      <c r="A185" s="24"/>
      <c r="B185" s="24"/>
      <c r="C185" s="24"/>
      <c r="D185" s="25"/>
      <c r="E185" s="25"/>
      <c r="F185" s="24"/>
      <c r="G185" s="24"/>
      <c r="H185" s="24"/>
      <c r="I185" s="24"/>
      <c r="J185" s="54"/>
      <c r="K185" s="55"/>
      <c r="L185" s="56"/>
      <c r="M185" s="56"/>
      <c r="N185" s="56"/>
      <c r="O185" s="24"/>
      <c r="P185" s="24"/>
      <c r="Q185" s="24"/>
      <c r="R185" s="24"/>
    </row>
    <row r="186" spans="1:18">
      <c r="A186" s="24"/>
      <c r="B186" s="24"/>
      <c r="C186" s="24"/>
      <c r="D186" s="25"/>
      <c r="E186" s="25"/>
      <c r="F186" s="24"/>
      <c r="G186" s="24"/>
      <c r="H186" s="24"/>
      <c r="I186" s="24"/>
      <c r="J186" s="54"/>
      <c r="K186" s="55"/>
      <c r="L186" s="56"/>
      <c r="M186" s="56"/>
      <c r="N186" s="56"/>
      <c r="O186" s="24"/>
      <c r="P186" s="24"/>
      <c r="Q186" s="24"/>
      <c r="R186" s="24"/>
    </row>
    <row r="187" spans="1:18">
      <c r="A187" s="24"/>
      <c r="B187" s="24"/>
      <c r="C187" s="24"/>
      <c r="D187" s="25"/>
      <c r="E187" s="25"/>
      <c r="F187" s="24"/>
      <c r="G187" s="24"/>
      <c r="H187" s="24"/>
      <c r="I187" s="24"/>
      <c r="J187" s="54"/>
      <c r="K187" s="55"/>
      <c r="L187" s="56"/>
      <c r="M187" s="56"/>
      <c r="N187" s="56"/>
      <c r="O187" s="24"/>
      <c r="P187" s="24"/>
      <c r="Q187" s="24"/>
      <c r="R187" s="24"/>
    </row>
    <row r="188" spans="1:18">
      <c r="A188" s="24"/>
      <c r="B188" s="24"/>
      <c r="C188" s="24"/>
      <c r="D188" s="25"/>
      <c r="E188" s="25"/>
      <c r="F188" s="24"/>
      <c r="G188" s="24"/>
      <c r="H188" s="24"/>
      <c r="I188" s="24"/>
      <c r="J188" s="54"/>
      <c r="K188" s="55"/>
      <c r="L188" s="56"/>
      <c r="M188" s="56"/>
      <c r="N188" s="56"/>
      <c r="O188" s="24"/>
      <c r="P188" s="24"/>
      <c r="Q188" s="24"/>
      <c r="R188" s="24"/>
    </row>
    <row r="189" spans="1:18">
      <c r="A189" s="24"/>
      <c r="B189" s="24"/>
      <c r="C189" s="24"/>
      <c r="D189" s="25"/>
      <c r="E189" s="25"/>
      <c r="F189" s="24"/>
      <c r="G189" s="24"/>
      <c r="H189" s="24"/>
      <c r="I189" s="24"/>
      <c r="J189" s="54"/>
      <c r="K189" s="55"/>
      <c r="L189" s="56"/>
      <c r="M189" s="56"/>
      <c r="N189" s="56"/>
      <c r="O189" s="24"/>
      <c r="P189" s="24"/>
      <c r="Q189" s="24"/>
      <c r="R189" s="24"/>
    </row>
    <row r="190" spans="1:18">
      <c r="A190" s="24"/>
      <c r="B190" s="24"/>
      <c r="C190" s="24"/>
      <c r="D190" s="25"/>
      <c r="E190" s="25"/>
      <c r="F190" s="24"/>
      <c r="G190" s="24"/>
      <c r="H190" s="24"/>
      <c r="I190" s="24"/>
      <c r="J190" s="54"/>
      <c r="K190" s="55"/>
      <c r="L190" s="56"/>
      <c r="M190" s="56"/>
      <c r="N190" s="56"/>
      <c r="O190" s="24"/>
      <c r="P190" s="24"/>
      <c r="Q190" s="24"/>
      <c r="R190" s="24"/>
    </row>
    <row r="191" spans="1:18">
      <c r="A191" s="24"/>
      <c r="B191" s="24"/>
      <c r="C191" s="24"/>
      <c r="D191" s="25"/>
      <c r="E191" s="25"/>
      <c r="F191" s="24"/>
      <c r="G191" s="24"/>
      <c r="H191" s="24"/>
      <c r="I191" s="24"/>
      <c r="J191" s="54"/>
      <c r="K191" s="55"/>
      <c r="L191" s="56"/>
      <c r="M191" s="56"/>
      <c r="N191" s="56"/>
      <c r="O191" s="24"/>
      <c r="P191" s="24"/>
      <c r="Q191" s="24"/>
      <c r="R191" s="24"/>
    </row>
    <row r="192" spans="1:18">
      <c r="A192" s="24"/>
      <c r="B192" s="24"/>
      <c r="C192" s="24"/>
      <c r="D192" s="25"/>
      <c r="E192" s="25"/>
      <c r="F192" s="24"/>
      <c r="G192" s="24"/>
      <c r="H192" s="24"/>
      <c r="I192" s="24"/>
      <c r="J192" s="54"/>
      <c r="K192" s="55"/>
      <c r="L192" s="56"/>
      <c r="M192" s="56"/>
      <c r="N192" s="56"/>
      <c r="O192" s="24"/>
      <c r="P192" s="24"/>
      <c r="Q192" s="24"/>
      <c r="R192" s="24"/>
    </row>
    <row r="193" spans="1:18">
      <c r="A193" s="24"/>
      <c r="B193" s="24"/>
      <c r="C193" s="24"/>
      <c r="D193" s="25"/>
      <c r="E193" s="25"/>
      <c r="F193" s="24"/>
      <c r="G193" s="24"/>
      <c r="H193" s="24"/>
      <c r="I193" s="24"/>
      <c r="J193" s="54"/>
      <c r="K193" s="55"/>
      <c r="L193" s="56"/>
      <c r="M193" s="56"/>
      <c r="N193" s="56"/>
      <c r="O193" s="24"/>
      <c r="P193" s="24"/>
      <c r="Q193" s="24"/>
      <c r="R193" s="24"/>
    </row>
    <row r="194" spans="1:18">
      <c r="A194" s="24"/>
      <c r="B194" s="24"/>
      <c r="C194" s="24"/>
      <c r="D194" s="25"/>
      <c r="E194" s="25"/>
      <c r="F194" s="24"/>
      <c r="G194" s="24"/>
      <c r="H194" s="24"/>
      <c r="I194" s="24"/>
      <c r="J194" s="54"/>
      <c r="K194" s="55"/>
      <c r="L194" s="56"/>
      <c r="M194" s="56"/>
      <c r="N194" s="56"/>
      <c r="O194" s="24"/>
      <c r="P194" s="24"/>
      <c r="Q194" s="24"/>
      <c r="R194" s="24"/>
    </row>
    <row r="195" spans="1:18">
      <c r="A195" s="24"/>
      <c r="B195" s="24"/>
      <c r="C195" s="24"/>
      <c r="D195" s="25"/>
      <c r="E195" s="25"/>
      <c r="F195" s="24"/>
      <c r="G195" s="24"/>
      <c r="H195" s="24"/>
      <c r="I195" s="24"/>
      <c r="J195" s="54"/>
      <c r="K195" s="55"/>
      <c r="L195" s="56"/>
      <c r="M195" s="56"/>
      <c r="N195" s="56"/>
      <c r="O195" s="24"/>
      <c r="P195" s="24"/>
      <c r="Q195" s="24"/>
      <c r="R195" s="24"/>
    </row>
    <row r="196" spans="1:18">
      <c r="A196" s="24"/>
      <c r="B196" s="24"/>
      <c r="C196" s="24"/>
      <c r="D196" s="25"/>
      <c r="E196" s="25"/>
      <c r="F196" s="24"/>
      <c r="G196" s="24"/>
      <c r="H196" s="24"/>
      <c r="I196" s="24"/>
      <c r="J196" s="54"/>
      <c r="K196" s="55"/>
      <c r="L196" s="56"/>
      <c r="M196" s="56"/>
      <c r="N196" s="56"/>
      <c r="O196" s="24"/>
      <c r="P196" s="24"/>
      <c r="Q196" s="24"/>
      <c r="R196" s="24"/>
    </row>
    <row r="197" spans="1:18">
      <c r="A197" s="24"/>
      <c r="B197" s="24"/>
      <c r="C197" s="24"/>
      <c r="D197" s="25"/>
      <c r="E197" s="25"/>
      <c r="F197" s="24"/>
      <c r="G197" s="24"/>
      <c r="H197" s="24"/>
      <c r="I197" s="24"/>
      <c r="J197" s="54"/>
      <c r="K197" s="55"/>
      <c r="L197" s="56"/>
      <c r="M197" s="56"/>
      <c r="N197" s="56"/>
      <c r="O197" s="24"/>
      <c r="P197" s="24"/>
      <c r="Q197" s="24"/>
      <c r="R197" s="24"/>
    </row>
    <row r="198" spans="1:18">
      <c r="A198" s="24"/>
      <c r="B198" s="24"/>
      <c r="C198" s="24"/>
      <c r="D198" s="25"/>
      <c r="E198" s="25"/>
      <c r="F198" s="24"/>
      <c r="G198" s="24"/>
      <c r="H198" s="24"/>
      <c r="I198" s="24"/>
      <c r="J198" s="54"/>
      <c r="K198" s="55"/>
      <c r="L198" s="56"/>
      <c r="M198" s="56"/>
      <c r="N198" s="56"/>
      <c r="O198" s="24"/>
      <c r="P198" s="24"/>
      <c r="Q198" s="24"/>
      <c r="R198" s="24"/>
    </row>
    <row r="199" spans="1:18">
      <c r="A199" s="24"/>
      <c r="B199" s="24"/>
      <c r="C199" s="24"/>
      <c r="D199" s="25"/>
      <c r="E199" s="25"/>
      <c r="F199" s="24"/>
      <c r="G199" s="24"/>
      <c r="H199" s="24"/>
      <c r="I199" s="24"/>
      <c r="J199" s="54"/>
      <c r="K199" s="55"/>
      <c r="L199" s="56"/>
      <c r="M199" s="56"/>
      <c r="N199" s="56"/>
      <c r="O199" s="24"/>
      <c r="P199" s="24"/>
      <c r="Q199" s="24"/>
      <c r="R199" s="24"/>
    </row>
    <row r="200" spans="1:18">
      <c r="A200" s="24"/>
      <c r="B200" s="24"/>
      <c r="C200" s="24"/>
      <c r="D200" s="25"/>
      <c r="E200" s="25"/>
      <c r="F200" s="24"/>
      <c r="G200" s="24"/>
      <c r="H200" s="24"/>
      <c r="I200" s="24"/>
      <c r="J200" s="54"/>
      <c r="K200" s="55"/>
      <c r="L200" s="56"/>
      <c r="M200" s="56"/>
      <c r="N200" s="56"/>
      <c r="O200" s="24"/>
      <c r="P200" s="24"/>
      <c r="Q200" s="24"/>
      <c r="R200" s="24"/>
    </row>
    <row r="201" spans="1:18">
      <c r="A201" s="24"/>
      <c r="B201" s="24"/>
      <c r="C201" s="24"/>
      <c r="D201" s="25"/>
      <c r="E201" s="25"/>
      <c r="F201" s="24"/>
      <c r="G201" s="24"/>
      <c r="H201" s="24"/>
      <c r="I201" s="24"/>
      <c r="J201" s="54"/>
      <c r="K201" s="55"/>
      <c r="L201" s="56"/>
      <c r="M201" s="56"/>
      <c r="N201" s="56"/>
      <c r="O201" s="24"/>
      <c r="P201" s="24"/>
      <c r="Q201" s="24"/>
      <c r="R201" s="24"/>
    </row>
    <row r="202" spans="1:18">
      <c r="A202" s="24"/>
      <c r="B202" s="24"/>
      <c r="C202" s="24"/>
      <c r="D202" s="25"/>
      <c r="E202" s="25"/>
      <c r="F202" s="24"/>
      <c r="G202" s="24"/>
      <c r="H202" s="24"/>
      <c r="I202" s="24"/>
      <c r="J202" s="54"/>
      <c r="K202" s="55"/>
      <c r="L202" s="56"/>
      <c r="M202" s="56"/>
      <c r="N202" s="56"/>
      <c r="O202" s="24"/>
      <c r="P202" s="24"/>
      <c r="Q202" s="24"/>
      <c r="R202" s="24"/>
    </row>
    <row r="203" spans="1:18">
      <c r="A203" s="24"/>
      <c r="B203" s="24"/>
      <c r="C203" s="24"/>
      <c r="D203" s="25"/>
      <c r="E203" s="25"/>
      <c r="F203" s="24"/>
      <c r="G203" s="24"/>
      <c r="H203" s="24"/>
      <c r="I203" s="24"/>
      <c r="J203" s="54"/>
      <c r="K203" s="55"/>
      <c r="L203" s="56"/>
      <c r="M203" s="56"/>
      <c r="N203" s="56"/>
      <c r="O203" s="24"/>
      <c r="P203" s="24"/>
      <c r="Q203" s="24"/>
      <c r="R203" s="24"/>
    </row>
    <row r="204" spans="1:18">
      <c r="A204" s="24"/>
      <c r="B204" s="24"/>
      <c r="C204" s="24"/>
      <c r="D204" s="25"/>
      <c r="E204" s="25"/>
      <c r="F204" s="24"/>
      <c r="G204" s="24"/>
      <c r="H204" s="24"/>
      <c r="I204" s="24"/>
      <c r="J204" s="54"/>
      <c r="K204" s="55"/>
      <c r="L204" s="56"/>
      <c r="M204" s="56"/>
      <c r="N204" s="56"/>
      <c r="O204" s="24"/>
      <c r="P204" s="24"/>
      <c r="Q204" s="24"/>
      <c r="R204" s="24"/>
    </row>
    <row r="205" spans="1:18">
      <c r="A205" s="24"/>
      <c r="B205" s="24"/>
      <c r="C205" s="24"/>
      <c r="D205" s="25"/>
      <c r="E205" s="25"/>
      <c r="F205" s="24"/>
      <c r="G205" s="24"/>
      <c r="H205" s="24"/>
      <c r="I205" s="24"/>
      <c r="J205" s="54"/>
      <c r="K205" s="55"/>
      <c r="L205" s="56"/>
      <c r="M205" s="56"/>
      <c r="N205" s="56"/>
      <c r="O205" s="24"/>
      <c r="P205" s="24"/>
      <c r="Q205" s="24"/>
      <c r="R205" s="24"/>
    </row>
    <row r="206" spans="1:18">
      <c r="A206" s="24"/>
      <c r="B206" s="24"/>
      <c r="C206" s="24"/>
      <c r="D206" s="25"/>
      <c r="E206" s="25"/>
      <c r="F206" s="24"/>
      <c r="G206" s="24"/>
      <c r="H206" s="24"/>
      <c r="I206" s="24"/>
      <c r="J206" s="54"/>
      <c r="K206" s="55"/>
      <c r="L206" s="56"/>
      <c r="M206" s="56"/>
      <c r="N206" s="56"/>
      <c r="O206" s="24"/>
      <c r="P206" s="24"/>
      <c r="Q206" s="24"/>
      <c r="R206" s="24"/>
    </row>
    <row r="207" spans="1:18">
      <c r="A207" s="24"/>
      <c r="B207" s="24"/>
      <c r="C207" s="24"/>
      <c r="D207" s="25"/>
      <c r="E207" s="25"/>
      <c r="F207" s="24"/>
      <c r="G207" s="24"/>
      <c r="H207" s="24"/>
      <c r="I207" s="24"/>
      <c r="J207" s="54"/>
      <c r="K207" s="55"/>
      <c r="L207" s="56"/>
      <c r="M207" s="56"/>
      <c r="N207" s="56"/>
      <c r="O207" s="24"/>
      <c r="P207" s="24"/>
      <c r="Q207" s="24"/>
      <c r="R207" s="24"/>
    </row>
    <row r="208" spans="1:18">
      <c r="A208" s="24"/>
      <c r="B208" s="24"/>
      <c r="C208" s="24"/>
      <c r="D208" s="25"/>
      <c r="E208" s="25"/>
      <c r="F208" s="24"/>
      <c r="G208" s="24"/>
      <c r="H208" s="24"/>
      <c r="I208" s="24"/>
      <c r="J208" s="54"/>
      <c r="K208" s="55"/>
      <c r="L208" s="56"/>
      <c r="M208" s="56"/>
      <c r="N208" s="56"/>
      <c r="O208" s="24"/>
      <c r="P208" s="24"/>
      <c r="Q208" s="24"/>
      <c r="R208" s="24"/>
    </row>
    <row r="209" spans="1:18">
      <c r="A209" s="24"/>
      <c r="B209" s="24"/>
      <c r="C209" s="24"/>
      <c r="D209" s="25"/>
      <c r="E209" s="25"/>
      <c r="F209" s="24"/>
      <c r="G209" s="24"/>
      <c r="H209" s="24"/>
      <c r="I209" s="24"/>
      <c r="J209" s="54"/>
      <c r="K209" s="55"/>
      <c r="L209" s="56"/>
      <c r="M209" s="56"/>
      <c r="N209" s="56"/>
      <c r="O209" s="24"/>
      <c r="P209" s="24"/>
      <c r="Q209" s="24"/>
      <c r="R209" s="24"/>
    </row>
    <row r="210" spans="1:18">
      <c r="A210" s="24"/>
      <c r="B210" s="24"/>
      <c r="C210" s="24"/>
      <c r="D210" s="25"/>
      <c r="E210" s="25"/>
      <c r="F210" s="24"/>
      <c r="G210" s="24"/>
      <c r="H210" s="24"/>
      <c r="I210" s="24"/>
      <c r="J210" s="54"/>
      <c r="K210" s="55"/>
      <c r="L210" s="56"/>
      <c r="M210" s="56"/>
      <c r="N210" s="56"/>
      <c r="O210" s="24"/>
      <c r="P210" s="24"/>
      <c r="Q210" s="24"/>
      <c r="R210" s="24"/>
    </row>
    <row r="211" spans="1:18">
      <c r="A211" s="24"/>
      <c r="B211" s="24"/>
      <c r="C211" s="24"/>
      <c r="D211" s="25"/>
      <c r="E211" s="25"/>
      <c r="F211" s="24"/>
      <c r="G211" s="24"/>
      <c r="H211" s="24"/>
      <c r="I211" s="24"/>
      <c r="J211" s="54"/>
      <c r="K211" s="55"/>
      <c r="L211" s="56"/>
      <c r="M211" s="56"/>
      <c r="N211" s="56"/>
      <c r="O211" s="24"/>
      <c r="P211" s="24"/>
      <c r="Q211" s="24"/>
      <c r="R211" s="24"/>
    </row>
    <row r="212" spans="1:18">
      <c r="A212" s="24"/>
      <c r="B212" s="24"/>
      <c r="C212" s="24"/>
      <c r="D212" s="25"/>
      <c r="E212" s="25"/>
      <c r="F212" s="24"/>
      <c r="G212" s="24"/>
      <c r="H212" s="24"/>
      <c r="I212" s="24"/>
      <c r="J212" s="54"/>
      <c r="K212" s="55"/>
      <c r="L212" s="56"/>
      <c r="M212" s="56"/>
      <c r="N212" s="56"/>
      <c r="O212" s="24"/>
      <c r="P212" s="24"/>
      <c r="Q212" s="24"/>
      <c r="R212" s="24"/>
    </row>
    <row r="213" spans="1:18">
      <c r="A213" s="24"/>
      <c r="B213" s="24"/>
      <c r="C213" s="24"/>
      <c r="D213" s="25"/>
      <c r="E213" s="25"/>
      <c r="F213" s="24"/>
      <c r="G213" s="24"/>
      <c r="H213" s="24"/>
      <c r="I213" s="24"/>
      <c r="J213" s="54"/>
      <c r="K213" s="55"/>
      <c r="L213" s="56"/>
      <c r="M213" s="56"/>
      <c r="N213" s="56"/>
      <c r="O213" s="24"/>
      <c r="P213" s="24"/>
      <c r="Q213" s="24"/>
      <c r="R213" s="24"/>
    </row>
    <row r="214" spans="1:18">
      <c r="A214" s="24"/>
      <c r="B214" s="24"/>
      <c r="C214" s="24"/>
      <c r="D214" s="25"/>
      <c r="E214" s="25"/>
      <c r="F214" s="24"/>
      <c r="G214" s="24"/>
      <c r="H214" s="24"/>
      <c r="I214" s="24"/>
      <c r="J214" s="54"/>
      <c r="K214" s="55"/>
      <c r="L214" s="56"/>
      <c r="M214" s="56"/>
      <c r="N214" s="56"/>
      <c r="O214" s="24"/>
      <c r="P214" s="24"/>
      <c r="Q214" s="24"/>
      <c r="R214" s="24"/>
    </row>
    <row r="215" spans="1:18">
      <c r="A215" s="24"/>
      <c r="B215" s="24"/>
      <c r="C215" s="24"/>
      <c r="D215" s="25"/>
      <c r="E215" s="25"/>
      <c r="F215" s="24"/>
      <c r="G215" s="24"/>
      <c r="H215" s="24"/>
      <c r="I215" s="24"/>
      <c r="J215" s="54"/>
      <c r="K215" s="55"/>
      <c r="L215" s="56"/>
      <c r="M215" s="56"/>
      <c r="N215" s="56"/>
      <c r="O215" s="24"/>
      <c r="P215" s="24"/>
      <c r="Q215" s="24"/>
      <c r="R215" s="24"/>
    </row>
    <row r="216" spans="1:18">
      <c r="A216" s="24"/>
      <c r="B216" s="24"/>
      <c r="C216" s="24"/>
      <c r="D216" s="25"/>
      <c r="E216" s="25"/>
      <c r="F216" s="24"/>
      <c r="G216" s="24"/>
      <c r="H216" s="24"/>
      <c r="I216" s="24"/>
      <c r="J216" s="54"/>
      <c r="K216" s="55"/>
      <c r="L216" s="56"/>
      <c r="M216" s="56"/>
      <c r="N216" s="56"/>
      <c r="O216" s="24"/>
      <c r="P216" s="24"/>
      <c r="Q216" s="24"/>
      <c r="R216" s="24"/>
    </row>
    <row r="217" spans="1:18">
      <c r="A217" s="24"/>
      <c r="B217" s="24"/>
      <c r="C217" s="24"/>
      <c r="D217" s="25"/>
      <c r="E217" s="25"/>
      <c r="F217" s="24"/>
      <c r="G217" s="24"/>
      <c r="H217" s="24"/>
      <c r="I217" s="24"/>
      <c r="J217" s="54"/>
      <c r="K217" s="55"/>
      <c r="L217" s="56"/>
      <c r="M217" s="56"/>
      <c r="N217" s="56"/>
      <c r="O217" s="24"/>
      <c r="P217" s="24"/>
      <c r="Q217" s="24"/>
      <c r="R217" s="24"/>
    </row>
    <row r="218" spans="1:18">
      <c r="A218" s="24"/>
      <c r="B218" s="24"/>
      <c r="C218" s="24"/>
      <c r="D218" s="25"/>
      <c r="E218" s="25"/>
      <c r="F218" s="24"/>
      <c r="G218" s="24"/>
      <c r="H218" s="24"/>
      <c r="I218" s="24"/>
      <c r="J218" s="54"/>
      <c r="K218" s="55"/>
      <c r="L218" s="56"/>
      <c r="M218" s="56"/>
      <c r="N218" s="56"/>
      <c r="O218" s="24"/>
      <c r="P218" s="24"/>
      <c r="Q218" s="24"/>
      <c r="R218" s="24"/>
    </row>
    <row r="219" spans="1:18">
      <c r="A219" s="24"/>
      <c r="B219" s="24"/>
      <c r="C219" s="24"/>
      <c r="D219" s="25"/>
      <c r="E219" s="25"/>
      <c r="F219" s="24"/>
      <c r="G219" s="24"/>
      <c r="H219" s="24"/>
      <c r="I219" s="24"/>
      <c r="J219" s="54"/>
      <c r="K219" s="55"/>
      <c r="L219" s="56"/>
      <c r="M219" s="56"/>
      <c r="N219" s="56"/>
      <c r="O219" s="24"/>
      <c r="P219" s="24"/>
      <c r="Q219" s="24"/>
      <c r="R219" s="24"/>
    </row>
    <row r="220" spans="1:18">
      <c r="A220" s="24"/>
      <c r="B220" s="24"/>
      <c r="C220" s="24"/>
      <c r="D220" s="25"/>
      <c r="E220" s="25"/>
      <c r="F220" s="24"/>
      <c r="G220" s="24"/>
      <c r="H220" s="24"/>
      <c r="I220" s="24"/>
      <c r="J220" s="54"/>
      <c r="K220" s="55"/>
      <c r="L220" s="56"/>
      <c r="M220" s="56"/>
      <c r="N220" s="56"/>
      <c r="O220" s="24"/>
      <c r="P220" s="24"/>
      <c r="Q220" s="24"/>
      <c r="R220" s="24"/>
    </row>
    <row r="221" spans="1:18">
      <c r="A221" s="24"/>
      <c r="B221" s="24"/>
      <c r="C221" s="24"/>
      <c r="D221" s="25"/>
      <c r="E221" s="25"/>
      <c r="F221" s="24"/>
      <c r="G221" s="24"/>
      <c r="H221" s="24"/>
      <c r="I221" s="24"/>
      <c r="J221" s="54"/>
      <c r="K221" s="55"/>
      <c r="L221" s="56"/>
      <c r="M221" s="56"/>
      <c r="N221" s="56"/>
      <c r="O221" s="24"/>
      <c r="P221" s="24"/>
      <c r="Q221" s="24"/>
      <c r="R221" s="24"/>
    </row>
    <row r="222" spans="1:18">
      <c r="A222" s="24"/>
      <c r="B222" s="24"/>
      <c r="C222" s="24"/>
      <c r="D222" s="25"/>
      <c r="E222" s="25"/>
      <c r="F222" s="24"/>
      <c r="G222" s="24"/>
      <c r="H222" s="24"/>
      <c r="I222" s="24"/>
      <c r="J222" s="54"/>
      <c r="K222" s="55"/>
      <c r="L222" s="56"/>
      <c r="M222" s="56"/>
      <c r="N222" s="56"/>
      <c r="O222" s="24"/>
      <c r="P222" s="24"/>
      <c r="Q222" s="24"/>
      <c r="R222" s="24"/>
    </row>
    <row r="223" spans="1:18">
      <c r="A223" s="24"/>
      <c r="B223" s="24"/>
      <c r="C223" s="24"/>
      <c r="D223" s="25"/>
      <c r="E223" s="25"/>
      <c r="F223" s="24"/>
      <c r="G223" s="24"/>
      <c r="H223" s="24"/>
      <c r="I223" s="24"/>
      <c r="J223" s="54"/>
      <c r="K223" s="55"/>
      <c r="L223" s="56"/>
      <c r="M223" s="56"/>
      <c r="N223" s="56"/>
      <c r="O223" s="24"/>
      <c r="P223" s="24"/>
      <c r="Q223" s="24"/>
      <c r="R223" s="24"/>
    </row>
    <row r="224" spans="1:18">
      <c r="A224" s="24"/>
      <c r="B224" s="24"/>
      <c r="C224" s="24"/>
      <c r="D224" s="25"/>
      <c r="E224" s="25"/>
      <c r="F224" s="24"/>
      <c r="G224" s="24"/>
      <c r="H224" s="24"/>
      <c r="I224" s="24"/>
      <c r="J224" s="54"/>
      <c r="K224" s="55"/>
      <c r="L224" s="56"/>
      <c r="M224" s="56"/>
      <c r="N224" s="56"/>
      <c r="O224" s="24"/>
      <c r="P224" s="24"/>
      <c r="Q224" s="24"/>
      <c r="R224" s="24"/>
    </row>
    <row r="225" spans="1:18">
      <c r="A225" s="24"/>
      <c r="B225" s="24"/>
      <c r="C225" s="24"/>
      <c r="D225" s="25"/>
      <c r="E225" s="25"/>
      <c r="F225" s="24"/>
      <c r="G225" s="24"/>
      <c r="H225" s="24"/>
      <c r="I225" s="24"/>
      <c r="J225" s="54"/>
      <c r="K225" s="55"/>
      <c r="L225" s="56"/>
      <c r="M225" s="56"/>
      <c r="N225" s="56"/>
      <c r="O225" s="24"/>
      <c r="P225" s="24"/>
      <c r="Q225" s="24"/>
      <c r="R225" s="24"/>
    </row>
    <row r="226" spans="1:18">
      <c r="A226" s="24"/>
      <c r="B226" s="24"/>
      <c r="C226" s="24"/>
      <c r="D226" s="25"/>
      <c r="E226" s="25"/>
      <c r="F226" s="24"/>
      <c r="G226" s="24"/>
      <c r="H226" s="24"/>
      <c r="I226" s="24"/>
      <c r="J226" s="54"/>
      <c r="K226" s="55"/>
      <c r="L226" s="56"/>
      <c r="M226" s="56"/>
      <c r="N226" s="56"/>
      <c r="O226" s="24"/>
      <c r="P226" s="24"/>
      <c r="Q226" s="24"/>
      <c r="R226" s="24"/>
    </row>
    <row r="227" spans="1:18">
      <c r="A227" s="24"/>
      <c r="B227" s="24"/>
      <c r="C227" s="24"/>
      <c r="D227" s="25"/>
      <c r="E227" s="25"/>
      <c r="F227" s="24"/>
      <c r="G227" s="24"/>
      <c r="H227" s="24"/>
      <c r="I227" s="24"/>
      <c r="J227" s="54"/>
      <c r="K227" s="55"/>
      <c r="L227" s="56"/>
      <c r="M227" s="56"/>
      <c r="N227" s="56"/>
      <c r="O227" s="24"/>
      <c r="P227" s="24"/>
      <c r="Q227" s="24"/>
      <c r="R227" s="24"/>
    </row>
    <row r="228" spans="1:18">
      <c r="A228" s="24"/>
      <c r="B228" s="24"/>
      <c r="C228" s="24"/>
      <c r="D228" s="25"/>
      <c r="E228" s="25"/>
      <c r="F228" s="24"/>
      <c r="G228" s="24"/>
      <c r="H228" s="24"/>
      <c r="I228" s="24"/>
      <c r="J228" s="54"/>
      <c r="K228" s="55"/>
      <c r="L228" s="56"/>
      <c r="M228" s="56"/>
      <c r="N228" s="56"/>
      <c r="O228" s="24"/>
      <c r="P228" s="24"/>
      <c r="Q228" s="24"/>
      <c r="R228" s="24"/>
    </row>
    <row r="229" spans="1:18">
      <c r="A229" s="24"/>
      <c r="B229" s="24"/>
      <c r="C229" s="24"/>
      <c r="D229" s="25"/>
      <c r="E229" s="25"/>
      <c r="F229" s="24"/>
      <c r="G229" s="24"/>
      <c r="H229" s="24"/>
      <c r="I229" s="24"/>
      <c r="J229" s="54"/>
      <c r="K229" s="55"/>
      <c r="L229" s="56"/>
      <c r="M229" s="56"/>
      <c r="N229" s="56"/>
      <c r="O229" s="24"/>
      <c r="P229" s="24"/>
      <c r="Q229" s="24"/>
      <c r="R229" s="24"/>
    </row>
    <row r="230" spans="1:18">
      <c r="A230" s="24"/>
      <c r="B230" s="24"/>
      <c r="C230" s="24"/>
      <c r="D230" s="25"/>
      <c r="E230" s="25"/>
      <c r="F230" s="24"/>
      <c r="G230" s="24"/>
      <c r="H230" s="24"/>
      <c r="I230" s="24"/>
      <c r="J230" s="54"/>
      <c r="K230" s="55"/>
      <c r="L230" s="56"/>
      <c r="M230" s="56"/>
      <c r="N230" s="56"/>
      <c r="O230" s="24"/>
      <c r="P230" s="24"/>
      <c r="Q230" s="24"/>
      <c r="R230" s="24"/>
    </row>
    <row r="231" spans="1:18">
      <c r="A231" s="24"/>
      <c r="B231" s="24"/>
      <c r="C231" s="24"/>
      <c r="D231" s="25"/>
      <c r="E231" s="25"/>
      <c r="F231" s="24"/>
      <c r="G231" s="24"/>
      <c r="H231" s="24"/>
      <c r="I231" s="24"/>
      <c r="J231" s="54"/>
      <c r="K231" s="55"/>
      <c r="L231" s="56"/>
      <c r="M231" s="56"/>
      <c r="N231" s="56"/>
      <c r="O231" s="24"/>
      <c r="P231" s="24"/>
      <c r="Q231" s="24"/>
      <c r="R231" s="24"/>
    </row>
    <row r="232" spans="1:18">
      <c r="A232" s="24"/>
      <c r="B232" s="24"/>
      <c r="C232" s="24"/>
      <c r="D232" s="25"/>
      <c r="E232" s="25"/>
      <c r="F232" s="24"/>
      <c r="G232" s="24"/>
      <c r="H232" s="24"/>
      <c r="I232" s="24"/>
      <c r="J232" s="54"/>
      <c r="K232" s="55"/>
      <c r="L232" s="56"/>
      <c r="M232" s="56"/>
      <c r="N232" s="56"/>
      <c r="O232" s="24"/>
      <c r="P232" s="24"/>
      <c r="Q232" s="24"/>
      <c r="R232" s="24"/>
    </row>
    <row r="233" spans="1:18">
      <c r="A233" s="24"/>
      <c r="B233" s="24"/>
      <c r="C233" s="24"/>
      <c r="D233" s="25"/>
      <c r="E233" s="25"/>
      <c r="F233" s="24"/>
      <c r="G233" s="24"/>
      <c r="H233" s="24"/>
      <c r="I233" s="24"/>
      <c r="J233" s="54"/>
      <c r="K233" s="55"/>
      <c r="L233" s="56"/>
      <c r="M233" s="56"/>
      <c r="N233" s="56"/>
      <c r="O233" s="24"/>
      <c r="P233" s="24"/>
      <c r="Q233" s="24"/>
      <c r="R233" s="24"/>
    </row>
    <row r="234" spans="1:18">
      <c r="A234" s="24"/>
      <c r="B234" s="24"/>
      <c r="C234" s="24"/>
      <c r="D234" s="25"/>
      <c r="E234" s="25"/>
      <c r="F234" s="24"/>
      <c r="G234" s="24"/>
      <c r="H234" s="24"/>
      <c r="I234" s="24"/>
      <c r="J234" s="54"/>
      <c r="K234" s="55"/>
      <c r="L234" s="56"/>
      <c r="M234" s="56"/>
      <c r="N234" s="56"/>
      <c r="O234" s="24"/>
      <c r="P234" s="24"/>
      <c r="Q234" s="24"/>
      <c r="R234" s="24"/>
    </row>
    <row r="235" spans="1:18">
      <c r="A235" s="24"/>
      <c r="B235" s="24"/>
      <c r="C235" s="24"/>
      <c r="D235" s="25"/>
      <c r="E235" s="25"/>
      <c r="F235" s="24"/>
      <c r="G235" s="24"/>
      <c r="H235" s="24"/>
      <c r="I235" s="24"/>
      <c r="J235" s="54"/>
      <c r="K235" s="55"/>
      <c r="L235" s="56"/>
      <c r="M235" s="56"/>
      <c r="N235" s="56"/>
      <c r="O235" s="24"/>
      <c r="P235" s="24"/>
      <c r="Q235" s="24"/>
      <c r="R235" s="24"/>
    </row>
    <row r="236" spans="1:18">
      <c r="A236" s="24"/>
      <c r="B236" s="24"/>
      <c r="C236" s="24"/>
      <c r="D236" s="25"/>
      <c r="E236" s="25"/>
      <c r="F236" s="24"/>
      <c r="G236" s="24"/>
      <c r="H236" s="24"/>
      <c r="I236" s="24"/>
      <c r="J236" s="54"/>
      <c r="K236" s="55"/>
      <c r="L236" s="56"/>
      <c r="M236" s="56"/>
      <c r="N236" s="56"/>
      <c r="O236" s="24"/>
      <c r="P236" s="24"/>
      <c r="Q236" s="24"/>
      <c r="R236" s="24"/>
    </row>
    <row r="237" spans="1:18">
      <c r="A237" s="24"/>
      <c r="B237" s="24"/>
      <c r="C237" s="24"/>
      <c r="D237" s="25"/>
      <c r="E237" s="25"/>
      <c r="F237" s="24"/>
      <c r="G237" s="24"/>
      <c r="H237" s="24"/>
      <c r="I237" s="24"/>
      <c r="J237" s="54"/>
      <c r="K237" s="55"/>
      <c r="L237" s="56"/>
      <c r="M237" s="56"/>
      <c r="N237" s="56"/>
      <c r="O237" s="24"/>
      <c r="P237" s="24"/>
      <c r="Q237" s="24"/>
      <c r="R237" s="24"/>
    </row>
    <row r="238" spans="1:18">
      <c r="A238" s="24"/>
      <c r="B238" s="24"/>
      <c r="C238" s="24"/>
      <c r="D238" s="25"/>
      <c r="E238" s="25"/>
      <c r="F238" s="24"/>
      <c r="G238" s="24"/>
      <c r="H238" s="24"/>
      <c r="I238" s="24"/>
      <c r="J238" s="54"/>
      <c r="K238" s="55"/>
      <c r="L238" s="56"/>
      <c r="M238" s="56"/>
      <c r="N238" s="56"/>
      <c r="O238" s="24"/>
      <c r="P238" s="24"/>
      <c r="Q238" s="24"/>
      <c r="R238" s="24"/>
    </row>
    <row r="239" spans="1:18">
      <c r="A239" s="24"/>
      <c r="B239" s="24"/>
      <c r="C239" s="24"/>
      <c r="D239" s="25"/>
      <c r="E239" s="25"/>
      <c r="F239" s="24"/>
      <c r="G239" s="24"/>
      <c r="H239" s="24"/>
      <c r="I239" s="24"/>
      <c r="J239" s="54"/>
      <c r="K239" s="55"/>
      <c r="L239" s="56"/>
      <c r="M239" s="56"/>
      <c r="N239" s="56"/>
      <c r="O239" s="24"/>
      <c r="P239" s="24"/>
      <c r="Q239" s="24"/>
      <c r="R239" s="24"/>
    </row>
    <row r="240" spans="1:18">
      <c r="A240" s="24"/>
      <c r="B240" s="24"/>
      <c r="C240" s="24"/>
      <c r="D240" s="25"/>
      <c r="E240" s="25"/>
      <c r="F240" s="24"/>
      <c r="G240" s="24"/>
      <c r="H240" s="24"/>
      <c r="I240" s="24"/>
      <c r="J240" s="54"/>
      <c r="K240" s="55"/>
      <c r="L240" s="56"/>
      <c r="M240" s="56"/>
      <c r="N240" s="56"/>
      <c r="O240" s="24"/>
      <c r="P240" s="24"/>
      <c r="Q240" s="24"/>
      <c r="R240" s="24"/>
    </row>
    <row r="241" spans="1:18">
      <c r="A241" s="24"/>
      <c r="B241" s="24"/>
      <c r="C241" s="24"/>
      <c r="D241" s="25"/>
      <c r="E241" s="25"/>
      <c r="F241" s="24"/>
      <c r="G241" s="24"/>
      <c r="H241" s="24"/>
      <c r="I241" s="24"/>
      <c r="J241" s="54"/>
      <c r="K241" s="55"/>
      <c r="L241" s="56"/>
      <c r="M241" s="56"/>
      <c r="N241" s="56"/>
      <c r="O241" s="24"/>
      <c r="P241" s="24"/>
      <c r="Q241" s="24"/>
      <c r="R241" s="24"/>
    </row>
    <row r="242" spans="1:18">
      <c r="A242" s="24"/>
      <c r="B242" s="24"/>
      <c r="C242" s="24"/>
      <c r="D242" s="25"/>
      <c r="E242" s="25"/>
      <c r="F242" s="24"/>
      <c r="G242" s="24"/>
      <c r="H242" s="24"/>
      <c r="I242" s="24"/>
      <c r="J242" s="54"/>
      <c r="K242" s="55"/>
      <c r="L242" s="56"/>
      <c r="M242" s="56"/>
      <c r="N242" s="56"/>
      <c r="O242" s="24"/>
      <c r="P242" s="24"/>
      <c r="Q242" s="24"/>
      <c r="R242" s="24"/>
    </row>
    <row r="243" spans="1:18">
      <c r="A243" s="24"/>
      <c r="B243" s="24"/>
      <c r="C243" s="24"/>
      <c r="D243" s="25"/>
      <c r="E243" s="25"/>
      <c r="F243" s="24"/>
      <c r="G243" s="24"/>
      <c r="H243" s="24"/>
      <c r="I243" s="24"/>
      <c r="J243" s="54"/>
      <c r="K243" s="55"/>
      <c r="L243" s="56"/>
      <c r="M243" s="56"/>
      <c r="N243" s="56"/>
      <c r="O243" s="24"/>
      <c r="P243" s="24"/>
      <c r="Q243" s="24"/>
      <c r="R243" s="24"/>
    </row>
    <row r="244" spans="1:18">
      <c r="A244" s="24"/>
      <c r="B244" s="24"/>
      <c r="C244" s="24"/>
      <c r="D244" s="25"/>
      <c r="E244" s="25"/>
      <c r="F244" s="24"/>
      <c r="G244" s="24"/>
      <c r="H244" s="24"/>
      <c r="I244" s="24"/>
      <c r="J244" s="54"/>
      <c r="K244" s="55"/>
      <c r="L244" s="56"/>
      <c r="M244" s="56"/>
      <c r="N244" s="56"/>
      <c r="O244" s="24"/>
      <c r="P244" s="24"/>
      <c r="Q244" s="24"/>
      <c r="R244" s="24"/>
    </row>
    <row r="245" spans="1:18">
      <c r="A245" s="24"/>
      <c r="B245" s="24"/>
      <c r="C245" s="24"/>
      <c r="D245" s="25"/>
      <c r="E245" s="25"/>
      <c r="F245" s="24"/>
      <c r="G245" s="24"/>
      <c r="H245" s="24"/>
      <c r="I245" s="24"/>
      <c r="J245" s="54"/>
      <c r="K245" s="55"/>
      <c r="L245" s="56"/>
      <c r="M245" s="56"/>
      <c r="N245" s="56"/>
      <c r="O245" s="24"/>
      <c r="P245" s="24"/>
      <c r="Q245" s="24"/>
      <c r="R245" s="24"/>
    </row>
    <row r="246" spans="1:18">
      <c r="A246" s="24"/>
      <c r="B246" s="24"/>
      <c r="C246" s="24"/>
      <c r="D246" s="25"/>
      <c r="E246" s="25"/>
      <c r="F246" s="24"/>
      <c r="G246" s="24"/>
      <c r="H246" s="24"/>
      <c r="I246" s="24"/>
      <c r="J246" s="54"/>
      <c r="K246" s="55"/>
      <c r="L246" s="56"/>
      <c r="M246" s="56"/>
      <c r="N246" s="56"/>
      <c r="O246" s="24"/>
      <c r="P246" s="24"/>
      <c r="Q246" s="24"/>
      <c r="R246" s="24"/>
    </row>
    <row r="247" spans="1:18">
      <c r="A247" s="24"/>
      <c r="B247" s="24"/>
      <c r="C247" s="24"/>
      <c r="D247" s="25"/>
      <c r="E247" s="25"/>
      <c r="F247" s="24"/>
      <c r="G247" s="24"/>
      <c r="H247" s="24"/>
      <c r="I247" s="24"/>
      <c r="J247" s="54"/>
      <c r="K247" s="55"/>
      <c r="L247" s="56"/>
      <c r="M247" s="56"/>
      <c r="N247" s="56"/>
      <c r="O247" s="24"/>
      <c r="P247" s="24"/>
      <c r="Q247" s="24"/>
      <c r="R247" s="24"/>
    </row>
    <row r="248" spans="1:18">
      <c r="A248" s="24"/>
      <c r="B248" s="24"/>
      <c r="C248" s="24"/>
      <c r="D248" s="25"/>
      <c r="E248" s="25"/>
      <c r="F248" s="24"/>
      <c r="G248" s="24"/>
      <c r="H248" s="24"/>
      <c r="I248" s="24"/>
      <c r="J248" s="54"/>
      <c r="K248" s="55"/>
      <c r="L248" s="56"/>
      <c r="M248" s="56"/>
      <c r="N248" s="56"/>
      <c r="O248" s="24"/>
      <c r="P248" s="24"/>
      <c r="Q248" s="24"/>
      <c r="R248" s="24"/>
    </row>
    <row r="249" spans="1:18">
      <c r="A249" s="24"/>
      <c r="B249" s="24"/>
      <c r="C249" s="24"/>
      <c r="D249" s="25"/>
      <c r="E249" s="25"/>
      <c r="F249" s="24"/>
      <c r="G249" s="24"/>
      <c r="H249" s="24"/>
      <c r="I249" s="24"/>
      <c r="J249" s="54"/>
      <c r="K249" s="55"/>
      <c r="L249" s="56"/>
      <c r="M249" s="56"/>
      <c r="N249" s="56"/>
      <c r="O249" s="24"/>
      <c r="P249" s="24"/>
      <c r="Q249" s="24"/>
      <c r="R249" s="24"/>
    </row>
    <row r="250" spans="1:18">
      <c r="A250" s="24"/>
      <c r="B250" s="24"/>
      <c r="C250" s="24"/>
      <c r="D250" s="25"/>
      <c r="E250" s="25"/>
      <c r="F250" s="24"/>
      <c r="G250" s="24"/>
      <c r="H250" s="24"/>
      <c r="I250" s="24"/>
      <c r="J250" s="54"/>
      <c r="K250" s="55"/>
      <c r="L250" s="56"/>
      <c r="M250" s="56"/>
      <c r="N250" s="56"/>
      <c r="O250" s="24"/>
      <c r="P250" s="24"/>
      <c r="Q250" s="24"/>
      <c r="R250" s="24"/>
    </row>
    <row r="251" spans="1:18">
      <c r="A251" s="24"/>
      <c r="B251" s="24"/>
      <c r="C251" s="24"/>
      <c r="D251" s="25"/>
      <c r="E251" s="25"/>
      <c r="F251" s="24"/>
      <c r="G251" s="24"/>
      <c r="H251" s="24"/>
      <c r="I251" s="24"/>
      <c r="J251" s="54"/>
      <c r="K251" s="55"/>
      <c r="L251" s="56"/>
      <c r="M251" s="56"/>
      <c r="N251" s="56"/>
      <c r="O251" s="24"/>
      <c r="P251" s="24"/>
      <c r="Q251" s="24"/>
      <c r="R251" s="24"/>
    </row>
  </sheetData>
  <mergeCells count="18">
    <mergeCell ref="A34:B34"/>
    <mergeCell ref="A35:B35"/>
    <mergeCell ref="A37:B37"/>
    <mergeCell ref="B6:I6"/>
    <mergeCell ref="J6:O6"/>
    <mergeCell ref="B2:F5"/>
    <mergeCell ref="P6:R6"/>
    <mergeCell ref="A33:B33"/>
    <mergeCell ref="A1:R1"/>
    <mergeCell ref="H2:J2"/>
    <mergeCell ref="L2:M2"/>
    <mergeCell ref="H3:J3"/>
    <mergeCell ref="L3:M3"/>
    <mergeCell ref="A2:A5"/>
    <mergeCell ref="H4:J4"/>
    <mergeCell ref="L4:M4"/>
    <mergeCell ref="H5:J5"/>
    <mergeCell ref="L5:M5"/>
  </mergeCells>
  <phoneticPr fontId="121" type="noConversion"/>
  <printOptions horizontalCentered="1" verticalCentered="1"/>
  <pageMargins left="7.8472222222222193E-2" right="7.8472222222222193E-2" top="0" bottom="0" header="0.31458333333333299" footer="0.31458333333333299"/>
  <pageSetup paperSize="9" scale="73" orientation="landscape" r:id="rId1"/>
  <headerFooter>
    <oddFooter>&amp;R&amp;P/&amp;N/&amp;D/&amp;TIRENE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外件物料</vt:lpstr>
      <vt:lpstr>内件物料</vt:lpstr>
      <vt:lpstr>内件全码规格表</vt:lpstr>
      <vt:lpstr>内件工艺说明</vt:lpstr>
      <vt:lpstr>551 </vt:lpstr>
      <vt:lpstr>552 </vt:lpstr>
      <vt:lpstr>527</vt:lpstr>
      <vt:lpstr>528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Toread</cp:lastModifiedBy>
  <dcterms:created xsi:type="dcterms:W3CDTF">2006-09-13T11:21:00Z</dcterms:created>
  <dcterms:modified xsi:type="dcterms:W3CDTF">2023-08-15T02:35:51Z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CF6FE6EDD2A847F59C447E78AAE0F918</vt:lpwstr>
  </property>
</Properties>
</file>