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925" tabRatio="793" activeTab="7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第一批" sheetId="5" r:id="rId7"/>
    <sheet name="验货尺寸表 (尾期第一批)" sheetId="17" r:id="rId8"/>
    <sheet name="尾期" sheetId="18" r:id="rId9"/>
    <sheet name="验货尺寸表 (尾期) " sheetId="19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externalReferences>
    <externalReference r:id="rId17"/>
    <externalReference r:id="rId18"/>
    <externalReference r:id="rId19"/>
    <externalReference r:id="rId20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首期!$A$1:$K$51</definedName>
    <definedName name="D形扣编码" localSheetId="9">#REF!</definedName>
    <definedName name="版型吊牌编码" localSheetId="9">#REF!</definedName>
    <definedName name="标准" localSheetId="9">#REF!</definedName>
    <definedName name="标准编码" localSheetId="9">#REF!</definedName>
    <definedName name="标准物料编码" localSheetId="9">#REF!</definedName>
    <definedName name="插扣编码" localSheetId="9">#REF!</definedName>
    <definedName name="尺码唛编码" localSheetId="9">#REF!</definedName>
    <definedName name="抽绳编码" localSheetId="9">#REF!</definedName>
    <definedName name="粗线编码" localSheetId="9">#REF!</definedName>
    <definedName name="大类" localSheetId="9">#REF!</definedName>
    <definedName name="大类名称" localSheetId="9">#REF!</definedName>
    <definedName name="单位1" localSheetId="9">#REF!</definedName>
    <definedName name="单位编码" localSheetId="9">#REF!</definedName>
    <definedName name="吊牌编码" localSheetId="9">#REF!</definedName>
    <definedName name="吊钟编码" localSheetId="9">#REF!</definedName>
    <definedName name="反光材料编码" localSheetId="9">#REF!</definedName>
    <definedName name="辅料" localSheetId="9">#REF!</definedName>
    <definedName name="辅料编码" localSheetId="9">#REF!</definedName>
    <definedName name="工字扣编码" localSheetId="9">#REF!</definedName>
    <definedName name="功能标编码" localSheetId="9">#REF!</definedName>
    <definedName name="钩扣编码" localSheetId="9">#REF!</definedName>
    <definedName name="横机" localSheetId="9">#REF!</definedName>
    <definedName name="横机编码" localSheetId="9">#REF!</definedName>
    <definedName name="胶环编码" localSheetId="9">#REF!</definedName>
    <definedName name="胶牌编码" localSheetId="9">#REF!</definedName>
    <definedName name="金属牌编码" localSheetId="9">#REF!</definedName>
    <definedName name="卡头编码" localSheetId="9">#REF!</definedName>
    <definedName name="拉链" localSheetId="9">#REF!</definedName>
    <definedName name="拉链编码" localSheetId="9">#REF!</definedName>
    <definedName name="拉头" localSheetId="9">#REF!</definedName>
    <definedName name="拉头编码" localSheetId="9">#REF!</definedName>
    <definedName name="拉头吊坠编码" localSheetId="9">#REF!</definedName>
    <definedName name="拉头色" localSheetId="9">#REF!</definedName>
    <definedName name="拉头颜色" localSheetId="9">#REF!</definedName>
    <definedName name="里料编码" localSheetId="9">#REF!</definedName>
    <definedName name="毛皮编码" localSheetId="9">#REF!</definedName>
    <definedName name="面辅料颜色" localSheetId="9">#REF!</definedName>
    <definedName name="面料编号" localSheetId="9">#REF!</definedName>
    <definedName name="魔术贴编码" localSheetId="9">#REF!</definedName>
    <definedName name="纽扣编码" localSheetId="9">#REF!</definedName>
    <definedName name="汽眼编码" localSheetId="9">#REF!</definedName>
    <definedName name="日字扣编码" localSheetId="9">#REF!</definedName>
    <definedName name="色号" localSheetId="9">#REF!</definedName>
    <definedName name="色号1" localSheetId="9">#REF!</definedName>
    <definedName name="色号颜色" localSheetId="9">#REF!</definedName>
    <definedName name="色名色号" localSheetId="9">#REF!</definedName>
    <definedName name="四件扣编码" localSheetId="9">#REF!</definedName>
    <definedName name="梭织编码" localSheetId="9">#REF!</definedName>
    <definedName name="烫花编码" localSheetId="9">#REF!</definedName>
    <definedName name="烫唛编码" localSheetId="9">#REF!</definedName>
    <definedName name="五抓扣编码" localSheetId="9">#REF!</definedName>
    <definedName name="洗水" localSheetId="9">#REF!</definedName>
    <definedName name="洗水编码" localSheetId="9">#REF!</definedName>
    <definedName name="下拉头编码" localSheetId="9">#REF!</definedName>
    <definedName name="橡筋编码" localSheetId="9">#REF!</definedName>
    <definedName name="橡筋绳编码" localSheetId="9">#REF!</definedName>
    <definedName name="胸杯编码" localSheetId="9">#REF!</definedName>
    <definedName name="绣花" localSheetId="9">#REF!</definedName>
    <definedName name="绣花编码" localSheetId="9">#REF!</definedName>
    <definedName name="绣章编码" localSheetId="9">#REF!</definedName>
    <definedName name="颜色" localSheetId="9">#REF!</definedName>
    <definedName name="印花" localSheetId="9">#REF!</definedName>
    <definedName name="印花编码" localSheetId="9">#REF!</definedName>
    <definedName name="针织编码" localSheetId="9">#REF!</definedName>
    <definedName name="织带编码" localSheetId="9">#REF!</definedName>
    <definedName name="织唛编码" localSheetId="9">#REF!</definedName>
    <definedName name="主料" localSheetId="9">#REF!</definedName>
    <definedName name="主料编码" localSheetId="9">#REF!</definedName>
    <definedName name="主唛编码" localSheetId="9">#REF!</definedName>
    <definedName name="撞钉编码" localSheetId="9">#REF!</definedName>
    <definedName name="xlbcz001" localSheetId="9">[3]拉链属性!$A$2:$A$46</definedName>
    <definedName name="xlbqt001" localSheetId="9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<sst xmlns="http://schemas.openxmlformats.org/spreadsheetml/2006/main" count="1238" uniqueCount="390">
  <si>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</si>
  <si>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</si>
  <si>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</si>
  <si>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</si>
  <si>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</si>
  <si>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</si>
  <si>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</si>
  <si>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</si>
  <si>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</si>
  <si>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</si>
  <si>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</si>
  <si>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</si>
  <si>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</si>
  <si>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</si>
  <si>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</si>
  <si>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</si>
  <si>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</si>
  <si>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</si>
  <si>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</si>
  <si>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</si>
  <si>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</si>
  <si>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</si>
  <si>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</si>
  <si>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</si>
  <si>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</si>
  <si>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</si>
  <si>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</si>
  <si>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</si>
  <si>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</si>
  <si>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</si>
  <si>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</si>
  <si>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</si>
  <si>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</si>
  <si>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</si>
  <si>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</si>
  <si>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</si>
  <si>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</si>
  <si>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</si>
  <si>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</si>
  <si>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</si>
  <si>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</si>
  <si>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</si>
  <si>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</si>
  <si>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</si>
  <si>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</si>
  <si>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</si>
  <si>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</si>
  <si>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</si>
  <si>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</si>
  <si>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</si>
  <si>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</si>
  <si>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</si>
  <si>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</si>
  <si>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</si>
  <si>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期货+美妙订单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</si>
  <si>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</si>
  <si>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</si>
  <si>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</si>
  <si>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</si>
  <si>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</si>
  <si>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</si>
  <si>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</si>
  <si>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TAJJBO81715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</si>
  <si>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</si>
  <si>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</si>
  <si>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</si>
  <si>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</si>
  <si>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</si>
  <si>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</si>
  <si>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</si>
  <si>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</si>
  <si>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</si>
  <si>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</si>
  <si>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</si>
  <si>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</si>
  <si>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</si>
  <si>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</si>
  <si>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</si>
  <si>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CGDD26051100004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</si>
  <si>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</si>
  <si>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</si>
  <si>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</si>
  <si>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</si>
  <si>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</si>
  <si>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</si>
  <si>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</si>
  <si>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</si>
  <si>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</si>
  <si>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</si>
  <si>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</si>
  <si>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</si>
  <si>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</si>
  <si>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</si>
  <si>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</si>
  <si>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</si>
  <si>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</si>
  <si>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</si>
  <si>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</si>
  <si>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</si>
  <si>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</si>
  <si>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</si>
  <si>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</si>
  <si>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</si>
  <si>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</si>
  <si>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</si>
  <si>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</si>
  <si>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</si>
  <si>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</si>
  <si>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</si>
  <si>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</si>
  <si>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</si>
  <si>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</si>
  <si>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</si>
  <si>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</si>
  <si>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</si>
  <si>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</si>
  <si>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灰冰蓝</t>
  </si>
  <si>
    <t>白色</t>
  </si>
  <si>
    <t>松山绿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</si>
  <si>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</si>
  <si>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</si>
  <si>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</si>
  <si>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</si>
  <si>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</si>
  <si>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</si>
  <si>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</si>
  <si>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1、前领容皱，前领压线起扭，后领捆有压死痕</t>
  </si>
  <si>
    <t>2、上袖容皱不均匀，不圆顺，脚唛正反露底。</t>
  </si>
  <si>
    <t>3、冚脚起扭，不顺直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</si>
  <si>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</si>
  <si>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</si>
  <si>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</si>
  <si>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</si>
  <si>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</si>
  <si>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</si>
  <si>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</si>
  <si>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</si>
  <si>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</si>
  <si>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</si>
  <si>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</si>
  <si>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</si>
  <si>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</si>
  <si>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</si>
  <si>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</si>
  <si>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</si>
  <si>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</si>
  <si>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</si>
  <si>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</si>
  <si>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</si>
  <si>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165/88B</t>
  </si>
  <si>
    <t>170/92B</t>
  </si>
  <si>
    <t>175/96B</t>
  </si>
  <si>
    <t>180/100B</t>
  </si>
  <si>
    <t>185/104B</t>
  </si>
  <si>
    <t>190/108B</t>
  </si>
  <si>
    <t>195/112B</t>
  </si>
  <si>
    <t>洗前</t>
  </si>
  <si>
    <t>洗后</t>
  </si>
  <si>
    <t>后中长</t>
  </si>
  <si>
    <t>±1</t>
  </si>
  <si>
    <t>+0</t>
  </si>
  <si>
    <t>胸围</t>
  </si>
  <si>
    <t>-1</t>
  </si>
  <si>
    <t>摆围</t>
  </si>
  <si>
    <t>肩宽</t>
  </si>
  <si>
    <t>±0.5</t>
  </si>
  <si>
    <t>+0.3</t>
  </si>
  <si>
    <t>肩点袖长</t>
  </si>
  <si>
    <t>袖肥/2（参考值）</t>
  </si>
  <si>
    <t>±0.3</t>
  </si>
  <si>
    <t>短袖口/2</t>
  </si>
  <si>
    <t>+0.2</t>
  </si>
  <si>
    <t>圆领T恤前领宽</t>
  </si>
  <si>
    <t>+0.5</t>
  </si>
  <si>
    <t>圆领T恤前领深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</si>
  <si>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</si>
  <si>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</si>
  <si>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</si>
  <si>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</si>
  <si>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</si>
  <si>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</si>
  <si>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</si>
  <si>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</si>
  <si>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</si>
  <si>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</si>
  <si>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</si>
  <si>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</si>
  <si>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</si>
  <si>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</si>
  <si>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1、领口不圆顺，后领织带起豆角，领口压边线有宽窄</t>
  </si>
  <si>
    <t>2、上袖有容皱，肩起鼓，侧骨容皱，平顺直</t>
  </si>
  <si>
    <t>3、下脚冚线止口外露有宽窄，线路不平服。脚唛歪斜</t>
  </si>
  <si>
    <t>【整改的严重缺陷及整改复核时间】</t>
  </si>
  <si>
    <t>以上问题车间已整改</t>
  </si>
  <si>
    <t>洗前/洗后</t>
  </si>
  <si>
    <t>-1 -1</t>
  </si>
  <si>
    <t>+0 +0</t>
  </si>
  <si>
    <t>+0 -0.5</t>
  </si>
  <si>
    <t>-1 -1.2</t>
  </si>
  <si>
    <t>+0 -1</t>
  </si>
  <si>
    <t>-0.5 -1</t>
  </si>
  <si>
    <t>+0.3 +0</t>
  </si>
  <si>
    <t>-0.2 -0.2</t>
  </si>
  <si>
    <t>+0.5 +0.3</t>
  </si>
  <si>
    <t>+0.5 +0</t>
  </si>
  <si>
    <t>+0.5 +0.5</t>
  </si>
  <si>
    <t>+0.3 +0.2</t>
  </si>
  <si>
    <t>+0.2 +0</t>
  </si>
  <si>
    <t>-0.5 -0.5</t>
  </si>
  <si>
    <t>TOREAD-QC尾期检验报告书</t>
  </si>
  <si>
    <t>期货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</si>
  <si>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</si>
  <si>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</si>
  <si>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</si>
  <si>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</si>
  <si>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</si>
  <si>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</si>
  <si>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</si>
  <si>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</si>
  <si>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</si>
  <si>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</si>
  <si>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</si>
  <si>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</si>
  <si>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</si>
  <si>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</si>
  <si>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</si>
  <si>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</si>
  <si>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</si>
  <si>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</si>
  <si>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采购凭证编号：CGDD26051100004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</si>
  <si>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</si>
  <si>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</si>
  <si>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</si>
  <si>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</si>
  <si>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</si>
  <si>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</si>
  <si>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</si>
  <si>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</si>
  <si>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</si>
  <si>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</si>
  <si>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</si>
  <si>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</si>
  <si>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</si>
  <si>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</si>
  <si>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②检验明细：齐色齐码200件</t>
  </si>
  <si>
    <t>情况说明：</t>
  </si>
  <si>
    <t xml:space="preserve">【问题点描述】  </t>
  </si>
  <si>
    <t>数量</t>
  </si>
  <si>
    <t>1.领口容皱，不圆顺，后领织带起拱</t>
  </si>
  <si>
    <t>2.袖圈容皱，不圆顺，袖弯止口倒反。侧骨缝不顺直</t>
  </si>
  <si>
    <t>3.下脚冚线不顺直，白色的污渍。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</si>
  <si>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</si>
  <si>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</si>
  <si>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</si>
  <si>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</si>
  <si>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</si>
  <si>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</si>
  <si>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</si>
  <si>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走货7007件，抽查200件，发现5件不良品，已按照以上提出的问题点改正，可以出货</t>
  </si>
  <si>
    <t>服装QC部门</t>
  </si>
  <si>
    <t>检验人</t>
  </si>
  <si>
    <t>+0.3 +0.5 +0</t>
  </si>
  <si>
    <t>+0.3 +0 +0.5</t>
  </si>
  <si>
    <t>+0 +0 +0</t>
  </si>
  <si>
    <t>+0.5 +0 +0</t>
  </si>
  <si>
    <t>+0 +0.3 +0.5</t>
  </si>
  <si>
    <t>+0 -0.5 +0</t>
  </si>
  <si>
    <t>+0.3 -0.5 -0.5</t>
  </si>
  <si>
    <t>+0 -1 +0</t>
  </si>
  <si>
    <t>-1 +0 -1</t>
  </si>
  <si>
    <t>+0 +0 -0.5</t>
  </si>
  <si>
    <t>-0.5 -1 +0</t>
  </si>
  <si>
    <t>-1 +0 +0</t>
  </si>
  <si>
    <t>-1 +0 -0.5</t>
  </si>
  <si>
    <t>+0 +0 -1</t>
  </si>
  <si>
    <t>-1 -0.5 +0</t>
  </si>
  <si>
    <t>-1 -1 +0</t>
  </si>
  <si>
    <t>+0 +0 +0.5</t>
  </si>
  <si>
    <t>+0 -0.3 +0</t>
  </si>
  <si>
    <t>-0.3 +0 +0</t>
  </si>
  <si>
    <t>+0 +0.2 +0</t>
  </si>
  <si>
    <t>+0.3 +0.2 +0</t>
  </si>
  <si>
    <t>+0 +0.3 +0</t>
  </si>
  <si>
    <t>+0 +0.5 +0.5</t>
  </si>
  <si>
    <t>+0.5 +0 +0.3</t>
  </si>
  <si>
    <t>+0.5 +0.5 +0.3</t>
  </si>
  <si>
    <t>+0 +0.5 +0.2</t>
  </si>
  <si>
    <t>-0.4 -0.2 +0</t>
  </si>
  <si>
    <t>+0.3 +0.4 +0</t>
  </si>
  <si>
    <t>-0.2 +0 +0</t>
  </si>
  <si>
    <t>+0 -0.2 +0</t>
  </si>
  <si>
    <t>+0 +0 -0.3</t>
  </si>
  <si>
    <t>-0.5 -0.5 -0.5</t>
  </si>
  <si>
    <t>-0.5 -0.6 +0</t>
  </si>
  <si>
    <t>-0.5 -0.3 +0</t>
  </si>
  <si>
    <t>-0.5 -0.5 +0</t>
  </si>
  <si>
    <t>-0.4 -0.4 +0</t>
  </si>
  <si>
    <t>-0.4 +0 -0.3</t>
  </si>
  <si>
    <t>-0.5 -0.4 +0</t>
  </si>
  <si>
    <t>-0.5 -0.2 +0</t>
  </si>
  <si>
    <t>1900+4100</t>
  </si>
  <si>
    <t>采购凭证编号：CGDD25111000070-CGDD25111000071-CGDD25111000072</t>
  </si>
  <si>
    <t>1.领口不圆顺，后领织带起拱</t>
  </si>
  <si>
    <t>2.袖圈容皱，不圆顺，旗唛有卷边现象，线头没有清理干净</t>
  </si>
  <si>
    <t>3.下脚冚线起扭，止口外露不均匀。</t>
  </si>
  <si>
    <t>走货6000件，抽查200件，发现3件不良品，已按照以上提出的问题点改正，可以出货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</si>
  <si>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</si>
  <si>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</si>
  <si>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</si>
  <si>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</si>
  <si>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</si>
  <si>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</si>
  <si>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</si>
  <si>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</si>
  <si>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</si>
  <si>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</si>
  <si>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</si>
  <si>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</si>
  <si>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</si>
  <si>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</si>
  <si>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</si>
  <si>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</si>
  <si>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平纹素色磨毛布</t>
  </si>
  <si>
    <t>19SS白色</t>
  </si>
  <si>
    <t>TAJJBO81715/82716</t>
  </si>
  <si>
    <t>海天</t>
  </si>
  <si>
    <t>YES</t>
  </si>
  <si>
    <t>冰沁绿</t>
  </si>
  <si>
    <t>冰草蓝</t>
  </si>
  <si>
    <t>26SS松山绿</t>
  </si>
  <si>
    <t>制表时间：2026/5/4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</si>
  <si>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</si>
  <si>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</si>
  <si>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</si>
  <si>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</si>
  <si>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</si>
  <si>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</si>
  <si>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</si>
  <si>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</si>
  <si>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</si>
  <si>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</si>
  <si>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制表时间：2026/5/5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</si>
  <si>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</si>
  <si>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</si>
  <si>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</si>
  <si>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</si>
  <si>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</si>
  <si>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</si>
  <si>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</si>
  <si>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</si>
  <si>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</si>
  <si>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</si>
  <si>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</si>
  <si>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 xml:space="preserve">TOREAD胶印织带 </t>
  </si>
  <si>
    <t>泰丰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</si>
  <si>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</si>
  <si>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</si>
  <si>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</si>
  <si>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</si>
  <si>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</si>
  <si>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</si>
  <si>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</si>
  <si>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</si>
  <si>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</si>
  <si>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</si>
  <si>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</si>
  <si>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</si>
  <si>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</si>
  <si>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</si>
  <si>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</si>
  <si>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</si>
  <si>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</si>
  <si>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</si>
  <si>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</si>
  <si>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</si>
  <si>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</si>
  <si>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</si>
  <si>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</si>
  <si>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烫标</t>
  </si>
  <si>
    <t>无脱落开裂</t>
  </si>
  <si>
    <t>制表时间：2026/5/6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</si>
  <si>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</si>
  <si>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</si>
  <si>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</si>
  <si>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</si>
  <si>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</si>
  <si>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弹力包边带</t>
  </si>
  <si>
    <t>制表时间：4-30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</si>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</sst>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_ [$¥-804]* #,##0.00_ ;_ [$¥-804]* \-#,##0.00_ ;_ [$¥-804]* &quot;-&quot;??_ ;_ @_ "/>
    <numFmt numFmtId="179" formatCode="0.0_ "/>
  </numFmts>
  <fonts count="6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1"/>
      <name val="Arial"/>
      <charset val="134"/>
    </font>
    <font>
      <sz val="10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sz val="10"/>
      <name val="宋体"/>
      <charset val="134"/>
      <scheme val="major"/>
    </font>
    <font>
      <sz val="11"/>
      <color rgb="FFFF0000"/>
      <name val="宋体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" fillId="9" borderId="80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81" applyNumberFormat="0" applyFill="0" applyAlignment="0" applyProtection="0">
      <alignment vertical="center"/>
    </xf>
    <xf numFmtId="0" fontId="54" fillId="0" borderId="81" applyNumberFormat="0" applyFill="0" applyAlignment="0" applyProtection="0">
      <alignment vertical="center"/>
    </xf>
    <xf numFmtId="0" fontId="55" fillId="0" borderId="82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10" borderId="83" applyNumberFormat="0" applyAlignment="0" applyProtection="0">
      <alignment vertical="center"/>
    </xf>
    <xf numFmtId="0" fontId="57" fillId="11" borderId="84" applyNumberFormat="0" applyAlignment="0" applyProtection="0">
      <alignment vertical="center"/>
    </xf>
    <xf numFmtId="0" fontId="58" fillId="11" borderId="83" applyNumberFormat="0" applyAlignment="0" applyProtection="0">
      <alignment vertical="center"/>
    </xf>
    <xf numFmtId="0" fontId="59" fillId="12" borderId="85" applyNumberFormat="0" applyAlignment="0" applyProtection="0">
      <alignment vertical="center"/>
    </xf>
    <xf numFmtId="0" fontId="60" fillId="0" borderId="86" applyNumberFormat="0" applyFill="0" applyAlignment="0" applyProtection="0">
      <alignment vertical="center"/>
    </xf>
    <xf numFmtId="0" fontId="61" fillId="0" borderId="87" applyNumberFormat="0" applyFill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17" fillId="0" borderId="0"/>
    <xf numFmtId="0" fontId="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5" fillId="0" borderId="0">
      <alignment vertical="center"/>
    </xf>
    <xf numFmtId="0" fontId="17" fillId="0" borderId="0"/>
    <xf numFmtId="0" fontId="5" fillId="0" borderId="0">
      <alignment vertical="center"/>
    </xf>
    <xf numFmtId="0" fontId="67" fillId="0" borderId="0"/>
    <xf numFmtId="0" fontId="17" fillId="0" borderId="0">
      <alignment vertical="center"/>
    </xf>
    <xf numFmtId="0" fontId="5" fillId="0" borderId="0">
      <alignment vertical="center"/>
    </xf>
    <xf numFmtId="0" fontId="17" fillId="0" borderId="0">
      <alignment vertical="center"/>
    </xf>
    <xf numFmtId="0" fontId="5" fillId="0" borderId="0">
      <alignment vertical="center"/>
    </xf>
  </cellStyleXfs>
  <cellXfs count="46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6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3" borderId="2" xfId="0" applyNumberFormat="1" applyFont="1" applyFill="1" applyBorder="1" applyAlignment="1">
      <alignment horizontal="center" vertical="center"/>
    </xf>
    <xf numFmtId="10" fontId="5" fillId="0" borderId="2" xfId="61" applyNumberFormat="1" applyBorder="1" applyAlignment="1">
      <alignment horizontal="center" vertical="center"/>
    </xf>
    <xf numFmtId="10" fontId="5" fillId="0" borderId="2" xfId="61" applyNumberFormat="1" applyFont="1" applyFill="1" applyBorder="1" applyAlignment="1">
      <alignment horizontal="center" vertical="center"/>
    </xf>
    <xf numFmtId="10" fontId="8" fillId="0" borderId="2" xfId="61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0" fillId="0" borderId="3" xfId="0" applyBorder="1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7" fillId="0" borderId="2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9" fontId="9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177" fontId="5" fillId="0" borderId="2" xfId="0" applyNumberFormat="1" applyFont="1" applyFill="1" applyBorder="1" applyAlignment="1">
      <alignment horizontal="center"/>
    </xf>
    <xf numFmtId="0" fontId="12" fillId="0" borderId="2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center"/>
    </xf>
    <xf numFmtId="0" fontId="7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6" fillId="0" borderId="0" xfId="53" applyFont="1" applyFill="1" applyAlignment="1"/>
    <xf numFmtId="0" fontId="17" fillId="0" borderId="0" xfId="53" applyFont="1" applyFill="1" applyAlignment="1"/>
    <xf numFmtId="49" fontId="16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8" fillId="0" borderId="9" xfId="53" applyFont="1" applyFill="1" applyBorder="1" applyAlignment="1">
      <alignment horizontal="center" vertical="center"/>
    </xf>
    <xf numFmtId="0" fontId="18" fillId="0" borderId="10" xfId="53" applyFont="1" applyFill="1" applyBorder="1" applyAlignment="1">
      <alignment horizontal="center" vertical="center"/>
    </xf>
    <xf numFmtId="0" fontId="16" fillId="0" borderId="10" xfId="53" applyFont="1" applyFill="1" applyBorder="1" applyAlignment="1">
      <alignment horizontal="center" vertical="center"/>
    </xf>
    <xf numFmtId="0" fontId="17" fillId="0" borderId="10" xfId="53" applyFont="1" applyFill="1" applyBorder="1" applyAlignment="1">
      <alignment horizontal="center" vertical="center"/>
    </xf>
    <xf numFmtId="49" fontId="16" fillId="0" borderId="10" xfId="53" applyNumberFormat="1" applyFont="1" applyFill="1" applyBorder="1" applyAlignment="1">
      <alignment horizontal="center" vertical="center"/>
    </xf>
    <xf numFmtId="0" fontId="19" fillId="0" borderId="11" xfId="52" applyFont="1" applyFill="1" applyBorder="1" applyAlignment="1">
      <alignment horizontal="left" vertical="center"/>
    </xf>
    <xf numFmtId="0" fontId="19" fillId="0" borderId="12" xfId="52" applyFont="1" applyFill="1" applyBorder="1" applyAlignment="1">
      <alignment horizontal="center" vertical="center"/>
    </xf>
    <xf numFmtId="0" fontId="20" fillId="0" borderId="12" xfId="52" applyFont="1" applyFill="1" applyBorder="1" applyAlignment="1">
      <alignment horizontal="center" vertical="center"/>
    </xf>
    <xf numFmtId="0" fontId="19" fillId="0" borderId="13" xfId="52" applyFont="1" applyFill="1" applyBorder="1" applyAlignment="1">
      <alignment horizontal="center" vertical="center"/>
    </xf>
    <xf numFmtId="0" fontId="19" fillId="0" borderId="14" xfId="52" applyFont="1" applyFill="1" applyBorder="1" applyAlignment="1">
      <alignment vertical="center"/>
    </xf>
    <xf numFmtId="0" fontId="21" fillId="0" borderId="14" xfId="52" applyFont="1" applyFill="1" applyBorder="1" applyAlignment="1">
      <alignment horizontal="center" vertical="center"/>
    </xf>
    <xf numFmtId="0" fontId="16" fillId="0" borderId="14" xfId="53" applyFont="1" applyFill="1" applyBorder="1" applyAlignment="1">
      <alignment horizontal="center"/>
    </xf>
    <xf numFmtId="0" fontId="19" fillId="0" borderId="14" xfId="52" applyFont="1" applyFill="1" applyBorder="1" applyAlignment="1">
      <alignment horizontal="left" vertical="center"/>
    </xf>
    <xf numFmtId="0" fontId="16" fillId="0" borderId="14" xfId="52" applyFont="1" applyFill="1" applyBorder="1" applyAlignment="1">
      <alignment horizontal="center" vertical="center"/>
    </xf>
    <xf numFmtId="0" fontId="16" fillId="0" borderId="15" xfId="52" applyFont="1" applyFill="1" applyBorder="1" applyAlignment="1">
      <alignment horizontal="center" vertical="center"/>
    </xf>
    <xf numFmtId="0" fontId="16" fillId="0" borderId="16" xfId="53" applyFont="1" applyFill="1" applyBorder="1" applyAlignment="1" applyProtection="1">
      <alignment horizontal="center" vertical="center"/>
    </xf>
    <xf numFmtId="0" fontId="22" fillId="0" borderId="2" xfId="53" applyFont="1" applyFill="1" applyBorder="1" applyAlignment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16" fillId="0" borderId="2" xfId="53" applyFont="1" applyFill="1" applyBorder="1" applyAlignment="1">
      <alignment horizontal="center"/>
    </xf>
    <xf numFmtId="0" fontId="22" fillId="0" borderId="2" xfId="53" applyFont="1" applyFill="1" applyBorder="1" applyAlignment="1" applyProtection="1">
      <alignment horizontal="center" vertical="center"/>
    </xf>
    <xf numFmtId="0" fontId="22" fillId="0" borderId="17" xfId="53" applyFont="1" applyFill="1" applyBorder="1" applyAlignment="1" applyProtection="1">
      <alignment horizontal="center" vertical="center"/>
    </xf>
    <xf numFmtId="0" fontId="24" fillId="0" borderId="7" xfId="55" applyFont="1" applyFill="1" applyBorder="1" applyAlignment="1">
      <alignment horizontal="center"/>
    </xf>
    <xf numFmtId="0" fontId="24" fillId="0" borderId="2" xfId="55" applyFont="1" applyFill="1" applyBorder="1" applyAlignment="1">
      <alignment horizontal="center"/>
    </xf>
    <xf numFmtId="0" fontId="25" fillId="0" borderId="2" xfId="55" applyFont="1" applyFill="1" applyBorder="1" applyAlignment="1">
      <alignment horizontal="center"/>
    </xf>
    <xf numFmtId="49" fontId="26" fillId="0" borderId="2" xfId="51" applyNumberFormat="1" applyFont="1" applyFill="1" applyBorder="1" applyAlignment="1">
      <alignment horizontal="center" vertical="center"/>
    </xf>
    <xf numFmtId="0" fontId="24" fillId="0" borderId="17" xfId="55" applyFont="1" applyFill="1" applyBorder="1" applyAlignment="1">
      <alignment horizontal="center"/>
    </xf>
    <xf numFmtId="0" fontId="16" fillId="0" borderId="5" xfId="53" applyFont="1" applyFill="1" applyBorder="1" applyAlignment="1">
      <alignment horizontal="center"/>
    </xf>
    <xf numFmtId="49" fontId="22" fillId="0" borderId="18" xfId="54" applyNumberFormat="1" applyFont="1" applyFill="1" applyBorder="1" applyAlignment="1">
      <alignment horizontal="center" vertical="center"/>
    </xf>
    <xf numFmtId="0" fontId="27" fillId="0" borderId="18" xfId="0" applyNumberFormat="1" applyFont="1" applyFill="1" applyBorder="1" applyAlignment="1">
      <alignment horizontal="center" vertical="center"/>
    </xf>
    <xf numFmtId="178" fontId="27" fillId="0" borderId="18" xfId="0" applyNumberFormat="1" applyFont="1" applyFill="1" applyBorder="1" applyAlignment="1">
      <alignment horizontal="center" vertical="center"/>
    </xf>
    <xf numFmtId="178" fontId="27" fillId="0" borderId="19" xfId="0" applyNumberFormat="1" applyFont="1" applyFill="1" applyBorder="1" applyAlignment="1">
      <alignment horizontal="center" vertical="center"/>
    </xf>
    <xf numFmtId="0" fontId="28" fillId="0" borderId="4" xfId="55" applyFont="1" applyFill="1" applyBorder="1" applyAlignment="1">
      <alignment horizontal="left"/>
    </xf>
    <xf numFmtId="179" fontId="29" fillId="0" borderId="2" xfId="55" applyNumberFormat="1" applyFont="1" applyFill="1" applyBorder="1" applyAlignment="1">
      <alignment horizontal="center"/>
    </xf>
    <xf numFmtId="0" fontId="30" fillId="3" borderId="2" xfId="0" applyFont="1" applyFill="1" applyBorder="1" applyAlignment="1">
      <alignment horizontal="center" vertical="center"/>
    </xf>
    <xf numFmtId="0" fontId="31" fillId="0" borderId="2" xfId="49" applyFont="1" applyFill="1" applyBorder="1" applyAlignment="1">
      <alignment horizontal="center" vertical="center"/>
    </xf>
    <xf numFmtId="49" fontId="22" fillId="0" borderId="19" xfId="54" applyNumberFormat="1" applyFont="1" applyFill="1" applyBorder="1" applyAlignment="1">
      <alignment horizontal="center" vertical="center"/>
    </xf>
    <xf numFmtId="0" fontId="28" fillId="0" borderId="2" xfId="55" applyFont="1" applyFill="1" applyBorder="1" applyAlignment="1">
      <alignment horizontal="left"/>
    </xf>
    <xf numFmtId="0" fontId="30" fillId="3" borderId="2" xfId="60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left"/>
    </xf>
    <xf numFmtId="0" fontId="29" fillId="0" borderId="2" xfId="0" applyFont="1" applyFill="1" applyBorder="1" applyAlignment="1">
      <alignment horizontal="center"/>
    </xf>
    <xf numFmtId="0" fontId="30" fillId="3" borderId="2" xfId="0" applyFont="1" applyFill="1" applyBorder="1" applyAlignment="1">
      <alignment horizontal="center"/>
    </xf>
    <xf numFmtId="0" fontId="27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179" fontId="26" fillId="0" borderId="2" xfId="0" applyNumberFormat="1" applyFont="1" applyFill="1" applyBorder="1" applyAlignment="1">
      <alignment horizontal="center" vertical="center"/>
    </xf>
    <xf numFmtId="0" fontId="26" fillId="0" borderId="2" xfId="0" applyNumberFormat="1" applyFont="1" applyFill="1" applyBorder="1" applyAlignment="1">
      <alignment horizontal="center" vertical="center"/>
    </xf>
    <xf numFmtId="0" fontId="32" fillId="0" borderId="20" xfId="0" applyNumberFormat="1" applyFont="1" applyFill="1" applyBorder="1" applyAlignment="1">
      <alignment shrinkToFit="1"/>
    </xf>
    <xf numFmtId="0" fontId="27" fillId="0" borderId="21" xfId="0" applyNumberFormat="1" applyFont="1" applyFill="1" applyBorder="1" applyAlignment="1">
      <alignment horizontal="center" vertical="center"/>
    </xf>
    <xf numFmtId="0" fontId="33" fillId="0" borderId="21" xfId="0" applyFont="1" applyFill="1" applyBorder="1" applyAlignment="1">
      <alignment horizontal="center" vertical="center"/>
    </xf>
    <xf numFmtId="0" fontId="16" fillId="0" borderId="22" xfId="53" applyFont="1" applyFill="1" applyBorder="1" applyAlignment="1">
      <alignment horizontal="center"/>
    </xf>
    <xf numFmtId="49" fontId="16" fillId="0" borderId="23" xfId="53" applyNumberFormat="1" applyFont="1" applyFill="1" applyBorder="1" applyAlignment="1">
      <alignment horizontal="center"/>
    </xf>
    <xf numFmtId="49" fontId="22" fillId="0" borderId="23" xfId="54" applyNumberFormat="1" applyFont="1" applyFill="1" applyBorder="1" applyAlignment="1">
      <alignment horizontal="center" vertical="center"/>
    </xf>
    <xf numFmtId="49" fontId="22" fillId="0" borderId="24" xfId="54" applyNumberFormat="1" applyFont="1" applyFill="1" applyBorder="1" applyAlignment="1">
      <alignment horizontal="center" vertical="center"/>
    </xf>
    <xf numFmtId="0" fontId="22" fillId="0" borderId="0" xfId="53" applyFont="1" applyFill="1" applyAlignment="1"/>
    <xf numFmtId="0" fontId="23" fillId="0" borderId="0" xfId="53" applyFont="1" applyFill="1" applyAlignment="1"/>
    <xf numFmtId="0" fontId="34" fillId="0" borderId="0" xfId="53" applyFont="1" applyFill="1" applyAlignment="1"/>
    <xf numFmtId="14" fontId="34" fillId="0" borderId="0" xfId="53" applyNumberFormat="1" applyFont="1" applyFill="1" applyAlignment="1">
      <alignment horizontal="left"/>
    </xf>
    <xf numFmtId="49" fontId="34" fillId="0" borderId="0" xfId="53" applyNumberFormat="1" applyFont="1" applyFill="1" applyAlignment="1"/>
    <xf numFmtId="0" fontId="17" fillId="0" borderId="0" xfId="52" applyFill="1" applyBorder="1" applyAlignment="1">
      <alignment horizontal="left" vertical="center"/>
    </xf>
    <xf numFmtId="0" fontId="17" fillId="0" borderId="0" xfId="52" applyFont="1" applyFill="1" applyAlignment="1">
      <alignment horizontal="left" vertical="center"/>
    </xf>
    <xf numFmtId="0" fontId="17" fillId="0" borderId="0" xfId="52" applyFill="1" applyAlignment="1">
      <alignment horizontal="left" vertical="center"/>
    </xf>
    <xf numFmtId="0" fontId="35" fillId="0" borderId="25" xfId="52" applyFont="1" applyBorder="1" applyAlignment="1">
      <alignment horizontal="center" vertical="top"/>
    </xf>
    <xf numFmtId="0" fontId="13" fillId="0" borderId="26" xfId="52" applyFont="1" applyFill="1" applyBorder="1" applyAlignment="1">
      <alignment horizontal="left" vertical="center"/>
    </xf>
    <xf numFmtId="0" fontId="20" fillId="0" borderId="27" xfId="52" applyFont="1" applyFill="1" applyBorder="1" applyAlignment="1">
      <alignment horizontal="left" vertical="center"/>
    </xf>
    <xf numFmtId="0" fontId="13" fillId="0" borderId="27" xfId="52" applyFont="1" applyFill="1" applyBorder="1" applyAlignment="1">
      <alignment horizontal="center" vertical="center"/>
    </xf>
    <xf numFmtId="0" fontId="23" fillId="0" borderId="27" xfId="52" applyFont="1" applyFill="1" applyBorder="1" applyAlignment="1">
      <alignment vertical="center" wrapText="1"/>
    </xf>
    <xf numFmtId="0" fontId="13" fillId="0" borderId="27" xfId="52" applyFont="1" applyFill="1" applyBorder="1" applyAlignment="1">
      <alignment vertical="center"/>
    </xf>
    <xf numFmtId="0" fontId="20" fillId="0" borderId="18" xfId="52" applyFont="1" applyBorder="1" applyAlignment="1">
      <alignment horizontal="left" vertical="center"/>
    </xf>
    <xf numFmtId="0" fontId="20" fillId="0" borderId="19" xfId="52" applyFont="1" applyBorder="1" applyAlignment="1">
      <alignment horizontal="left" vertical="center"/>
    </xf>
    <xf numFmtId="0" fontId="13" fillId="0" borderId="27" xfId="52" applyFont="1" applyFill="1" applyBorder="1" applyAlignment="1">
      <alignment horizontal="left" vertical="center"/>
    </xf>
    <xf numFmtId="0" fontId="23" fillId="0" borderId="27" xfId="52" applyFont="1" applyFill="1" applyBorder="1" applyAlignment="1">
      <alignment horizontal="center" vertical="center"/>
    </xf>
    <xf numFmtId="0" fontId="23" fillId="0" borderId="28" xfId="52" applyFont="1" applyFill="1" applyBorder="1" applyAlignment="1">
      <alignment horizontal="center" vertical="center"/>
    </xf>
    <xf numFmtId="0" fontId="13" fillId="0" borderId="29" xfId="52" applyFont="1" applyFill="1" applyBorder="1" applyAlignment="1">
      <alignment vertical="center"/>
    </xf>
    <xf numFmtId="0" fontId="20" fillId="0" borderId="18" xfId="52" applyFont="1" applyFill="1" applyBorder="1" applyAlignment="1">
      <alignment horizontal="left" vertical="center"/>
    </xf>
    <xf numFmtId="0" fontId="13" fillId="0" borderId="18" xfId="52" applyFont="1" applyFill="1" applyBorder="1" applyAlignment="1">
      <alignment vertical="center"/>
    </xf>
    <xf numFmtId="58" fontId="23" fillId="0" borderId="18" xfId="52" applyNumberFormat="1" applyFont="1" applyFill="1" applyBorder="1" applyAlignment="1">
      <alignment horizontal="center" vertical="center"/>
    </xf>
    <xf numFmtId="0" fontId="23" fillId="0" borderId="18" xfId="52" applyFont="1" applyFill="1" applyBorder="1" applyAlignment="1">
      <alignment horizontal="center" vertical="center"/>
    </xf>
    <xf numFmtId="0" fontId="13" fillId="0" borderId="18" xfId="52" applyFont="1" applyFill="1" applyBorder="1" applyAlignment="1">
      <alignment horizontal="center" vertical="center"/>
    </xf>
    <xf numFmtId="0" fontId="13" fillId="0" borderId="19" xfId="52" applyFont="1" applyFill="1" applyBorder="1" applyAlignment="1">
      <alignment horizontal="center" vertical="center"/>
    </xf>
    <xf numFmtId="0" fontId="13" fillId="0" borderId="29" xfId="52" applyFont="1" applyFill="1" applyBorder="1" applyAlignment="1">
      <alignment horizontal="left" vertical="center"/>
    </xf>
    <xf numFmtId="0" fontId="13" fillId="0" borderId="18" xfId="52" applyFont="1" applyFill="1" applyBorder="1" applyAlignment="1">
      <alignment horizontal="left" vertical="center"/>
    </xf>
    <xf numFmtId="0" fontId="23" fillId="0" borderId="18" xfId="52" applyFont="1" applyFill="1" applyBorder="1" applyAlignment="1">
      <alignment horizontal="left" vertical="center"/>
    </xf>
    <xf numFmtId="0" fontId="23" fillId="0" borderId="19" xfId="52" applyFont="1" applyFill="1" applyBorder="1" applyAlignment="1">
      <alignment horizontal="left" vertical="center"/>
    </xf>
    <xf numFmtId="0" fontId="13" fillId="0" borderId="30" xfId="52" applyFont="1" applyFill="1" applyBorder="1" applyAlignment="1">
      <alignment vertical="center"/>
    </xf>
    <xf numFmtId="0" fontId="20" fillId="0" borderId="23" xfId="52" applyFont="1" applyFill="1" applyBorder="1" applyAlignment="1">
      <alignment horizontal="left" vertical="center"/>
    </xf>
    <xf numFmtId="0" fontId="13" fillId="0" borderId="23" xfId="52" applyFont="1" applyFill="1" applyBorder="1" applyAlignment="1">
      <alignment vertical="center"/>
    </xf>
    <xf numFmtId="0" fontId="23" fillId="0" borderId="23" xfId="52" applyFont="1" applyFill="1" applyBorder="1" applyAlignment="1">
      <alignment horizontal="left" vertical="center"/>
    </xf>
    <xf numFmtId="0" fontId="13" fillId="0" borderId="23" xfId="52" applyFont="1" applyFill="1" applyBorder="1" applyAlignment="1">
      <alignment horizontal="left" vertical="center"/>
    </xf>
    <xf numFmtId="0" fontId="23" fillId="0" borderId="24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3" fillId="0" borderId="0" xfId="52" applyFont="1" applyFill="1" applyBorder="1" applyAlignment="1">
      <alignment vertical="center"/>
    </xf>
    <xf numFmtId="0" fontId="23" fillId="0" borderId="0" xfId="52" applyFont="1" applyFill="1" applyBorder="1" applyAlignment="1">
      <alignment vertical="center"/>
    </xf>
    <xf numFmtId="0" fontId="23" fillId="0" borderId="0" xfId="52" applyFont="1" applyFill="1" applyAlignment="1">
      <alignment horizontal="left" vertical="center"/>
    </xf>
    <xf numFmtId="0" fontId="13" fillId="0" borderId="26" xfId="52" applyFont="1" applyFill="1" applyBorder="1" applyAlignment="1">
      <alignment vertical="center"/>
    </xf>
    <xf numFmtId="0" fontId="13" fillId="0" borderId="31" xfId="52" applyFont="1" applyFill="1" applyBorder="1" applyAlignment="1">
      <alignment horizontal="left" vertical="center"/>
    </xf>
    <xf numFmtId="0" fontId="13" fillId="0" borderId="32" xfId="52" applyFont="1" applyFill="1" applyBorder="1" applyAlignment="1">
      <alignment horizontal="left" vertical="center"/>
    </xf>
    <xf numFmtId="0" fontId="13" fillId="0" borderId="33" xfId="52" applyFont="1" applyFill="1" applyBorder="1" applyAlignment="1">
      <alignment horizontal="left" vertical="center"/>
    </xf>
    <xf numFmtId="0" fontId="23" fillId="0" borderId="18" xfId="52" applyFont="1" applyFill="1" applyBorder="1" applyAlignment="1">
      <alignment vertical="center"/>
    </xf>
    <xf numFmtId="0" fontId="23" fillId="0" borderId="34" xfId="52" applyFont="1" applyFill="1" applyBorder="1" applyAlignment="1">
      <alignment horizontal="center" vertical="center"/>
    </xf>
    <xf numFmtId="0" fontId="23" fillId="0" borderId="35" xfId="52" applyFont="1" applyFill="1" applyBorder="1" applyAlignment="1">
      <alignment horizontal="center" vertical="center"/>
    </xf>
    <xf numFmtId="0" fontId="23" fillId="0" borderId="36" xfId="52" applyFont="1" applyFill="1" applyBorder="1" applyAlignment="1">
      <alignment horizontal="center" vertical="center"/>
    </xf>
    <xf numFmtId="0" fontId="14" fillId="0" borderId="37" xfId="52" applyFont="1" applyFill="1" applyBorder="1" applyAlignment="1">
      <alignment horizontal="left" vertical="center"/>
    </xf>
    <xf numFmtId="0" fontId="14" fillId="0" borderId="35" xfId="52" applyFont="1" applyFill="1" applyBorder="1" applyAlignment="1">
      <alignment horizontal="left" vertical="center"/>
    </xf>
    <xf numFmtId="0" fontId="14" fillId="0" borderId="36" xfId="52" applyFont="1" applyFill="1" applyBorder="1" applyAlignment="1">
      <alignment horizontal="left" vertical="center"/>
    </xf>
    <xf numFmtId="0" fontId="23" fillId="0" borderId="23" xfId="52" applyFont="1" applyFill="1" applyBorder="1" applyAlignment="1">
      <alignment vertical="center"/>
    </xf>
    <xf numFmtId="0" fontId="23" fillId="0" borderId="0" xfId="52" applyFont="1" applyFill="1" applyBorder="1" applyAlignment="1">
      <alignment horizontal="left" vertical="center"/>
    </xf>
    <xf numFmtId="0" fontId="13" fillId="0" borderId="28" xfId="52" applyFont="1" applyFill="1" applyBorder="1" applyAlignment="1">
      <alignment horizontal="left" vertical="center"/>
    </xf>
    <xf numFmtId="0" fontId="13" fillId="0" borderId="19" xfId="52" applyFont="1" applyFill="1" applyBorder="1" applyAlignment="1">
      <alignment horizontal="left" vertical="center"/>
    </xf>
    <xf numFmtId="0" fontId="23" fillId="0" borderId="29" xfId="52" applyFont="1" applyFill="1" applyBorder="1" applyAlignment="1">
      <alignment horizontal="left" vertical="center"/>
    </xf>
    <xf numFmtId="0" fontId="23" fillId="0" borderId="37" xfId="52" applyFont="1" applyFill="1" applyBorder="1" applyAlignment="1">
      <alignment horizontal="left" vertical="center"/>
    </xf>
    <xf numFmtId="0" fontId="23" fillId="0" borderId="35" xfId="52" applyFont="1" applyFill="1" applyBorder="1" applyAlignment="1">
      <alignment horizontal="left" vertical="center"/>
    </xf>
    <xf numFmtId="0" fontId="23" fillId="0" borderId="36" xfId="52" applyFont="1" applyFill="1" applyBorder="1" applyAlignment="1">
      <alignment horizontal="left" vertical="center"/>
    </xf>
    <xf numFmtId="0" fontId="23" fillId="0" borderId="29" xfId="52" applyFont="1" applyFill="1" applyBorder="1" applyAlignment="1">
      <alignment horizontal="left" vertical="center" wrapText="1"/>
    </xf>
    <xf numFmtId="0" fontId="23" fillId="0" borderId="18" xfId="52" applyFont="1" applyFill="1" applyBorder="1" applyAlignment="1">
      <alignment horizontal="left" vertical="center" wrapText="1"/>
    </xf>
    <xf numFmtId="0" fontId="23" fillId="0" borderId="19" xfId="52" applyFont="1" applyFill="1" applyBorder="1" applyAlignment="1">
      <alignment horizontal="left" vertical="center" wrapText="1"/>
    </xf>
    <xf numFmtId="0" fontId="13" fillId="0" borderId="30" xfId="52" applyFont="1" applyFill="1" applyBorder="1" applyAlignment="1">
      <alignment horizontal="left" vertical="center"/>
    </xf>
    <xf numFmtId="0" fontId="17" fillId="0" borderId="23" xfId="52" applyFill="1" applyBorder="1" applyAlignment="1">
      <alignment horizontal="center" vertical="center"/>
    </xf>
    <xf numFmtId="0" fontId="17" fillId="0" borderId="24" xfId="52" applyFill="1" applyBorder="1" applyAlignment="1">
      <alignment horizontal="center" vertical="center"/>
    </xf>
    <xf numFmtId="0" fontId="13" fillId="0" borderId="38" xfId="52" applyFont="1" applyFill="1" applyBorder="1" applyAlignment="1">
      <alignment horizontal="center" vertical="center"/>
    </xf>
    <xf numFmtId="0" fontId="13" fillId="0" borderId="39" xfId="52" applyFont="1" applyFill="1" applyBorder="1" applyAlignment="1">
      <alignment horizontal="left" vertical="center"/>
    </xf>
    <xf numFmtId="0" fontId="13" fillId="0" borderId="33" xfId="52" applyFont="1" applyFill="1" applyBorder="1" applyAlignment="1">
      <alignment horizontal="center" vertical="center"/>
    </xf>
    <xf numFmtId="0" fontId="23" fillId="0" borderId="40" xfId="52" applyFont="1" applyFill="1" applyBorder="1" applyAlignment="1">
      <alignment horizontal="left" vertical="center"/>
    </xf>
    <xf numFmtId="0" fontId="23" fillId="0" borderId="19" xfId="52" applyFont="1" applyFill="1" applyBorder="1" applyAlignment="1">
      <alignment horizontal="center" vertical="center"/>
    </xf>
    <xf numFmtId="0" fontId="23" fillId="0" borderId="19" xfId="52" applyFont="1" applyFill="1" applyBorder="1" applyAlignment="1">
      <alignment horizontal="center" vertical="center" wrapText="1"/>
    </xf>
    <xf numFmtId="0" fontId="17" fillId="0" borderId="36" xfId="52" applyFont="1" applyFill="1" applyBorder="1" applyAlignment="1">
      <alignment horizontal="center" vertical="center"/>
    </xf>
    <xf numFmtId="0" fontId="36" fillId="0" borderId="36" xfId="52" applyFont="1" applyFill="1" applyBorder="1" applyAlignment="1">
      <alignment horizontal="center" vertical="center"/>
    </xf>
    <xf numFmtId="0" fontId="23" fillId="0" borderId="37" xfId="52" applyFont="1" applyFill="1" applyBorder="1" applyAlignment="1">
      <alignment horizontal="right" vertical="center"/>
    </xf>
    <xf numFmtId="0" fontId="23" fillId="0" borderId="35" xfId="52" applyFont="1" applyFill="1" applyBorder="1" applyAlignment="1">
      <alignment horizontal="right" vertical="center"/>
    </xf>
    <xf numFmtId="0" fontId="23" fillId="0" borderId="40" xfId="52" applyFont="1" applyFill="1" applyBorder="1" applyAlignment="1">
      <alignment horizontal="right" vertical="center"/>
    </xf>
    <xf numFmtId="0" fontId="23" fillId="0" borderId="41" xfId="52" applyFont="1" applyFill="1" applyBorder="1" applyAlignment="1">
      <alignment horizontal="center" vertical="center"/>
    </xf>
    <xf numFmtId="0" fontId="14" fillId="0" borderId="26" xfId="52" applyFont="1" applyFill="1" applyBorder="1" applyAlignment="1">
      <alignment horizontal="left" vertical="center"/>
    </xf>
    <xf numFmtId="0" fontId="14" fillId="0" borderId="27" xfId="52" applyFont="1" applyFill="1" applyBorder="1" applyAlignment="1">
      <alignment horizontal="left" vertical="center"/>
    </xf>
    <xf numFmtId="0" fontId="14" fillId="0" borderId="28" xfId="52" applyFont="1" applyFill="1" applyBorder="1" applyAlignment="1">
      <alignment horizontal="left" vertical="center"/>
    </xf>
    <xf numFmtId="0" fontId="13" fillId="0" borderId="34" xfId="52" applyFont="1" applyFill="1" applyBorder="1" applyAlignment="1">
      <alignment horizontal="left" vertical="center"/>
    </xf>
    <xf numFmtId="0" fontId="13" fillId="0" borderId="40" xfId="52" applyFont="1" applyFill="1" applyBorder="1" applyAlignment="1">
      <alignment horizontal="left" vertical="center"/>
    </xf>
    <xf numFmtId="0" fontId="23" fillId="0" borderId="23" xfId="52" applyFont="1" applyFill="1" applyBorder="1" applyAlignment="1">
      <alignment horizontal="center" vertical="center"/>
    </xf>
    <xf numFmtId="58" fontId="23" fillId="0" borderId="23" xfId="52" applyNumberFormat="1" applyFont="1" applyFill="1" applyBorder="1" applyAlignment="1">
      <alignment horizontal="center" vertical="center"/>
    </xf>
    <xf numFmtId="0" fontId="13" fillId="0" borderId="23" xfId="52" applyFont="1" applyFill="1" applyBorder="1" applyAlignment="1">
      <alignment horizontal="center" vertical="center"/>
    </xf>
    <xf numFmtId="0" fontId="23" fillId="0" borderId="24" xfId="52" applyFont="1" applyFill="1" applyBorder="1" applyAlignment="1">
      <alignment horizontal="center" vertical="center"/>
    </xf>
    <xf numFmtId="0" fontId="22" fillId="0" borderId="0" xfId="53" applyFont="1" applyFill="1" applyAlignment="1">
      <alignment horizontal="center"/>
    </xf>
    <xf numFmtId="0" fontId="18" fillId="0" borderId="0" xfId="53" applyFont="1" applyFill="1" applyBorder="1" applyAlignment="1">
      <alignment horizontal="center" vertical="center"/>
    </xf>
    <xf numFmtId="0" fontId="16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6" fillId="0" borderId="42" xfId="53" applyFont="1" applyFill="1" applyBorder="1" applyAlignment="1">
      <alignment horizontal="center"/>
    </xf>
    <xf numFmtId="0" fontId="16" fillId="0" borderId="43" xfId="53" applyFont="1" applyFill="1" applyBorder="1" applyAlignment="1">
      <alignment horizontal="center"/>
    </xf>
    <xf numFmtId="49" fontId="22" fillId="0" borderId="16" xfId="54" applyNumberFormat="1" applyFont="1" applyFill="1" applyBorder="1" applyAlignment="1">
      <alignment horizontal="center" vertical="center"/>
    </xf>
    <xf numFmtId="49" fontId="22" fillId="0" borderId="2" xfId="54" applyNumberFormat="1" applyFont="1" applyFill="1" applyBorder="1" applyAlignment="1">
      <alignment horizontal="center" vertical="center"/>
    </xf>
    <xf numFmtId="178" fontId="27" fillId="0" borderId="2" xfId="0" applyNumberFormat="1" applyFont="1" applyFill="1" applyBorder="1" applyAlignment="1">
      <alignment horizontal="center" vertical="center"/>
    </xf>
    <xf numFmtId="178" fontId="27" fillId="0" borderId="17" xfId="0" applyNumberFormat="1" applyFont="1" applyFill="1" applyBorder="1" applyAlignment="1">
      <alignment horizontal="center" vertical="center"/>
    </xf>
    <xf numFmtId="49" fontId="22" fillId="0" borderId="17" xfId="54" applyNumberFormat="1" applyFont="1" applyFill="1" applyBorder="1" applyAlignment="1">
      <alignment horizontal="center" vertical="center"/>
    </xf>
    <xf numFmtId="0" fontId="28" fillId="0" borderId="44" xfId="55" applyFont="1" applyFill="1" applyBorder="1" applyAlignment="1">
      <alignment horizontal="left"/>
    </xf>
    <xf numFmtId="0" fontId="28" fillId="0" borderId="16" xfId="55" applyFont="1" applyFill="1" applyBorder="1" applyAlignment="1">
      <alignment horizontal="left"/>
    </xf>
    <xf numFmtId="0" fontId="28" fillId="0" borderId="16" xfId="0" applyFont="1" applyFill="1" applyBorder="1" applyAlignment="1">
      <alignment horizontal="left"/>
    </xf>
    <xf numFmtId="179" fontId="26" fillId="0" borderId="17" xfId="0" applyNumberFormat="1" applyFont="1" applyFill="1" applyBorder="1" applyAlignment="1">
      <alignment horizontal="center" vertical="center"/>
    </xf>
    <xf numFmtId="0" fontId="26" fillId="0" borderId="17" xfId="0" applyNumberFormat="1" applyFont="1" applyFill="1" applyBorder="1" applyAlignment="1">
      <alignment horizontal="center" vertical="center"/>
    </xf>
    <xf numFmtId="0" fontId="27" fillId="0" borderId="45" xfId="0" applyNumberFormat="1" applyFont="1" applyFill="1" applyBorder="1" applyAlignment="1">
      <alignment horizontal="center" vertical="center"/>
    </xf>
    <xf numFmtId="0" fontId="16" fillId="0" borderId="46" xfId="53" applyFont="1" applyFill="1" applyBorder="1" applyAlignment="1">
      <alignment horizontal="center"/>
    </xf>
    <xf numFmtId="49" fontId="16" fillId="0" borderId="20" xfId="53" applyNumberFormat="1" applyFont="1" applyFill="1" applyBorder="1" applyAlignment="1">
      <alignment horizontal="center"/>
    </xf>
    <xf numFmtId="49" fontId="16" fillId="0" borderId="21" xfId="53" applyNumberFormat="1" applyFont="1" applyFill="1" applyBorder="1" applyAlignment="1">
      <alignment horizontal="center"/>
    </xf>
    <xf numFmtId="49" fontId="22" fillId="0" borderId="45" xfId="54" applyNumberFormat="1" applyFont="1" applyFill="1" applyBorder="1" applyAlignment="1">
      <alignment horizontal="center" vertical="center"/>
    </xf>
    <xf numFmtId="0" fontId="34" fillId="0" borderId="0" xfId="53" applyFont="1" applyFill="1" applyAlignment="1">
      <alignment horizontal="center"/>
    </xf>
    <xf numFmtId="0" fontId="16" fillId="0" borderId="0" xfId="53" applyFont="1" applyFill="1" applyAlignment="1">
      <alignment horizontal="left"/>
    </xf>
    <xf numFmtId="0" fontId="17" fillId="0" borderId="0" xfId="52" applyFont="1" applyAlignment="1">
      <alignment horizontal="left" vertical="center"/>
    </xf>
    <xf numFmtId="0" fontId="36" fillId="0" borderId="47" xfId="52" applyFont="1" applyBorder="1" applyAlignment="1">
      <alignment horizontal="left" vertical="center"/>
    </xf>
    <xf numFmtId="0" fontId="20" fillId="0" borderId="48" xfId="52" applyFont="1" applyBorder="1" applyAlignment="1">
      <alignment horizontal="center" vertical="center"/>
    </xf>
    <xf numFmtId="0" fontId="36" fillId="0" borderId="48" xfId="52" applyFont="1" applyBorder="1" applyAlignment="1">
      <alignment horizontal="center" vertical="center"/>
    </xf>
    <xf numFmtId="0" fontId="14" fillId="0" borderId="48" xfId="52" applyFont="1" applyBorder="1" applyAlignment="1">
      <alignment horizontal="left" vertical="center"/>
    </xf>
    <xf numFmtId="0" fontId="17" fillId="0" borderId="48" xfId="52" applyFont="1" applyBorder="1" applyAlignment="1">
      <alignment horizontal="center" vertical="center"/>
    </xf>
    <xf numFmtId="0" fontId="17" fillId="0" borderId="49" xfId="52" applyFont="1" applyBorder="1" applyAlignment="1">
      <alignment horizontal="center" vertical="center"/>
    </xf>
    <xf numFmtId="0" fontId="14" fillId="0" borderId="26" xfId="52" applyFont="1" applyBorder="1" applyAlignment="1">
      <alignment horizontal="center" vertical="center"/>
    </xf>
    <xf numFmtId="0" fontId="14" fillId="0" borderId="27" xfId="52" applyFont="1" applyBorder="1" applyAlignment="1">
      <alignment horizontal="center" vertical="center"/>
    </xf>
    <xf numFmtId="0" fontId="14" fillId="0" borderId="28" xfId="52" applyFont="1" applyBorder="1" applyAlignment="1">
      <alignment horizontal="center" vertical="center"/>
    </xf>
    <xf numFmtId="0" fontId="36" fillId="0" borderId="26" xfId="52" applyFont="1" applyBorder="1" applyAlignment="1">
      <alignment horizontal="center" vertical="center"/>
    </xf>
    <xf numFmtId="0" fontId="36" fillId="0" borderId="27" xfId="52" applyFont="1" applyBorder="1" applyAlignment="1">
      <alignment horizontal="center" vertical="center"/>
    </xf>
    <xf numFmtId="0" fontId="36" fillId="0" borderId="28" xfId="52" applyFont="1" applyBorder="1" applyAlignment="1">
      <alignment horizontal="center" vertical="center"/>
    </xf>
    <xf numFmtId="0" fontId="14" fillId="0" borderId="29" xfId="52" applyFont="1" applyBorder="1" applyAlignment="1">
      <alignment horizontal="left" vertical="center"/>
    </xf>
    <xf numFmtId="0" fontId="20" fillId="0" borderId="18" xfId="52" applyFont="1" applyBorder="1" applyAlignment="1">
      <alignment horizontal="left" vertical="center" wrapText="1"/>
    </xf>
    <xf numFmtId="0" fontId="20" fillId="0" borderId="19" xfId="52" applyFont="1" applyBorder="1" applyAlignment="1">
      <alignment horizontal="left" vertical="center" wrapText="1"/>
    </xf>
    <xf numFmtId="0" fontId="14" fillId="0" borderId="18" xfId="52" applyFont="1" applyBorder="1" applyAlignment="1">
      <alignment horizontal="left" vertical="center"/>
    </xf>
    <xf numFmtId="14" fontId="20" fillId="0" borderId="18" xfId="52" applyNumberFormat="1" applyFont="1" applyBorder="1" applyAlignment="1">
      <alignment horizontal="center" vertical="center"/>
    </xf>
    <xf numFmtId="14" fontId="20" fillId="0" borderId="19" xfId="52" applyNumberFormat="1" applyFont="1" applyBorder="1" applyAlignment="1">
      <alignment horizontal="center" vertical="center"/>
    </xf>
    <xf numFmtId="0" fontId="14" fillId="0" borderId="29" xfId="52" applyFont="1" applyBorder="1" applyAlignment="1">
      <alignment vertical="center"/>
    </xf>
    <xf numFmtId="0" fontId="20" fillId="0" borderId="18" xfId="52" applyNumberFormat="1" applyFont="1" applyBorder="1" applyAlignment="1">
      <alignment horizontal="center" vertical="center"/>
    </xf>
    <xf numFmtId="0" fontId="20" fillId="0" borderId="19" xfId="52" applyFont="1" applyBorder="1" applyAlignment="1">
      <alignment horizontal="center" vertical="center"/>
    </xf>
    <xf numFmtId="0" fontId="14" fillId="0" borderId="18" xfId="52" applyFont="1" applyBorder="1" applyAlignment="1">
      <alignment vertical="center"/>
    </xf>
    <xf numFmtId="0" fontId="20" fillId="0" borderId="50" xfId="52" applyFont="1" applyBorder="1" applyAlignment="1">
      <alignment horizontal="center" vertical="center"/>
    </xf>
    <xf numFmtId="0" fontId="20" fillId="0" borderId="51" xfId="52" applyFont="1" applyBorder="1" applyAlignment="1">
      <alignment horizontal="center" vertical="center"/>
    </xf>
    <xf numFmtId="0" fontId="17" fillId="0" borderId="18" xfId="52" applyFont="1" applyBorder="1" applyAlignment="1">
      <alignment vertical="center"/>
    </xf>
    <xf numFmtId="0" fontId="37" fillId="0" borderId="30" xfId="52" applyFont="1" applyBorder="1" applyAlignment="1">
      <alignment vertical="center"/>
    </xf>
    <xf numFmtId="0" fontId="38" fillId="0" borderId="52" xfId="52" applyFont="1" applyBorder="1" applyAlignment="1">
      <alignment horizontal="center" vertical="center"/>
    </xf>
    <xf numFmtId="0" fontId="20" fillId="0" borderId="41" xfId="52" applyFont="1" applyBorder="1" applyAlignment="1">
      <alignment horizontal="center" vertical="center"/>
    </xf>
    <xf numFmtId="0" fontId="14" fillId="0" borderId="30" xfId="52" applyFont="1" applyBorder="1" applyAlignment="1">
      <alignment horizontal="left" vertical="center"/>
    </xf>
    <xf numFmtId="0" fontId="14" fillId="0" borderId="23" xfId="52" applyFont="1" applyBorder="1" applyAlignment="1">
      <alignment horizontal="left" vertical="center"/>
    </xf>
    <xf numFmtId="14" fontId="20" fillId="0" borderId="23" xfId="52" applyNumberFormat="1" applyFont="1" applyBorder="1" applyAlignment="1">
      <alignment horizontal="center" vertical="center"/>
    </xf>
    <xf numFmtId="14" fontId="20" fillId="0" borderId="24" xfId="52" applyNumberFormat="1" applyFont="1" applyBorder="1" applyAlignment="1">
      <alignment horizontal="center" vertical="center"/>
    </xf>
    <xf numFmtId="0" fontId="20" fillId="0" borderId="23" xfId="52" applyFont="1" applyBorder="1" applyAlignment="1">
      <alignment horizontal="left" vertical="center"/>
    </xf>
    <xf numFmtId="0" fontId="20" fillId="0" borderId="24" xfId="52" applyFont="1" applyBorder="1" applyAlignment="1">
      <alignment horizontal="left" vertical="center"/>
    </xf>
    <xf numFmtId="0" fontId="36" fillId="0" borderId="0" xfId="52" applyFont="1" applyBorder="1" applyAlignment="1">
      <alignment horizontal="left" vertical="center"/>
    </xf>
    <xf numFmtId="0" fontId="14" fillId="0" borderId="26" xfId="52" applyFont="1" applyBorder="1" applyAlignment="1">
      <alignment vertical="center"/>
    </xf>
    <xf numFmtId="0" fontId="17" fillId="0" borderId="27" xfId="52" applyFont="1" applyBorder="1" applyAlignment="1">
      <alignment horizontal="left" vertical="center"/>
    </xf>
    <xf numFmtId="0" fontId="20" fillId="0" borderId="27" xfId="52" applyFont="1" applyBorder="1" applyAlignment="1">
      <alignment horizontal="left" vertical="center"/>
    </xf>
    <xf numFmtId="0" fontId="17" fillId="0" borderId="27" xfId="52" applyFont="1" applyBorder="1" applyAlignment="1">
      <alignment vertical="center"/>
    </xf>
    <xf numFmtId="0" fontId="14" fillId="0" borderId="27" xfId="52" applyFont="1" applyBorder="1" applyAlignment="1">
      <alignment vertical="center"/>
    </xf>
    <xf numFmtId="0" fontId="20" fillId="0" borderId="28" xfId="52" applyFont="1" applyBorder="1" applyAlignment="1">
      <alignment horizontal="left" vertical="center"/>
    </xf>
    <xf numFmtId="0" fontId="17" fillId="0" borderId="18" xfId="52" applyFont="1" applyBorder="1" applyAlignment="1">
      <alignment horizontal="left" vertical="center"/>
    </xf>
    <xf numFmtId="0" fontId="14" fillId="0" borderId="24" xfId="52" applyFont="1" applyBorder="1" applyAlignment="1">
      <alignment horizontal="left" vertical="center"/>
    </xf>
    <xf numFmtId="0" fontId="14" fillId="0" borderId="0" xfId="52" applyFont="1" applyBorder="1" applyAlignment="1">
      <alignment horizontal="left" vertical="center"/>
    </xf>
    <xf numFmtId="0" fontId="23" fillId="0" borderId="39" xfId="52" applyFont="1" applyBorder="1" applyAlignment="1">
      <alignment horizontal="left" vertical="center" wrapText="1"/>
    </xf>
    <xf numFmtId="0" fontId="23" fillId="0" borderId="32" xfId="52" applyFont="1" applyBorder="1" applyAlignment="1">
      <alignment horizontal="left" vertical="center" wrapText="1"/>
    </xf>
    <xf numFmtId="0" fontId="23" fillId="0" borderId="53" xfId="52" applyFont="1" applyBorder="1" applyAlignment="1">
      <alignment horizontal="left" vertical="center" wrapText="1"/>
    </xf>
    <xf numFmtId="0" fontId="13" fillId="0" borderId="27" xfId="52" applyFont="1" applyBorder="1" applyAlignment="1">
      <alignment horizontal="left" vertical="center"/>
    </xf>
    <xf numFmtId="0" fontId="13" fillId="0" borderId="28" xfId="52" applyFont="1" applyBorder="1" applyAlignment="1">
      <alignment horizontal="left" vertical="center"/>
    </xf>
    <xf numFmtId="0" fontId="23" fillId="0" borderId="37" xfId="52" applyFont="1" applyBorder="1" applyAlignment="1">
      <alignment horizontal="left" vertical="center"/>
    </xf>
    <xf numFmtId="0" fontId="23" fillId="0" borderId="35" xfId="52" applyFont="1" applyBorder="1" applyAlignment="1">
      <alignment horizontal="left" vertical="center"/>
    </xf>
    <xf numFmtId="0" fontId="23" fillId="0" borderId="40" xfId="52" applyFont="1" applyBorder="1" applyAlignment="1">
      <alignment horizontal="left" vertical="center"/>
    </xf>
    <xf numFmtId="0" fontId="23" fillId="0" borderId="34" xfId="52" applyFont="1" applyBorder="1" applyAlignment="1">
      <alignment horizontal="left" vertical="center"/>
    </xf>
    <xf numFmtId="0" fontId="13" fillId="0" borderId="34" xfId="52" applyFont="1" applyBorder="1" applyAlignment="1">
      <alignment horizontal="left" vertical="center"/>
    </xf>
    <xf numFmtId="0" fontId="13" fillId="0" borderId="35" xfId="52" applyFont="1" applyBorder="1" applyAlignment="1">
      <alignment horizontal="left" vertical="center"/>
    </xf>
    <xf numFmtId="0" fontId="13" fillId="0" borderId="36" xfId="52" applyFont="1" applyBorder="1" applyAlignment="1">
      <alignment horizontal="left" vertical="center"/>
    </xf>
    <xf numFmtId="0" fontId="20" fillId="0" borderId="30" xfId="52" applyFont="1" applyBorder="1" applyAlignment="1">
      <alignment horizontal="left" vertical="center"/>
    </xf>
    <xf numFmtId="0" fontId="23" fillId="0" borderId="26" xfId="52" applyFont="1" applyBorder="1" applyAlignment="1">
      <alignment horizontal="left" vertical="center" wrapText="1"/>
    </xf>
    <xf numFmtId="0" fontId="23" fillId="0" borderId="27" xfId="52" applyFont="1" applyBorder="1" applyAlignment="1">
      <alignment horizontal="left" vertical="center"/>
    </xf>
    <xf numFmtId="0" fontId="36" fillId="0" borderId="0" xfId="0" applyFont="1" applyBorder="1" applyAlignment="1">
      <alignment horizontal="left" vertical="center"/>
    </xf>
    <xf numFmtId="0" fontId="14" fillId="0" borderId="29" xfId="52" applyFont="1" applyFill="1" applyBorder="1" applyAlignment="1">
      <alignment horizontal="left" vertical="center"/>
    </xf>
    <xf numFmtId="0" fontId="20" fillId="0" borderId="19" xfId="52" applyFont="1" applyFill="1" applyBorder="1" applyAlignment="1">
      <alignment horizontal="left" vertical="center"/>
    </xf>
    <xf numFmtId="0" fontId="14" fillId="0" borderId="30" xfId="52" applyFont="1" applyBorder="1" applyAlignment="1">
      <alignment horizontal="center" vertical="center"/>
    </xf>
    <xf numFmtId="0" fontId="14" fillId="0" borderId="23" xfId="52" applyFont="1" applyBorder="1" applyAlignment="1">
      <alignment horizontal="center" vertical="center"/>
    </xf>
    <xf numFmtId="0" fontId="14" fillId="0" borderId="24" xfId="52" applyFont="1" applyBorder="1" applyAlignment="1">
      <alignment horizontal="center" vertical="center"/>
    </xf>
    <xf numFmtId="0" fontId="14" fillId="0" borderId="29" xfId="52" applyFont="1" applyBorder="1" applyAlignment="1">
      <alignment horizontal="center" vertical="center"/>
    </xf>
    <xf numFmtId="0" fontId="14" fillId="0" borderId="18" xfId="52" applyFont="1" applyBorder="1" applyAlignment="1">
      <alignment horizontal="center" vertical="center"/>
    </xf>
    <xf numFmtId="0" fontId="13" fillId="0" borderId="18" xfId="52" applyFont="1" applyBorder="1" applyAlignment="1">
      <alignment horizontal="left" vertical="center"/>
    </xf>
    <xf numFmtId="0" fontId="13" fillId="0" borderId="19" xfId="52" applyFont="1" applyBorder="1" applyAlignment="1">
      <alignment horizontal="left" vertical="center"/>
    </xf>
    <xf numFmtId="0" fontId="14" fillId="0" borderId="54" xfId="52" applyFont="1" applyFill="1" applyBorder="1" applyAlignment="1">
      <alignment horizontal="left" vertical="center"/>
    </xf>
    <xf numFmtId="0" fontId="14" fillId="0" borderId="55" xfId="52" applyFont="1" applyFill="1" applyBorder="1" applyAlignment="1">
      <alignment horizontal="left" vertical="center"/>
    </xf>
    <xf numFmtId="0" fontId="14" fillId="0" borderId="41" xfId="52" applyFont="1" applyFill="1" applyBorder="1" applyAlignment="1">
      <alignment horizontal="left" vertical="center"/>
    </xf>
    <xf numFmtId="0" fontId="36" fillId="0" borderId="0" xfId="52" applyFont="1" applyFill="1" applyBorder="1" applyAlignment="1">
      <alignment horizontal="left" vertical="center"/>
    </xf>
    <xf numFmtId="0" fontId="20" fillId="0" borderId="39" xfId="52" applyFont="1" applyFill="1" applyBorder="1" applyAlignment="1">
      <alignment horizontal="left" vertical="center"/>
    </xf>
    <xf numFmtId="0" fontId="20" fillId="0" borderId="32" xfId="52" applyFont="1" applyFill="1" applyBorder="1" applyAlignment="1">
      <alignment horizontal="left" vertical="center"/>
    </xf>
    <xf numFmtId="0" fontId="20" fillId="0" borderId="33" xfId="52" applyFont="1" applyFill="1" applyBorder="1" applyAlignment="1">
      <alignment horizontal="left" vertical="center"/>
    </xf>
    <xf numFmtId="0" fontId="20" fillId="0" borderId="37" xfId="52" applyFont="1" applyFill="1" applyBorder="1" applyAlignment="1">
      <alignment horizontal="left" vertical="center"/>
    </xf>
    <xf numFmtId="0" fontId="20" fillId="0" borderId="35" xfId="52" applyFont="1" applyFill="1" applyBorder="1" applyAlignment="1">
      <alignment horizontal="left" vertical="center"/>
    </xf>
    <xf numFmtId="0" fontId="20" fillId="0" borderId="36" xfId="52" applyFont="1" applyFill="1" applyBorder="1" applyAlignment="1">
      <alignment horizontal="left" vertical="center"/>
    </xf>
    <xf numFmtId="0" fontId="14" fillId="0" borderId="37" xfId="52" applyFont="1" applyBorder="1" applyAlignment="1">
      <alignment horizontal="left" vertical="center"/>
    </xf>
    <xf numFmtId="0" fontId="14" fillId="0" borderId="35" xfId="52" applyFont="1" applyBorder="1" applyAlignment="1">
      <alignment horizontal="left" vertical="center"/>
    </xf>
    <xf numFmtId="0" fontId="14" fillId="0" borderId="36" xfId="52" applyFont="1" applyBorder="1" applyAlignment="1">
      <alignment horizontal="left" vertical="center"/>
    </xf>
    <xf numFmtId="0" fontId="36" fillId="0" borderId="56" xfId="52" applyFont="1" applyBorder="1" applyAlignment="1">
      <alignment vertical="center"/>
    </xf>
    <xf numFmtId="0" fontId="20" fillId="0" borderId="57" xfId="52" applyFont="1" applyBorder="1" applyAlignment="1">
      <alignment horizontal="center" vertical="center"/>
    </xf>
    <xf numFmtId="0" fontId="36" fillId="0" borderId="57" xfId="52" applyFont="1" applyBorder="1" applyAlignment="1">
      <alignment vertical="center"/>
    </xf>
    <xf numFmtId="58" fontId="17" fillId="0" borderId="57" xfId="52" applyNumberFormat="1" applyFont="1" applyBorder="1" applyAlignment="1">
      <alignment vertical="center"/>
    </xf>
    <xf numFmtId="0" fontId="36" fillId="0" borderId="57" xfId="52" applyFont="1" applyBorder="1" applyAlignment="1">
      <alignment horizontal="center" vertical="center"/>
    </xf>
    <xf numFmtId="0" fontId="20" fillId="0" borderId="58" xfId="52" applyFont="1" applyBorder="1" applyAlignment="1">
      <alignment horizontal="center" vertical="center"/>
    </xf>
    <xf numFmtId="0" fontId="36" fillId="0" borderId="59" xfId="52" applyFont="1" applyFill="1" applyBorder="1" applyAlignment="1">
      <alignment horizontal="left" vertical="center"/>
    </xf>
    <xf numFmtId="0" fontId="36" fillId="0" borderId="57" xfId="52" applyFont="1" applyFill="1" applyBorder="1" applyAlignment="1">
      <alignment horizontal="left" vertical="center"/>
    </xf>
    <xf numFmtId="0" fontId="36" fillId="0" borderId="60" xfId="52" applyFont="1" applyFill="1" applyBorder="1" applyAlignment="1">
      <alignment horizontal="left" vertical="center"/>
    </xf>
    <xf numFmtId="0" fontId="36" fillId="0" borderId="61" xfId="52" applyFont="1" applyFill="1" applyBorder="1" applyAlignment="1">
      <alignment horizontal="center" vertical="center"/>
    </xf>
    <xf numFmtId="0" fontId="36" fillId="0" borderId="62" xfId="52" applyFont="1" applyFill="1" applyBorder="1" applyAlignment="1">
      <alignment horizontal="center" vertical="center"/>
    </xf>
    <xf numFmtId="0" fontId="36" fillId="0" borderId="63" xfId="52" applyFont="1" applyFill="1" applyBorder="1" applyAlignment="1">
      <alignment horizontal="center" vertical="center"/>
    </xf>
    <xf numFmtId="0" fontId="36" fillId="0" borderId="30" xfId="52" applyFont="1" applyFill="1" applyBorder="1" applyAlignment="1">
      <alignment horizontal="center" vertical="center"/>
    </xf>
    <xf numFmtId="0" fontId="36" fillId="0" borderId="23" xfId="52" applyFont="1" applyFill="1" applyBorder="1" applyAlignment="1">
      <alignment horizontal="center" vertical="center"/>
    </xf>
    <xf numFmtId="0" fontId="36" fillId="0" borderId="24" xfId="52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6" fillId="0" borderId="64" xfId="52" applyFont="1" applyFill="1" applyBorder="1" applyAlignment="1">
      <alignment horizontal="center" vertical="center"/>
    </xf>
    <xf numFmtId="0" fontId="0" fillId="0" borderId="65" xfId="0" applyFont="1" applyFill="1" applyBorder="1" applyAlignment="1">
      <alignment horizontal="left" vertical="center"/>
    </xf>
    <xf numFmtId="0" fontId="22" fillId="0" borderId="66" xfId="53" applyFont="1" applyFill="1" applyBorder="1" applyAlignment="1" applyProtection="1">
      <alignment horizontal="center" vertical="center"/>
    </xf>
    <xf numFmtId="0" fontId="0" fillId="0" borderId="67" xfId="0" applyFont="1" applyFill="1" applyBorder="1" applyAlignment="1">
      <alignment horizontal="left" vertical="center"/>
    </xf>
    <xf numFmtId="178" fontId="27" fillId="0" borderId="3" xfId="0" applyNumberFormat="1" applyFont="1" applyFill="1" applyBorder="1" applyAlignment="1">
      <alignment horizontal="center" vertical="center"/>
    </xf>
    <xf numFmtId="0" fontId="20" fillId="4" borderId="68" xfId="0" applyFont="1" applyFill="1" applyBorder="1" applyAlignment="1">
      <alignment horizontal="center" vertical="center"/>
    </xf>
    <xf numFmtId="0" fontId="26" fillId="4" borderId="69" xfId="0" applyFont="1" applyFill="1" applyBorder="1" applyAlignment="1">
      <alignment horizontal="center" vertical="center"/>
    </xf>
    <xf numFmtId="0" fontId="27" fillId="0" borderId="19" xfId="0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0" xfId="0" applyNumberFormat="1" applyFont="1" applyFill="1" applyBorder="1" applyAlignment="1">
      <alignment horizontal="center" vertical="center"/>
    </xf>
    <xf numFmtId="0" fontId="25" fillId="0" borderId="0" xfId="51" applyNumberFormat="1" applyFont="1" applyFill="1" applyBorder="1" applyAlignment="1">
      <alignment horizontal="center" vertical="center"/>
    </xf>
    <xf numFmtId="14" fontId="34" fillId="0" borderId="0" xfId="53" applyNumberFormat="1" applyFont="1" applyFill="1" applyAlignment="1"/>
    <xf numFmtId="0" fontId="17" fillId="0" borderId="0" xfId="52" applyFont="1" applyBorder="1" applyAlignment="1">
      <alignment horizontal="left" vertical="center"/>
    </xf>
    <xf numFmtId="0" fontId="39" fillId="0" borderId="25" xfId="52" applyFont="1" applyBorder="1" applyAlignment="1">
      <alignment horizontal="center" vertical="top"/>
    </xf>
    <xf numFmtId="0" fontId="14" fillId="0" borderId="70" xfId="52" applyFont="1" applyBorder="1" applyAlignment="1">
      <alignment horizontal="left" vertical="center"/>
    </xf>
    <xf numFmtId="0" fontId="14" fillId="0" borderId="25" xfId="52" applyFont="1" applyBorder="1" applyAlignment="1">
      <alignment horizontal="left" vertical="center"/>
    </xf>
    <xf numFmtId="0" fontId="14" fillId="0" borderId="38" xfId="52" applyFont="1" applyBorder="1" applyAlignment="1">
      <alignment horizontal="left" vertical="center"/>
    </xf>
    <xf numFmtId="0" fontId="14" fillId="0" borderId="71" xfId="52" applyFont="1" applyBorder="1" applyAlignment="1">
      <alignment horizontal="left" vertical="center"/>
    </xf>
    <xf numFmtId="0" fontId="36" fillId="0" borderId="59" xfId="52" applyFont="1" applyBorder="1" applyAlignment="1">
      <alignment horizontal="left" vertical="center"/>
    </xf>
    <xf numFmtId="0" fontId="36" fillId="0" borderId="57" xfId="52" applyFont="1" applyBorder="1" applyAlignment="1">
      <alignment horizontal="left" vertical="center"/>
    </xf>
    <xf numFmtId="0" fontId="36" fillId="0" borderId="60" xfId="52" applyFont="1" applyBorder="1" applyAlignment="1">
      <alignment horizontal="left" vertical="center"/>
    </xf>
    <xf numFmtId="0" fontId="14" fillId="0" borderId="61" xfId="52" applyFont="1" applyBorder="1" applyAlignment="1">
      <alignment vertical="center"/>
    </xf>
    <xf numFmtId="0" fontId="17" fillId="0" borderId="62" xfId="52" applyFont="1" applyBorder="1" applyAlignment="1">
      <alignment horizontal="left" vertical="center"/>
    </xf>
    <xf numFmtId="0" fontId="20" fillId="0" borderId="62" xfId="52" applyFont="1" applyBorder="1" applyAlignment="1">
      <alignment horizontal="left" vertical="center"/>
    </xf>
    <xf numFmtId="0" fontId="17" fillId="0" borderId="62" xfId="52" applyFont="1" applyBorder="1" applyAlignment="1">
      <alignment vertical="center"/>
    </xf>
    <xf numFmtId="0" fontId="14" fillId="0" borderId="62" xfId="52" applyFont="1" applyBorder="1" applyAlignment="1">
      <alignment vertical="center"/>
    </xf>
    <xf numFmtId="0" fontId="20" fillId="0" borderId="63" xfId="52" applyFont="1" applyBorder="1" applyAlignment="1">
      <alignment horizontal="left" vertical="center"/>
    </xf>
    <xf numFmtId="0" fontId="14" fillId="0" borderId="61" xfId="52" applyFont="1" applyBorder="1" applyAlignment="1">
      <alignment horizontal="center" vertical="center"/>
    </xf>
    <xf numFmtId="0" fontId="20" fillId="0" borderId="62" xfId="52" applyFont="1" applyBorder="1" applyAlignment="1">
      <alignment horizontal="center" vertical="center"/>
    </xf>
    <xf numFmtId="0" fontId="14" fillId="0" borderId="62" xfId="52" applyFont="1" applyBorder="1" applyAlignment="1">
      <alignment horizontal="center" vertical="center"/>
    </xf>
    <xf numFmtId="0" fontId="17" fillId="0" borderId="62" xfId="52" applyFont="1" applyBorder="1" applyAlignment="1">
      <alignment horizontal="center" vertical="center"/>
    </xf>
    <xf numFmtId="0" fontId="20" fillId="0" borderId="18" xfId="52" applyFont="1" applyBorder="1" applyAlignment="1">
      <alignment horizontal="center" vertical="center"/>
    </xf>
    <xf numFmtId="0" fontId="17" fillId="0" borderId="18" xfId="52" applyFont="1" applyBorder="1" applyAlignment="1">
      <alignment horizontal="center" vertical="center"/>
    </xf>
    <xf numFmtId="0" fontId="14" fillId="0" borderId="0" xfId="52" applyFont="1" applyBorder="1" applyAlignment="1">
      <alignment vertical="center"/>
    </xf>
    <xf numFmtId="0" fontId="14" fillId="0" borderId="54" xfId="52" applyFont="1" applyBorder="1" applyAlignment="1">
      <alignment horizontal="left" vertical="center" wrapText="1"/>
    </xf>
    <xf numFmtId="0" fontId="14" fillId="0" borderId="55" xfId="52" applyFont="1" applyBorder="1" applyAlignment="1">
      <alignment horizontal="left" vertical="center" wrapText="1"/>
    </xf>
    <xf numFmtId="0" fontId="14" fillId="0" borderId="41" xfId="52" applyFont="1" applyBorder="1" applyAlignment="1">
      <alignment horizontal="left" vertical="center" wrapText="1"/>
    </xf>
    <xf numFmtId="0" fontId="14" fillId="0" borderId="61" xfId="52" applyFont="1" applyBorder="1" applyAlignment="1">
      <alignment horizontal="left" vertical="center"/>
    </xf>
    <xf numFmtId="0" fontId="14" fillId="0" borderId="62" xfId="52" applyFont="1" applyBorder="1" applyAlignment="1">
      <alignment horizontal="left" vertical="center"/>
    </xf>
    <xf numFmtId="0" fontId="14" fillId="0" borderId="63" xfId="52" applyFont="1" applyBorder="1" applyAlignment="1">
      <alignment horizontal="left" vertical="center"/>
    </xf>
    <xf numFmtId="0" fontId="40" fillId="0" borderId="72" xfId="52" applyFont="1" applyBorder="1" applyAlignment="1">
      <alignment horizontal="left" vertical="center" wrapText="1"/>
    </xf>
    <xf numFmtId="0" fontId="2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/>
    <xf numFmtId="9" fontId="20" fillId="0" borderId="18" xfId="52" applyNumberFormat="1" applyFont="1" applyBorder="1" applyAlignment="1">
      <alignment horizontal="center" vertical="center"/>
    </xf>
    <xf numFmtId="0" fontId="41" fillId="0" borderId="19" xfId="52" applyFont="1" applyBorder="1" applyAlignment="1">
      <alignment horizontal="left" vertical="center"/>
    </xf>
    <xf numFmtId="0" fontId="23" fillId="0" borderId="19" xfId="52" applyFont="1" applyBorder="1" applyAlignment="1">
      <alignment horizontal="left" vertical="center"/>
    </xf>
    <xf numFmtId="0" fontId="36" fillId="0" borderId="59" xfId="0" applyFont="1" applyBorder="1" applyAlignment="1">
      <alignment horizontal="left" vertical="center"/>
    </xf>
    <xf numFmtId="0" fontId="36" fillId="0" borderId="57" xfId="0" applyFont="1" applyBorder="1" applyAlignment="1">
      <alignment horizontal="left" vertical="center"/>
    </xf>
    <xf numFmtId="0" fontId="36" fillId="0" borderId="60" xfId="0" applyFont="1" applyBorder="1" applyAlignment="1">
      <alignment horizontal="left" vertical="center"/>
    </xf>
    <xf numFmtId="9" fontId="20" fillId="0" borderId="39" xfId="52" applyNumberFormat="1" applyFont="1" applyBorder="1" applyAlignment="1">
      <alignment horizontal="left" vertical="center"/>
    </xf>
    <xf numFmtId="9" fontId="20" fillId="0" borderId="32" xfId="52" applyNumberFormat="1" applyFont="1" applyBorder="1" applyAlignment="1">
      <alignment horizontal="left" vertical="center"/>
    </xf>
    <xf numFmtId="9" fontId="20" fillId="0" borderId="33" xfId="52" applyNumberFormat="1" applyFont="1" applyBorder="1" applyAlignment="1">
      <alignment horizontal="left" vertical="center"/>
    </xf>
    <xf numFmtId="9" fontId="20" fillId="0" borderId="54" xfId="52" applyNumberFormat="1" applyFont="1" applyBorder="1" applyAlignment="1">
      <alignment horizontal="left" vertical="center"/>
    </xf>
    <xf numFmtId="9" fontId="20" fillId="0" borderId="55" xfId="52" applyNumberFormat="1" applyFont="1" applyBorder="1" applyAlignment="1">
      <alignment horizontal="left" vertical="center"/>
    </xf>
    <xf numFmtId="9" fontId="20" fillId="0" borderId="41" xfId="52" applyNumberFormat="1" applyFont="1" applyBorder="1" applyAlignment="1">
      <alignment horizontal="left" vertical="center"/>
    </xf>
    <xf numFmtId="0" fontId="13" fillId="0" borderId="61" xfId="52" applyFont="1" applyFill="1" applyBorder="1" applyAlignment="1">
      <alignment horizontal="left" vertical="center"/>
    </xf>
    <xf numFmtId="0" fontId="13" fillId="0" borderId="62" xfId="52" applyFont="1" applyFill="1" applyBorder="1" applyAlignment="1">
      <alignment horizontal="left" vertical="center"/>
    </xf>
    <xf numFmtId="0" fontId="13" fillId="0" borderId="63" xfId="52" applyFont="1" applyFill="1" applyBorder="1" applyAlignment="1">
      <alignment horizontal="left" vertical="center"/>
    </xf>
    <xf numFmtId="0" fontId="13" fillId="0" borderId="52" xfId="52" applyFont="1" applyFill="1" applyBorder="1" applyAlignment="1">
      <alignment horizontal="left" vertical="center"/>
    </xf>
    <xf numFmtId="0" fontId="13" fillId="0" borderId="55" xfId="52" applyFont="1" applyFill="1" applyBorder="1" applyAlignment="1">
      <alignment horizontal="left" vertical="center"/>
    </xf>
    <xf numFmtId="0" fontId="13" fillId="0" borderId="41" xfId="52" applyFont="1" applyFill="1" applyBorder="1" applyAlignment="1">
      <alignment horizontal="left" vertical="center"/>
    </xf>
    <xf numFmtId="0" fontId="36" fillId="0" borderId="38" xfId="52" applyFont="1" applyFill="1" applyBorder="1" applyAlignment="1">
      <alignment horizontal="left" vertical="center"/>
    </xf>
    <xf numFmtId="0" fontId="20" fillId="0" borderId="73" xfId="52" applyFont="1" applyFill="1" applyBorder="1" applyAlignment="1">
      <alignment vertical="center"/>
    </xf>
    <xf numFmtId="0" fontId="20" fillId="0" borderId="74" xfId="52" applyFont="1" applyFill="1" applyBorder="1" applyAlignment="1">
      <alignment vertical="center"/>
    </xf>
    <xf numFmtId="0" fontId="20" fillId="0" borderId="75" xfId="52" applyFont="1" applyFill="1" applyBorder="1" applyAlignment="1">
      <alignment horizontal="center" vertical="center"/>
    </xf>
    <xf numFmtId="0" fontId="20" fillId="0" borderId="37" xfId="52" applyFont="1" applyFill="1" applyBorder="1" applyAlignment="1">
      <alignment vertical="center"/>
    </xf>
    <xf numFmtId="0" fontId="20" fillId="0" borderId="35" xfId="52" applyFont="1" applyFill="1" applyBorder="1" applyAlignment="1">
      <alignment vertical="center"/>
    </xf>
    <xf numFmtId="0" fontId="20" fillId="0" borderId="36" xfId="52" applyFont="1" applyFill="1" applyBorder="1" applyAlignment="1">
      <alignment horizontal="center" vertical="center"/>
    </xf>
    <xf numFmtId="0" fontId="20" fillId="0" borderId="73" xfId="52" applyFont="1" applyFill="1" applyBorder="1" applyAlignment="1">
      <alignment horizontal="left" vertical="center"/>
    </xf>
    <xf numFmtId="0" fontId="20" fillId="0" borderId="74" xfId="52" applyFont="1" applyFill="1" applyBorder="1" applyAlignment="1">
      <alignment horizontal="left" vertical="center"/>
    </xf>
    <xf numFmtId="0" fontId="20" fillId="0" borderId="75" xfId="52" applyFont="1" applyFill="1" applyBorder="1" applyAlignment="1">
      <alignment horizontal="left" vertical="center"/>
    </xf>
    <xf numFmtId="0" fontId="36" fillId="0" borderId="47" xfId="52" applyFont="1" applyBorder="1" applyAlignment="1">
      <alignment vertical="center"/>
    </xf>
    <xf numFmtId="0" fontId="42" fillId="0" borderId="57" xfId="52" applyFont="1" applyBorder="1" applyAlignment="1">
      <alignment horizontal="center" vertical="center"/>
    </xf>
    <xf numFmtId="0" fontId="36" fillId="0" borderId="48" xfId="52" applyFont="1" applyBorder="1" applyAlignment="1">
      <alignment vertical="center"/>
    </xf>
    <xf numFmtId="0" fontId="20" fillId="0" borderId="76" xfId="52" applyFont="1" applyBorder="1" applyAlignment="1">
      <alignment vertical="center"/>
    </xf>
    <xf numFmtId="0" fontId="36" fillId="0" borderId="76" xfId="52" applyFont="1" applyBorder="1" applyAlignment="1">
      <alignment vertical="center"/>
    </xf>
    <xf numFmtId="58" fontId="17" fillId="0" borderId="48" xfId="52" applyNumberFormat="1" applyFont="1" applyBorder="1" applyAlignment="1">
      <alignment vertical="center"/>
    </xf>
    <xf numFmtId="0" fontId="36" fillId="0" borderId="38" xfId="52" applyFont="1" applyBorder="1" applyAlignment="1">
      <alignment horizontal="center" vertical="center"/>
    </xf>
    <xf numFmtId="0" fontId="36" fillId="0" borderId="77" xfId="52" applyFont="1" applyBorder="1" applyAlignment="1">
      <alignment horizontal="center" vertical="center"/>
    </xf>
    <xf numFmtId="0" fontId="20" fillId="0" borderId="76" xfId="52" applyFont="1" applyBorder="1" applyAlignment="1">
      <alignment horizontal="center" vertical="center"/>
    </xf>
    <xf numFmtId="0" fontId="20" fillId="0" borderId="71" xfId="52" applyFont="1" applyBorder="1" applyAlignment="1">
      <alignment horizontal="center" vertical="center"/>
    </xf>
    <xf numFmtId="0" fontId="20" fillId="0" borderId="78" xfId="52" applyFont="1" applyFill="1" applyBorder="1" applyAlignment="1">
      <alignment horizontal="left" vertical="center"/>
    </xf>
    <xf numFmtId="0" fontId="20" fillId="0" borderId="38" xfId="52" applyFont="1" applyFill="1" applyBorder="1" applyAlignment="1">
      <alignment horizontal="left" vertical="center"/>
    </xf>
    <xf numFmtId="0" fontId="20" fillId="0" borderId="71" xfId="52" applyFont="1" applyFill="1" applyBorder="1" applyAlignment="1">
      <alignment horizontal="left" vertical="center"/>
    </xf>
    <xf numFmtId="0" fontId="43" fillId="0" borderId="11" xfId="0" applyFont="1" applyBorder="1" applyAlignment="1">
      <alignment horizontal="center" vertical="center" wrapText="1"/>
    </xf>
    <xf numFmtId="0" fontId="43" fillId="0" borderId="14" xfId="0" applyFont="1" applyBorder="1" applyAlignment="1">
      <alignment horizontal="center" vertical="center" wrapText="1"/>
    </xf>
    <xf numFmtId="0" fontId="43" fillId="0" borderId="15" xfId="0" applyFont="1" applyBorder="1" applyAlignment="1">
      <alignment horizontal="center" vertical="center" wrapText="1"/>
    </xf>
    <xf numFmtId="0" fontId="44" fillId="0" borderId="16" xfId="0" applyFont="1" applyBorder="1"/>
    <xf numFmtId="0" fontId="44" fillId="0" borderId="2" xfId="0" applyFont="1" applyBorder="1"/>
    <xf numFmtId="0" fontId="44" fillId="0" borderId="5" xfId="0" applyFont="1" applyBorder="1" applyAlignment="1">
      <alignment horizontal="center" vertical="center"/>
    </xf>
    <xf numFmtId="0" fontId="44" fillId="0" borderId="7" xfId="0" applyFont="1" applyBorder="1" applyAlignment="1">
      <alignment horizontal="center" vertical="center"/>
    </xf>
    <xf numFmtId="0" fontId="44" fillId="5" borderId="5" xfId="0" applyFont="1" applyFill="1" applyBorder="1" applyAlignment="1">
      <alignment horizontal="center" vertical="center"/>
    </xf>
    <xf numFmtId="0" fontId="44" fillId="5" borderId="7" xfId="0" applyFont="1" applyFill="1" applyBorder="1" applyAlignment="1">
      <alignment horizontal="center" vertical="center"/>
    </xf>
    <xf numFmtId="0" fontId="44" fillId="0" borderId="79" xfId="0" applyFont="1" applyBorder="1" applyAlignment="1">
      <alignment horizontal="center" vertical="center"/>
    </xf>
    <xf numFmtId="0" fontId="44" fillId="5" borderId="2" xfId="0" applyFont="1" applyFill="1" applyBorder="1"/>
    <xf numFmtId="0" fontId="44" fillId="0" borderId="17" xfId="0" applyFont="1" applyBorder="1"/>
    <xf numFmtId="0" fontId="0" fillId="0" borderId="16" xfId="0" applyBorder="1"/>
    <xf numFmtId="0" fontId="0" fillId="5" borderId="2" xfId="0" applyFill="1" applyBorder="1"/>
    <xf numFmtId="0" fontId="0" fillId="0" borderId="17" xfId="0" applyBorder="1"/>
    <xf numFmtId="0" fontId="0" fillId="0" borderId="20" xfId="0" applyBorder="1"/>
    <xf numFmtId="0" fontId="0" fillId="0" borderId="21" xfId="0" applyBorder="1"/>
    <xf numFmtId="0" fontId="0" fillId="5" borderId="21" xfId="0" applyFill="1" applyBorder="1"/>
    <xf numFmtId="0" fontId="0" fillId="0" borderId="45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5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4" fillId="7" borderId="2" xfId="0" applyFont="1" applyFill="1" applyBorder="1" applyAlignment="1">
      <alignment vertical="top" wrapText="1"/>
    </xf>
    <xf numFmtId="0" fontId="4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7" fillId="0" borderId="0" xfId="0" applyFont="1"/>
    <xf numFmtId="0" fontId="47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checked="Checked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checked="Checked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checked="Checked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checked="Checked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checked="Checked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checked="Checked" noThreeD="1" val="0"/>
</file>

<file path=xl/ctrlProps/ctrlProp242.xml><?xml version="1.0" encoding="utf-8"?>
<formControlPr xmlns="http://schemas.microsoft.com/office/spreadsheetml/2009/9/main" objectType="CheckBox" checked="Checked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noThreeD="1" val="0"/>
</file>

<file path=xl/ctrlProps/ctrlProp246.xml><?xml version="1.0" encoding="utf-8"?>
<formControlPr xmlns="http://schemas.microsoft.com/office/spreadsheetml/2009/9/main" objectType="CheckBox" checked="Checked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checked="Checked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checked="Checked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noThreeD="1" val="0"/>
</file>

<file path=xl/ctrlProps/ctrlProp255.xml><?xml version="1.0" encoding="utf-8"?>
<formControlPr xmlns="http://schemas.microsoft.com/office/spreadsheetml/2009/9/main" objectType="CheckBox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checked="Checked" noThreeD="1" val="0"/>
</file>

<file path=xl/ctrlProps/ctrlProp259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checked="Checked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noThreeD="1" val="0"/>
</file>

<file path=xl/ctrlProps/ctrlProp267.xml><?xml version="1.0" encoding="utf-8"?>
<formControlPr xmlns="http://schemas.microsoft.com/office/spreadsheetml/2009/9/main" objectType="CheckBox" noThreeD="1" val="0"/>
</file>

<file path=xl/ctrlProps/ctrlProp268.xml><?xml version="1.0" encoding="utf-8"?>
<formControlPr xmlns="http://schemas.microsoft.com/office/spreadsheetml/2009/9/main" objectType="CheckBox" noThreeD="1" val="0"/>
</file>

<file path=xl/ctrlProps/ctrlProp269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checked="Checked" noThreeD="1" val="0"/>
</file>

<file path=xl/ctrlProps/ctrlProp272.xml><?xml version="1.0" encoding="utf-8"?>
<formControlPr xmlns="http://schemas.microsoft.com/office/spreadsheetml/2009/9/main" objectType="CheckBox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checked="Checked" noThreeD="1" val="0"/>
</file>

<file path=xl/ctrlProps/ctrlProp275.xml><?xml version="1.0" encoding="utf-8"?>
<formControlPr xmlns="http://schemas.microsoft.com/office/spreadsheetml/2009/9/main" objectType="CheckBox" noThreeD="1" val="0"/>
</file>

<file path=xl/ctrlProps/ctrlProp276.xml><?xml version="1.0" encoding="utf-8"?>
<formControlPr xmlns="http://schemas.microsoft.com/office/spreadsheetml/2009/9/main" objectType="CheckBox" checked="Checked" noThreeD="1" val="0"/>
</file>

<file path=xl/ctrlProps/ctrlProp277.xml><?xml version="1.0" encoding="utf-8"?>
<formControlPr xmlns="http://schemas.microsoft.com/office/spreadsheetml/2009/9/main" objectType="CheckBox" checked="Checked" noThreeD="1" val="0"/>
</file>

<file path=xl/ctrlProps/ctrlProp278.xml><?xml version="1.0" encoding="utf-8"?>
<formControlPr xmlns="http://schemas.microsoft.com/office/spreadsheetml/2009/9/main" objectType="CheckBox" checked="Checked" noThreeD="1" val="0"/>
</file>

<file path=xl/ctrlProps/ctrlProp279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80.xml><?xml version="1.0" encoding="utf-8"?>
<formControlPr xmlns="http://schemas.microsoft.com/office/spreadsheetml/2009/9/main" objectType="CheckBox" checked="Checked" noThreeD="1" val="0"/>
</file>

<file path=xl/ctrlProps/ctrlProp281.xml><?xml version="1.0" encoding="utf-8"?>
<formControlPr xmlns="http://schemas.microsoft.com/office/spreadsheetml/2009/9/main" objectType="CheckBox" checked="Checked" noThreeD="1" val="0"/>
</file>

<file path=xl/ctrlProps/ctrlProp282.xml><?xml version="1.0" encoding="utf-8"?>
<formControlPr xmlns="http://schemas.microsoft.com/office/spreadsheetml/2009/9/main" objectType="CheckBox" checked="Checked" noThreeD="1" val="0"/>
</file>

<file path=xl/ctrlProps/ctrlProp283.xml><?xml version="1.0" encoding="utf-8"?>
<formControlPr xmlns="http://schemas.microsoft.com/office/spreadsheetml/2009/9/main" objectType="CheckBox" noThreeD="1" val="0"/>
</file>

<file path=xl/ctrlProps/ctrlProp284.xml><?xml version="1.0" encoding="utf-8"?>
<formControlPr xmlns="http://schemas.microsoft.com/office/spreadsheetml/2009/9/main" objectType="CheckBox" noThreeD="1" val="0"/>
</file>

<file path=xl/ctrlProps/ctrlProp285.xml><?xml version="1.0" encoding="utf-8"?>
<formControlPr xmlns="http://schemas.microsoft.com/office/spreadsheetml/2009/9/main" objectType="CheckBox" checked="Checked" noThreeD="1" val="0"/>
</file>

<file path=xl/ctrlProps/ctrlProp286.xml><?xml version="1.0" encoding="utf-8"?>
<formControlPr xmlns="http://schemas.microsoft.com/office/spreadsheetml/2009/9/main" objectType="CheckBox" checked="Checked" noThreeD="1" val="0"/>
</file>

<file path=xl/ctrlProps/ctrlProp287.xml><?xml version="1.0" encoding="utf-8"?>
<formControlPr xmlns="http://schemas.microsoft.com/office/spreadsheetml/2009/9/main" objectType="CheckBox" checked="Checked" noThreeD="1" val="0"/>
</file>

<file path=xl/ctrlProps/ctrlProp288.xml><?xml version="1.0" encoding="utf-8"?>
<formControlPr xmlns="http://schemas.microsoft.com/office/spreadsheetml/2009/9/main" objectType="CheckBox" checked="Checked" noThreeD="1" val="0"/>
</file>

<file path=xl/ctrlProps/ctrlProp289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025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025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025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025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66" name="Check Box 98" hidden="1">
              <a:extLst>
                <a:ext uri="{63B3BB69-23CF-44E3-9099-C40C66FF867C}">
                  <a14:compatExt spid="_x0000_s726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67" name="Check Box 99" hidden="1">
              <a:extLst>
                <a:ext uri="{63B3BB69-23CF-44E3-9099-C40C66FF867C}">
                  <a14:compatExt spid="_x0000_s726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68" name="Check Box 100" hidden="1">
              <a:extLst>
                <a:ext uri="{63B3BB69-23CF-44E3-9099-C40C66FF867C}">
                  <a14:compatExt spid="_x0000_s726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69" name="Check Box 101" hidden="1">
              <a:extLst>
                <a:ext uri="{63B3BB69-23CF-44E3-9099-C40C66FF867C}">
                  <a14:compatExt spid="_x0000_s726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70" name="Check Box 102" hidden="1">
              <a:extLst>
                <a:ext uri="{63B3BB69-23CF-44E3-9099-C40C66FF867C}">
                  <a14:compatExt spid="_x0000_s727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71" name="Check Box 103" hidden="1">
              <a:extLst>
                <a:ext uri="{63B3BB69-23CF-44E3-9099-C40C66FF867C}">
                  <a14:compatExt spid="_x0000_s727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72" name="Check Box 104" hidden="1">
              <a:extLst>
                <a:ext uri="{63B3BB69-23CF-44E3-9099-C40C66FF867C}">
                  <a14:compatExt spid="_x0000_s727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73" name="Check Box 105" hidden="1">
              <a:extLst>
                <a:ext uri="{63B3BB69-23CF-44E3-9099-C40C66FF867C}">
                  <a14:compatExt spid="_x0000_s727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74" name="Check Box 106" hidden="1">
              <a:extLst>
                <a:ext uri="{63B3BB69-23CF-44E3-9099-C40C66FF867C}">
                  <a14:compatExt spid="_x0000_s727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75" name="Check Box 107" hidden="1">
              <a:extLst>
                <a:ext uri="{63B3BB69-23CF-44E3-9099-C40C66FF867C}">
                  <a14:compatExt spid="_x0000_s727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76" name="Check Box 108" hidden="1">
              <a:extLst>
                <a:ext uri="{63B3BB69-23CF-44E3-9099-C40C66FF867C}">
                  <a14:compatExt spid="_x0000_s727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77" name="Check Box 109" hidden="1">
              <a:extLst>
                <a:ext uri="{63B3BB69-23CF-44E3-9099-C40C66FF867C}">
                  <a14:compatExt spid="_x0000_s727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78" name="Check Box 110" hidden="1">
              <a:extLst>
                <a:ext uri="{63B3BB69-23CF-44E3-9099-C40C66FF867C}">
                  <a14:compatExt spid="_x0000_s727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79" name="Check Box 111" hidden="1">
              <a:extLst>
                <a:ext uri="{63B3BB69-23CF-44E3-9099-C40C66FF867C}">
                  <a14:compatExt spid="_x0000_s727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80" name="Check Box 112" hidden="1">
              <a:extLst>
                <a:ext uri="{63B3BB69-23CF-44E3-9099-C40C66FF867C}">
                  <a14:compatExt spid="_x0000_s728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81" name="Check Box 113" hidden="1">
              <a:extLst>
                <a:ext uri="{63B3BB69-23CF-44E3-9099-C40C66FF867C}">
                  <a14:compatExt spid="_x0000_s728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82" name="Check Box 114" hidden="1">
              <a:extLst>
                <a:ext uri="{63B3BB69-23CF-44E3-9099-C40C66FF867C}">
                  <a14:compatExt spid="_x0000_s728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83" name="Check Box 115" hidden="1">
              <a:extLst>
                <a:ext uri="{63B3BB69-23CF-44E3-9099-C40C66FF867C}">
                  <a14:compatExt spid="_x0000_s728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84" name="Check Box 116" hidden="1">
              <a:extLst>
                <a:ext uri="{63B3BB69-23CF-44E3-9099-C40C66FF867C}">
                  <a14:compatExt spid="_x0000_s728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85" name="Check Box 117" hidden="1">
              <a:extLst>
                <a:ext uri="{63B3BB69-23CF-44E3-9099-C40C66FF867C}">
                  <a14:compatExt spid="_x0000_s728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86" name="Check Box 118" hidden="1">
              <a:extLst>
                <a:ext uri="{63B3BB69-23CF-44E3-9099-C40C66FF867C}">
                  <a14:compatExt spid="_x0000_s728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87" name="Check Box 119" hidden="1">
              <a:extLst>
                <a:ext uri="{63B3BB69-23CF-44E3-9099-C40C66FF867C}">
                  <a14:compatExt spid="_x0000_s728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88" name="Check Box 120" hidden="1">
              <a:extLst>
                <a:ext uri="{63B3BB69-23CF-44E3-9099-C40C66FF867C}">
                  <a14:compatExt spid="_x0000_s728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89" name="Check Box 121" hidden="1">
              <a:extLst>
                <a:ext uri="{63B3BB69-23CF-44E3-9099-C40C66FF867C}">
                  <a14:compatExt spid="_x0000_s728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90" name="Check Box 122" hidden="1">
              <a:extLst>
                <a:ext uri="{63B3BB69-23CF-44E3-9099-C40C66FF867C}">
                  <a14:compatExt spid="_x0000_s729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91" name="Check Box 123" hidden="1">
              <a:extLst>
                <a:ext uri="{63B3BB69-23CF-44E3-9099-C40C66FF867C}">
                  <a14:compatExt spid="_x0000_s729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92" name="Check Box 124" hidden="1">
              <a:extLst>
                <a:ext uri="{63B3BB69-23CF-44E3-9099-C40C66FF867C}">
                  <a14:compatExt spid="_x0000_s729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93" name="Check Box 125" hidden="1">
              <a:extLst>
                <a:ext uri="{63B3BB69-23CF-44E3-9099-C40C66FF867C}">
                  <a14:compatExt spid="_x0000_s729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94" name="Check Box 126" hidden="1">
              <a:extLst>
                <a:ext uri="{63B3BB69-23CF-44E3-9099-C40C66FF867C}">
                  <a14:compatExt spid="_x0000_s729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95" name="Check Box 127" hidden="1">
              <a:extLst>
                <a:ext uri="{63B3BB69-23CF-44E3-9099-C40C66FF867C}">
                  <a14:compatExt spid="_x0000_s729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96" name="Check Box 128" hidden="1">
              <a:extLst>
                <a:ext uri="{63B3BB69-23CF-44E3-9099-C40C66FF867C}">
                  <a14:compatExt spid="_x0000_s729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97" name="Check Box 129" hidden="1">
              <a:extLst>
                <a:ext uri="{63B3BB69-23CF-44E3-9099-C40C66FF867C}">
                  <a14:compatExt spid="_x0000_s729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98" name="Check Box 130" hidden="1">
              <a:extLst>
                <a:ext uri="{63B3BB69-23CF-44E3-9099-C40C66FF867C}">
                  <a14:compatExt spid="_x0000_s729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99" name="Check Box 131" hidden="1">
              <a:extLst>
                <a:ext uri="{63B3BB69-23CF-44E3-9099-C40C66FF867C}">
                  <a14:compatExt spid="_x0000_s729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300" name="Check Box 132" hidden="1">
              <a:extLst>
                <a:ext uri="{63B3BB69-23CF-44E3-9099-C40C66FF867C}">
                  <a14:compatExt spid="_x0000_s730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301" name="Check Box 133" hidden="1">
              <a:extLst>
                <a:ext uri="{63B3BB69-23CF-44E3-9099-C40C66FF867C}">
                  <a14:compatExt spid="_x0000_s730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302" name="Check Box 134" hidden="1">
              <a:extLst>
                <a:ext uri="{63B3BB69-23CF-44E3-9099-C40C66FF867C}">
                  <a14:compatExt spid="_x0000_s730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303" name="Check Box 135" hidden="1">
              <a:extLst>
                <a:ext uri="{63B3BB69-23CF-44E3-9099-C40C66FF867C}">
                  <a14:compatExt spid="_x0000_s730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304" name="Check Box 136" hidden="1">
              <a:extLst>
                <a:ext uri="{63B3BB69-23CF-44E3-9099-C40C66FF867C}">
                  <a14:compatExt spid="_x0000_s730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305" name="Check Box 137" hidden="1">
              <a:extLst>
                <a:ext uri="{63B3BB69-23CF-44E3-9099-C40C66FF867C}">
                  <a14:compatExt spid="_x0000_s730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306" name="Check Box 138" hidden="1">
              <a:extLst>
                <a:ext uri="{63B3BB69-23CF-44E3-9099-C40C66FF867C}">
                  <a14:compatExt spid="_x0000_s73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307" name="Check Box 139" hidden="1">
              <a:extLst>
                <a:ext uri="{63B3BB69-23CF-44E3-9099-C40C66FF867C}">
                  <a14:compatExt spid="_x0000_s73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308" name="Check Box 140" hidden="1">
              <a:extLst>
                <a:ext uri="{63B3BB69-23CF-44E3-9099-C40C66FF867C}">
                  <a14:compatExt spid="_x0000_s73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309" name="Check Box 141" hidden="1">
              <a:extLst>
                <a:ext uri="{63B3BB69-23CF-44E3-9099-C40C66FF867C}">
                  <a14:compatExt spid="_x0000_s73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310" name="Check Box 142" hidden="1">
              <a:extLst>
                <a:ext uri="{63B3BB69-23CF-44E3-9099-C40C66FF867C}">
                  <a14:compatExt spid="_x0000_s73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311" name="Check Box 143" hidden="1">
              <a:extLst>
                <a:ext uri="{63B3BB69-23CF-44E3-9099-C40C66FF867C}">
                  <a14:compatExt spid="_x0000_s73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312" name="Check Box 144" hidden="1">
              <a:extLst>
                <a:ext uri="{63B3BB69-23CF-44E3-9099-C40C66FF867C}">
                  <a14:compatExt spid="_x0000_s73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313" name="Check Box 145" hidden="1">
              <a:extLst>
                <a:ext uri="{63B3BB69-23CF-44E3-9099-C40C66FF867C}">
                  <a14:compatExt spid="_x0000_s73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314" name="Check Box 146" hidden="1">
              <a:extLst>
                <a:ext uri="{63B3BB69-23CF-44E3-9099-C40C66FF867C}">
                  <a14:compatExt spid="_x0000_s73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315" name="Check Box 147" hidden="1">
              <a:extLst>
                <a:ext uri="{63B3BB69-23CF-44E3-9099-C40C66FF867C}">
                  <a14:compatExt spid="_x0000_s73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152400</xdr:colOff>
      <xdr:row>2</xdr:row>
      <xdr:rowOff>47625</xdr:rowOff>
    </xdr:from>
    <xdr:to>
      <xdr:col>8</xdr:col>
      <xdr:colOff>1047750</xdr:colOff>
      <xdr:row>4</xdr:row>
      <xdr:rowOff>46990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77350" y="628650"/>
          <a:ext cx="895350" cy="475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9" Type="http://schemas.openxmlformats.org/officeDocument/2006/relationships/ctrlProp" Target="../ctrlProps/ctrlProp211.xml"/><Relationship Id="rId148" Type="http://schemas.openxmlformats.org/officeDocument/2006/relationships/ctrlProp" Target="../ctrlProps/ctrlProp210.xml"/><Relationship Id="rId147" Type="http://schemas.openxmlformats.org/officeDocument/2006/relationships/ctrlProp" Target="../ctrlProps/ctrlProp209.xml"/><Relationship Id="rId146" Type="http://schemas.openxmlformats.org/officeDocument/2006/relationships/ctrlProp" Target="../ctrlProps/ctrlProp208.xml"/><Relationship Id="rId145" Type="http://schemas.openxmlformats.org/officeDocument/2006/relationships/ctrlProp" Target="../ctrlProps/ctrlProp207.xml"/><Relationship Id="rId144" Type="http://schemas.openxmlformats.org/officeDocument/2006/relationships/ctrlProp" Target="../ctrlProps/ctrlProp206.xml"/><Relationship Id="rId143" Type="http://schemas.openxmlformats.org/officeDocument/2006/relationships/ctrlProp" Target="../ctrlProps/ctrlProp205.xml"/><Relationship Id="rId142" Type="http://schemas.openxmlformats.org/officeDocument/2006/relationships/ctrlProp" Target="../ctrlProps/ctrlProp204.xml"/><Relationship Id="rId141" Type="http://schemas.openxmlformats.org/officeDocument/2006/relationships/ctrlProp" Target="../ctrlProps/ctrlProp203.xml"/><Relationship Id="rId140" Type="http://schemas.openxmlformats.org/officeDocument/2006/relationships/ctrlProp" Target="../ctrlProps/ctrlProp202.xml"/><Relationship Id="rId14" Type="http://schemas.openxmlformats.org/officeDocument/2006/relationships/ctrlProp" Target="../ctrlProps/ctrlProp76.xml"/><Relationship Id="rId139" Type="http://schemas.openxmlformats.org/officeDocument/2006/relationships/ctrlProp" Target="../ctrlProps/ctrlProp201.xml"/><Relationship Id="rId138" Type="http://schemas.openxmlformats.org/officeDocument/2006/relationships/ctrlProp" Target="../ctrlProps/ctrlProp200.xml"/><Relationship Id="rId137" Type="http://schemas.openxmlformats.org/officeDocument/2006/relationships/ctrlProp" Target="../ctrlProps/ctrlProp199.xml"/><Relationship Id="rId136" Type="http://schemas.openxmlformats.org/officeDocument/2006/relationships/ctrlProp" Target="../ctrlProps/ctrlProp198.xml"/><Relationship Id="rId135" Type="http://schemas.openxmlformats.org/officeDocument/2006/relationships/ctrlProp" Target="../ctrlProps/ctrlProp197.xml"/><Relationship Id="rId134" Type="http://schemas.openxmlformats.org/officeDocument/2006/relationships/ctrlProp" Target="../ctrlProps/ctrlProp196.xml"/><Relationship Id="rId133" Type="http://schemas.openxmlformats.org/officeDocument/2006/relationships/ctrlProp" Target="../ctrlProps/ctrlProp195.xml"/><Relationship Id="rId132" Type="http://schemas.openxmlformats.org/officeDocument/2006/relationships/ctrlProp" Target="../ctrlProps/ctrlProp194.xml"/><Relationship Id="rId131" Type="http://schemas.openxmlformats.org/officeDocument/2006/relationships/ctrlProp" Target="../ctrlProps/ctrlProp193.xml"/><Relationship Id="rId130" Type="http://schemas.openxmlformats.org/officeDocument/2006/relationships/ctrlProp" Target="../ctrlProps/ctrlProp192.xml"/><Relationship Id="rId13" Type="http://schemas.openxmlformats.org/officeDocument/2006/relationships/ctrlProp" Target="../ctrlProps/ctrlProp75.xml"/><Relationship Id="rId129" Type="http://schemas.openxmlformats.org/officeDocument/2006/relationships/ctrlProp" Target="../ctrlProps/ctrlProp191.xml"/><Relationship Id="rId128" Type="http://schemas.openxmlformats.org/officeDocument/2006/relationships/ctrlProp" Target="../ctrlProps/ctrlProp190.xml"/><Relationship Id="rId127" Type="http://schemas.openxmlformats.org/officeDocument/2006/relationships/ctrlProp" Target="../ctrlProps/ctrlProp189.xml"/><Relationship Id="rId126" Type="http://schemas.openxmlformats.org/officeDocument/2006/relationships/ctrlProp" Target="../ctrlProps/ctrlProp188.xml"/><Relationship Id="rId125" Type="http://schemas.openxmlformats.org/officeDocument/2006/relationships/ctrlProp" Target="../ctrlProps/ctrlProp187.xml"/><Relationship Id="rId124" Type="http://schemas.openxmlformats.org/officeDocument/2006/relationships/ctrlProp" Target="../ctrlProps/ctrlProp186.xml"/><Relationship Id="rId123" Type="http://schemas.openxmlformats.org/officeDocument/2006/relationships/ctrlProp" Target="../ctrlProps/ctrlProp185.xml"/><Relationship Id="rId122" Type="http://schemas.openxmlformats.org/officeDocument/2006/relationships/ctrlProp" Target="../ctrlProps/ctrlProp184.xml"/><Relationship Id="rId121" Type="http://schemas.openxmlformats.org/officeDocument/2006/relationships/ctrlProp" Target="../ctrlProps/ctrlProp183.xml"/><Relationship Id="rId120" Type="http://schemas.openxmlformats.org/officeDocument/2006/relationships/ctrlProp" Target="../ctrlProps/ctrlProp182.xml"/><Relationship Id="rId12" Type="http://schemas.openxmlformats.org/officeDocument/2006/relationships/ctrlProp" Target="../ctrlProps/ctrlProp74.xml"/><Relationship Id="rId119" Type="http://schemas.openxmlformats.org/officeDocument/2006/relationships/ctrlProp" Target="../ctrlProps/ctrlProp181.xml"/><Relationship Id="rId118" Type="http://schemas.openxmlformats.org/officeDocument/2006/relationships/ctrlProp" Target="../ctrlProps/ctrlProp180.xml"/><Relationship Id="rId117" Type="http://schemas.openxmlformats.org/officeDocument/2006/relationships/ctrlProp" Target="../ctrlProps/ctrlProp179.xml"/><Relationship Id="rId116" Type="http://schemas.openxmlformats.org/officeDocument/2006/relationships/ctrlProp" Target="../ctrlProps/ctrlProp178.xml"/><Relationship Id="rId115" Type="http://schemas.openxmlformats.org/officeDocument/2006/relationships/ctrlProp" Target="../ctrlProps/ctrlProp177.xml"/><Relationship Id="rId114" Type="http://schemas.openxmlformats.org/officeDocument/2006/relationships/ctrlProp" Target="../ctrlProps/ctrlProp176.xml"/><Relationship Id="rId113" Type="http://schemas.openxmlformats.org/officeDocument/2006/relationships/ctrlProp" Target="../ctrlProps/ctrlProp175.xml"/><Relationship Id="rId112" Type="http://schemas.openxmlformats.org/officeDocument/2006/relationships/ctrlProp" Target="../ctrlProps/ctrlProp174.xml"/><Relationship Id="rId111" Type="http://schemas.openxmlformats.org/officeDocument/2006/relationships/ctrlProp" Target="../ctrlProps/ctrlProp173.xml"/><Relationship Id="rId110" Type="http://schemas.openxmlformats.org/officeDocument/2006/relationships/ctrlProp" Target="../ctrlProps/ctrlProp172.xml"/><Relationship Id="rId11" Type="http://schemas.openxmlformats.org/officeDocument/2006/relationships/ctrlProp" Target="../ctrlProps/ctrlProp73.xml"/><Relationship Id="rId109" Type="http://schemas.openxmlformats.org/officeDocument/2006/relationships/ctrlProp" Target="../ctrlProps/ctrlProp171.xml"/><Relationship Id="rId108" Type="http://schemas.openxmlformats.org/officeDocument/2006/relationships/ctrlProp" Target="../ctrlProps/ctrlProp170.xml"/><Relationship Id="rId107" Type="http://schemas.openxmlformats.org/officeDocument/2006/relationships/ctrlProp" Target="../ctrlProps/ctrlProp169.xml"/><Relationship Id="rId106" Type="http://schemas.openxmlformats.org/officeDocument/2006/relationships/ctrlProp" Target="../ctrlProps/ctrlProp168.xml"/><Relationship Id="rId105" Type="http://schemas.openxmlformats.org/officeDocument/2006/relationships/ctrlProp" Target="../ctrlProps/ctrlProp167.xml"/><Relationship Id="rId104" Type="http://schemas.openxmlformats.org/officeDocument/2006/relationships/ctrlProp" Target="../ctrlProps/ctrlProp166.xml"/><Relationship Id="rId103" Type="http://schemas.openxmlformats.org/officeDocument/2006/relationships/ctrlProp" Target="../ctrlProps/ctrlProp165.xml"/><Relationship Id="rId102" Type="http://schemas.openxmlformats.org/officeDocument/2006/relationships/ctrlProp" Target="../ctrlProps/ctrlProp164.xml"/><Relationship Id="rId101" Type="http://schemas.openxmlformats.org/officeDocument/2006/relationships/ctrlProp" Target="../ctrlProps/ctrlProp163.xml"/><Relationship Id="rId100" Type="http://schemas.openxmlformats.org/officeDocument/2006/relationships/ctrlProp" Target="../ctrlProps/ctrlProp162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18.xml"/><Relationship Id="rId8" Type="http://schemas.openxmlformats.org/officeDocument/2006/relationships/ctrlProp" Target="../ctrlProps/ctrlProp217.xml"/><Relationship Id="rId7" Type="http://schemas.openxmlformats.org/officeDocument/2006/relationships/ctrlProp" Target="../ctrlProps/ctrlProp216.xml"/><Relationship Id="rId6" Type="http://schemas.openxmlformats.org/officeDocument/2006/relationships/ctrlProp" Target="../ctrlProps/ctrlProp215.xml"/><Relationship Id="rId5" Type="http://schemas.openxmlformats.org/officeDocument/2006/relationships/ctrlProp" Target="../ctrlProps/ctrlProp214.xml"/><Relationship Id="rId41" Type="http://schemas.openxmlformats.org/officeDocument/2006/relationships/ctrlProp" Target="../ctrlProps/ctrlProp250.xml"/><Relationship Id="rId40" Type="http://schemas.openxmlformats.org/officeDocument/2006/relationships/ctrlProp" Target="../ctrlProps/ctrlProp249.xml"/><Relationship Id="rId4" Type="http://schemas.openxmlformats.org/officeDocument/2006/relationships/ctrlProp" Target="../ctrlProps/ctrlProp213.xml"/><Relationship Id="rId39" Type="http://schemas.openxmlformats.org/officeDocument/2006/relationships/ctrlProp" Target="../ctrlProps/ctrlProp248.xml"/><Relationship Id="rId38" Type="http://schemas.openxmlformats.org/officeDocument/2006/relationships/ctrlProp" Target="../ctrlProps/ctrlProp247.xml"/><Relationship Id="rId37" Type="http://schemas.openxmlformats.org/officeDocument/2006/relationships/ctrlProp" Target="../ctrlProps/ctrlProp246.xml"/><Relationship Id="rId36" Type="http://schemas.openxmlformats.org/officeDocument/2006/relationships/ctrlProp" Target="../ctrlProps/ctrlProp245.xml"/><Relationship Id="rId35" Type="http://schemas.openxmlformats.org/officeDocument/2006/relationships/ctrlProp" Target="../ctrlProps/ctrlProp244.xml"/><Relationship Id="rId34" Type="http://schemas.openxmlformats.org/officeDocument/2006/relationships/ctrlProp" Target="../ctrlProps/ctrlProp243.xml"/><Relationship Id="rId33" Type="http://schemas.openxmlformats.org/officeDocument/2006/relationships/ctrlProp" Target="../ctrlProps/ctrlProp242.xml"/><Relationship Id="rId32" Type="http://schemas.openxmlformats.org/officeDocument/2006/relationships/ctrlProp" Target="../ctrlProps/ctrlProp241.xml"/><Relationship Id="rId31" Type="http://schemas.openxmlformats.org/officeDocument/2006/relationships/ctrlProp" Target="../ctrlProps/ctrlProp240.xml"/><Relationship Id="rId30" Type="http://schemas.openxmlformats.org/officeDocument/2006/relationships/ctrlProp" Target="../ctrlProps/ctrlProp239.xml"/><Relationship Id="rId3" Type="http://schemas.openxmlformats.org/officeDocument/2006/relationships/ctrlProp" Target="../ctrlProps/ctrlProp212.xml"/><Relationship Id="rId29" Type="http://schemas.openxmlformats.org/officeDocument/2006/relationships/ctrlProp" Target="../ctrlProps/ctrlProp238.xml"/><Relationship Id="rId28" Type="http://schemas.openxmlformats.org/officeDocument/2006/relationships/ctrlProp" Target="../ctrlProps/ctrlProp237.xml"/><Relationship Id="rId27" Type="http://schemas.openxmlformats.org/officeDocument/2006/relationships/ctrlProp" Target="../ctrlProps/ctrlProp236.xml"/><Relationship Id="rId26" Type="http://schemas.openxmlformats.org/officeDocument/2006/relationships/ctrlProp" Target="../ctrlProps/ctrlProp235.xml"/><Relationship Id="rId25" Type="http://schemas.openxmlformats.org/officeDocument/2006/relationships/ctrlProp" Target="../ctrlProps/ctrlProp234.xml"/><Relationship Id="rId24" Type="http://schemas.openxmlformats.org/officeDocument/2006/relationships/ctrlProp" Target="../ctrlProps/ctrlProp233.xml"/><Relationship Id="rId23" Type="http://schemas.openxmlformats.org/officeDocument/2006/relationships/ctrlProp" Target="../ctrlProps/ctrlProp232.xml"/><Relationship Id="rId22" Type="http://schemas.openxmlformats.org/officeDocument/2006/relationships/ctrlProp" Target="../ctrlProps/ctrlProp231.xml"/><Relationship Id="rId21" Type="http://schemas.openxmlformats.org/officeDocument/2006/relationships/ctrlProp" Target="../ctrlProps/ctrlProp230.xml"/><Relationship Id="rId20" Type="http://schemas.openxmlformats.org/officeDocument/2006/relationships/ctrlProp" Target="../ctrlProps/ctrlProp2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228.xml"/><Relationship Id="rId18" Type="http://schemas.openxmlformats.org/officeDocument/2006/relationships/ctrlProp" Target="../ctrlProps/ctrlProp227.xml"/><Relationship Id="rId17" Type="http://schemas.openxmlformats.org/officeDocument/2006/relationships/ctrlProp" Target="../ctrlProps/ctrlProp226.xml"/><Relationship Id="rId16" Type="http://schemas.openxmlformats.org/officeDocument/2006/relationships/ctrlProp" Target="../ctrlProps/ctrlProp225.xml"/><Relationship Id="rId15" Type="http://schemas.openxmlformats.org/officeDocument/2006/relationships/ctrlProp" Target="../ctrlProps/ctrlProp224.xml"/><Relationship Id="rId14" Type="http://schemas.openxmlformats.org/officeDocument/2006/relationships/ctrlProp" Target="../ctrlProps/ctrlProp223.xml"/><Relationship Id="rId13" Type="http://schemas.openxmlformats.org/officeDocument/2006/relationships/ctrlProp" Target="../ctrlProps/ctrlProp222.xml"/><Relationship Id="rId12" Type="http://schemas.openxmlformats.org/officeDocument/2006/relationships/ctrlProp" Target="../ctrlProps/ctrlProp221.xml"/><Relationship Id="rId11" Type="http://schemas.openxmlformats.org/officeDocument/2006/relationships/ctrlProp" Target="../ctrlProps/ctrlProp220.xml"/><Relationship Id="rId10" Type="http://schemas.openxmlformats.org/officeDocument/2006/relationships/ctrlProp" Target="../ctrlProps/ctrlProp21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57.xml"/><Relationship Id="rId8" Type="http://schemas.openxmlformats.org/officeDocument/2006/relationships/ctrlProp" Target="../ctrlProps/ctrlProp256.xml"/><Relationship Id="rId7" Type="http://schemas.openxmlformats.org/officeDocument/2006/relationships/ctrlProp" Target="../ctrlProps/ctrlProp255.xml"/><Relationship Id="rId6" Type="http://schemas.openxmlformats.org/officeDocument/2006/relationships/ctrlProp" Target="../ctrlProps/ctrlProp254.xml"/><Relationship Id="rId5" Type="http://schemas.openxmlformats.org/officeDocument/2006/relationships/ctrlProp" Target="../ctrlProps/ctrlProp253.xml"/><Relationship Id="rId41" Type="http://schemas.openxmlformats.org/officeDocument/2006/relationships/ctrlProp" Target="../ctrlProps/ctrlProp289.xml"/><Relationship Id="rId40" Type="http://schemas.openxmlformats.org/officeDocument/2006/relationships/ctrlProp" Target="../ctrlProps/ctrlProp288.xml"/><Relationship Id="rId4" Type="http://schemas.openxmlformats.org/officeDocument/2006/relationships/ctrlProp" Target="../ctrlProps/ctrlProp252.xml"/><Relationship Id="rId39" Type="http://schemas.openxmlformats.org/officeDocument/2006/relationships/ctrlProp" Target="../ctrlProps/ctrlProp287.xml"/><Relationship Id="rId38" Type="http://schemas.openxmlformats.org/officeDocument/2006/relationships/ctrlProp" Target="../ctrlProps/ctrlProp286.xml"/><Relationship Id="rId37" Type="http://schemas.openxmlformats.org/officeDocument/2006/relationships/ctrlProp" Target="../ctrlProps/ctrlProp285.xml"/><Relationship Id="rId36" Type="http://schemas.openxmlformats.org/officeDocument/2006/relationships/ctrlProp" Target="../ctrlProps/ctrlProp284.xml"/><Relationship Id="rId35" Type="http://schemas.openxmlformats.org/officeDocument/2006/relationships/ctrlProp" Target="../ctrlProps/ctrlProp283.xml"/><Relationship Id="rId34" Type="http://schemas.openxmlformats.org/officeDocument/2006/relationships/ctrlProp" Target="../ctrlProps/ctrlProp282.xml"/><Relationship Id="rId33" Type="http://schemas.openxmlformats.org/officeDocument/2006/relationships/ctrlProp" Target="../ctrlProps/ctrlProp281.xml"/><Relationship Id="rId32" Type="http://schemas.openxmlformats.org/officeDocument/2006/relationships/ctrlProp" Target="../ctrlProps/ctrlProp280.xml"/><Relationship Id="rId31" Type="http://schemas.openxmlformats.org/officeDocument/2006/relationships/ctrlProp" Target="../ctrlProps/ctrlProp279.xml"/><Relationship Id="rId30" Type="http://schemas.openxmlformats.org/officeDocument/2006/relationships/ctrlProp" Target="../ctrlProps/ctrlProp278.xml"/><Relationship Id="rId3" Type="http://schemas.openxmlformats.org/officeDocument/2006/relationships/ctrlProp" Target="../ctrlProps/ctrlProp251.xml"/><Relationship Id="rId29" Type="http://schemas.openxmlformats.org/officeDocument/2006/relationships/ctrlProp" Target="../ctrlProps/ctrlProp277.xml"/><Relationship Id="rId28" Type="http://schemas.openxmlformats.org/officeDocument/2006/relationships/ctrlProp" Target="../ctrlProps/ctrlProp276.xml"/><Relationship Id="rId27" Type="http://schemas.openxmlformats.org/officeDocument/2006/relationships/ctrlProp" Target="../ctrlProps/ctrlProp275.xml"/><Relationship Id="rId26" Type="http://schemas.openxmlformats.org/officeDocument/2006/relationships/ctrlProp" Target="../ctrlProps/ctrlProp274.xml"/><Relationship Id="rId25" Type="http://schemas.openxmlformats.org/officeDocument/2006/relationships/ctrlProp" Target="../ctrlProps/ctrlProp273.xml"/><Relationship Id="rId24" Type="http://schemas.openxmlformats.org/officeDocument/2006/relationships/ctrlProp" Target="../ctrlProps/ctrlProp272.xml"/><Relationship Id="rId23" Type="http://schemas.openxmlformats.org/officeDocument/2006/relationships/ctrlProp" Target="../ctrlProps/ctrlProp271.xml"/><Relationship Id="rId22" Type="http://schemas.openxmlformats.org/officeDocument/2006/relationships/ctrlProp" Target="../ctrlProps/ctrlProp270.xml"/><Relationship Id="rId21" Type="http://schemas.openxmlformats.org/officeDocument/2006/relationships/ctrlProp" Target="../ctrlProps/ctrlProp269.xml"/><Relationship Id="rId20" Type="http://schemas.openxmlformats.org/officeDocument/2006/relationships/ctrlProp" Target="../ctrlProps/ctrlProp26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67.xml"/><Relationship Id="rId18" Type="http://schemas.openxmlformats.org/officeDocument/2006/relationships/ctrlProp" Target="../ctrlProps/ctrlProp266.xml"/><Relationship Id="rId17" Type="http://schemas.openxmlformats.org/officeDocument/2006/relationships/ctrlProp" Target="../ctrlProps/ctrlProp265.xml"/><Relationship Id="rId16" Type="http://schemas.openxmlformats.org/officeDocument/2006/relationships/ctrlProp" Target="../ctrlProps/ctrlProp264.xml"/><Relationship Id="rId15" Type="http://schemas.openxmlformats.org/officeDocument/2006/relationships/ctrlProp" Target="../ctrlProps/ctrlProp263.xml"/><Relationship Id="rId14" Type="http://schemas.openxmlformats.org/officeDocument/2006/relationships/ctrlProp" Target="../ctrlProps/ctrlProp262.xml"/><Relationship Id="rId13" Type="http://schemas.openxmlformats.org/officeDocument/2006/relationships/ctrlProp" Target="../ctrlProps/ctrlProp261.xml"/><Relationship Id="rId12" Type="http://schemas.openxmlformats.org/officeDocument/2006/relationships/ctrlProp" Target="../ctrlProps/ctrlProp260.xml"/><Relationship Id="rId11" Type="http://schemas.openxmlformats.org/officeDocument/2006/relationships/ctrlProp" Target="../ctrlProps/ctrlProp259.xml"/><Relationship Id="rId10" Type="http://schemas.openxmlformats.org/officeDocument/2006/relationships/ctrlProp" Target="../ctrlProps/ctrlProp258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53" customWidth="1"/>
    <col min="3" max="3" width="10.125" customWidth="1"/>
  </cols>
  <sheetData>
    <row r="1" ht="21" customHeight="1" spans="1:2">
      <c r="A1" s="454"/>
      <c r="B1" s="455" t="s">
        <v>0</v>
      </c>
    </row>
    <row r="2" spans="1:2">
      <c r="A2" s="12">
        <v>1</v>
      </c>
      <c r="B2" s="456" t="s">
        <v>1</v>
      </c>
    </row>
    <row r="3" spans="1:2">
      <c r="A3" s="12">
        <v>2</v>
      </c>
      <c r="B3" s="456" t="s">
        <v>2</v>
      </c>
    </row>
    <row r="4" spans="1:2">
      <c r="A4" s="12">
        <v>3</v>
      </c>
      <c r="B4" s="456" t="s">
        <v>3</v>
      </c>
    </row>
    <row r="5" spans="1:2">
      <c r="A5" s="12">
        <v>4</v>
      </c>
      <c r="B5" s="456" t="s">
        <v>4</v>
      </c>
    </row>
    <row r="6" spans="1:2">
      <c r="A6" s="12">
        <v>5</v>
      </c>
      <c r="B6" s="456" t="s">
        <v>5</v>
      </c>
    </row>
    <row r="7" spans="1:2">
      <c r="A7" s="12">
        <v>6</v>
      </c>
      <c r="B7" s="456" t="s">
        <v>6</v>
      </c>
    </row>
    <row r="8" s="452" customFormat="1" ht="15" customHeight="1" spans="1:2">
      <c r="A8" s="457">
        <v>7</v>
      </c>
      <c r="B8" s="458" t="s">
        <v>7</v>
      </c>
    </row>
    <row r="9" ht="18.95" customHeight="1" spans="1:2">
      <c r="A9" s="454"/>
      <c r="B9" s="459" t="s">
        <v>8</v>
      </c>
    </row>
    <row r="10" ht="15.95" customHeight="1" spans="1:2">
      <c r="A10" s="12">
        <v>1</v>
      </c>
      <c r="B10" s="460" t="s">
        <v>9</v>
      </c>
    </row>
    <row r="11" spans="1:2">
      <c r="A11" s="12">
        <v>2</v>
      </c>
      <c r="B11" s="456" t="s">
        <v>10</v>
      </c>
    </row>
    <row r="12" spans="1:2">
      <c r="A12" s="12">
        <v>3</v>
      </c>
      <c r="B12" s="458" t="s">
        <v>11</v>
      </c>
    </row>
    <row r="13" spans="1:2">
      <c r="A13" s="12">
        <v>4</v>
      </c>
      <c r="B13" s="456" t="s">
        <v>12</v>
      </c>
    </row>
    <row r="14" spans="1:2">
      <c r="A14" s="12">
        <v>5</v>
      </c>
      <c r="B14" s="456" t="s">
        <v>13</v>
      </c>
    </row>
    <row r="15" spans="1:2">
      <c r="A15" s="12">
        <v>6</v>
      </c>
      <c r="B15" s="456" t="s">
        <v>14</v>
      </c>
    </row>
    <row r="16" spans="1:2">
      <c r="A16" s="12">
        <v>7</v>
      </c>
      <c r="B16" s="456" t="s">
        <v>15</v>
      </c>
    </row>
    <row r="17" spans="1:2">
      <c r="A17" s="12">
        <v>8</v>
      </c>
      <c r="B17" s="456" t="s">
        <v>16</v>
      </c>
    </row>
    <row r="18" spans="1:2">
      <c r="A18" s="12">
        <v>9</v>
      </c>
      <c r="B18" s="456" t="s">
        <v>17</v>
      </c>
    </row>
    <row r="19" spans="1:2">
      <c r="A19" s="12"/>
      <c r="B19" s="456"/>
    </row>
    <row r="20" ht="20.25" spans="1:2">
      <c r="A20" s="454"/>
      <c r="B20" s="455" t="s">
        <v>18</v>
      </c>
    </row>
    <row r="21" spans="1:2">
      <c r="A21" s="12">
        <v>1</v>
      </c>
      <c r="B21" s="461" t="s">
        <v>19</v>
      </c>
    </row>
    <row r="22" spans="1:2">
      <c r="A22" s="12">
        <v>2</v>
      </c>
      <c r="B22" s="456" t="s">
        <v>20</v>
      </c>
    </row>
    <row r="23" spans="1:2">
      <c r="A23" s="12">
        <v>3</v>
      </c>
      <c r="B23" s="456" t="s">
        <v>21</v>
      </c>
    </row>
    <row r="24" spans="1:2">
      <c r="A24" s="12">
        <v>4</v>
      </c>
      <c r="B24" s="456" t="s">
        <v>22</v>
      </c>
    </row>
    <row r="25" spans="1:2">
      <c r="A25" s="12">
        <v>5</v>
      </c>
      <c r="B25" s="456" t="s">
        <v>23</v>
      </c>
    </row>
    <row r="26" spans="1:2">
      <c r="A26" s="12">
        <v>6</v>
      </c>
      <c r="B26" s="456" t="s">
        <v>24</v>
      </c>
    </row>
    <row r="27" spans="1:2">
      <c r="A27" s="12">
        <v>7</v>
      </c>
      <c r="B27" s="456" t="s">
        <v>25</v>
      </c>
    </row>
    <row r="28" spans="1:2">
      <c r="A28" s="12"/>
      <c r="B28" s="456"/>
    </row>
    <row r="29" ht="20.25" spans="1:2">
      <c r="A29" s="454"/>
      <c r="B29" s="455" t="s">
        <v>26</v>
      </c>
    </row>
    <row r="30" spans="1:2">
      <c r="A30" s="12">
        <v>1</v>
      </c>
      <c r="B30" s="461" t="s">
        <v>27</v>
      </c>
    </row>
    <row r="31" spans="1:2">
      <c r="A31" s="12">
        <v>2</v>
      </c>
      <c r="B31" s="456" t="s">
        <v>28</v>
      </c>
    </row>
    <row r="32" spans="1:2">
      <c r="A32" s="12">
        <v>3</v>
      </c>
      <c r="B32" s="456" t="s">
        <v>29</v>
      </c>
    </row>
    <row r="33" ht="28.5" spans="1:2">
      <c r="A33" s="12">
        <v>4</v>
      </c>
      <c r="B33" s="456" t="s">
        <v>30</v>
      </c>
    </row>
    <row r="34" spans="1:2">
      <c r="A34" s="12">
        <v>5</v>
      </c>
      <c r="B34" s="456" t="s">
        <v>31</v>
      </c>
    </row>
    <row r="35" spans="1:2">
      <c r="A35" s="12">
        <v>6</v>
      </c>
      <c r="B35" s="456" t="s">
        <v>32</v>
      </c>
    </row>
    <row r="36" spans="1:2">
      <c r="A36" s="12">
        <v>7</v>
      </c>
      <c r="B36" s="456" t="s">
        <v>33</v>
      </c>
    </row>
    <row r="37" spans="1:2">
      <c r="A37" s="12"/>
      <c r="B37" s="456"/>
    </row>
    <row r="39" spans="1:2">
      <c r="A39" s="462" t="s">
        <v>34</v>
      </c>
      <c r="B39" s="463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0"/>
  <sheetViews>
    <sheetView workbookViewId="0">
      <selection activeCell="L20" sqref="L20"/>
    </sheetView>
  </sheetViews>
  <sheetFormatPr defaultColWidth="9" defaultRowHeight="14.25"/>
  <cols>
    <col min="1" max="1" width="16.625" style="83" customWidth="1"/>
    <col min="2" max="3" width="9.125" style="83" customWidth="1"/>
    <col min="4" max="4" width="9.125" style="84" customWidth="1"/>
    <col min="5" max="7" width="9.125" style="83" customWidth="1"/>
    <col min="8" max="8" width="8.5" style="83" customWidth="1"/>
    <col min="9" max="9" width="5.375" style="83" customWidth="1"/>
    <col min="10" max="10" width="2.75" style="83" customWidth="1"/>
    <col min="11" max="13" width="15.625" style="83" customWidth="1"/>
    <col min="14" max="16" width="15.625" style="85" customWidth="1"/>
    <col min="17" max="254" width="9" style="83"/>
    <col min="255" max="16384" width="9" style="86"/>
  </cols>
  <sheetData>
    <row r="1" s="83" customFormat="1" ht="29" customHeight="1" spans="1:257">
      <c r="A1" s="87" t="s">
        <v>144</v>
      </c>
      <c r="B1" s="88"/>
      <c r="C1" s="89"/>
      <c r="D1" s="90"/>
      <c r="E1" s="89"/>
      <c r="F1" s="89"/>
      <c r="G1" s="89"/>
      <c r="H1" s="89"/>
      <c r="I1" s="89"/>
      <c r="J1" s="89"/>
      <c r="K1" s="89"/>
      <c r="L1" s="89"/>
      <c r="M1" s="89"/>
      <c r="N1" s="91"/>
      <c r="O1" s="91"/>
      <c r="P1" s="91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86"/>
      <c r="DC1" s="86"/>
      <c r="DD1" s="86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86"/>
      <c r="DP1" s="86"/>
      <c r="DQ1" s="86"/>
      <c r="DR1" s="86"/>
      <c r="DS1" s="86"/>
      <c r="DT1" s="86"/>
      <c r="DU1" s="86"/>
      <c r="DV1" s="86"/>
      <c r="DW1" s="86"/>
      <c r="DX1" s="86"/>
      <c r="DY1" s="86"/>
      <c r="DZ1" s="86"/>
      <c r="EA1" s="86"/>
      <c r="EB1" s="86"/>
      <c r="EC1" s="86"/>
      <c r="ED1" s="86"/>
      <c r="EE1" s="86"/>
      <c r="EF1" s="86"/>
      <c r="EG1" s="86"/>
      <c r="EH1" s="86"/>
      <c r="EI1" s="86"/>
      <c r="EJ1" s="86"/>
      <c r="EK1" s="86"/>
      <c r="EL1" s="86"/>
      <c r="EM1" s="86"/>
      <c r="EN1" s="86"/>
      <c r="EO1" s="86"/>
      <c r="EP1" s="86"/>
      <c r="EQ1" s="86"/>
      <c r="ER1" s="86"/>
      <c r="ES1" s="86"/>
      <c r="ET1" s="86"/>
      <c r="EU1" s="86"/>
      <c r="EV1" s="86"/>
      <c r="EW1" s="86"/>
      <c r="EX1" s="86"/>
      <c r="EY1" s="86"/>
      <c r="EZ1" s="86"/>
      <c r="FA1" s="86"/>
      <c r="FB1" s="86"/>
      <c r="FC1" s="86"/>
      <c r="FD1" s="86"/>
      <c r="FE1" s="86"/>
      <c r="FF1" s="86"/>
      <c r="FG1" s="86"/>
      <c r="FH1" s="86"/>
      <c r="FI1" s="86"/>
      <c r="FJ1" s="86"/>
      <c r="FK1" s="86"/>
      <c r="FL1" s="86"/>
      <c r="FM1" s="86"/>
      <c r="FN1" s="86"/>
      <c r="FO1" s="86"/>
      <c r="FP1" s="86"/>
      <c r="FQ1" s="86"/>
      <c r="FR1" s="86"/>
      <c r="FS1" s="86"/>
      <c r="FT1" s="86"/>
      <c r="FU1" s="86"/>
      <c r="FV1" s="86"/>
      <c r="FW1" s="86"/>
      <c r="FX1" s="86"/>
      <c r="FY1" s="86"/>
      <c r="FZ1" s="86"/>
      <c r="GA1" s="86"/>
      <c r="GB1" s="86"/>
      <c r="GC1" s="86"/>
      <c r="GD1" s="86"/>
      <c r="GE1" s="86"/>
      <c r="GF1" s="86"/>
      <c r="GG1" s="86"/>
      <c r="GH1" s="86"/>
      <c r="GI1" s="86"/>
      <c r="GJ1" s="86"/>
      <c r="GK1" s="86"/>
      <c r="GL1" s="86"/>
      <c r="GM1" s="86"/>
      <c r="GN1" s="86"/>
      <c r="GO1" s="86"/>
      <c r="GP1" s="86"/>
      <c r="GQ1" s="86"/>
      <c r="GR1" s="86"/>
      <c r="GS1" s="86"/>
      <c r="GT1" s="86"/>
      <c r="GU1" s="86"/>
      <c r="GV1" s="86"/>
      <c r="GW1" s="86"/>
      <c r="GX1" s="86"/>
      <c r="GY1" s="86"/>
      <c r="GZ1" s="86"/>
      <c r="HA1" s="86"/>
      <c r="HB1" s="86"/>
      <c r="HC1" s="86"/>
      <c r="HD1" s="86"/>
      <c r="HE1" s="86"/>
      <c r="HF1" s="86"/>
      <c r="HG1" s="86"/>
      <c r="HH1" s="86"/>
      <c r="HI1" s="86"/>
      <c r="HJ1" s="86"/>
      <c r="HK1" s="86"/>
      <c r="HL1" s="86"/>
      <c r="HM1" s="86"/>
      <c r="HN1" s="86"/>
      <c r="HO1" s="86"/>
      <c r="HP1" s="86"/>
      <c r="HQ1" s="86"/>
      <c r="HR1" s="86"/>
      <c r="HS1" s="86"/>
      <c r="HT1" s="86"/>
      <c r="HU1" s="86"/>
      <c r="HV1" s="86"/>
      <c r="HW1" s="86"/>
      <c r="HX1" s="86"/>
      <c r="HY1" s="86"/>
      <c r="HZ1" s="86"/>
      <c r="IA1" s="86"/>
      <c r="IB1" s="86"/>
      <c r="IC1" s="86"/>
      <c r="ID1" s="86"/>
      <c r="IE1" s="86"/>
      <c r="IF1" s="86"/>
      <c r="IG1" s="86"/>
      <c r="IH1" s="86"/>
      <c r="II1" s="86"/>
      <c r="IJ1" s="86"/>
      <c r="IK1" s="86"/>
      <c r="IL1" s="86"/>
      <c r="IM1" s="86"/>
      <c r="IN1" s="86"/>
      <c r="IO1" s="86"/>
      <c r="IP1" s="86"/>
      <c r="IQ1" s="86"/>
      <c r="IR1" s="86"/>
      <c r="IS1" s="86"/>
      <c r="IT1" s="86"/>
      <c r="IU1" s="86"/>
      <c r="IV1" s="86"/>
      <c r="IW1" s="86"/>
    </row>
    <row r="2" s="83" customFormat="1" ht="20" customHeight="1" spans="1:257">
      <c r="A2" s="92" t="s">
        <v>61</v>
      </c>
      <c r="B2" s="93" t="str">
        <f>首期!B4</f>
        <v>TAJJBO81715</v>
      </c>
      <c r="C2" s="94"/>
      <c r="D2" s="95"/>
      <c r="E2" s="96" t="s">
        <v>67</v>
      </c>
      <c r="F2" s="97" t="str">
        <f>首期!B5</f>
        <v>男式短袖T恤</v>
      </c>
      <c r="G2" s="97"/>
      <c r="H2" s="97"/>
      <c r="I2" s="97"/>
      <c r="J2" s="98"/>
      <c r="K2" s="99" t="s">
        <v>57</v>
      </c>
      <c r="L2" s="100" t="s">
        <v>56</v>
      </c>
      <c r="M2" s="100"/>
      <c r="N2" s="100"/>
      <c r="O2" s="100"/>
      <c r="P2" s="101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/>
      <c r="DE2" s="86"/>
      <c r="DF2" s="86"/>
      <c r="DG2" s="86"/>
      <c r="DH2" s="86"/>
      <c r="DI2" s="86"/>
      <c r="DJ2" s="86"/>
      <c r="DK2" s="86"/>
      <c r="DL2" s="86"/>
      <c r="DM2" s="86"/>
      <c r="DN2" s="86"/>
      <c r="DO2" s="86"/>
      <c r="DP2" s="86"/>
      <c r="DQ2" s="86"/>
      <c r="DR2" s="86"/>
      <c r="DS2" s="86"/>
      <c r="DT2" s="86"/>
      <c r="DU2" s="86"/>
      <c r="DV2" s="86"/>
      <c r="DW2" s="86"/>
      <c r="DX2" s="86"/>
      <c r="DY2" s="86"/>
      <c r="DZ2" s="86"/>
      <c r="EA2" s="86"/>
      <c r="EB2" s="86"/>
      <c r="EC2" s="86"/>
      <c r="ED2" s="86"/>
      <c r="EE2" s="86"/>
      <c r="EF2" s="86"/>
      <c r="EG2" s="86"/>
      <c r="EH2" s="86"/>
      <c r="EI2" s="86"/>
      <c r="EJ2" s="86"/>
      <c r="EK2" s="86"/>
      <c r="EL2" s="86"/>
      <c r="EM2" s="86"/>
      <c r="EN2" s="86"/>
      <c r="EO2" s="86"/>
      <c r="EP2" s="86"/>
      <c r="EQ2" s="86"/>
      <c r="ER2" s="86"/>
      <c r="ES2" s="86"/>
      <c r="ET2" s="86"/>
      <c r="EU2" s="86"/>
      <c r="EV2" s="86"/>
      <c r="EW2" s="86"/>
      <c r="EX2" s="86"/>
      <c r="EY2" s="86"/>
      <c r="EZ2" s="86"/>
      <c r="FA2" s="86"/>
      <c r="FB2" s="86"/>
      <c r="FC2" s="86"/>
      <c r="FD2" s="86"/>
      <c r="FE2" s="86"/>
      <c r="FF2" s="86"/>
      <c r="FG2" s="86"/>
      <c r="FH2" s="86"/>
      <c r="FI2" s="86"/>
      <c r="FJ2" s="86"/>
      <c r="FK2" s="86"/>
      <c r="FL2" s="86"/>
      <c r="FM2" s="86"/>
      <c r="FN2" s="86"/>
      <c r="FO2" s="86"/>
      <c r="FP2" s="86"/>
      <c r="FQ2" s="86"/>
      <c r="FR2" s="86"/>
      <c r="FS2" s="86"/>
      <c r="FT2" s="86"/>
      <c r="FU2" s="86"/>
      <c r="FV2" s="86"/>
      <c r="FW2" s="86"/>
      <c r="FX2" s="86"/>
      <c r="FY2" s="86"/>
      <c r="FZ2" s="86"/>
      <c r="GA2" s="86"/>
      <c r="GB2" s="86"/>
      <c r="GC2" s="86"/>
      <c r="GD2" s="86"/>
      <c r="GE2" s="86"/>
      <c r="GF2" s="86"/>
      <c r="GG2" s="86"/>
      <c r="GH2" s="86"/>
      <c r="GI2" s="86"/>
      <c r="GJ2" s="86"/>
      <c r="GK2" s="86"/>
      <c r="GL2" s="86"/>
      <c r="GM2" s="86"/>
      <c r="GN2" s="86"/>
      <c r="GO2" s="86"/>
      <c r="GP2" s="86"/>
      <c r="GQ2" s="86"/>
      <c r="GR2" s="86"/>
      <c r="GS2" s="86"/>
      <c r="GT2" s="86"/>
      <c r="GU2" s="86"/>
      <c r="GV2" s="86"/>
      <c r="GW2" s="86"/>
      <c r="GX2" s="86"/>
      <c r="GY2" s="86"/>
      <c r="GZ2" s="86"/>
      <c r="HA2" s="86"/>
      <c r="HB2" s="86"/>
      <c r="HC2" s="86"/>
      <c r="HD2" s="86"/>
      <c r="HE2" s="86"/>
      <c r="HF2" s="86"/>
      <c r="HG2" s="86"/>
      <c r="HH2" s="86"/>
      <c r="HI2" s="86"/>
      <c r="HJ2" s="86"/>
      <c r="HK2" s="86"/>
      <c r="HL2" s="86"/>
      <c r="HM2" s="86"/>
      <c r="HN2" s="86"/>
      <c r="HO2" s="86"/>
      <c r="HP2" s="86"/>
      <c r="HQ2" s="86"/>
      <c r="HR2" s="86"/>
      <c r="HS2" s="86"/>
      <c r="HT2" s="86"/>
      <c r="HU2" s="86"/>
      <c r="HV2" s="86"/>
      <c r="HW2" s="86"/>
      <c r="HX2" s="86"/>
      <c r="HY2" s="86"/>
      <c r="HZ2" s="86"/>
      <c r="IA2" s="86"/>
      <c r="IB2" s="86"/>
      <c r="IC2" s="86"/>
      <c r="ID2" s="86"/>
      <c r="IE2" s="86"/>
      <c r="IF2" s="86"/>
      <c r="IG2" s="86"/>
      <c r="IH2" s="86"/>
      <c r="II2" s="86"/>
      <c r="IJ2" s="86"/>
      <c r="IK2" s="86"/>
      <c r="IL2" s="86"/>
      <c r="IM2" s="86"/>
      <c r="IN2" s="86"/>
      <c r="IO2" s="86"/>
      <c r="IP2" s="86"/>
      <c r="IQ2" s="86"/>
      <c r="IR2" s="86"/>
      <c r="IS2" s="86"/>
      <c r="IT2" s="86"/>
      <c r="IU2" s="86"/>
      <c r="IV2" s="86"/>
      <c r="IW2" s="86"/>
    </row>
    <row r="3" s="83" customFormat="1" spans="1:257">
      <c r="A3" s="102" t="s">
        <v>145</v>
      </c>
      <c r="B3" s="103" t="s">
        <v>146</v>
      </c>
      <c r="C3" s="104"/>
      <c r="D3" s="103"/>
      <c r="E3" s="103"/>
      <c r="F3" s="103"/>
      <c r="G3" s="103"/>
      <c r="H3" s="103"/>
      <c r="I3" s="103"/>
      <c r="J3" s="105"/>
      <c r="K3" s="106"/>
      <c r="L3" s="106"/>
      <c r="M3" s="106"/>
      <c r="N3" s="106"/>
      <c r="O3" s="106"/>
      <c r="P3" s="107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  <c r="EO3" s="86"/>
      <c r="EP3" s="86"/>
      <c r="EQ3" s="86"/>
      <c r="ER3" s="86"/>
      <c r="ES3" s="86"/>
      <c r="ET3" s="86"/>
      <c r="EU3" s="86"/>
      <c r="EV3" s="86"/>
      <c r="EW3" s="86"/>
      <c r="EX3" s="86"/>
      <c r="EY3" s="86"/>
      <c r="EZ3" s="86"/>
      <c r="FA3" s="86"/>
      <c r="FB3" s="86"/>
      <c r="FC3" s="86"/>
      <c r="FD3" s="86"/>
      <c r="FE3" s="86"/>
      <c r="FF3" s="86"/>
      <c r="FG3" s="86"/>
      <c r="FH3" s="86"/>
      <c r="FI3" s="86"/>
      <c r="FJ3" s="86"/>
      <c r="FK3" s="86"/>
      <c r="FL3" s="86"/>
      <c r="FM3" s="86"/>
      <c r="FN3" s="86"/>
      <c r="FO3" s="86"/>
      <c r="FP3" s="86"/>
      <c r="FQ3" s="86"/>
      <c r="FR3" s="86"/>
      <c r="FS3" s="86"/>
      <c r="FT3" s="86"/>
      <c r="FU3" s="86"/>
      <c r="FV3" s="86"/>
      <c r="FW3" s="86"/>
      <c r="FX3" s="86"/>
      <c r="FY3" s="86"/>
      <c r="FZ3" s="86"/>
      <c r="GA3" s="86"/>
      <c r="GB3" s="86"/>
      <c r="GC3" s="86"/>
      <c r="GD3" s="86"/>
      <c r="GE3" s="86"/>
      <c r="GF3" s="86"/>
      <c r="GG3" s="86"/>
      <c r="GH3" s="86"/>
      <c r="GI3" s="86"/>
      <c r="GJ3" s="86"/>
      <c r="GK3" s="86"/>
      <c r="GL3" s="86"/>
      <c r="GM3" s="86"/>
      <c r="GN3" s="86"/>
      <c r="GO3" s="86"/>
      <c r="GP3" s="86"/>
      <c r="GQ3" s="86"/>
      <c r="GR3" s="86"/>
      <c r="GS3" s="86"/>
      <c r="GT3" s="86"/>
      <c r="GU3" s="86"/>
      <c r="GV3" s="86"/>
      <c r="GW3" s="86"/>
      <c r="GX3" s="86"/>
      <c r="GY3" s="86"/>
      <c r="GZ3" s="86"/>
      <c r="HA3" s="86"/>
      <c r="HB3" s="86"/>
      <c r="HC3" s="86"/>
      <c r="HD3" s="86"/>
      <c r="HE3" s="86"/>
      <c r="HF3" s="86"/>
      <c r="HG3" s="86"/>
      <c r="HH3" s="86"/>
      <c r="HI3" s="86"/>
      <c r="HJ3" s="86"/>
      <c r="HK3" s="86"/>
      <c r="HL3" s="86"/>
      <c r="HM3" s="86"/>
      <c r="HN3" s="86"/>
      <c r="HO3" s="86"/>
      <c r="HP3" s="86"/>
      <c r="HQ3" s="86"/>
      <c r="HR3" s="86"/>
      <c r="HS3" s="86"/>
      <c r="HT3" s="86"/>
      <c r="HU3" s="86"/>
      <c r="HV3" s="86"/>
      <c r="HW3" s="86"/>
      <c r="HX3" s="86"/>
      <c r="HY3" s="86"/>
      <c r="HZ3" s="86"/>
      <c r="IA3" s="86"/>
      <c r="IB3" s="86"/>
      <c r="IC3" s="86"/>
      <c r="ID3" s="86"/>
      <c r="IE3" s="86"/>
      <c r="IF3" s="86"/>
      <c r="IG3" s="86"/>
      <c r="IH3" s="86"/>
      <c r="II3" s="86"/>
      <c r="IJ3" s="86"/>
      <c r="IK3" s="86"/>
      <c r="IL3" s="86"/>
      <c r="IM3" s="86"/>
      <c r="IN3" s="86"/>
      <c r="IO3" s="86"/>
      <c r="IP3" s="86"/>
      <c r="IQ3" s="86"/>
      <c r="IR3" s="86"/>
      <c r="IS3" s="86"/>
      <c r="IT3" s="86"/>
      <c r="IU3" s="86"/>
      <c r="IV3" s="86"/>
      <c r="IW3" s="86"/>
    </row>
    <row r="4" s="83" customFormat="1" ht="16.5" spans="1:257">
      <c r="A4" s="102"/>
      <c r="B4" s="108" t="s">
        <v>109</v>
      </c>
      <c r="C4" s="109" t="s">
        <v>110</v>
      </c>
      <c r="D4" s="110" t="s">
        <v>111</v>
      </c>
      <c r="E4" s="109" t="s">
        <v>112</v>
      </c>
      <c r="F4" s="109" t="s">
        <v>113</v>
      </c>
      <c r="G4" s="109" t="s">
        <v>114</v>
      </c>
      <c r="H4" s="109" t="s">
        <v>147</v>
      </c>
      <c r="I4" s="111" t="s">
        <v>148</v>
      </c>
      <c r="J4" s="105"/>
      <c r="K4" s="108" t="s">
        <v>109</v>
      </c>
      <c r="L4" s="109" t="s">
        <v>110</v>
      </c>
      <c r="M4" s="110" t="s">
        <v>111</v>
      </c>
      <c r="N4" s="109" t="s">
        <v>112</v>
      </c>
      <c r="O4" s="109" t="s">
        <v>113</v>
      </c>
      <c r="P4" s="112" t="s">
        <v>147</v>
      </c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  <c r="IU4" s="86"/>
      <c r="IV4" s="86"/>
      <c r="IW4" s="86"/>
    </row>
    <row r="5" s="83" customFormat="1" ht="16.5" spans="1:257">
      <c r="A5" s="102"/>
      <c r="B5" s="108" t="s">
        <v>149</v>
      </c>
      <c r="C5" s="109" t="s">
        <v>150</v>
      </c>
      <c r="D5" s="110" t="s">
        <v>151</v>
      </c>
      <c r="E5" s="109" t="s">
        <v>152</v>
      </c>
      <c r="F5" s="109" t="s">
        <v>153</v>
      </c>
      <c r="G5" s="109" t="s">
        <v>154</v>
      </c>
      <c r="H5" s="109" t="s">
        <v>155</v>
      </c>
      <c r="I5" s="111"/>
      <c r="J5" s="113"/>
      <c r="K5" s="114"/>
      <c r="L5" s="115"/>
      <c r="M5" s="116"/>
      <c r="N5" s="116"/>
      <c r="O5" s="116"/>
      <c r="P5" s="117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86"/>
      <c r="IA5" s="86"/>
      <c r="IB5" s="86"/>
      <c r="IC5" s="86"/>
      <c r="ID5" s="86"/>
      <c r="IE5" s="86"/>
      <c r="IF5" s="86"/>
      <c r="IG5" s="86"/>
      <c r="IH5" s="86"/>
      <c r="II5" s="86"/>
      <c r="IJ5" s="86"/>
      <c r="IK5" s="86"/>
      <c r="IL5" s="86"/>
      <c r="IM5" s="86"/>
      <c r="IN5" s="86"/>
      <c r="IO5" s="86"/>
      <c r="IP5" s="86"/>
      <c r="IQ5" s="86"/>
      <c r="IR5" s="86"/>
      <c r="IS5" s="86"/>
      <c r="IT5" s="86"/>
      <c r="IU5" s="86"/>
      <c r="IV5" s="86"/>
      <c r="IW5" s="86"/>
    </row>
    <row r="6" s="83" customFormat="1" ht="21" customHeight="1" spans="1:257">
      <c r="A6" s="118" t="s">
        <v>158</v>
      </c>
      <c r="B6" s="119">
        <f>C6-1</f>
        <v>66</v>
      </c>
      <c r="C6" s="119">
        <f>D6-2</f>
        <v>67</v>
      </c>
      <c r="D6" s="120">
        <v>69</v>
      </c>
      <c r="E6" s="119">
        <f>D6+2</f>
        <v>71</v>
      </c>
      <c r="F6" s="119">
        <f>E6+2</f>
        <v>73</v>
      </c>
      <c r="G6" s="119">
        <f>F6+1</f>
        <v>74</v>
      </c>
      <c r="H6" s="119">
        <f>G6+1</f>
        <v>75</v>
      </c>
      <c r="I6" s="121" t="s">
        <v>159</v>
      </c>
      <c r="J6" s="113"/>
      <c r="K6" s="114"/>
      <c r="L6" s="114"/>
      <c r="M6" s="114"/>
      <c r="N6" s="114"/>
      <c r="O6" s="114"/>
      <c r="P6" s="122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86"/>
      <c r="IA6" s="86"/>
      <c r="IB6" s="86"/>
      <c r="IC6" s="86"/>
      <c r="ID6" s="86"/>
      <c r="IE6" s="86"/>
      <c r="IF6" s="86"/>
      <c r="IG6" s="86"/>
      <c r="IH6" s="86"/>
      <c r="II6" s="86"/>
      <c r="IJ6" s="86"/>
      <c r="IK6" s="86"/>
      <c r="IL6" s="86"/>
      <c r="IM6" s="86"/>
      <c r="IN6" s="86"/>
      <c r="IO6" s="86"/>
      <c r="IP6" s="86"/>
      <c r="IQ6" s="86"/>
      <c r="IR6" s="86"/>
      <c r="IS6" s="86"/>
      <c r="IT6" s="86"/>
      <c r="IU6" s="86"/>
      <c r="IV6" s="86"/>
      <c r="IW6" s="86"/>
    </row>
    <row r="7" s="83" customFormat="1" ht="21" customHeight="1" spans="1:257">
      <c r="A7" s="123" t="s">
        <v>161</v>
      </c>
      <c r="B7" s="119">
        <f>C7-4</f>
        <v>100</v>
      </c>
      <c r="C7" s="119">
        <f>D7-4</f>
        <v>104</v>
      </c>
      <c r="D7" s="120">
        <v>108</v>
      </c>
      <c r="E7" s="119">
        <f>D7+4</f>
        <v>112</v>
      </c>
      <c r="F7" s="119">
        <f>E7+4</f>
        <v>116</v>
      </c>
      <c r="G7" s="119">
        <f>F7+6</f>
        <v>122</v>
      </c>
      <c r="H7" s="119">
        <f>G7+6</f>
        <v>128</v>
      </c>
      <c r="I7" s="121" t="s">
        <v>159</v>
      </c>
      <c r="J7" s="113"/>
      <c r="K7" s="114"/>
      <c r="L7" s="114"/>
      <c r="M7" s="114"/>
      <c r="N7" s="114"/>
      <c r="O7" s="114"/>
      <c r="P7" s="122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6"/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86"/>
      <c r="GZ7" s="86"/>
      <c r="HA7" s="86"/>
      <c r="HB7" s="86"/>
      <c r="HC7" s="86"/>
      <c r="HD7" s="86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</row>
    <row r="8" s="83" customFormat="1" ht="21" customHeight="1" spans="1:257">
      <c r="A8" s="123" t="s">
        <v>163</v>
      </c>
      <c r="B8" s="119">
        <f>C8-4</f>
        <v>98</v>
      </c>
      <c r="C8" s="119">
        <f>D8-4</f>
        <v>102</v>
      </c>
      <c r="D8" s="124">
        <v>106</v>
      </c>
      <c r="E8" s="119">
        <f>D8+4</f>
        <v>110</v>
      </c>
      <c r="F8" s="119">
        <f>E8+5</f>
        <v>115</v>
      </c>
      <c r="G8" s="119">
        <f>F8+6</f>
        <v>121</v>
      </c>
      <c r="H8" s="119">
        <f>G8+7</f>
        <v>128</v>
      </c>
      <c r="I8" s="121" t="s">
        <v>159</v>
      </c>
      <c r="J8" s="113"/>
      <c r="K8" s="114"/>
      <c r="L8" s="114"/>
      <c r="M8" s="114"/>
      <c r="N8" s="114"/>
      <c r="O8" s="114"/>
      <c r="P8" s="122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6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6"/>
      <c r="EO8" s="86"/>
      <c r="EP8" s="86"/>
      <c r="EQ8" s="86"/>
      <c r="ER8" s="86"/>
      <c r="ES8" s="86"/>
      <c r="ET8" s="86"/>
      <c r="EU8" s="86"/>
      <c r="EV8" s="86"/>
      <c r="EW8" s="86"/>
      <c r="EX8" s="86"/>
      <c r="EY8" s="86"/>
      <c r="EZ8" s="86"/>
      <c r="FA8" s="86"/>
      <c r="FB8" s="86"/>
      <c r="FC8" s="86"/>
      <c r="FD8" s="86"/>
      <c r="FE8" s="86"/>
      <c r="FF8" s="86"/>
      <c r="FG8" s="86"/>
      <c r="FH8" s="86"/>
      <c r="FI8" s="86"/>
      <c r="FJ8" s="86"/>
      <c r="FK8" s="86"/>
      <c r="FL8" s="86"/>
      <c r="FM8" s="86"/>
      <c r="FN8" s="86"/>
      <c r="FO8" s="86"/>
      <c r="FP8" s="86"/>
      <c r="FQ8" s="86"/>
      <c r="FR8" s="86"/>
      <c r="FS8" s="86"/>
      <c r="FT8" s="86"/>
      <c r="FU8" s="86"/>
      <c r="FV8" s="86"/>
      <c r="FW8" s="86"/>
      <c r="FX8" s="86"/>
      <c r="FY8" s="86"/>
      <c r="FZ8" s="86"/>
      <c r="GA8" s="86"/>
      <c r="GB8" s="86"/>
      <c r="GC8" s="86"/>
      <c r="GD8" s="86"/>
      <c r="GE8" s="86"/>
      <c r="GF8" s="86"/>
      <c r="GG8" s="86"/>
      <c r="GH8" s="86"/>
      <c r="GI8" s="86"/>
      <c r="GJ8" s="86"/>
      <c r="GK8" s="86"/>
      <c r="GL8" s="86"/>
      <c r="GM8" s="86"/>
      <c r="GN8" s="86"/>
      <c r="GO8" s="86"/>
      <c r="GP8" s="86"/>
      <c r="GQ8" s="86"/>
      <c r="GR8" s="86"/>
      <c r="GS8" s="86"/>
      <c r="GT8" s="86"/>
      <c r="GU8" s="86"/>
      <c r="GV8" s="86"/>
      <c r="GW8" s="86"/>
      <c r="GX8" s="86"/>
      <c r="GY8" s="86"/>
      <c r="GZ8" s="86"/>
      <c r="HA8" s="86"/>
      <c r="HB8" s="86"/>
      <c r="HC8" s="86"/>
      <c r="HD8" s="86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86"/>
      <c r="IA8" s="86"/>
      <c r="IB8" s="86"/>
      <c r="IC8" s="86"/>
      <c r="ID8" s="86"/>
      <c r="IE8" s="86"/>
      <c r="IF8" s="86"/>
      <c r="IG8" s="86"/>
      <c r="IH8" s="86"/>
      <c r="II8" s="86"/>
      <c r="IJ8" s="86"/>
      <c r="IK8" s="86"/>
      <c r="IL8" s="86"/>
      <c r="IM8" s="86"/>
      <c r="IN8" s="86"/>
      <c r="IO8" s="86"/>
      <c r="IP8" s="86"/>
      <c r="IQ8" s="86"/>
      <c r="IR8" s="86"/>
      <c r="IS8" s="86"/>
      <c r="IT8" s="86"/>
      <c r="IU8" s="86"/>
      <c r="IV8" s="86"/>
      <c r="IW8" s="86"/>
    </row>
    <row r="9" s="83" customFormat="1" ht="21" customHeight="1" spans="1:257">
      <c r="A9" s="123" t="s">
        <v>164</v>
      </c>
      <c r="B9" s="119">
        <f>C9-1.2</f>
        <v>43.1</v>
      </c>
      <c r="C9" s="119">
        <f>D9-1.2</f>
        <v>44.3</v>
      </c>
      <c r="D9" s="124">
        <v>45.5</v>
      </c>
      <c r="E9" s="119">
        <f>D9+1.2</f>
        <v>46.7</v>
      </c>
      <c r="F9" s="119">
        <f>E9+1.2</f>
        <v>47.9</v>
      </c>
      <c r="G9" s="119">
        <f>F9+1.4</f>
        <v>49.3</v>
      </c>
      <c r="H9" s="119">
        <f>G9+1.4</f>
        <v>50.7</v>
      </c>
      <c r="I9" s="121" t="s">
        <v>165</v>
      </c>
      <c r="J9" s="113"/>
      <c r="K9" s="114"/>
      <c r="L9" s="114"/>
      <c r="M9" s="114"/>
      <c r="N9" s="114"/>
      <c r="O9" s="114"/>
      <c r="P9" s="122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</row>
    <row r="10" s="83" customFormat="1" ht="21" customHeight="1" spans="1:257">
      <c r="A10" s="123" t="s">
        <v>167</v>
      </c>
      <c r="B10" s="119">
        <f>C10-0.5</f>
        <v>20.5</v>
      </c>
      <c r="C10" s="119">
        <f>D10-0.5</f>
        <v>21</v>
      </c>
      <c r="D10" s="124">
        <v>21.5</v>
      </c>
      <c r="E10" s="119">
        <f t="shared" ref="E10:H10" si="0">D10+0.5</f>
        <v>22</v>
      </c>
      <c r="F10" s="119">
        <f t="shared" si="0"/>
        <v>22.5</v>
      </c>
      <c r="G10" s="119">
        <f t="shared" si="0"/>
        <v>23</v>
      </c>
      <c r="H10" s="119">
        <f t="shared" si="0"/>
        <v>23.5</v>
      </c>
      <c r="I10" s="121" t="s">
        <v>165</v>
      </c>
      <c r="J10" s="113"/>
      <c r="K10" s="114"/>
      <c r="L10" s="114"/>
      <c r="M10" s="114"/>
      <c r="N10" s="114"/>
      <c r="O10" s="114"/>
      <c r="P10" s="122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  <c r="IW10" s="86"/>
    </row>
    <row r="11" s="83" customFormat="1" ht="21" customHeight="1" spans="1:257">
      <c r="A11" s="125" t="s">
        <v>168</v>
      </c>
      <c r="B11" s="126">
        <f>C11-0.8</f>
        <v>17.9</v>
      </c>
      <c r="C11" s="126">
        <f>D11-0.8</f>
        <v>18.7</v>
      </c>
      <c r="D11" s="127">
        <v>19.5</v>
      </c>
      <c r="E11" s="126">
        <f>D11+0.8</f>
        <v>20.3</v>
      </c>
      <c r="F11" s="126">
        <f>E11+0.8</f>
        <v>21.1</v>
      </c>
      <c r="G11" s="126">
        <f>F11+1.3</f>
        <v>22.4</v>
      </c>
      <c r="H11" s="126">
        <f>G11+1.3</f>
        <v>23.7</v>
      </c>
      <c r="I11" s="121" t="s">
        <v>169</v>
      </c>
      <c r="J11" s="113"/>
      <c r="K11" s="114"/>
      <c r="L11" s="114"/>
      <c r="M11" s="114"/>
      <c r="N11" s="114"/>
      <c r="O11" s="114"/>
      <c r="P11" s="122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  <c r="IQ11" s="86"/>
      <c r="IR11" s="86"/>
      <c r="IS11" s="86"/>
      <c r="IT11" s="86"/>
      <c r="IU11" s="86"/>
      <c r="IV11" s="86"/>
      <c r="IW11" s="86"/>
    </row>
    <row r="12" s="83" customFormat="1" ht="21" customHeight="1" spans="1:257">
      <c r="A12" s="125" t="s">
        <v>170</v>
      </c>
      <c r="B12" s="126">
        <f>C12-0.6</f>
        <v>16.8</v>
      </c>
      <c r="C12" s="126">
        <f>D12-0.6</f>
        <v>17.4</v>
      </c>
      <c r="D12" s="127">
        <v>18</v>
      </c>
      <c r="E12" s="126">
        <f>D12+0.6</f>
        <v>18.6</v>
      </c>
      <c r="F12" s="126">
        <f>E12+0.6</f>
        <v>19.2</v>
      </c>
      <c r="G12" s="126">
        <f>F12+0.95</f>
        <v>20.15</v>
      </c>
      <c r="H12" s="126">
        <f>G12+0.95</f>
        <v>21.1</v>
      </c>
      <c r="I12" s="121" t="s">
        <v>165</v>
      </c>
      <c r="J12" s="113"/>
      <c r="K12" s="114"/>
      <c r="L12" s="114"/>
      <c r="M12" s="114"/>
      <c r="N12" s="114"/>
      <c r="O12" s="114"/>
      <c r="P12" s="122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  <c r="IP12" s="86"/>
      <c r="IQ12" s="86"/>
      <c r="IR12" s="86"/>
      <c r="IS12" s="86"/>
      <c r="IT12" s="86"/>
      <c r="IU12" s="86"/>
      <c r="IV12" s="86"/>
      <c r="IW12" s="86"/>
    </row>
    <row r="13" s="83" customFormat="1" ht="21" customHeight="1" spans="1:257">
      <c r="A13" s="123" t="s">
        <v>172</v>
      </c>
      <c r="B13" s="119">
        <f>C13-0.4</f>
        <v>19.2</v>
      </c>
      <c r="C13" s="119">
        <f>D13-0.4</f>
        <v>19.6</v>
      </c>
      <c r="D13" s="120">
        <v>20</v>
      </c>
      <c r="E13" s="119">
        <f>D13+0.4</f>
        <v>20.4</v>
      </c>
      <c r="F13" s="119">
        <f>E13+0.4</f>
        <v>20.8</v>
      </c>
      <c r="G13" s="119">
        <f>F13+0.6</f>
        <v>21.4</v>
      </c>
      <c r="H13" s="119">
        <f>G13+0.6</f>
        <v>22</v>
      </c>
      <c r="I13" s="121">
        <v>0</v>
      </c>
      <c r="J13" s="113"/>
      <c r="K13" s="114"/>
      <c r="L13" s="114"/>
      <c r="M13" s="114"/>
      <c r="N13" s="114"/>
      <c r="O13" s="114"/>
      <c r="P13" s="122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  <c r="IP13" s="86"/>
      <c r="IQ13" s="86"/>
      <c r="IR13" s="86"/>
      <c r="IS13" s="86"/>
      <c r="IT13" s="86"/>
      <c r="IU13" s="86"/>
      <c r="IV13" s="86"/>
      <c r="IW13" s="86"/>
    </row>
    <row r="14" s="83" customFormat="1" ht="21" customHeight="1" spans="1:257">
      <c r="A14" s="123" t="s">
        <v>174</v>
      </c>
      <c r="B14" s="119">
        <f>C14-0.2</f>
        <v>10.6</v>
      </c>
      <c r="C14" s="119">
        <f>D14-0.2</f>
        <v>10.8</v>
      </c>
      <c r="D14" s="120">
        <v>11</v>
      </c>
      <c r="E14" s="119">
        <f>D14+0.2</f>
        <v>11.2</v>
      </c>
      <c r="F14" s="119">
        <f>E14+0.2</f>
        <v>11.4</v>
      </c>
      <c r="G14" s="119">
        <f>F14+0.25</f>
        <v>11.65</v>
      </c>
      <c r="H14" s="119">
        <f>G14+0.25</f>
        <v>11.9</v>
      </c>
      <c r="I14" s="128"/>
      <c r="J14" s="113"/>
      <c r="K14" s="114"/>
      <c r="L14" s="114"/>
      <c r="M14" s="114"/>
      <c r="N14" s="114"/>
      <c r="O14" s="114"/>
      <c r="P14" s="122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  <c r="IU14" s="86"/>
      <c r="IV14" s="86"/>
      <c r="IW14" s="86"/>
    </row>
    <row r="15" s="83" customFormat="1" ht="21" customHeight="1" spans="1:257">
      <c r="A15" s="123" t="s">
        <v>175</v>
      </c>
      <c r="B15" s="119">
        <v>1.5</v>
      </c>
      <c r="C15" s="119">
        <v>1.5</v>
      </c>
      <c r="D15" s="120">
        <v>1.5</v>
      </c>
      <c r="E15" s="119">
        <v>1.5</v>
      </c>
      <c r="F15" s="119">
        <v>1.5</v>
      </c>
      <c r="G15" s="119">
        <v>1.5</v>
      </c>
      <c r="H15" s="119">
        <v>1.5</v>
      </c>
      <c r="I15" s="128"/>
      <c r="J15" s="113"/>
      <c r="K15" s="114"/>
      <c r="L15" s="114"/>
      <c r="M15" s="114"/>
      <c r="N15" s="114"/>
      <c r="O15" s="114"/>
      <c r="P15" s="122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  <c r="IU15" s="86"/>
      <c r="IV15" s="86"/>
      <c r="IW15" s="86"/>
    </row>
    <row r="16" s="83" customFormat="1" ht="21" customHeight="1" spans="1:257">
      <c r="A16" s="123"/>
      <c r="B16" s="119"/>
      <c r="C16" s="119"/>
      <c r="D16" s="129"/>
      <c r="E16" s="119"/>
      <c r="F16" s="119"/>
      <c r="G16" s="119"/>
      <c r="H16" s="119"/>
      <c r="I16" s="130"/>
      <c r="J16" s="113"/>
      <c r="K16" s="114"/>
      <c r="L16" s="114"/>
      <c r="M16" s="114"/>
      <c r="N16" s="114"/>
      <c r="O16" s="114"/>
      <c r="P16" s="122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  <c r="IU16" s="86"/>
      <c r="IV16" s="86"/>
      <c r="IW16" s="86"/>
    </row>
    <row r="17" s="83" customFormat="1" ht="21" customHeight="1" spans="1:257">
      <c r="A17" s="123"/>
      <c r="B17" s="119"/>
      <c r="C17" s="119"/>
      <c r="D17" s="129"/>
      <c r="E17" s="119"/>
      <c r="F17" s="119"/>
      <c r="G17" s="119"/>
      <c r="H17" s="119"/>
      <c r="I17" s="131"/>
      <c r="J17" s="113"/>
      <c r="K17" s="114"/>
      <c r="L17" s="114"/>
      <c r="M17" s="114"/>
      <c r="N17" s="114"/>
      <c r="O17" s="114"/>
      <c r="P17" s="122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  <c r="IQ17" s="86"/>
      <c r="IR17" s="86"/>
      <c r="IS17" s="86"/>
      <c r="IT17" s="86"/>
      <c r="IU17" s="86"/>
      <c r="IV17" s="86"/>
      <c r="IW17" s="86"/>
    </row>
    <row r="18" s="83" customFormat="1" ht="17.25" spans="1:257">
      <c r="A18" s="132"/>
      <c r="B18" s="133"/>
      <c r="C18" s="133"/>
      <c r="D18" s="133"/>
      <c r="E18" s="134"/>
      <c r="F18" s="133"/>
      <c r="G18" s="133"/>
      <c r="H18" s="133"/>
      <c r="I18" s="133"/>
      <c r="J18" s="135"/>
      <c r="K18" s="136"/>
      <c r="L18" s="136"/>
      <c r="M18" s="137"/>
      <c r="N18" s="136"/>
      <c r="O18" s="136"/>
      <c r="P18" s="138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6"/>
      <c r="CA18" s="86"/>
      <c r="CB18" s="86"/>
      <c r="CC18" s="86"/>
      <c r="CD18" s="86"/>
      <c r="CE18" s="86"/>
      <c r="CF18" s="86"/>
      <c r="CG18" s="86"/>
      <c r="CH18" s="86"/>
      <c r="CI18" s="86"/>
      <c r="CJ18" s="86"/>
      <c r="CK18" s="86"/>
      <c r="CL18" s="86"/>
      <c r="CM18" s="86"/>
      <c r="CN18" s="86"/>
      <c r="CO18" s="86"/>
      <c r="CP18" s="86"/>
      <c r="CQ18" s="86"/>
      <c r="CR18" s="86"/>
      <c r="CS18" s="86"/>
      <c r="CT18" s="86"/>
      <c r="CU18" s="86"/>
      <c r="CV18" s="86"/>
      <c r="CW18" s="86"/>
      <c r="CX18" s="86"/>
      <c r="CY18" s="86"/>
      <c r="CZ18" s="86"/>
      <c r="DA18" s="86"/>
      <c r="DB18" s="86"/>
      <c r="DC18" s="86"/>
      <c r="DD18" s="86"/>
      <c r="DE18" s="86"/>
      <c r="DF18" s="86"/>
      <c r="DG18" s="86"/>
      <c r="DH18" s="86"/>
      <c r="DI18" s="86"/>
      <c r="DJ18" s="86"/>
      <c r="DK18" s="86"/>
      <c r="DL18" s="86"/>
      <c r="DM18" s="86"/>
      <c r="DN18" s="86"/>
      <c r="DO18" s="86"/>
      <c r="DP18" s="86"/>
      <c r="DQ18" s="86"/>
      <c r="DR18" s="86"/>
      <c r="DS18" s="86"/>
      <c r="DT18" s="86"/>
      <c r="DU18" s="86"/>
      <c r="DV18" s="86"/>
      <c r="DW18" s="86"/>
      <c r="DX18" s="86"/>
      <c r="DY18" s="86"/>
      <c r="DZ18" s="86"/>
      <c r="EA18" s="86"/>
      <c r="EB18" s="86"/>
      <c r="EC18" s="86"/>
      <c r="ED18" s="86"/>
      <c r="EE18" s="86"/>
      <c r="EF18" s="86"/>
      <c r="EG18" s="86"/>
      <c r="EH18" s="86"/>
      <c r="EI18" s="86"/>
      <c r="EJ18" s="86"/>
      <c r="EK18" s="86"/>
      <c r="EL18" s="86"/>
      <c r="EM18" s="86"/>
      <c r="EN18" s="86"/>
      <c r="EO18" s="86"/>
      <c r="EP18" s="86"/>
      <c r="EQ18" s="86"/>
      <c r="ER18" s="86"/>
      <c r="ES18" s="86"/>
      <c r="ET18" s="86"/>
      <c r="EU18" s="86"/>
      <c r="EV18" s="86"/>
      <c r="EW18" s="86"/>
      <c r="EX18" s="86"/>
      <c r="EY18" s="86"/>
      <c r="EZ18" s="86"/>
      <c r="FA18" s="86"/>
      <c r="FB18" s="86"/>
      <c r="FC18" s="86"/>
      <c r="FD18" s="86"/>
      <c r="FE18" s="86"/>
      <c r="FF18" s="86"/>
      <c r="FG18" s="86"/>
      <c r="FH18" s="86"/>
      <c r="FI18" s="86"/>
      <c r="FJ18" s="86"/>
      <c r="FK18" s="86"/>
      <c r="FL18" s="86"/>
      <c r="FM18" s="86"/>
      <c r="FN18" s="86"/>
      <c r="FO18" s="86"/>
      <c r="FP18" s="86"/>
      <c r="FQ18" s="86"/>
      <c r="FR18" s="86"/>
      <c r="FS18" s="86"/>
      <c r="FT18" s="86"/>
      <c r="FU18" s="86"/>
      <c r="FV18" s="86"/>
      <c r="FW18" s="86"/>
      <c r="FX18" s="86"/>
      <c r="FY18" s="86"/>
      <c r="FZ18" s="86"/>
      <c r="GA18" s="86"/>
      <c r="GB18" s="86"/>
      <c r="GC18" s="86"/>
      <c r="GD18" s="86"/>
      <c r="GE18" s="86"/>
      <c r="GF18" s="86"/>
      <c r="GG18" s="86"/>
      <c r="GH18" s="86"/>
      <c r="GI18" s="86"/>
      <c r="GJ18" s="86"/>
      <c r="GK18" s="86"/>
      <c r="GL18" s="86"/>
      <c r="GM18" s="86"/>
      <c r="GN18" s="86"/>
      <c r="GO18" s="86"/>
      <c r="GP18" s="86"/>
      <c r="GQ18" s="86"/>
      <c r="GR18" s="86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  <c r="IO18" s="86"/>
      <c r="IP18" s="86"/>
      <c r="IQ18" s="86"/>
      <c r="IR18" s="86"/>
      <c r="IS18" s="86"/>
      <c r="IT18" s="86"/>
      <c r="IU18" s="86"/>
      <c r="IV18" s="86"/>
      <c r="IW18" s="86"/>
    </row>
    <row r="19" s="83" customFormat="1" spans="1:257">
      <c r="A19" s="139" t="s">
        <v>176</v>
      </c>
      <c r="B19" s="139"/>
      <c r="C19" s="139"/>
      <c r="D19" s="140"/>
      <c r="N19" s="85"/>
      <c r="O19" s="85"/>
      <c r="P19" s="85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  <c r="IP19" s="86"/>
      <c r="IQ19" s="86"/>
      <c r="IR19" s="86"/>
      <c r="IS19" s="86"/>
      <c r="IT19" s="86"/>
      <c r="IU19" s="86"/>
      <c r="IV19" s="86"/>
      <c r="IW19" s="86"/>
    </row>
    <row r="20" s="83" customFormat="1" spans="1:257">
      <c r="D20" s="84"/>
      <c r="K20" s="141" t="s">
        <v>177</v>
      </c>
      <c r="L20" s="142"/>
      <c r="M20" s="141" t="s">
        <v>178</v>
      </c>
      <c r="N20" s="143" t="s">
        <v>138</v>
      </c>
      <c r="O20" s="143" t="s">
        <v>179</v>
      </c>
      <c r="P20" s="85" t="s">
        <v>141</v>
      </c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86"/>
      <c r="CC20" s="86"/>
      <c r="CD20" s="86"/>
      <c r="CE20" s="86"/>
      <c r="CF20" s="86"/>
      <c r="CG20" s="86"/>
      <c r="CH20" s="86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86"/>
      <c r="DB20" s="86"/>
      <c r="DC20" s="86"/>
      <c r="DD20" s="86"/>
      <c r="DE20" s="86"/>
      <c r="DF20" s="86"/>
      <c r="DG20" s="86"/>
      <c r="DH20" s="86"/>
      <c r="DI20" s="86"/>
      <c r="DJ20" s="86"/>
      <c r="DK20" s="86"/>
      <c r="DL20" s="86"/>
      <c r="DM20" s="86"/>
      <c r="DN20" s="86"/>
      <c r="DO20" s="86"/>
      <c r="DP20" s="86"/>
      <c r="DQ20" s="86"/>
      <c r="DR20" s="86"/>
      <c r="DS20" s="86"/>
      <c r="DT20" s="86"/>
      <c r="DU20" s="86"/>
      <c r="DV20" s="86"/>
      <c r="DW20" s="86"/>
      <c r="DX20" s="86"/>
      <c r="DY20" s="86"/>
      <c r="DZ20" s="86"/>
      <c r="EA20" s="86"/>
      <c r="EB20" s="86"/>
      <c r="EC20" s="86"/>
      <c r="ED20" s="86"/>
      <c r="EE20" s="86"/>
      <c r="EF20" s="86"/>
      <c r="EG20" s="86"/>
      <c r="EH20" s="86"/>
      <c r="EI20" s="86"/>
      <c r="EJ20" s="86"/>
      <c r="EK20" s="86"/>
      <c r="EL20" s="86"/>
      <c r="EM20" s="86"/>
      <c r="EN20" s="86"/>
      <c r="EO20" s="86"/>
      <c r="EP20" s="86"/>
      <c r="EQ20" s="86"/>
      <c r="ER20" s="86"/>
      <c r="ES20" s="86"/>
      <c r="ET20" s="86"/>
      <c r="EU20" s="86"/>
      <c r="EV20" s="86"/>
      <c r="EW20" s="86"/>
      <c r="EX20" s="86"/>
      <c r="EY20" s="86"/>
      <c r="EZ20" s="86"/>
      <c r="FA20" s="86"/>
      <c r="FB20" s="86"/>
      <c r="FC20" s="86"/>
      <c r="FD20" s="86"/>
      <c r="FE20" s="86"/>
      <c r="FF20" s="86"/>
      <c r="FG20" s="86"/>
      <c r="FH20" s="86"/>
      <c r="FI20" s="86"/>
      <c r="FJ20" s="86"/>
      <c r="FK20" s="86"/>
      <c r="FL20" s="86"/>
      <c r="FM20" s="86"/>
      <c r="FN20" s="86"/>
      <c r="FO20" s="86"/>
      <c r="FP20" s="86"/>
      <c r="FQ20" s="86"/>
      <c r="FR20" s="86"/>
      <c r="FS20" s="86"/>
      <c r="FT20" s="86"/>
      <c r="FU20" s="86"/>
      <c r="FV20" s="86"/>
      <c r="FW20" s="86"/>
      <c r="FX20" s="86"/>
      <c r="FY20" s="86"/>
      <c r="FZ20" s="86"/>
      <c r="GA20" s="86"/>
      <c r="GB20" s="86"/>
      <c r="GC20" s="86"/>
      <c r="GD20" s="86"/>
      <c r="GE20" s="86"/>
      <c r="GF20" s="86"/>
      <c r="GG20" s="86"/>
      <c r="GH20" s="86"/>
      <c r="GI20" s="86"/>
      <c r="GJ20" s="86"/>
      <c r="GK20" s="86"/>
      <c r="GL20" s="86"/>
      <c r="GM20" s="86"/>
      <c r="GN20" s="86"/>
      <c r="GO20" s="86"/>
      <c r="GP20" s="86"/>
      <c r="GQ20" s="86"/>
      <c r="GR20" s="86"/>
      <c r="GS20" s="86"/>
      <c r="GT20" s="86"/>
      <c r="GU20" s="86"/>
      <c r="GV20" s="86"/>
      <c r="GW20" s="86"/>
      <c r="GX20" s="86"/>
      <c r="GY20" s="86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  <c r="HU20" s="86"/>
      <c r="HV20" s="86"/>
      <c r="HW20" s="86"/>
      <c r="HX20" s="86"/>
      <c r="HY20" s="86"/>
      <c r="HZ20" s="86"/>
      <c r="IA20" s="86"/>
      <c r="IB20" s="86"/>
      <c r="IC20" s="86"/>
      <c r="ID20" s="86"/>
      <c r="IE20" s="86"/>
      <c r="IF20" s="86"/>
      <c r="IG20" s="86"/>
      <c r="IH20" s="86"/>
      <c r="II20" s="86"/>
      <c r="IJ20" s="86"/>
      <c r="IK20" s="86"/>
      <c r="IL20" s="86"/>
      <c r="IM20" s="86"/>
      <c r="IN20" s="86"/>
      <c r="IO20" s="86"/>
      <c r="IP20" s="86"/>
      <c r="IQ20" s="86"/>
      <c r="IR20" s="86"/>
      <c r="IS20" s="86"/>
      <c r="IT20" s="86"/>
      <c r="IU20" s="86"/>
      <c r="IV20" s="86"/>
      <c r="IW20" s="86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8"/>
  </mergeCells>
  <pageMargins left="0.275" right="0.118055555555556" top="0.511805555555556" bottom="0.156944444444444" header="0.5" footer="0.118055555555556"/>
  <pageSetup paperSize="9" scale="75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A4" sqref="A4:O9"/>
    </sheetView>
  </sheetViews>
  <sheetFormatPr defaultColWidth="9" defaultRowHeight="14.25"/>
  <cols>
    <col min="1" max="1" width="7" customWidth="1"/>
    <col min="2" max="2" width="14.5" customWidth="1"/>
    <col min="3" max="3" width="16.6" style="67" customWidth="1"/>
    <col min="4" max="4" width="11.2" customWidth="1"/>
    <col min="5" max="5" width="24.3" style="6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306</v>
      </c>
      <c r="B1" s="3"/>
      <c r="C1" s="3"/>
      <c r="D1" s="3"/>
      <c r="E1" s="69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307</v>
      </c>
      <c r="B2" s="5" t="s">
        <v>308</v>
      </c>
      <c r="C2" s="5" t="s">
        <v>309</v>
      </c>
      <c r="D2" s="5" t="s">
        <v>310</v>
      </c>
      <c r="E2" s="70" t="s">
        <v>311</v>
      </c>
      <c r="F2" s="5" t="s">
        <v>312</v>
      </c>
      <c r="G2" s="5" t="s">
        <v>313</v>
      </c>
      <c r="H2" s="71" t="s">
        <v>314</v>
      </c>
      <c r="I2" s="4" t="s">
        <v>315</v>
      </c>
      <c r="J2" s="4" t="s">
        <v>316</v>
      </c>
      <c r="K2" s="4" t="s">
        <v>317</v>
      </c>
      <c r="L2" s="4" t="s">
        <v>318</v>
      </c>
      <c r="M2" s="4" t="s">
        <v>319</v>
      </c>
      <c r="N2" s="5" t="s">
        <v>320</v>
      </c>
      <c r="O2" s="5" t="s">
        <v>321</v>
      </c>
    </row>
    <row r="3" s="1" customFormat="1" ht="16.5" spans="1:15">
      <c r="A3" s="4"/>
      <c r="B3" s="8"/>
      <c r="C3" s="8"/>
      <c r="D3" s="8"/>
      <c r="E3" s="72"/>
      <c r="F3" s="8"/>
      <c r="G3" s="8"/>
      <c r="H3" s="73"/>
      <c r="I3" s="4" t="s">
        <v>247</v>
      </c>
      <c r="J3" s="4" t="s">
        <v>247</v>
      </c>
      <c r="K3" s="4" t="s">
        <v>247</v>
      </c>
      <c r="L3" s="4" t="s">
        <v>247</v>
      </c>
      <c r="M3" s="4" t="s">
        <v>247</v>
      </c>
      <c r="N3" s="8"/>
      <c r="O3" s="8"/>
    </row>
    <row r="4" ht="20" customHeight="1" spans="1:15">
      <c r="A4" s="74">
        <v>1</v>
      </c>
      <c r="B4" s="14">
        <v>260427109</v>
      </c>
      <c r="C4" s="14" t="s">
        <v>322</v>
      </c>
      <c r="D4" s="14" t="s">
        <v>323</v>
      </c>
      <c r="E4" s="15" t="s">
        <v>324</v>
      </c>
      <c r="F4" s="27" t="s">
        <v>325</v>
      </c>
      <c r="G4" s="75" t="s">
        <v>65</v>
      </c>
      <c r="H4" s="11" t="s">
        <v>65</v>
      </c>
      <c r="I4" s="76">
        <v>2</v>
      </c>
      <c r="J4" s="76">
        <v>0</v>
      </c>
      <c r="K4" s="76">
        <v>1</v>
      </c>
      <c r="L4" s="76">
        <v>0</v>
      </c>
      <c r="M4" s="76">
        <v>0</v>
      </c>
      <c r="N4" s="11">
        <f>SUM(I4:M4)</f>
        <v>3</v>
      </c>
      <c r="O4" s="11" t="s">
        <v>326</v>
      </c>
    </row>
    <row r="5" ht="20" customHeight="1" spans="1:15">
      <c r="A5" s="74">
        <v>2</v>
      </c>
      <c r="B5" s="14">
        <v>260427113</v>
      </c>
      <c r="C5" s="14" t="s">
        <v>322</v>
      </c>
      <c r="D5" s="14" t="s">
        <v>327</v>
      </c>
      <c r="E5" s="15" t="s">
        <v>324</v>
      </c>
      <c r="F5" s="27" t="s">
        <v>325</v>
      </c>
      <c r="G5" s="75" t="s">
        <v>65</v>
      </c>
      <c r="H5" s="11" t="s">
        <v>65</v>
      </c>
      <c r="I5" s="76">
        <v>2</v>
      </c>
      <c r="J5" s="76">
        <v>0</v>
      </c>
      <c r="K5" s="76">
        <v>1</v>
      </c>
      <c r="L5" s="76">
        <v>0</v>
      </c>
      <c r="M5" s="76">
        <v>0</v>
      </c>
      <c r="N5" s="11">
        <f t="shared" ref="N4:N10" si="0">SUM(I5:M5)</f>
        <v>3</v>
      </c>
      <c r="O5" s="11" t="s">
        <v>326</v>
      </c>
    </row>
    <row r="6" ht="20" customHeight="1" spans="1:15">
      <c r="A6" s="74">
        <v>3</v>
      </c>
      <c r="B6" s="14">
        <v>260427114</v>
      </c>
      <c r="C6" s="14" t="s">
        <v>322</v>
      </c>
      <c r="D6" s="14" t="s">
        <v>116</v>
      </c>
      <c r="E6" s="15" t="s">
        <v>324</v>
      </c>
      <c r="F6" s="27" t="s">
        <v>325</v>
      </c>
      <c r="G6" s="75" t="s">
        <v>65</v>
      </c>
      <c r="H6" s="11" t="s">
        <v>65</v>
      </c>
      <c r="I6" s="76">
        <v>3</v>
      </c>
      <c r="J6" s="76">
        <v>1</v>
      </c>
      <c r="K6" s="76">
        <v>0</v>
      </c>
      <c r="L6" s="76">
        <v>0</v>
      </c>
      <c r="M6" s="76">
        <v>0</v>
      </c>
      <c r="N6" s="11">
        <f t="shared" si="0"/>
        <v>4</v>
      </c>
      <c r="O6" s="11" t="s">
        <v>326</v>
      </c>
    </row>
    <row r="7" ht="20" customHeight="1" spans="1:15">
      <c r="A7" s="74">
        <v>4</v>
      </c>
      <c r="B7" s="14">
        <v>260427115</v>
      </c>
      <c r="C7" s="14" t="s">
        <v>322</v>
      </c>
      <c r="D7" s="14" t="s">
        <v>328</v>
      </c>
      <c r="E7" s="15" t="s">
        <v>324</v>
      </c>
      <c r="F7" s="27" t="s">
        <v>325</v>
      </c>
      <c r="G7" s="75" t="s">
        <v>65</v>
      </c>
      <c r="H7" s="11" t="s">
        <v>65</v>
      </c>
      <c r="I7" s="76">
        <v>2</v>
      </c>
      <c r="J7" s="76">
        <v>0</v>
      </c>
      <c r="K7" s="76">
        <v>1</v>
      </c>
      <c r="L7" s="76">
        <v>0</v>
      </c>
      <c r="M7" s="76">
        <v>0</v>
      </c>
      <c r="N7" s="11">
        <f t="shared" si="0"/>
        <v>3</v>
      </c>
      <c r="O7" s="11" t="s">
        <v>326</v>
      </c>
    </row>
    <row r="8" ht="20" customHeight="1" spans="1:15">
      <c r="A8" s="74">
        <v>5</v>
      </c>
      <c r="B8" s="14">
        <v>260427112</v>
      </c>
      <c r="C8" s="14" t="s">
        <v>322</v>
      </c>
      <c r="D8" s="14" t="s">
        <v>329</v>
      </c>
      <c r="E8" s="15" t="s">
        <v>324</v>
      </c>
      <c r="F8" s="27" t="s">
        <v>325</v>
      </c>
      <c r="G8" s="75" t="s">
        <v>65</v>
      </c>
      <c r="H8" s="11" t="s">
        <v>65</v>
      </c>
      <c r="I8" s="76">
        <v>2</v>
      </c>
      <c r="J8" s="76">
        <v>0</v>
      </c>
      <c r="K8" s="76">
        <v>1</v>
      </c>
      <c r="L8" s="76">
        <v>0</v>
      </c>
      <c r="M8" s="76">
        <v>0</v>
      </c>
      <c r="N8" s="11">
        <f t="shared" si="0"/>
        <v>3</v>
      </c>
      <c r="O8" s="11" t="s">
        <v>326</v>
      </c>
    </row>
    <row r="9" ht="20" customHeight="1" spans="1:15">
      <c r="A9" s="74">
        <v>6</v>
      </c>
      <c r="B9" s="14">
        <v>260508118</v>
      </c>
      <c r="C9" s="14" t="s">
        <v>322</v>
      </c>
      <c r="D9" s="14" t="s">
        <v>119</v>
      </c>
      <c r="E9" s="15" t="s">
        <v>324</v>
      </c>
      <c r="F9" s="27" t="s">
        <v>325</v>
      </c>
      <c r="G9" s="75" t="s">
        <v>65</v>
      </c>
      <c r="H9" s="11" t="s">
        <v>65</v>
      </c>
      <c r="I9" s="76">
        <v>2</v>
      </c>
      <c r="J9" s="76">
        <v>0</v>
      </c>
      <c r="K9" s="76">
        <v>1</v>
      </c>
      <c r="L9" s="76">
        <v>0</v>
      </c>
      <c r="M9" s="76">
        <v>0</v>
      </c>
      <c r="N9" s="11">
        <f t="shared" si="0"/>
        <v>3</v>
      </c>
      <c r="O9" s="11" t="s">
        <v>326</v>
      </c>
    </row>
    <row r="10" ht="20" customHeight="1" spans="1:15">
      <c r="A10" s="74"/>
      <c r="B10" s="14"/>
      <c r="C10" s="14"/>
      <c r="D10" s="14"/>
      <c r="E10" s="15"/>
      <c r="F10" s="27"/>
      <c r="G10" s="75"/>
      <c r="H10" s="11"/>
      <c r="I10" s="76"/>
      <c r="J10" s="76"/>
      <c r="K10" s="76"/>
      <c r="L10" s="76"/>
      <c r="M10" s="76"/>
      <c r="N10" s="11"/>
      <c r="O10" s="11"/>
    </row>
    <row r="11" ht="20" customHeight="1" spans="1:15">
      <c r="A11" s="11"/>
      <c r="B11" s="60"/>
      <c r="C11" s="60"/>
      <c r="D11" s="60"/>
      <c r="E11" s="77"/>
      <c r="F11" s="60"/>
      <c r="G11" s="11"/>
      <c r="H11" s="12"/>
      <c r="I11" s="78"/>
      <c r="J11" s="76"/>
      <c r="K11" s="76"/>
      <c r="L11" s="76"/>
      <c r="M11" s="11"/>
      <c r="N11" s="11"/>
      <c r="O11" s="12"/>
    </row>
    <row r="12" s="2" customFormat="1" ht="18.75" spans="1:15">
      <c r="A12" s="19" t="s">
        <v>330</v>
      </c>
      <c r="B12" s="20"/>
      <c r="C12" s="60"/>
      <c r="D12" s="21"/>
      <c r="E12" s="79"/>
      <c r="F12" s="60"/>
      <c r="G12" s="11"/>
      <c r="H12" s="34"/>
      <c r="I12" s="29"/>
      <c r="J12" s="19" t="s">
        <v>331</v>
      </c>
      <c r="K12" s="20"/>
      <c r="L12" s="20"/>
      <c r="M12" s="21"/>
      <c r="N12" s="20"/>
      <c r="O12" s="23"/>
    </row>
    <row r="13" ht="61" customHeight="1" spans="1:15">
      <c r="A13" s="80" t="s">
        <v>332</v>
      </c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2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A2" sqref="A2:M13"/>
    </sheetView>
  </sheetViews>
  <sheetFormatPr defaultColWidth="9" defaultRowHeight="14.25"/>
  <cols>
    <col min="1" max="1" width="5.1" customWidth="1"/>
    <col min="2" max="2" width="11.1" customWidth="1"/>
    <col min="3" max="3" width="12.125" customWidth="1"/>
    <col min="4" max="4" width="16.7" customWidth="1"/>
    <col min="5" max="5" width="12.125" customWidth="1"/>
    <col min="6" max="6" width="31.8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333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307</v>
      </c>
      <c r="B2" s="5" t="s">
        <v>312</v>
      </c>
      <c r="C2" s="5" t="s">
        <v>308</v>
      </c>
      <c r="D2" s="5" t="s">
        <v>309</v>
      </c>
      <c r="E2" s="5" t="s">
        <v>310</v>
      </c>
      <c r="F2" s="5" t="s">
        <v>311</v>
      </c>
      <c r="G2" s="4" t="s">
        <v>334</v>
      </c>
      <c r="H2" s="4"/>
      <c r="I2" s="4" t="s">
        <v>335</v>
      </c>
      <c r="J2" s="4"/>
      <c r="K2" s="6" t="s">
        <v>336</v>
      </c>
      <c r="L2" s="53" t="s">
        <v>337</v>
      </c>
      <c r="M2" s="7" t="s">
        <v>338</v>
      </c>
    </row>
    <row r="3" s="1" customFormat="1" ht="16.5" spans="1:13">
      <c r="A3" s="4"/>
      <c r="B3" s="8"/>
      <c r="C3" s="8"/>
      <c r="D3" s="8"/>
      <c r="E3" s="8"/>
      <c r="F3" s="8"/>
      <c r="G3" s="4" t="s">
        <v>339</v>
      </c>
      <c r="H3" s="4" t="s">
        <v>340</v>
      </c>
      <c r="I3" s="4" t="s">
        <v>339</v>
      </c>
      <c r="J3" s="4" t="s">
        <v>340</v>
      </c>
      <c r="K3" s="9"/>
      <c r="L3" s="54"/>
      <c r="M3" s="10"/>
    </row>
    <row r="4" ht="22" customHeight="1" spans="1:13">
      <c r="A4" s="55">
        <v>1</v>
      </c>
      <c r="B4" s="27" t="s">
        <v>325</v>
      </c>
      <c r="C4" s="14">
        <v>260427109</v>
      </c>
      <c r="D4" s="14" t="s">
        <v>322</v>
      </c>
      <c r="E4" s="14" t="s">
        <v>323</v>
      </c>
      <c r="F4" s="15" t="s">
        <v>324</v>
      </c>
      <c r="G4" s="56">
        <v>-0.02</v>
      </c>
      <c r="H4" s="57">
        <v>-0.01</v>
      </c>
      <c r="I4" s="57">
        <v>-0.02</v>
      </c>
      <c r="J4" s="57">
        <v>-0.01</v>
      </c>
      <c r="K4" s="58"/>
      <c r="L4" s="11"/>
      <c r="M4" s="11"/>
    </row>
    <row r="5" ht="22" customHeight="1" spans="1:13">
      <c r="A5" s="55">
        <v>2</v>
      </c>
      <c r="B5" s="27" t="s">
        <v>325</v>
      </c>
      <c r="C5" s="14">
        <v>260427113</v>
      </c>
      <c r="D5" s="14" t="s">
        <v>322</v>
      </c>
      <c r="E5" s="14" t="s">
        <v>327</v>
      </c>
      <c r="F5" s="15" t="s">
        <v>324</v>
      </c>
      <c r="G5" s="56">
        <v>-0.02</v>
      </c>
      <c r="H5" s="57">
        <v>0</v>
      </c>
      <c r="I5" s="56">
        <v>-0.03</v>
      </c>
      <c r="J5" s="57">
        <v>-0.01</v>
      </c>
      <c r="K5" s="58"/>
      <c r="L5" s="11"/>
      <c r="M5" s="11"/>
    </row>
    <row r="6" ht="22" customHeight="1" spans="1:13">
      <c r="A6" s="55">
        <v>3</v>
      </c>
      <c r="B6" s="27" t="s">
        <v>325</v>
      </c>
      <c r="C6" s="14">
        <v>260427114</v>
      </c>
      <c r="D6" s="14" t="s">
        <v>322</v>
      </c>
      <c r="E6" s="14" t="s">
        <v>116</v>
      </c>
      <c r="F6" s="15" t="s">
        <v>324</v>
      </c>
      <c r="G6" s="56">
        <v>-0.01</v>
      </c>
      <c r="H6" s="57">
        <v>-0.01</v>
      </c>
      <c r="I6" s="57">
        <v>-0.01</v>
      </c>
      <c r="J6" s="57">
        <v>-0.01</v>
      </c>
      <c r="K6" s="58"/>
      <c r="L6" s="11"/>
      <c r="M6" s="11"/>
    </row>
    <row r="7" ht="22" customHeight="1" spans="1:13">
      <c r="A7" s="55">
        <v>4</v>
      </c>
      <c r="B7" s="27" t="s">
        <v>325</v>
      </c>
      <c r="C7" s="14">
        <v>260427115</v>
      </c>
      <c r="D7" s="14" t="s">
        <v>322</v>
      </c>
      <c r="E7" s="14" t="s">
        <v>328</v>
      </c>
      <c r="F7" s="15" t="s">
        <v>324</v>
      </c>
      <c r="G7" s="56">
        <v>-0.01</v>
      </c>
      <c r="H7" s="57">
        <v>-0.01</v>
      </c>
      <c r="I7" s="56">
        <v>-0.01</v>
      </c>
      <c r="J7" s="57">
        <v>-0.01</v>
      </c>
      <c r="K7" s="58"/>
      <c r="L7" s="11"/>
      <c r="M7" s="11"/>
    </row>
    <row r="8" ht="22" customHeight="1" spans="1:13">
      <c r="A8" s="55">
        <v>5</v>
      </c>
      <c r="B8" s="27" t="s">
        <v>325</v>
      </c>
      <c r="C8" s="14">
        <v>260427112</v>
      </c>
      <c r="D8" s="14" t="s">
        <v>322</v>
      </c>
      <c r="E8" s="14" t="s">
        <v>329</v>
      </c>
      <c r="F8" s="15" t="s">
        <v>324</v>
      </c>
      <c r="G8" s="56">
        <v>-0.015</v>
      </c>
      <c r="H8" s="57">
        <v>-0.01</v>
      </c>
      <c r="I8" s="56">
        <v>-0.015</v>
      </c>
      <c r="J8" s="57">
        <v>-0.01</v>
      </c>
      <c r="K8" s="58"/>
      <c r="L8" s="12"/>
      <c r="M8" s="12"/>
    </row>
    <row r="9" ht="22" customHeight="1" spans="1:13">
      <c r="A9" s="55">
        <v>6</v>
      </c>
      <c r="B9" s="27" t="s">
        <v>325</v>
      </c>
      <c r="C9" s="14">
        <v>260508118</v>
      </c>
      <c r="D9" s="14" t="s">
        <v>322</v>
      </c>
      <c r="E9" s="14" t="s">
        <v>119</v>
      </c>
      <c r="F9" s="15" t="s">
        <v>324</v>
      </c>
      <c r="G9" s="56">
        <v>-0.01</v>
      </c>
      <c r="H9" s="57">
        <v>-0.01</v>
      </c>
      <c r="I9" s="56">
        <v>-0.01</v>
      </c>
      <c r="J9" s="57">
        <v>-0.01</v>
      </c>
      <c r="K9" s="58"/>
      <c r="L9" s="12"/>
      <c r="M9" s="12"/>
    </row>
    <row r="10" ht="22" customHeight="1" spans="1:13">
      <c r="A10" s="55"/>
      <c r="B10" s="27"/>
      <c r="C10" s="14"/>
      <c r="D10" s="14"/>
      <c r="E10" s="14"/>
      <c r="F10" s="47"/>
      <c r="G10" s="56"/>
      <c r="H10" s="57"/>
      <c r="I10" s="56"/>
      <c r="J10" s="57"/>
      <c r="K10" s="58"/>
      <c r="L10" s="12"/>
      <c r="M10" s="12"/>
    </row>
    <row r="11" ht="22" customHeight="1" spans="1:13">
      <c r="A11" s="55"/>
      <c r="B11" s="59"/>
      <c r="C11" s="60"/>
      <c r="D11" s="60"/>
      <c r="E11" s="60"/>
      <c r="F11" s="61"/>
      <c r="G11" s="58"/>
      <c r="H11" s="62"/>
      <c r="I11" s="62"/>
      <c r="J11" s="62"/>
      <c r="K11" s="58"/>
      <c r="L11" s="12"/>
      <c r="M11" s="12"/>
    </row>
    <row r="12" s="2" customFormat="1" ht="18.75" spans="1:13">
      <c r="A12" s="19" t="s">
        <v>341</v>
      </c>
      <c r="B12" s="20"/>
      <c r="C12" s="20"/>
      <c r="D12" s="60"/>
      <c r="E12" s="21"/>
      <c r="F12" s="61"/>
      <c r="G12" s="29"/>
      <c r="H12" s="19" t="s">
        <v>331</v>
      </c>
      <c r="I12" s="20"/>
      <c r="J12" s="20"/>
      <c r="K12" s="21"/>
      <c r="L12" s="63"/>
      <c r="M12" s="23"/>
    </row>
    <row r="13" ht="84" customHeight="1" spans="1:13">
      <c r="A13" s="64" t="s">
        <v>342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6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workbookViewId="0">
      <selection activeCell="A2" sqref="A2:W14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33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343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344</v>
      </c>
      <c r="B2" s="5" t="s">
        <v>312</v>
      </c>
      <c r="C2" s="5" t="s">
        <v>308</v>
      </c>
      <c r="D2" s="5" t="s">
        <v>309</v>
      </c>
      <c r="E2" s="5" t="s">
        <v>310</v>
      </c>
      <c r="F2" s="5" t="s">
        <v>311</v>
      </c>
      <c r="G2" s="35" t="s">
        <v>345</v>
      </c>
      <c r="H2" s="36"/>
      <c r="I2" s="37"/>
      <c r="J2" s="35" t="s">
        <v>346</v>
      </c>
      <c r="K2" s="36"/>
      <c r="L2" s="37"/>
      <c r="M2" s="35" t="s">
        <v>347</v>
      </c>
      <c r="N2" s="36"/>
      <c r="O2" s="37"/>
      <c r="P2" s="35" t="s">
        <v>348</v>
      </c>
      <c r="Q2" s="36"/>
      <c r="R2" s="37"/>
      <c r="S2" s="36" t="s">
        <v>349</v>
      </c>
      <c r="T2" s="36"/>
      <c r="U2" s="37"/>
      <c r="V2" s="31" t="s">
        <v>350</v>
      </c>
      <c r="W2" s="31" t="s">
        <v>321</v>
      </c>
    </row>
    <row r="3" s="1" customFormat="1" ht="16.5" spans="1:23">
      <c r="A3" s="8"/>
      <c r="B3" s="38"/>
      <c r="C3" s="38"/>
      <c r="D3" s="38"/>
      <c r="E3" s="38"/>
      <c r="F3" s="38"/>
      <c r="G3" s="4" t="s">
        <v>351</v>
      </c>
      <c r="H3" s="4" t="s">
        <v>67</v>
      </c>
      <c r="I3" s="4" t="s">
        <v>312</v>
      </c>
      <c r="J3" s="4" t="s">
        <v>351</v>
      </c>
      <c r="K3" s="4" t="s">
        <v>67</v>
      </c>
      <c r="L3" s="4" t="s">
        <v>312</v>
      </c>
      <c r="M3" s="4" t="s">
        <v>351</v>
      </c>
      <c r="N3" s="4" t="s">
        <v>67</v>
      </c>
      <c r="O3" s="4" t="s">
        <v>312</v>
      </c>
      <c r="P3" s="4" t="s">
        <v>351</v>
      </c>
      <c r="Q3" s="4" t="s">
        <v>67</v>
      </c>
      <c r="R3" s="4" t="s">
        <v>312</v>
      </c>
      <c r="S3" s="4" t="s">
        <v>351</v>
      </c>
      <c r="T3" s="4" t="s">
        <v>67</v>
      </c>
      <c r="U3" s="4" t="s">
        <v>312</v>
      </c>
      <c r="V3" s="39"/>
      <c r="W3" s="39"/>
    </row>
    <row r="4" ht="20" customHeight="1" spans="1:23">
      <c r="A4" s="26" t="s">
        <v>352</v>
      </c>
      <c r="B4" s="27" t="s">
        <v>325</v>
      </c>
      <c r="C4" s="14">
        <v>260427109</v>
      </c>
      <c r="D4" s="14" t="s">
        <v>322</v>
      </c>
      <c r="E4" s="14" t="s">
        <v>323</v>
      </c>
      <c r="F4" s="15" t="s">
        <v>324</v>
      </c>
      <c r="G4" s="40" t="s">
        <v>353</v>
      </c>
      <c r="H4" s="40"/>
      <c r="I4" s="40" t="s">
        <v>354</v>
      </c>
      <c r="J4" s="40"/>
      <c r="K4" s="41"/>
      <c r="L4" s="41"/>
      <c r="M4" s="11"/>
      <c r="N4" s="11"/>
      <c r="O4" s="11"/>
      <c r="P4" s="11"/>
      <c r="Q4" s="11"/>
      <c r="R4" s="11"/>
      <c r="S4" s="11"/>
      <c r="T4" s="11"/>
      <c r="U4" s="11"/>
      <c r="V4" s="11" t="s">
        <v>355</v>
      </c>
      <c r="W4" s="11"/>
    </row>
    <row r="5" ht="20" customHeight="1" spans="1:23">
      <c r="A5" s="26" t="s">
        <v>352</v>
      </c>
      <c r="B5" s="27" t="s">
        <v>325</v>
      </c>
      <c r="C5" s="14">
        <v>260427113</v>
      </c>
      <c r="D5" s="14" t="s">
        <v>322</v>
      </c>
      <c r="E5" s="14" t="s">
        <v>327</v>
      </c>
      <c r="F5" s="15" t="s">
        <v>324</v>
      </c>
      <c r="G5" s="42" t="s">
        <v>356</v>
      </c>
      <c r="H5" s="43"/>
      <c r="I5" s="44"/>
      <c r="J5" s="42" t="s">
        <v>357</v>
      </c>
      <c r="K5" s="43"/>
      <c r="L5" s="44"/>
      <c r="M5" s="35" t="s">
        <v>358</v>
      </c>
      <c r="N5" s="36"/>
      <c r="O5" s="37"/>
      <c r="P5" s="35" t="s">
        <v>359</v>
      </c>
      <c r="Q5" s="36"/>
      <c r="R5" s="37"/>
      <c r="S5" s="36" t="s">
        <v>360</v>
      </c>
      <c r="T5" s="36"/>
      <c r="U5" s="37"/>
      <c r="V5" s="11"/>
      <c r="W5" s="11"/>
    </row>
    <row r="6" ht="20" customHeight="1" spans="1:23">
      <c r="A6" s="26" t="s">
        <v>352</v>
      </c>
      <c r="B6" s="27" t="s">
        <v>325</v>
      </c>
      <c r="C6" s="14">
        <v>260427114</v>
      </c>
      <c r="D6" s="14" t="s">
        <v>322</v>
      </c>
      <c r="E6" s="14" t="s">
        <v>116</v>
      </c>
      <c r="F6" s="15" t="s">
        <v>324</v>
      </c>
      <c r="G6" s="45" t="s">
        <v>351</v>
      </c>
      <c r="H6" s="45" t="s">
        <v>67</v>
      </c>
      <c r="I6" s="45" t="s">
        <v>312</v>
      </c>
      <c r="J6" s="45" t="s">
        <v>351</v>
      </c>
      <c r="K6" s="45" t="s">
        <v>67</v>
      </c>
      <c r="L6" s="45" t="s">
        <v>312</v>
      </c>
      <c r="M6" s="4" t="s">
        <v>351</v>
      </c>
      <c r="N6" s="4" t="s">
        <v>67</v>
      </c>
      <c r="O6" s="4" t="s">
        <v>312</v>
      </c>
      <c r="P6" s="4" t="s">
        <v>351</v>
      </c>
      <c r="Q6" s="4" t="s">
        <v>67</v>
      </c>
      <c r="R6" s="4" t="s">
        <v>312</v>
      </c>
      <c r="S6" s="4" t="s">
        <v>351</v>
      </c>
      <c r="T6" s="4" t="s">
        <v>67</v>
      </c>
      <c r="U6" s="4" t="s">
        <v>312</v>
      </c>
      <c r="V6" s="11"/>
      <c r="W6" s="11"/>
    </row>
    <row r="7" ht="18.75" spans="1:23">
      <c r="A7" s="26" t="s">
        <v>352</v>
      </c>
      <c r="B7" s="27" t="s">
        <v>325</v>
      </c>
      <c r="C7" s="14">
        <v>260427115</v>
      </c>
      <c r="D7" s="14" t="s">
        <v>322</v>
      </c>
      <c r="E7" s="14" t="s">
        <v>328</v>
      </c>
      <c r="F7" s="15" t="s">
        <v>324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ht="18" customHeight="1" spans="1:23">
      <c r="A8" s="26" t="s">
        <v>352</v>
      </c>
      <c r="B8" s="27" t="s">
        <v>325</v>
      </c>
      <c r="C8" s="14">
        <v>260427112</v>
      </c>
      <c r="D8" s="14" t="s">
        <v>322</v>
      </c>
      <c r="E8" s="14" t="s">
        <v>329</v>
      </c>
      <c r="F8" s="15" t="s">
        <v>324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ht="18" customHeight="1" spans="1:23">
      <c r="A9" s="26" t="s">
        <v>352</v>
      </c>
      <c r="B9" s="27" t="s">
        <v>325</v>
      </c>
      <c r="C9" s="14">
        <v>260508118</v>
      </c>
      <c r="D9" s="14" t="s">
        <v>322</v>
      </c>
      <c r="E9" s="14" t="s">
        <v>119</v>
      </c>
      <c r="F9" s="15" t="s">
        <v>324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ht="18" customHeight="1" spans="1:23">
      <c r="A10" s="46"/>
      <c r="B10" s="27"/>
      <c r="C10" s="14"/>
      <c r="D10" s="14"/>
      <c r="E10" s="14"/>
      <c r="F10" s="47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ht="18" customHeight="1" spans="1:23">
      <c r="A11" s="46"/>
      <c r="B11" s="48"/>
      <c r="C11" s="49"/>
      <c r="D11" s="49"/>
      <c r="E11" s="49"/>
      <c r="F11" s="50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46"/>
      <c r="B12" s="48"/>
      <c r="C12" s="49"/>
      <c r="D12" s="49"/>
      <c r="E12" s="49"/>
      <c r="F12" s="50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="2" customFormat="1" ht="33" customHeight="1" spans="1:23">
      <c r="A13" s="19" t="s">
        <v>341</v>
      </c>
      <c r="B13" s="20"/>
      <c r="C13" s="20"/>
      <c r="D13" s="20"/>
      <c r="E13" s="21"/>
      <c r="F13" s="22"/>
      <c r="G13" s="29"/>
      <c r="H13" s="34"/>
      <c r="I13" s="34"/>
      <c r="J13" s="19" t="s">
        <v>331</v>
      </c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1"/>
      <c r="V13" s="20"/>
      <c r="W13" s="23"/>
    </row>
    <row r="14" ht="80" customHeight="1" spans="1:23">
      <c r="A14" s="51" t="s">
        <v>361</v>
      </c>
      <c r="B14" s="51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</row>
  </sheetData>
  <mergeCells count="2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3:E13"/>
    <mergeCell ref="F13:G13"/>
    <mergeCell ref="J13:U13"/>
    <mergeCell ref="A14:W14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362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0" t="s">
        <v>363</v>
      </c>
      <c r="B2" s="31" t="s">
        <v>308</v>
      </c>
      <c r="C2" s="31" t="s">
        <v>309</v>
      </c>
      <c r="D2" s="31" t="s">
        <v>310</v>
      </c>
      <c r="E2" s="31" t="s">
        <v>311</v>
      </c>
      <c r="F2" s="31" t="s">
        <v>312</v>
      </c>
      <c r="G2" s="30" t="s">
        <v>364</v>
      </c>
      <c r="H2" s="30" t="s">
        <v>365</v>
      </c>
      <c r="I2" s="30" t="s">
        <v>366</v>
      </c>
      <c r="J2" s="30" t="s">
        <v>365</v>
      </c>
      <c r="K2" s="30" t="s">
        <v>367</v>
      </c>
      <c r="L2" s="30" t="s">
        <v>365</v>
      </c>
      <c r="M2" s="31" t="s">
        <v>350</v>
      </c>
      <c r="N2" s="31" t="s">
        <v>321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2" t="s">
        <v>363</v>
      </c>
      <c r="B4" s="33" t="s">
        <v>368</v>
      </c>
      <c r="C4" s="33" t="s">
        <v>351</v>
      </c>
      <c r="D4" s="33" t="s">
        <v>310</v>
      </c>
      <c r="E4" s="31" t="s">
        <v>311</v>
      </c>
      <c r="F4" s="31" t="s">
        <v>312</v>
      </c>
      <c r="G4" s="30" t="s">
        <v>364</v>
      </c>
      <c r="H4" s="30" t="s">
        <v>365</v>
      </c>
      <c r="I4" s="30" t="s">
        <v>366</v>
      </c>
      <c r="J4" s="30" t="s">
        <v>365</v>
      </c>
      <c r="K4" s="30" t="s">
        <v>367</v>
      </c>
      <c r="L4" s="30" t="s">
        <v>365</v>
      </c>
      <c r="M4" s="31" t="s">
        <v>350</v>
      </c>
      <c r="N4" s="31" t="s">
        <v>321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19" t="s">
        <v>369</v>
      </c>
      <c r="B11" s="20"/>
      <c r="C11" s="20"/>
      <c r="D11" s="21"/>
      <c r="E11" s="22"/>
      <c r="F11" s="34"/>
      <c r="G11" s="29"/>
      <c r="H11" s="34"/>
      <c r="I11" s="19" t="s">
        <v>370</v>
      </c>
      <c r="J11" s="20"/>
      <c r="K11" s="20"/>
      <c r="L11" s="20"/>
      <c r="M11" s="20"/>
      <c r="N11" s="23"/>
    </row>
    <row r="12" ht="16.5" spans="1:14">
      <c r="A12" s="24" t="s">
        <v>371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workbookViewId="0">
      <selection activeCell="A2" sqref="A2:L11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31.7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2">
      <c r="A1" s="3" t="s">
        <v>372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344</v>
      </c>
      <c r="B2" s="5" t="s">
        <v>312</v>
      </c>
      <c r="C2" s="5" t="s">
        <v>308</v>
      </c>
      <c r="D2" s="5" t="s">
        <v>309</v>
      </c>
      <c r="E2" s="5" t="s">
        <v>310</v>
      </c>
      <c r="F2" s="5" t="s">
        <v>311</v>
      </c>
      <c r="G2" s="4" t="s">
        <v>373</v>
      </c>
      <c r="H2" s="4" t="s">
        <v>374</v>
      </c>
      <c r="I2" s="4" t="s">
        <v>375</v>
      </c>
      <c r="J2" s="4" t="s">
        <v>376</v>
      </c>
      <c r="K2" s="5" t="s">
        <v>350</v>
      </c>
      <c r="L2" s="5" t="s">
        <v>321</v>
      </c>
    </row>
    <row r="3" ht="18.75" spans="1:12">
      <c r="A3" s="26" t="s">
        <v>352</v>
      </c>
      <c r="B3" s="27" t="s">
        <v>325</v>
      </c>
      <c r="C3" s="14">
        <v>250922047</v>
      </c>
      <c r="D3" s="14" t="s">
        <v>322</v>
      </c>
      <c r="E3" s="14" t="s">
        <v>327</v>
      </c>
      <c r="F3" s="15" t="s">
        <v>324</v>
      </c>
      <c r="G3" s="11" t="s">
        <v>377</v>
      </c>
      <c r="H3" s="11" t="s">
        <v>378</v>
      </c>
      <c r="I3" s="11"/>
      <c r="J3" s="11"/>
      <c r="K3" s="28" t="s">
        <v>379</v>
      </c>
      <c r="L3" s="11" t="s">
        <v>326</v>
      </c>
    </row>
    <row r="4" ht="18.75" spans="1:12">
      <c r="A4" s="26" t="s">
        <v>352</v>
      </c>
      <c r="B4" s="27" t="s">
        <v>325</v>
      </c>
      <c r="C4" s="14">
        <v>250924097</v>
      </c>
      <c r="D4" s="14" t="s">
        <v>322</v>
      </c>
      <c r="E4" s="14" t="s">
        <v>116</v>
      </c>
      <c r="F4" s="15" t="s">
        <v>324</v>
      </c>
      <c r="G4" s="11" t="s">
        <v>377</v>
      </c>
      <c r="H4" s="11" t="s">
        <v>378</v>
      </c>
      <c r="I4" s="11"/>
      <c r="J4" s="11"/>
      <c r="K4" s="28" t="s">
        <v>379</v>
      </c>
      <c r="L4" s="11" t="s">
        <v>326</v>
      </c>
    </row>
    <row r="5" ht="18.75" spans="1:12">
      <c r="A5" s="26" t="s">
        <v>352</v>
      </c>
      <c r="B5" s="27" t="s">
        <v>325</v>
      </c>
      <c r="C5" s="14">
        <v>250930016</v>
      </c>
      <c r="D5" s="14" t="s">
        <v>322</v>
      </c>
      <c r="E5" s="14" t="s">
        <v>328</v>
      </c>
      <c r="F5" s="15" t="s">
        <v>324</v>
      </c>
      <c r="G5" s="11" t="s">
        <v>377</v>
      </c>
      <c r="H5" s="11" t="s">
        <v>378</v>
      </c>
      <c r="I5" s="11"/>
      <c r="J5" s="11"/>
      <c r="K5" s="28" t="s">
        <v>379</v>
      </c>
      <c r="L5" s="11" t="s">
        <v>326</v>
      </c>
    </row>
    <row r="6" ht="18.75" spans="1:12">
      <c r="A6" s="26" t="s">
        <v>352</v>
      </c>
      <c r="B6" s="27" t="s">
        <v>325</v>
      </c>
      <c r="C6" s="14">
        <v>251006001</v>
      </c>
      <c r="D6" s="14" t="s">
        <v>322</v>
      </c>
      <c r="E6" s="14" t="s">
        <v>117</v>
      </c>
      <c r="F6" s="15" t="s">
        <v>324</v>
      </c>
      <c r="G6" s="11" t="s">
        <v>377</v>
      </c>
      <c r="H6" s="11" t="s">
        <v>378</v>
      </c>
      <c r="I6" s="11"/>
      <c r="J6" s="11"/>
      <c r="K6" s="28" t="s">
        <v>379</v>
      </c>
      <c r="L6" s="11" t="s">
        <v>326</v>
      </c>
    </row>
    <row r="7" ht="18.75" spans="1:12">
      <c r="A7" s="26" t="s">
        <v>352</v>
      </c>
      <c r="B7" s="27" t="s">
        <v>325</v>
      </c>
      <c r="C7" s="14">
        <v>250926018</v>
      </c>
      <c r="D7" s="14" t="s">
        <v>322</v>
      </c>
      <c r="E7" s="14" t="s">
        <v>119</v>
      </c>
      <c r="F7" s="15" t="s">
        <v>324</v>
      </c>
      <c r="G7" s="11" t="s">
        <v>377</v>
      </c>
      <c r="H7" s="11" t="s">
        <v>378</v>
      </c>
      <c r="I7" s="12"/>
      <c r="J7" s="12"/>
      <c r="K7" s="28" t="s">
        <v>379</v>
      </c>
      <c r="L7" s="11" t="s">
        <v>326</v>
      </c>
    </row>
    <row r="8" ht="18.75" spans="1:12">
      <c r="A8" s="26" t="s">
        <v>352</v>
      </c>
      <c r="B8" s="27" t="s">
        <v>325</v>
      </c>
      <c r="C8" s="14">
        <v>250926019</v>
      </c>
      <c r="D8" s="14" t="s">
        <v>322</v>
      </c>
      <c r="E8" s="14" t="s">
        <v>118</v>
      </c>
      <c r="F8" s="15" t="s">
        <v>324</v>
      </c>
      <c r="G8" s="11" t="s">
        <v>377</v>
      </c>
      <c r="H8" s="11" t="s">
        <v>378</v>
      </c>
      <c r="I8" s="12"/>
      <c r="J8" s="12"/>
      <c r="K8" s="28" t="s">
        <v>379</v>
      </c>
      <c r="L8" s="11" t="s">
        <v>326</v>
      </c>
    </row>
    <row r="9" spans="1:1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</row>
    <row r="10" s="2" customFormat="1" ht="18.75" spans="1:12">
      <c r="A10" s="19" t="s">
        <v>380</v>
      </c>
      <c r="B10" s="20"/>
      <c r="C10" s="20"/>
      <c r="D10" s="20"/>
      <c r="E10" s="21"/>
      <c r="F10" s="22"/>
      <c r="G10" s="29"/>
      <c r="H10" s="19" t="s">
        <v>381</v>
      </c>
      <c r="I10" s="20"/>
      <c r="J10" s="20"/>
      <c r="K10" s="20"/>
      <c r="L10" s="23"/>
    </row>
    <row r="11" ht="16.5" spans="1:12">
      <c r="A11" s="24" t="s">
        <v>382</v>
      </c>
      <c r="B11" s="24"/>
      <c r="C11" s="25"/>
      <c r="D11" s="25"/>
      <c r="E11" s="25"/>
      <c r="F11" s="25"/>
      <c r="G11" s="25"/>
      <c r="H11" s="25"/>
      <c r="I11" s="25"/>
      <c r="J11" s="25"/>
      <c r="K11" s="25"/>
      <c r="L11" s="25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" right="0.75" top="1" bottom="1" header="0.5" footer="0.5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zoomScale="125" zoomScaleNormal="125" workbookViewId="0">
      <selection activeCell="E4" sqref="E4:E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32.3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383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307</v>
      </c>
      <c r="B2" s="5" t="s">
        <v>312</v>
      </c>
      <c r="C2" s="5" t="s">
        <v>351</v>
      </c>
      <c r="D2" s="5" t="s">
        <v>310</v>
      </c>
      <c r="E2" s="5" t="s">
        <v>311</v>
      </c>
      <c r="F2" s="4" t="s">
        <v>384</v>
      </c>
      <c r="G2" s="4" t="s">
        <v>335</v>
      </c>
      <c r="H2" s="6" t="s">
        <v>336</v>
      </c>
      <c r="I2" s="7" t="s">
        <v>338</v>
      </c>
    </row>
    <row r="3" s="1" customFormat="1" ht="16.5" spans="1:9">
      <c r="A3" s="4"/>
      <c r="B3" s="8"/>
      <c r="C3" s="8"/>
      <c r="D3" s="8"/>
      <c r="E3" s="8"/>
      <c r="F3" s="4" t="s">
        <v>385</v>
      </c>
      <c r="G3" s="4" t="s">
        <v>339</v>
      </c>
      <c r="H3" s="9"/>
      <c r="I3" s="10"/>
    </row>
    <row r="4" ht="18.75" spans="1:9">
      <c r="A4" s="11">
        <v>1</v>
      </c>
      <c r="B4" s="12" t="s">
        <v>354</v>
      </c>
      <c r="C4" s="13" t="s">
        <v>386</v>
      </c>
      <c r="D4" s="14" t="s">
        <v>327</v>
      </c>
      <c r="E4" s="15" t="s">
        <v>324</v>
      </c>
      <c r="F4" s="16">
        <v>-0.03</v>
      </c>
      <c r="G4" s="16">
        <v>-0.025</v>
      </c>
      <c r="H4" s="11"/>
      <c r="I4" s="11" t="s">
        <v>326</v>
      </c>
    </row>
    <row r="5" ht="18.75" spans="1:9">
      <c r="A5" s="11">
        <v>2</v>
      </c>
      <c r="B5" s="12" t="s">
        <v>354</v>
      </c>
      <c r="C5" s="13" t="s">
        <v>386</v>
      </c>
      <c r="D5" s="14" t="s">
        <v>116</v>
      </c>
      <c r="E5" s="15" t="s">
        <v>324</v>
      </c>
      <c r="F5" s="17">
        <v>-0.05</v>
      </c>
      <c r="G5" s="16">
        <v>-0.03</v>
      </c>
      <c r="H5" s="11"/>
      <c r="I5" s="11" t="s">
        <v>326</v>
      </c>
    </row>
    <row r="6" ht="18.75" spans="1:9">
      <c r="A6" s="11">
        <v>3</v>
      </c>
      <c r="B6" s="12" t="s">
        <v>354</v>
      </c>
      <c r="C6" s="13" t="s">
        <v>386</v>
      </c>
      <c r="D6" s="14" t="s">
        <v>328</v>
      </c>
      <c r="E6" s="15" t="s">
        <v>324</v>
      </c>
      <c r="F6" s="16">
        <v>-0.04</v>
      </c>
      <c r="G6" s="16">
        <v>-0.03</v>
      </c>
      <c r="H6" s="11"/>
      <c r="I6" s="11" t="s">
        <v>326</v>
      </c>
    </row>
    <row r="7" ht="18.75" spans="1:9">
      <c r="A7" s="11">
        <v>4</v>
      </c>
      <c r="B7" s="12" t="s">
        <v>354</v>
      </c>
      <c r="C7" s="13" t="s">
        <v>386</v>
      </c>
      <c r="D7" s="14" t="s">
        <v>117</v>
      </c>
      <c r="E7" s="15" t="s">
        <v>324</v>
      </c>
      <c r="F7" s="18">
        <v>-0.04</v>
      </c>
      <c r="G7" s="16">
        <v>-0.03</v>
      </c>
      <c r="H7" s="11"/>
      <c r="I7" s="11" t="s">
        <v>326</v>
      </c>
    </row>
    <row r="8" ht="18.75" spans="1:9">
      <c r="A8" s="11">
        <v>5</v>
      </c>
      <c r="B8" s="12" t="s">
        <v>354</v>
      </c>
      <c r="C8" s="13" t="s">
        <v>386</v>
      </c>
      <c r="D8" s="14" t="s">
        <v>119</v>
      </c>
      <c r="E8" s="15" t="s">
        <v>324</v>
      </c>
      <c r="F8" s="16">
        <v>-0.05</v>
      </c>
      <c r="G8" s="16">
        <v>-0.03</v>
      </c>
      <c r="H8" s="11"/>
      <c r="I8" s="11" t="s">
        <v>326</v>
      </c>
    </row>
    <row r="9" ht="18.75" spans="1:9">
      <c r="A9" s="11">
        <v>7</v>
      </c>
      <c r="B9" s="12" t="s">
        <v>354</v>
      </c>
      <c r="C9" s="13" t="s">
        <v>386</v>
      </c>
      <c r="D9" s="14" t="s">
        <v>118</v>
      </c>
      <c r="E9" s="15" t="s">
        <v>324</v>
      </c>
      <c r="F9" s="18">
        <v>-0.04</v>
      </c>
      <c r="G9" s="16">
        <v>-0.03</v>
      </c>
      <c r="H9" s="12"/>
      <c r="I9" s="11" t="s">
        <v>326</v>
      </c>
    </row>
    <row r="10" spans="1:9">
      <c r="A10" s="12"/>
      <c r="B10" s="12"/>
      <c r="C10" s="12"/>
      <c r="D10" s="12"/>
      <c r="E10" s="12"/>
      <c r="F10" s="12"/>
      <c r="G10" s="12"/>
      <c r="H10" s="12"/>
      <c r="I10" s="12"/>
    </row>
    <row r="11" s="2" customFormat="1" ht="18.75" spans="1:9">
      <c r="A11" s="19" t="s">
        <v>387</v>
      </c>
      <c r="B11" s="20"/>
      <c r="C11" s="20"/>
      <c r="D11" s="21"/>
      <c r="E11" s="22"/>
      <c r="F11" s="19" t="s">
        <v>388</v>
      </c>
      <c r="G11" s="20"/>
      <c r="H11" s="21"/>
      <c r="I11" s="23"/>
    </row>
    <row r="12" ht="16.5" spans="1:9">
      <c r="A12" s="24" t="s">
        <v>389</v>
      </c>
      <c r="B12" s="24"/>
      <c r="C12" s="25"/>
      <c r="D12" s="25"/>
      <c r="E12" s="25"/>
      <c r="F12" s="25"/>
      <c r="G12" s="25"/>
      <c r="H12" s="25"/>
      <c r="I12" s="25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32" t="s">
        <v>35</v>
      </c>
      <c r="C2" s="433"/>
      <c r="D2" s="433"/>
      <c r="E2" s="433"/>
      <c r="F2" s="433"/>
      <c r="G2" s="433"/>
      <c r="H2" s="433"/>
      <c r="I2" s="434"/>
    </row>
    <row r="3" ht="27.95" customHeight="1" spans="2:9">
      <c r="B3" s="435"/>
      <c r="C3" s="436"/>
      <c r="D3" s="437" t="s">
        <v>36</v>
      </c>
      <c r="E3" s="438"/>
      <c r="F3" s="439" t="s">
        <v>37</v>
      </c>
      <c r="G3" s="440"/>
      <c r="H3" s="437" t="s">
        <v>38</v>
      </c>
      <c r="I3" s="441"/>
    </row>
    <row r="4" ht="27.95" customHeight="1" spans="2:9">
      <c r="B4" s="435" t="s">
        <v>39</v>
      </c>
      <c r="C4" s="436" t="s">
        <v>40</v>
      </c>
      <c r="D4" s="436" t="s">
        <v>41</v>
      </c>
      <c r="E4" s="436" t="s">
        <v>42</v>
      </c>
      <c r="F4" s="442" t="s">
        <v>41</v>
      </c>
      <c r="G4" s="442" t="s">
        <v>42</v>
      </c>
      <c r="H4" s="436" t="s">
        <v>41</v>
      </c>
      <c r="I4" s="443" t="s">
        <v>42</v>
      </c>
    </row>
    <row r="5" ht="27.95" customHeight="1" spans="2:9">
      <c r="B5" s="444" t="s">
        <v>43</v>
      </c>
      <c r="C5" s="12">
        <v>13</v>
      </c>
      <c r="D5" s="12">
        <v>0</v>
      </c>
      <c r="E5" s="12">
        <v>1</v>
      </c>
      <c r="F5" s="445">
        <v>0</v>
      </c>
      <c r="G5" s="445">
        <v>1</v>
      </c>
      <c r="H5" s="12">
        <v>1</v>
      </c>
      <c r="I5" s="446">
        <v>2</v>
      </c>
    </row>
    <row r="6" ht="27.95" customHeight="1" spans="2:9">
      <c r="B6" s="444" t="s">
        <v>44</v>
      </c>
      <c r="C6" s="12">
        <v>20</v>
      </c>
      <c r="D6" s="12">
        <v>0</v>
      </c>
      <c r="E6" s="12">
        <v>1</v>
      </c>
      <c r="F6" s="445">
        <v>1</v>
      </c>
      <c r="G6" s="445">
        <v>2</v>
      </c>
      <c r="H6" s="12">
        <v>2</v>
      </c>
      <c r="I6" s="446">
        <v>3</v>
      </c>
    </row>
    <row r="7" ht="27.95" customHeight="1" spans="2:9">
      <c r="B7" s="444" t="s">
        <v>45</v>
      </c>
      <c r="C7" s="12">
        <v>32</v>
      </c>
      <c r="D7" s="12">
        <v>0</v>
      </c>
      <c r="E7" s="12">
        <v>1</v>
      </c>
      <c r="F7" s="445">
        <v>2</v>
      </c>
      <c r="G7" s="445">
        <v>3</v>
      </c>
      <c r="H7" s="12">
        <v>3</v>
      </c>
      <c r="I7" s="446">
        <v>4</v>
      </c>
    </row>
    <row r="8" ht="27.95" customHeight="1" spans="2:9">
      <c r="B8" s="444" t="s">
        <v>46</v>
      </c>
      <c r="C8" s="12">
        <v>50</v>
      </c>
      <c r="D8" s="12">
        <v>1</v>
      </c>
      <c r="E8" s="12">
        <v>2</v>
      </c>
      <c r="F8" s="445">
        <v>3</v>
      </c>
      <c r="G8" s="445">
        <v>4</v>
      </c>
      <c r="H8" s="12">
        <v>5</v>
      </c>
      <c r="I8" s="446">
        <v>6</v>
      </c>
    </row>
    <row r="9" ht="27.95" customHeight="1" spans="2:9">
      <c r="B9" s="444" t="s">
        <v>47</v>
      </c>
      <c r="C9" s="12">
        <v>80</v>
      </c>
      <c r="D9" s="12">
        <v>2</v>
      </c>
      <c r="E9" s="12">
        <v>3</v>
      </c>
      <c r="F9" s="445">
        <v>5</v>
      </c>
      <c r="G9" s="445">
        <v>6</v>
      </c>
      <c r="H9" s="12">
        <v>7</v>
      </c>
      <c r="I9" s="446">
        <v>8</v>
      </c>
    </row>
    <row r="10" ht="27.95" customHeight="1" spans="2:9">
      <c r="B10" s="444" t="s">
        <v>48</v>
      </c>
      <c r="C10" s="12">
        <v>125</v>
      </c>
      <c r="D10" s="12">
        <v>3</v>
      </c>
      <c r="E10" s="12">
        <v>4</v>
      </c>
      <c r="F10" s="445">
        <v>7</v>
      </c>
      <c r="G10" s="445">
        <v>8</v>
      </c>
      <c r="H10" s="12">
        <v>10</v>
      </c>
      <c r="I10" s="446">
        <v>11</v>
      </c>
    </row>
    <row r="11" ht="27.95" customHeight="1" spans="2:9">
      <c r="B11" s="444" t="s">
        <v>49</v>
      </c>
      <c r="C11" s="12">
        <v>200</v>
      </c>
      <c r="D11" s="12">
        <v>5</v>
      </c>
      <c r="E11" s="12">
        <v>6</v>
      </c>
      <c r="F11" s="445">
        <v>10</v>
      </c>
      <c r="G11" s="445">
        <v>11</v>
      </c>
      <c r="H11" s="12">
        <v>14</v>
      </c>
      <c r="I11" s="446">
        <v>15</v>
      </c>
    </row>
    <row r="12" ht="27.95" customHeight="1" spans="2:9">
      <c r="B12" s="447" t="s">
        <v>50</v>
      </c>
      <c r="C12" s="448">
        <v>315</v>
      </c>
      <c r="D12" s="448">
        <v>7</v>
      </c>
      <c r="E12" s="448">
        <v>8</v>
      </c>
      <c r="F12" s="449">
        <v>14</v>
      </c>
      <c r="G12" s="449">
        <v>15</v>
      </c>
      <c r="H12" s="448">
        <v>21</v>
      </c>
      <c r="I12" s="450">
        <v>22</v>
      </c>
    </row>
    <row r="14" spans="2:9">
      <c r="B14" s="451" t="s">
        <v>51</v>
      </c>
      <c r="C14" s="451"/>
      <c r="D14" s="45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workbookViewId="0">
      <selection activeCell="M26" sqref="M26"/>
    </sheetView>
  </sheetViews>
  <sheetFormatPr defaultColWidth="10.375" defaultRowHeight="16.5" customHeight="1"/>
  <cols>
    <col min="1" max="1" width="11.125" style="249" customWidth="1"/>
    <col min="2" max="9" width="10.375" style="249"/>
    <col min="10" max="10" width="8.875" style="249" customWidth="1"/>
    <col min="11" max="11" width="12" style="249" customWidth="1"/>
    <col min="12" max="16384" width="10.375" style="249"/>
  </cols>
  <sheetData>
    <row r="1" ht="21" spans="1:11">
      <c r="A1" s="361" t="s">
        <v>52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</row>
    <row r="2" ht="15" spans="1:11">
      <c r="A2" s="250" t="s">
        <v>53</v>
      </c>
      <c r="B2" s="251" t="s">
        <v>54</v>
      </c>
      <c r="C2" s="251"/>
      <c r="D2" s="252" t="s">
        <v>55</v>
      </c>
      <c r="E2" s="252"/>
      <c r="F2" s="251" t="s">
        <v>56</v>
      </c>
      <c r="G2" s="251"/>
      <c r="H2" s="253" t="s">
        <v>57</v>
      </c>
      <c r="I2" s="254" t="s">
        <v>56</v>
      </c>
      <c r="J2" s="254"/>
      <c r="K2" s="255"/>
    </row>
    <row r="3" ht="14.25" spans="1:11">
      <c r="A3" s="256" t="s">
        <v>58</v>
      </c>
      <c r="B3" s="257"/>
      <c r="C3" s="258"/>
      <c r="D3" s="259" t="s">
        <v>59</v>
      </c>
      <c r="E3" s="260"/>
      <c r="F3" s="260"/>
      <c r="G3" s="261"/>
      <c r="H3" s="259" t="s">
        <v>60</v>
      </c>
      <c r="I3" s="260"/>
      <c r="J3" s="260"/>
      <c r="K3" s="261"/>
    </row>
    <row r="4" ht="18" customHeight="1" spans="1:11">
      <c r="A4" s="262" t="s">
        <v>61</v>
      </c>
      <c r="B4" s="263" t="s">
        <v>62</v>
      </c>
      <c r="C4" s="264"/>
      <c r="D4" s="262" t="s">
        <v>63</v>
      </c>
      <c r="E4" s="265"/>
      <c r="F4" s="266">
        <v>46172</v>
      </c>
      <c r="G4" s="267"/>
      <c r="H4" s="262" t="s">
        <v>64</v>
      </c>
      <c r="I4" s="265"/>
      <c r="J4" s="153" t="s">
        <v>65</v>
      </c>
      <c r="K4" s="154" t="s">
        <v>66</v>
      </c>
    </row>
    <row r="5" ht="14.25" spans="1:11">
      <c r="A5" s="268" t="s">
        <v>67</v>
      </c>
      <c r="B5" s="153" t="s">
        <v>68</v>
      </c>
      <c r="C5" s="154"/>
      <c r="D5" s="262" t="s">
        <v>69</v>
      </c>
      <c r="E5" s="265"/>
      <c r="F5" s="266">
        <v>46148</v>
      </c>
      <c r="G5" s="267"/>
      <c r="H5" s="262" t="s">
        <v>70</v>
      </c>
      <c r="I5" s="265"/>
      <c r="J5" s="153" t="s">
        <v>65</v>
      </c>
      <c r="K5" s="154" t="s">
        <v>66</v>
      </c>
    </row>
    <row r="6" ht="14.25" spans="1:11">
      <c r="A6" s="262" t="s">
        <v>71</v>
      </c>
      <c r="B6" s="269">
        <v>4</v>
      </c>
      <c r="C6" s="270">
        <v>6</v>
      </c>
      <c r="D6" s="268" t="s">
        <v>72</v>
      </c>
      <c r="E6" s="271"/>
      <c r="F6" s="266">
        <v>46162</v>
      </c>
      <c r="G6" s="267"/>
      <c r="H6" s="262" t="s">
        <v>73</v>
      </c>
      <c r="I6" s="265"/>
      <c r="J6" s="153" t="s">
        <v>65</v>
      </c>
      <c r="K6" s="154" t="s">
        <v>66</v>
      </c>
    </row>
    <row r="7" ht="14.25" spans="1:11">
      <c r="A7" s="262" t="s">
        <v>74</v>
      </c>
      <c r="B7" s="272">
        <v>15000</v>
      </c>
      <c r="C7" s="273"/>
      <c r="D7" s="268" t="s">
        <v>75</v>
      </c>
      <c r="E7" s="274"/>
      <c r="F7" s="266">
        <v>46167</v>
      </c>
      <c r="G7" s="267"/>
      <c r="H7" s="262" t="s">
        <v>76</v>
      </c>
      <c r="I7" s="265"/>
      <c r="J7" s="153" t="s">
        <v>65</v>
      </c>
      <c r="K7" s="154" t="s">
        <v>66</v>
      </c>
    </row>
    <row r="8" ht="15" spans="1:11">
      <c r="A8" s="275" t="s">
        <v>77</v>
      </c>
      <c r="B8" s="276" t="s">
        <v>78</v>
      </c>
      <c r="C8" s="277"/>
      <c r="D8" s="278" t="s">
        <v>79</v>
      </c>
      <c r="E8" s="279"/>
      <c r="F8" s="280">
        <v>46170</v>
      </c>
      <c r="G8" s="281"/>
      <c r="H8" s="278" t="s">
        <v>80</v>
      </c>
      <c r="I8" s="279"/>
      <c r="J8" s="282" t="s">
        <v>65</v>
      </c>
      <c r="K8" s="283" t="s">
        <v>66</v>
      </c>
    </row>
    <row r="9" ht="15" spans="1:11">
      <c r="A9" s="362" t="s">
        <v>81</v>
      </c>
      <c r="B9" s="363"/>
      <c r="C9" s="363"/>
      <c r="D9" s="364"/>
      <c r="E9" s="364"/>
      <c r="F9" s="364"/>
      <c r="G9" s="364"/>
      <c r="H9" s="364"/>
      <c r="I9" s="364"/>
      <c r="J9" s="364"/>
      <c r="K9" s="365"/>
    </row>
    <row r="10" ht="15" spans="1:11">
      <c r="A10" s="366" t="s">
        <v>82</v>
      </c>
      <c r="B10" s="367"/>
      <c r="C10" s="367"/>
      <c r="D10" s="367"/>
      <c r="E10" s="367"/>
      <c r="F10" s="367"/>
      <c r="G10" s="367"/>
      <c r="H10" s="367"/>
      <c r="I10" s="367"/>
      <c r="J10" s="367"/>
      <c r="K10" s="368"/>
    </row>
    <row r="11" ht="14.25" spans="1:11">
      <c r="A11" s="369" t="s">
        <v>83</v>
      </c>
      <c r="B11" s="370" t="s">
        <v>84</v>
      </c>
      <c r="C11" s="371" t="s">
        <v>85</v>
      </c>
      <c r="D11" s="372"/>
      <c r="E11" s="373" t="s">
        <v>86</v>
      </c>
      <c r="F11" s="370" t="s">
        <v>84</v>
      </c>
      <c r="G11" s="371" t="s">
        <v>85</v>
      </c>
      <c r="H11" s="371" t="s">
        <v>87</v>
      </c>
      <c r="I11" s="373" t="s">
        <v>88</v>
      </c>
      <c r="J11" s="370" t="s">
        <v>84</v>
      </c>
      <c r="K11" s="374" t="s">
        <v>85</v>
      </c>
    </row>
    <row r="12" ht="14.25" spans="1:11">
      <c r="A12" s="268" t="s">
        <v>89</v>
      </c>
      <c r="B12" s="291" t="s">
        <v>84</v>
      </c>
      <c r="C12" s="153" t="s">
        <v>85</v>
      </c>
      <c r="D12" s="274"/>
      <c r="E12" s="271" t="s">
        <v>90</v>
      </c>
      <c r="F12" s="291" t="s">
        <v>84</v>
      </c>
      <c r="G12" s="153" t="s">
        <v>85</v>
      </c>
      <c r="H12" s="153" t="s">
        <v>87</v>
      </c>
      <c r="I12" s="271" t="s">
        <v>91</v>
      </c>
      <c r="J12" s="291" t="s">
        <v>84</v>
      </c>
      <c r="K12" s="154" t="s">
        <v>85</v>
      </c>
    </row>
    <row r="13" ht="14.25" spans="1:11">
      <c r="A13" s="268" t="s">
        <v>92</v>
      </c>
      <c r="B13" s="291" t="s">
        <v>84</v>
      </c>
      <c r="C13" s="153" t="s">
        <v>85</v>
      </c>
      <c r="D13" s="274"/>
      <c r="E13" s="271" t="s">
        <v>93</v>
      </c>
      <c r="F13" s="153" t="s">
        <v>94</v>
      </c>
      <c r="G13" s="153" t="s">
        <v>95</v>
      </c>
      <c r="H13" s="153" t="s">
        <v>87</v>
      </c>
      <c r="I13" s="271" t="s">
        <v>96</v>
      </c>
      <c r="J13" s="291" t="s">
        <v>84</v>
      </c>
      <c r="K13" s="154" t="s">
        <v>85</v>
      </c>
    </row>
    <row r="14" ht="15" spans="1:11">
      <c r="A14" s="278" t="s">
        <v>97</v>
      </c>
      <c r="B14" s="279"/>
      <c r="C14" s="279"/>
      <c r="D14" s="279"/>
      <c r="E14" s="279"/>
      <c r="F14" s="279"/>
      <c r="G14" s="279"/>
      <c r="H14" s="279"/>
      <c r="I14" s="279"/>
      <c r="J14" s="279"/>
      <c r="K14" s="292"/>
    </row>
    <row r="15" ht="15" spans="1:11">
      <c r="A15" s="366" t="s">
        <v>98</v>
      </c>
      <c r="B15" s="367"/>
      <c r="C15" s="367"/>
      <c r="D15" s="367"/>
      <c r="E15" s="367"/>
      <c r="F15" s="367"/>
      <c r="G15" s="367"/>
      <c r="H15" s="367"/>
      <c r="I15" s="367"/>
      <c r="J15" s="367"/>
      <c r="K15" s="368"/>
    </row>
    <row r="16" ht="14.25" spans="1:11">
      <c r="A16" s="375" t="s">
        <v>99</v>
      </c>
      <c r="B16" s="371" t="s">
        <v>94</v>
      </c>
      <c r="C16" s="371" t="s">
        <v>95</v>
      </c>
      <c r="D16" s="376"/>
      <c r="E16" s="377" t="s">
        <v>100</v>
      </c>
      <c r="F16" s="371" t="s">
        <v>94</v>
      </c>
      <c r="G16" s="371" t="s">
        <v>95</v>
      </c>
      <c r="H16" s="378"/>
      <c r="I16" s="377" t="s">
        <v>101</v>
      </c>
      <c r="J16" s="371" t="s">
        <v>94</v>
      </c>
      <c r="K16" s="374" t="s">
        <v>95</v>
      </c>
    </row>
    <row r="17" customHeight="1" spans="1:22">
      <c r="A17" s="315" t="s">
        <v>102</v>
      </c>
      <c r="B17" s="153" t="s">
        <v>94</v>
      </c>
      <c r="C17" s="153" t="s">
        <v>95</v>
      </c>
      <c r="D17" s="379"/>
      <c r="E17" s="316" t="s">
        <v>103</v>
      </c>
      <c r="F17" s="153" t="s">
        <v>94</v>
      </c>
      <c r="G17" s="153" t="s">
        <v>95</v>
      </c>
      <c r="H17" s="380"/>
      <c r="I17" s="316" t="s">
        <v>104</v>
      </c>
      <c r="J17" s="153" t="s">
        <v>94</v>
      </c>
      <c r="K17" s="154" t="s">
        <v>95</v>
      </c>
      <c r="L17" s="381"/>
      <c r="M17" s="381"/>
      <c r="N17" s="381"/>
      <c r="O17" s="381"/>
      <c r="P17" s="381"/>
      <c r="Q17" s="381"/>
      <c r="R17" s="381"/>
      <c r="S17" s="381"/>
      <c r="T17" s="381"/>
      <c r="U17" s="381"/>
      <c r="V17" s="381"/>
    </row>
    <row r="18" ht="18" customHeight="1" spans="1:22">
      <c r="A18" s="382" t="s">
        <v>105</v>
      </c>
      <c r="B18" s="383"/>
      <c r="C18" s="383"/>
      <c r="D18" s="383"/>
      <c r="E18" s="383"/>
      <c r="F18" s="383"/>
      <c r="G18" s="383"/>
      <c r="H18" s="383"/>
      <c r="I18" s="383"/>
      <c r="J18" s="383"/>
      <c r="K18" s="384"/>
    </row>
    <row r="19" s="360" customFormat="1" ht="18" customHeight="1" spans="1:22">
      <c r="A19" s="366" t="s">
        <v>106</v>
      </c>
      <c r="B19" s="367"/>
      <c r="C19" s="367"/>
      <c r="D19" s="367"/>
      <c r="E19" s="367"/>
      <c r="F19" s="367"/>
      <c r="G19" s="367"/>
      <c r="H19" s="367"/>
      <c r="I19" s="367"/>
      <c r="J19" s="367"/>
      <c r="K19" s="368"/>
    </row>
    <row r="20" customHeight="1" spans="1:22">
      <c r="A20" s="385" t="s">
        <v>107</v>
      </c>
      <c r="B20" s="386"/>
      <c r="C20" s="386"/>
      <c r="D20" s="386"/>
      <c r="E20" s="386"/>
      <c r="F20" s="386"/>
      <c r="G20" s="386"/>
      <c r="H20" s="386"/>
      <c r="I20" s="386"/>
      <c r="J20" s="386"/>
      <c r="K20" s="387"/>
    </row>
    <row r="21" ht="21.75" customHeight="1" spans="1:22">
      <c r="A21" s="388" t="s">
        <v>108</v>
      </c>
      <c r="B21" s="389"/>
      <c r="C21" s="389" t="s">
        <v>109</v>
      </c>
      <c r="D21" s="389" t="s">
        <v>110</v>
      </c>
      <c r="E21" s="389" t="s">
        <v>111</v>
      </c>
      <c r="F21" s="389" t="s">
        <v>112</v>
      </c>
      <c r="G21" s="389" t="s">
        <v>113</v>
      </c>
      <c r="H21" s="389" t="s">
        <v>114</v>
      </c>
      <c r="I21" s="389"/>
      <c r="J21" s="316"/>
      <c r="K21" s="318" t="s">
        <v>115</v>
      </c>
    </row>
    <row r="22" ht="23" customHeight="1" spans="1:22">
      <c r="A22" s="390" t="s">
        <v>116</v>
      </c>
      <c r="B22" s="391"/>
      <c r="C22" s="391">
        <v>1</v>
      </c>
      <c r="D22" s="391">
        <v>1</v>
      </c>
      <c r="E22" s="391">
        <v>1</v>
      </c>
      <c r="F22" s="391">
        <v>1</v>
      </c>
      <c r="G22" s="391">
        <v>1</v>
      </c>
      <c r="H22" s="391">
        <v>1</v>
      </c>
      <c r="I22" s="391"/>
      <c r="J22" s="391" t="s">
        <v>94</v>
      </c>
      <c r="K22" s="392"/>
    </row>
    <row r="23" ht="23" customHeight="1" spans="1:22">
      <c r="A23" s="390" t="s">
        <v>117</v>
      </c>
      <c r="B23" s="391"/>
      <c r="C23" s="391">
        <v>1</v>
      </c>
      <c r="D23" s="391">
        <v>1</v>
      </c>
      <c r="E23" s="391">
        <v>1</v>
      </c>
      <c r="F23" s="391">
        <v>1</v>
      </c>
      <c r="G23" s="391">
        <v>1</v>
      </c>
      <c r="H23" s="391">
        <v>1</v>
      </c>
      <c r="I23" s="391"/>
      <c r="J23" s="391" t="s">
        <v>94</v>
      </c>
      <c r="K23" s="393"/>
    </row>
    <row r="24" ht="23" customHeight="1" spans="1:22">
      <c r="A24" s="390" t="s">
        <v>118</v>
      </c>
      <c r="B24" s="391"/>
      <c r="C24" s="391">
        <v>1</v>
      </c>
      <c r="D24" s="391">
        <v>1</v>
      </c>
      <c r="E24" s="391">
        <v>1</v>
      </c>
      <c r="F24" s="391">
        <v>1</v>
      </c>
      <c r="G24" s="391">
        <v>1</v>
      </c>
      <c r="H24" s="391">
        <v>1</v>
      </c>
      <c r="I24" s="391"/>
      <c r="J24" s="391" t="s">
        <v>94</v>
      </c>
      <c r="K24" s="393"/>
    </row>
    <row r="25" ht="23" customHeight="1" spans="1:22">
      <c r="A25" s="390" t="s">
        <v>119</v>
      </c>
      <c r="B25" s="391"/>
      <c r="C25" s="391">
        <v>1</v>
      </c>
      <c r="D25" s="391">
        <v>1</v>
      </c>
      <c r="E25" s="391">
        <v>1</v>
      </c>
      <c r="F25" s="391">
        <v>1</v>
      </c>
      <c r="G25" s="391">
        <v>1</v>
      </c>
      <c r="H25" s="391">
        <v>1</v>
      </c>
      <c r="I25" s="391"/>
      <c r="J25" s="391" t="s">
        <v>94</v>
      </c>
      <c r="K25" s="393"/>
    </row>
    <row r="26" ht="23" customHeight="1" spans="1:22">
      <c r="A26" s="390"/>
      <c r="B26" s="391"/>
      <c r="C26" s="391"/>
      <c r="D26" s="391"/>
      <c r="E26" s="391"/>
      <c r="F26" s="391"/>
      <c r="G26" s="391"/>
      <c r="H26" s="391"/>
      <c r="I26" s="391"/>
      <c r="J26" s="391"/>
      <c r="K26" s="393"/>
    </row>
    <row r="27" ht="18" customHeight="1" spans="1:22">
      <c r="A27" s="394" t="s">
        <v>120</v>
      </c>
      <c r="B27" s="395"/>
      <c r="C27" s="395"/>
      <c r="D27" s="395"/>
      <c r="E27" s="395"/>
      <c r="F27" s="395"/>
      <c r="G27" s="395"/>
      <c r="H27" s="395"/>
      <c r="I27" s="395"/>
      <c r="J27" s="395"/>
      <c r="K27" s="396"/>
    </row>
    <row r="28" ht="18.75" customHeight="1" spans="1:22">
      <c r="A28" s="397"/>
      <c r="B28" s="398"/>
      <c r="C28" s="398"/>
      <c r="D28" s="398"/>
      <c r="E28" s="398"/>
      <c r="F28" s="398"/>
      <c r="G28" s="398"/>
      <c r="H28" s="398"/>
      <c r="I28" s="398"/>
      <c r="J28" s="398"/>
      <c r="K28" s="399"/>
    </row>
    <row r="29" ht="18.75" customHeight="1" spans="1:22">
      <c r="A29" s="400"/>
      <c r="B29" s="401"/>
      <c r="C29" s="401"/>
      <c r="D29" s="401"/>
      <c r="E29" s="401"/>
      <c r="F29" s="401"/>
      <c r="G29" s="401"/>
      <c r="H29" s="401"/>
      <c r="I29" s="401"/>
      <c r="J29" s="401"/>
      <c r="K29" s="402"/>
    </row>
    <row r="30" ht="18" customHeight="1" spans="1:22">
      <c r="A30" s="394" t="s">
        <v>121</v>
      </c>
      <c r="B30" s="395"/>
      <c r="C30" s="395"/>
      <c r="D30" s="395"/>
      <c r="E30" s="395"/>
      <c r="F30" s="395"/>
      <c r="G30" s="395"/>
      <c r="H30" s="395"/>
      <c r="I30" s="395"/>
      <c r="J30" s="395"/>
      <c r="K30" s="396"/>
    </row>
    <row r="31" ht="14.25" spans="1:22">
      <c r="A31" s="403" t="s">
        <v>122</v>
      </c>
      <c r="B31" s="404"/>
      <c r="C31" s="404"/>
      <c r="D31" s="404"/>
      <c r="E31" s="404"/>
      <c r="F31" s="404"/>
      <c r="G31" s="404"/>
      <c r="H31" s="404"/>
      <c r="I31" s="404"/>
      <c r="J31" s="404"/>
      <c r="K31" s="405"/>
    </row>
    <row r="32" ht="15" spans="1:22">
      <c r="A32" s="165" t="s">
        <v>123</v>
      </c>
      <c r="B32" s="166"/>
      <c r="C32" s="153" t="s">
        <v>65</v>
      </c>
      <c r="D32" s="153" t="s">
        <v>66</v>
      </c>
      <c r="E32" s="406" t="s">
        <v>124</v>
      </c>
      <c r="F32" s="407"/>
      <c r="G32" s="407"/>
      <c r="H32" s="407"/>
      <c r="I32" s="407"/>
      <c r="J32" s="407"/>
      <c r="K32" s="408"/>
    </row>
    <row r="33" ht="15" spans="1:11">
      <c r="A33" s="409" t="s">
        <v>125</v>
      </c>
      <c r="B33" s="409"/>
      <c r="C33" s="409"/>
      <c r="D33" s="409"/>
      <c r="E33" s="409"/>
      <c r="F33" s="409"/>
      <c r="G33" s="409"/>
      <c r="H33" s="409"/>
      <c r="I33" s="409"/>
      <c r="J33" s="409"/>
      <c r="K33" s="409"/>
    </row>
    <row r="34" ht="21" customHeight="1" spans="1:11">
      <c r="A34" s="410" t="s">
        <v>126</v>
      </c>
      <c r="B34" s="411"/>
      <c r="C34" s="411"/>
      <c r="D34" s="411"/>
      <c r="E34" s="411"/>
      <c r="F34" s="411"/>
      <c r="G34" s="411"/>
      <c r="H34" s="411"/>
      <c r="I34" s="411"/>
      <c r="J34" s="411"/>
      <c r="K34" s="412">
        <v>1</v>
      </c>
    </row>
    <row r="35" ht="21" customHeight="1" spans="1:11">
      <c r="A35" s="413" t="s">
        <v>127</v>
      </c>
      <c r="B35" s="414"/>
      <c r="C35" s="414"/>
      <c r="D35" s="414"/>
      <c r="E35" s="414"/>
      <c r="F35" s="414"/>
      <c r="G35" s="414"/>
      <c r="H35" s="414"/>
      <c r="I35" s="414"/>
      <c r="J35" s="414"/>
      <c r="K35" s="415">
        <v>1</v>
      </c>
    </row>
    <row r="36" ht="21" customHeight="1" spans="1:11">
      <c r="A36" s="413" t="s">
        <v>128</v>
      </c>
      <c r="B36" s="414"/>
      <c r="C36" s="414"/>
      <c r="D36" s="414"/>
      <c r="E36" s="414"/>
      <c r="F36" s="414"/>
      <c r="G36" s="414"/>
      <c r="H36" s="414"/>
      <c r="I36" s="414"/>
      <c r="J36" s="414"/>
      <c r="K36" s="415">
        <v>1</v>
      </c>
    </row>
    <row r="37" ht="21" customHeight="1" spans="1:11">
      <c r="A37" s="413"/>
      <c r="B37" s="414"/>
      <c r="C37" s="414"/>
      <c r="D37" s="414"/>
      <c r="E37" s="414"/>
      <c r="F37" s="414"/>
      <c r="G37" s="414"/>
      <c r="H37" s="414"/>
      <c r="I37" s="414"/>
      <c r="J37" s="414"/>
      <c r="K37" s="415">
        <v>3</v>
      </c>
    </row>
    <row r="38" ht="21" customHeight="1" spans="1:11">
      <c r="A38" s="326"/>
      <c r="B38" s="327"/>
      <c r="C38" s="327"/>
      <c r="D38" s="327"/>
      <c r="E38" s="327"/>
      <c r="F38" s="327"/>
      <c r="G38" s="327"/>
      <c r="H38" s="327"/>
      <c r="I38" s="327"/>
      <c r="J38" s="327"/>
      <c r="K38" s="328"/>
    </row>
    <row r="39" ht="21" customHeight="1" spans="1:11">
      <c r="A39" s="326"/>
      <c r="B39" s="327"/>
      <c r="C39" s="327"/>
      <c r="D39" s="327"/>
      <c r="E39" s="327"/>
      <c r="F39" s="327"/>
      <c r="G39" s="327"/>
      <c r="H39" s="327"/>
      <c r="I39" s="327"/>
      <c r="J39" s="327"/>
      <c r="K39" s="328"/>
    </row>
    <row r="40" ht="21" customHeight="1" spans="1:11">
      <c r="A40" s="326"/>
      <c r="B40" s="327"/>
      <c r="C40" s="327"/>
      <c r="D40" s="327"/>
      <c r="E40" s="327"/>
      <c r="F40" s="327"/>
      <c r="G40" s="327"/>
      <c r="H40" s="327"/>
      <c r="I40" s="327"/>
      <c r="J40" s="327"/>
      <c r="K40" s="328"/>
    </row>
    <row r="41" ht="15" spans="1:11">
      <c r="A41" s="319" t="s">
        <v>129</v>
      </c>
      <c r="B41" s="320"/>
      <c r="C41" s="320"/>
      <c r="D41" s="320"/>
      <c r="E41" s="320"/>
      <c r="F41" s="320"/>
      <c r="G41" s="320"/>
      <c r="H41" s="320"/>
      <c r="I41" s="320"/>
      <c r="J41" s="320"/>
      <c r="K41" s="321"/>
    </row>
    <row r="42" ht="15" spans="1:11">
      <c r="A42" s="366" t="s">
        <v>130</v>
      </c>
      <c r="B42" s="367"/>
      <c r="C42" s="367"/>
      <c r="D42" s="367"/>
      <c r="E42" s="367"/>
      <c r="F42" s="367"/>
      <c r="G42" s="367"/>
      <c r="H42" s="367"/>
      <c r="I42" s="367"/>
      <c r="J42" s="367"/>
      <c r="K42" s="368"/>
    </row>
    <row r="43" ht="14.25" spans="1:11">
      <c r="A43" s="375" t="s">
        <v>131</v>
      </c>
      <c r="B43" s="371" t="s">
        <v>94</v>
      </c>
      <c r="C43" s="371" t="s">
        <v>95</v>
      </c>
      <c r="D43" s="371" t="s">
        <v>87</v>
      </c>
      <c r="E43" s="377" t="s">
        <v>132</v>
      </c>
      <c r="F43" s="371" t="s">
        <v>94</v>
      </c>
      <c r="G43" s="371" t="s">
        <v>95</v>
      </c>
      <c r="H43" s="371" t="s">
        <v>87</v>
      </c>
      <c r="I43" s="377" t="s">
        <v>133</v>
      </c>
      <c r="J43" s="371" t="s">
        <v>94</v>
      </c>
      <c r="K43" s="374" t="s">
        <v>95</v>
      </c>
    </row>
    <row r="44" ht="14.25" spans="1:11">
      <c r="A44" s="315" t="s">
        <v>86</v>
      </c>
      <c r="B44" s="153" t="s">
        <v>94</v>
      </c>
      <c r="C44" s="153" t="s">
        <v>95</v>
      </c>
      <c r="D44" s="153" t="s">
        <v>87</v>
      </c>
      <c r="E44" s="316" t="s">
        <v>93</v>
      </c>
      <c r="F44" s="153" t="s">
        <v>94</v>
      </c>
      <c r="G44" s="153" t="s">
        <v>95</v>
      </c>
      <c r="H44" s="153" t="s">
        <v>87</v>
      </c>
      <c r="I44" s="316" t="s">
        <v>104</v>
      </c>
      <c r="J44" s="153" t="s">
        <v>94</v>
      </c>
      <c r="K44" s="154" t="s">
        <v>95</v>
      </c>
    </row>
    <row r="45" ht="15" spans="1:11">
      <c r="A45" s="278" t="s">
        <v>97</v>
      </c>
      <c r="B45" s="279"/>
      <c r="C45" s="279"/>
      <c r="D45" s="279"/>
      <c r="E45" s="279"/>
      <c r="F45" s="279"/>
      <c r="G45" s="279"/>
      <c r="H45" s="279"/>
      <c r="I45" s="279"/>
      <c r="J45" s="279"/>
      <c r="K45" s="292"/>
    </row>
    <row r="46" ht="15" spans="1:11">
      <c r="A46" s="409" t="s">
        <v>134</v>
      </c>
      <c r="B46" s="409"/>
      <c r="C46" s="409"/>
      <c r="D46" s="409"/>
      <c r="E46" s="409"/>
      <c r="F46" s="409"/>
      <c r="G46" s="409"/>
      <c r="H46" s="409"/>
      <c r="I46" s="409"/>
      <c r="J46" s="409"/>
      <c r="K46" s="409"/>
    </row>
    <row r="47" ht="15" spans="1:11">
      <c r="A47" s="416"/>
      <c r="B47" s="417"/>
      <c r="C47" s="417"/>
      <c r="D47" s="417"/>
      <c r="E47" s="417"/>
      <c r="F47" s="417"/>
      <c r="G47" s="417"/>
      <c r="H47" s="417"/>
      <c r="I47" s="417"/>
      <c r="J47" s="417"/>
      <c r="K47" s="418"/>
    </row>
    <row r="48" ht="15" spans="1:11">
      <c r="A48" s="419" t="s">
        <v>135</v>
      </c>
      <c r="B48" s="420" t="s">
        <v>136</v>
      </c>
      <c r="C48" s="420"/>
      <c r="D48" s="421" t="s">
        <v>137</v>
      </c>
      <c r="E48" s="422" t="s">
        <v>138</v>
      </c>
      <c r="F48" s="423" t="s">
        <v>139</v>
      </c>
      <c r="G48" s="424">
        <v>46155</v>
      </c>
      <c r="H48" s="425" t="s">
        <v>140</v>
      </c>
      <c r="I48" s="426"/>
      <c r="J48" s="427" t="s">
        <v>141</v>
      </c>
      <c r="K48" s="428"/>
    </row>
    <row r="49" ht="15" spans="1:11">
      <c r="A49" s="409" t="s">
        <v>142</v>
      </c>
      <c r="B49" s="409"/>
      <c r="C49" s="409"/>
      <c r="D49" s="409"/>
      <c r="E49" s="409"/>
      <c r="F49" s="409"/>
      <c r="G49" s="409"/>
      <c r="H49" s="409"/>
      <c r="I49" s="409"/>
      <c r="J49" s="409"/>
      <c r="K49" s="409"/>
    </row>
    <row r="50" ht="15" spans="1:11">
      <c r="A50" s="429" t="s">
        <v>143</v>
      </c>
      <c r="B50" s="430"/>
      <c r="C50" s="430"/>
      <c r="D50" s="430"/>
      <c r="E50" s="430"/>
      <c r="F50" s="430"/>
      <c r="G50" s="430"/>
      <c r="H50" s="430"/>
      <c r="I50" s="430"/>
      <c r="J50" s="430"/>
      <c r="K50" s="431"/>
    </row>
    <row r="51" ht="15" spans="1:11">
      <c r="A51" s="419" t="s">
        <v>135</v>
      </c>
      <c r="B51" s="420" t="s">
        <v>136</v>
      </c>
      <c r="C51" s="420"/>
      <c r="D51" s="421" t="s">
        <v>137</v>
      </c>
      <c r="E51" s="422" t="s">
        <v>138</v>
      </c>
      <c r="F51" s="423" t="s">
        <v>139</v>
      </c>
      <c r="G51" s="424">
        <v>46155</v>
      </c>
      <c r="H51" s="425" t="s">
        <v>140</v>
      </c>
      <c r="I51" s="426"/>
      <c r="J51" s="427" t="s">
        <v>141</v>
      </c>
      <c r="K51" s="428"/>
    </row>
  </sheetData>
  <mergeCells count="56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1"/>
  <sheetViews>
    <sheetView workbookViewId="0">
      <selection activeCell="L25" sqref="L25"/>
    </sheetView>
  </sheetViews>
  <sheetFormatPr defaultColWidth="9" defaultRowHeight="14.25"/>
  <cols>
    <col min="1" max="1" width="15.625" style="83" customWidth="1"/>
    <col min="2" max="2" width="9" style="83" customWidth="1"/>
    <col min="3" max="4" width="8.5" style="84" customWidth="1"/>
    <col min="5" max="7" width="8.5" style="83" customWidth="1"/>
    <col min="8" max="8" width="10.25" style="83" customWidth="1"/>
    <col min="9" max="9" width="6.5" style="83" customWidth="1"/>
    <col min="10" max="10" width="2.75" style="83" customWidth="1"/>
    <col min="11" max="11" width="9.15833333333333" style="83" customWidth="1"/>
    <col min="12" max="12" width="11.625" style="83" customWidth="1"/>
    <col min="13" max="16" width="9.75" style="83" customWidth="1"/>
    <col min="17" max="17" width="9.75" style="248" customWidth="1"/>
    <col min="18" max="255" width="9" style="83"/>
    <col min="256" max="16384" width="9" style="86"/>
  </cols>
  <sheetData>
    <row r="1" s="83" customFormat="1" ht="29" customHeight="1" spans="1:258">
      <c r="A1" s="226" t="s">
        <v>144</v>
      </c>
      <c r="B1" s="226"/>
      <c r="C1" s="228"/>
      <c r="D1" s="228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347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86"/>
      <c r="DC1" s="86"/>
      <c r="DD1" s="86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86"/>
      <c r="DP1" s="86"/>
      <c r="DQ1" s="86"/>
      <c r="DR1" s="86"/>
      <c r="DS1" s="86"/>
      <c r="DT1" s="86"/>
      <c r="DU1" s="86"/>
      <c r="DV1" s="86"/>
      <c r="DW1" s="86"/>
      <c r="DX1" s="86"/>
      <c r="DY1" s="86"/>
      <c r="DZ1" s="86"/>
      <c r="EA1" s="86"/>
      <c r="EB1" s="86"/>
      <c r="EC1" s="86"/>
      <c r="ED1" s="86"/>
      <c r="EE1" s="86"/>
      <c r="EF1" s="86"/>
      <c r="EG1" s="86"/>
      <c r="EH1" s="86"/>
      <c r="EI1" s="86"/>
      <c r="EJ1" s="86"/>
      <c r="EK1" s="86"/>
      <c r="EL1" s="86"/>
      <c r="EM1" s="86"/>
      <c r="EN1" s="86"/>
      <c r="EO1" s="86"/>
      <c r="EP1" s="86"/>
      <c r="EQ1" s="86"/>
      <c r="ER1" s="86"/>
      <c r="ES1" s="86"/>
      <c r="ET1" s="86"/>
      <c r="EU1" s="86"/>
      <c r="EV1" s="86"/>
      <c r="EW1" s="86"/>
      <c r="EX1" s="86"/>
      <c r="EY1" s="86"/>
      <c r="EZ1" s="86"/>
      <c r="FA1" s="86"/>
      <c r="FB1" s="86"/>
      <c r="FC1" s="86"/>
      <c r="FD1" s="86"/>
      <c r="FE1" s="86"/>
      <c r="FF1" s="86"/>
      <c r="FG1" s="86"/>
      <c r="FH1" s="86"/>
      <c r="FI1" s="86"/>
      <c r="FJ1" s="86"/>
      <c r="FK1" s="86"/>
      <c r="FL1" s="86"/>
      <c r="FM1" s="86"/>
      <c r="FN1" s="86"/>
      <c r="FO1" s="86"/>
      <c r="FP1" s="86"/>
      <c r="FQ1" s="86"/>
      <c r="FR1" s="86"/>
      <c r="FS1" s="86"/>
      <c r="FT1" s="86"/>
      <c r="FU1" s="86"/>
      <c r="FV1" s="86"/>
      <c r="FW1" s="86"/>
      <c r="FX1" s="86"/>
      <c r="FY1" s="86"/>
      <c r="FZ1" s="86"/>
      <c r="GA1" s="86"/>
      <c r="GB1" s="86"/>
      <c r="GC1" s="86"/>
      <c r="GD1" s="86"/>
      <c r="GE1" s="86"/>
      <c r="GF1" s="86"/>
      <c r="GG1" s="86"/>
      <c r="GH1" s="86"/>
      <c r="GI1" s="86"/>
      <c r="GJ1" s="86"/>
      <c r="GK1" s="86"/>
      <c r="GL1" s="86"/>
      <c r="GM1" s="86"/>
      <c r="GN1" s="86"/>
      <c r="GO1" s="86"/>
      <c r="GP1" s="86"/>
      <c r="GQ1" s="86"/>
      <c r="GR1" s="86"/>
      <c r="GS1" s="86"/>
      <c r="GT1" s="86"/>
      <c r="GU1" s="86"/>
      <c r="GV1" s="86"/>
      <c r="GW1" s="86"/>
      <c r="GX1" s="86"/>
      <c r="GY1" s="86"/>
      <c r="GZ1" s="86"/>
      <c r="HA1" s="86"/>
      <c r="HB1" s="86"/>
      <c r="HC1" s="86"/>
      <c r="HD1" s="86"/>
      <c r="HE1" s="86"/>
      <c r="HF1" s="86"/>
      <c r="HG1" s="86"/>
      <c r="HH1" s="86"/>
      <c r="HI1" s="86"/>
      <c r="HJ1" s="86"/>
      <c r="HK1" s="86"/>
      <c r="HL1" s="86"/>
      <c r="HM1" s="86"/>
      <c r="HN1" s="86"/>
      <c r="HO1" s="86"/>
      <c r="HP1" s="86"/>
      <c r="HQ1" s="86"/>
      <c r="HR1" s="86"/>
      <c r="HS1" s="86"/>
      <c r="HT1" s="86"/>
      <c r="HU1" s="86"/>
      <c r="HV1" s="86"/>
      <c r="HW1" s="86"/>
      <c r="HX1" s="86"/>
      <c r="HY1" s="86"/>
      <c r="HZ1" s="86"/>
      <c r="IA1" s="86"/>
      <c r="IB1" s="86"/>
      <c r="IC1" s="86"/>
      <c r="ID1" s="86"/>
      <c r="IE1" s="86"/>
      <c r="IF1" s="86"/>
      <c r="IG1" s="86"/>
      <c r="IH1" s="86"/>
      <c r="II1" s="86"/>
      <c r="IJ1" s="86"/>
      <c r="IK1" s="86"/>
      <c r="IL1" s="86"/>
      <c r="IM1" s="86"/>
      <c r="IN1" s="86"/>
      <c r="IO1" s="86"/>
      <c r="IP1" s="86"/>
      <c r="IQ1" s="86"/>
      <c r="IR1" s="86"/>
      <c r="IS1" s="86"/>
      <c r="IT1" s="86"/>
      <c r="IU1" s="86"/>
      <c r="IV1" s="86"/>
      <c r="IW1" s="86"/>
      <c r="IX1" s="86"/>
    </row>
    <row r="2" s="83" customFormat="1" ht="20" customHeight="1" spans="1:258">
      <c r="A2" s="92" t="s">
        <v>61</v>
      </c>
      <c r="B2" s="93" t="str">
        <f>首期!B4</f>
        <v>TAJJBO81715</v>
      </c>
      <c r="C2" s="94"/>
      <c r="D2" s="95"/>
      <c r="E2" s="96" t="s">
        <v>67</v>
      </c>
      <c r="F2" s="97" t="str">
        <f>首期!B5</f>
        <v>男式短袖T恤</v>
      </c>
      <c r="G2" s="97"/>
      <c r="H2" s="97"/>
      <c r="I2" s="97"/>
      <c r="J2" s="98"/>
      <c r="K2" s="99" t="s">
        <v>57</v>
      </c>
      <c r="L2" s="100" t="s">
        <v>56</v>
      </c>
      <c r="M2" s="100"/>
      <c r="N2" s="100"/>
      <c r="O2" s="100"/>
      <c r="P2" s="348"/>
      <c r="Q2" s="349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/>
      <c r="DE2" s="86"/>
      <c r="DF2" s="86"/>
      <c r="DG2" s="86"/>
      <c r="DH2" s="86"/>
      <c r="DI2" s="86"/>
      <c r="DJ2" s="86"/>
      <c r="DK2" s="86"/>
      <c r="DL2" s="86"/>
      <c r="DM2" s="86"/>
      <c r="DN2" s="86"/>
      <c r="DO2" s="86"/>
      <c r="DP2" s="86"/>
      <c r="DQ2" s="86"/>
      <c r="DR2" s="86"/>
      <c r="DS2" s="86"/>
      <c r="DT2" s="86"/>
      <c r="DU2" s="86"/>
      <c r="DV2" s="86"/>
      <c r="DW2" s="86"/>
      <c r="DX2" s="86"/>
      <c r="DY2" s="86"/>
      <c r="DZ2" s="86"/>
      <c r="EA2" s="86"/>
      <c r="EB2" s="86"/>
      <c r="EC2" s="86"/>
      <c r="ED2" s="86"/>
      <c r="EE2" s="86"/>
      <c r="EF2" s="86"/>
      <c r="EG2" s="86"/>
      <c r="EH2" s="86"/>
      <c r="EI2" s="86"/>
      <c r="EJ2" s="86"/>
      <c r="EK2" s="86"/>
      <c r="EL2" s="86"/>
      <c r="EM2" s="86"/>
      <c r="EN2" s="86"/>
      <c r="EO2" s="86"/>
      <c r="EP2" s="86"/>
      <c r="EQ2" s="86"/>
      <c r="ER2" s="86"/>
      <c r="ES2" s="86"/>
      <c r="ET2" s="86"/>
      <c r="EU2" s="86"/>
      <c r="EV2" s="86"/>
      <c r="EW2" s="86"/>
      <c r="EX2" s="86"/>
      <c r="EY2" s="86"/>
      <c r="EZ2" s="86"/>
      <c r="FA2" s="86"/>
      <c r="FB2" s="86"/>
      <c r="FC2" s="86"/>
      <c r="FD2" s="86"/>
      <c r="FE2" s="86"/>
      <c r="FF2" s="86"/>
      <c r="FG2" s="86"/>
      <c r="FH2" s="86"/>
      <c r="FI2" s="86"/>
      <c r="FJ2" s="86"/>
      <c r="FK2" s="86"/>
      <c r="FL2" s="86"/>
      <c r="FM2" s="86"/>
      <c r="FN2" s="86"/>
      <c r="FO2" s="86"/>
      <c r="FP2" s="86"/>
      <c r="FQ2" s="86"/>
      <c r="FR2" s="86"/>
      <c r="FS2" s="86"/>
      <c r="FT2" s="86"/>
      <c r="FU2" s="86"/>
      <c r="FV2" s="86"/>
      <c r="FW2" s="86"/>
      <c r="FX2" s="86"/>
      <c r="FY2" s="86"/>
      <c r="FZ2" s="86"/>
      <c r="GA2" s="86"/>
      <c r="GB2" s="86"/>
      <c r="GC2" s="86"/>
      <c r="GD2" s="86"/>
      <c r="GE2" s="86"/>
      <c r="GF2" s="86"/>
      <c r="GG2" s="86"/>
      <c r="GH2" s="86"/>
      <c r="GI2" s="86"/>
      <c r="GJ2" s="86"/>
      <c r="GK2" s="86"/>
      <c r="GL2" s="86"/>
      <c r="GM2" s="86"/>
      <c r="GN2" s="86"/>
      <c r="GO2" s="86"/>
      <c r="GP2" s="86"/>
      <c r="GQ2" s="86"/>
      <c r="GR2" s="86"/>
      <c r="GS2" s="86"/>
      <c r="GT2" s="86"/>
      <c r="GU2" s="86"/>
      <c r="GV2" s="86"/>
      <c r="GW2" s="86"/>
      <c r="GX2" s="86"/>
      <c r="GY2" s="86"/>
      <c r="GZ2" s="86"/>
      <c r="HA2" s="86"/>
      <c r="HB2" s="86"/>
      <c r="HC2" s="86"/>
      <c r="HD2" s="86"/>
      <c r="HE2" s="86"/>
      <c r="HF2" s="86"/>
      <c r="HG2" s="86"/>
      <c r="HH2" s="86"/>
      <c r="HI2" s="86"/>
      <c r="HJ2" s="86"/>
      <c r="HK2" s="86"/>
      <c r="HL2" s="86"/>
      <c r="HM2" s="86"/>
      <c r="HN2" s="86"/>
      <c r="HO2" s="86"/>
      <c r="HP2" s="86"/>
      <c r="HQ2" s="86"/>
      <c r="HR2" s="86"/>
      <c r="HS2" s="86"/>
      <c r="HT2" s="86"/>
      <c r="HU2" s="86"/>
      <c r="HV2" s="86"/>
      <c r="HW2" s="86"/>
      <c r="HX2" s="86"/>
      <c r="HY2" s="86"/>
      <c r="HZ2" s="86"/>
      <c r="IA2" s="86"/>
      <c r="IB2" s="86"/>
      <c r="IC2" s="86"/>
      <c r="ID2" s="86"/>
      <c r="IE2" s="86"/>
      <c r="IF2" s="86"/>
      <c r="IG2" s="86"/>
      <c r="IH2" s="86"/>
      <c r="II2" s="86"/>
      <c r="IJ2" s="86"/>
      <c r="IK2" s="86"/>
      <c r="IL2" s="86"/>
      <c r="IM2" s="86"/>
      <c r="IN2" s="86"/>
      <c r="IO2" s="86"/>
      <c r="IP2" s="86"/>
      <c r="IQ2" s="86"/>
      <c r="IR2" s="86"/>
      <c r="IS2" s="86"/>
      <c r="IT2" s="86"/>
      <c r="IU2" s="86"/>
      <c r="IV2" s="86"/>
      <c r="IW2" s="86"/>
      <c r="IX2" s="86"/>
    </row>
    <row r="3" s="83" customFormat="1" ht="15" spans="1:258">
      <c r="A3" s="102" t="s">
        <v>145</v>
      </c>
      <c r="B3" s="103" t="s">
        <v>146</v>
      </c>
      <c r="C3" s="104"/>
      <c r="D3" s="103"/>
      <c r="E3" s="103"/>
      <c r="F3" s="103"/>
      <c r="G3" s="103"/>
      <c r="H3" s="103"/>
      <c r="I3" s="103"/>
      <c r="J3" s="105"/>
      <c r="K3" s="106"/>
      <c r="L3" s="106"/>
      <c r="M3" s="106"/>
      <c r="N3" s="106"/>
      <c r="O3" s="106"/>
      <c r="P3" s="350"/>
      <c r="Q3" s="351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  <c r="EO3" s="86"/>
      <c r="EP3" s="86"/>
      <c r="EQ3" s="86"/>
      <c r="ER3" s="86"/>
      <c r="ES3" s="86"/>
      <c r="ET3" s="86"/>
      <c r="EU3" s="86"/>
      <c r="EV3" s="86"/>
      <c r="EW3" s="86"/>
      <c r="EX3" s="86"/>
      <c r="EY3" s="86"/>
      <c r="EZ3" s="86"/>
      <c r="FA3" s="86"/>
      <c r="FB3" s="86"/>
      <c r="FC3" s="86"/>
      <c r="FD3" s="86"/>
      <c r="FE3" s="86"/>
      <c r="FF3" s="86"/>
      <c r="FG3" s="86"/>
      <c r="FH3" s="86"/>
      <c r="FI3" s="86"/>
      <c r="FJ3" s="86"/>
      <c r="FK3" s="86"/>
      <c r="FL3" s="86"/>
      <c r="FM3" s="86"/>
      <c r="FN3" s="86"/>
      <c r="FO3" s="86"/>
      <c r="FP3" s="86"/>
      <c r="FQ3" s="86"/>
      <c r="FR3" s="86"/>
      <c r="FS3" s="86"/>
      <c r="FT3" s="86"/>
      <c r="FU3" s="86"/>
      <c r="FV3" s="86"/>
      <c r="FW3" s="86"/>
      <c r="FX3" s="86"/>
      <c r="FY3" s="86"/>
      <c r="FZ3" s="86"/>
      <c r="GA3" s="86"/>
      <c r="GB3" s="86"/>
      <c r="GC3" s="86"/>
      <c r="GD3" s="86"/>
      <c r="GE3" s="86"/>
      <c r="GF3" s="86"/>
      <c r="GG3" s="86"/>
      <c r="GH3" s="86"/>
      <c r="GI3" s="86"/>
      <c r="GJ3" s="86"/>
      <c r="GK3" s="86"/>
      <c r="GL3" s="86"/>
      <c r="GM3" s="86"/>
      <c r="GN3" s="86"/>
      <c r="GO3" s="86"/>
      <c r="GP3" s="86"/>
      <c r="GQ3" s="86"/>
      <c r="GR3" s="86"/>
      <c r="GS3" s="86"/>
      <c r="GT3" s="86"/>
      <c r="GU3" s="86"/>
      <c r="GV3" s="86"/>
      <c r="GW3" s="86"/>
      <c r="GX3" s="86"/>
      <c r="GY3" s="86"/>
      <c r="GZ3" s="86"/>
      <c r="HA3" s="86"/>
      <c r="HB3" s="86"/>
      <c r="HC3" s="86"/>
      <c r="HD3" s="86"/>
      <c r="HE3" s="86"/>
      <c r="HF3" s="86"/>
      <c r="HG3" s="86"/>
      <c r="HH3" s="86"/>
      <c r="HI3" s="86"/>
      <c r="HJ3" s="86"/>
      <c r="HK3" s="86"/>
      <c r="HL3" s="86"/>
      <c r="HM3" s="86"/>
      <c r="HN3" s="86"/>
      <c r="HO3" s="86"/>
      <c r="HP3" s="86"/>
      <c r="HQ3" s="86"/>
      <c r="HR3" s="86"/>
      <c r="HS3" s="86"/>
      <c r="HT3" s="86"/>
      <c r="HU3" s="86"/>
      <c r="HV3" s="86"/>
      <c r="HW3" s="86"/>
      <c r="HX3" s="86"/>
      <c r="HY3" s="86"/>
      <c r="HZ3" s="86"/>
      <c r="IA3" s="86"/>
      <c r="IB3" s="86"/>
      <c r="IC3" s="86"/>
      <c r="ID3" s="86"/>
      <c r="IE3" s="86"/>
      <c r="IF3" s="86"/>
      <c r="IG3" s="86"/>
      <c r="IH3" s="86"/>
      <c r="II3" s="86"/>
      <c r="IJ3" s="86"/>
      <c r="IK3" s="86"/>
      <c r="IL3" s="86"/>
      <c r="IM3" s="86"/>
      <c r="IN3" s="86"/>
      <c r="IO3" s="86"/>
      <c r="IP3" s="86"/>
      <c r="IQ3" s="86"/>
      <c r="IR3" s="86"/>
      <c r="IS3" s="86"/>
      <c r="IT3" s="86"/>
      <c r="IU3" s="86"/>
      <c r="IV3" s="86"/>
      <c r="IW3" s="86"/>
      <c r="IX3" s="86"/>
    </row>
    <row r="4" s="83" customFormat="1" ht="16.5" spans="1:258">
      <c r="A4" s="102"/>
      <c r="B4" s="108" t="s">
        <v>109</v>
      </c>
      <c r="C4" s="109" t="s">
        <v>110</v>
      </c>
      <c r="D4" s="110" t="s">
        <v>111</v>
      </c>
      <c r="E4" s="109" t="s">
        <v>112</v>
      </c>
      <c r="F4" s="109" t="s">
        <v>113</v>
      </c>
      <c r="G4" s="109" t="s">
        <v>114</v>
      </c>
      <c r="H4" s="109" t="s">
        <v>147</v>
      </c>
      <c r="I4" s="111" t="s">
        <v>148</v>
      </c>
      <c r="J4" s="105"/>
      <c r="K4" s="352"/>
      <c r="L4" s="353" t="s">
        <v>116</v>
      </c>
      <c r="M4" s="353" t="s">
        <v>111</v>
      </c>
      <c r="N4" s="353" t="s">
        <v>111</v>
      </c>
      <c r="O4" s="353"/>
      <c r="P4" s="353"/>
      <c r="Q4" s="354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  <c r="IU4" s="86"/>
      <c r="IV4" s="86"/>
      <c r="IW4" s="86"/>
      <c r="IX4" s="86"/>
    </row>
    <row r="5" s="83" customFormat="1" ht="16.5" spans="1:258">
      <c r="A5" s="102"/>
      <c r="B5" s="108" t="s">
        <v>149</v>
      </c>
      <c r="C5" s="109" t="s">
        <v>150</v>
      </c>
      <c r="D5" s="110" t="s">
        <v>151</v>
      </c>
      <c r="E5" s="109" t="s">
        <v>152</v>
      </c>
      <c r="F5" s="109" t="s">
        <v>153</v>
      </c>
      <c r="G5" s="109" t="s">
        <v>154</v>
      </c>
      <c r="H5" s="109" t="s">
        <v>155</v>
      </c>
      <c r="I5" s="111"/>
      <c r="J5" s="113"/>
      <c r="K5" s="114"/>
      <c r="L5" s="115"/>
      <c r="M5" s="116" t="s">
        <v>156</v>
      </c>
      <c r="N5" s="116" t="s">
        <v>157</v>
      </c>
      <c r="O5" s="116"/>
      <c r="P5" s="116"/>
      <c r="Q5" s="355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86"/>
      <c r="IA5" s="86"/>
      <c r="IB5" s="86"/>
      <c r="IC5" s="86"/>
      <c r="ID5" s="86"/>
      <c r="IE5" s="86"/>
      <c r="IF5" s="86"/>
      <c r="IG5" s="86"/>
      <c r="IH5" s="86"/>
      <c r="II5" s="86"/>
      <c r="IJ5" s="86"/>
      <c r="IK5" s="86"/>
      <c r="IL5" s="86"/>
      <c r="IM5" s="86"/>
      <c r="IN5" s="86"/>
      <c r="IO5" s="86"/>
      <c r="IP5" s="86"/>
      <c r="IQ5" s="86"/>
      <c r="IR5" s="86"/>
      <c r="IS5" s="86"/>
      <c r="IT5" s="86"/>
      <c r="IU5" s="86"/>
      <c r="IV5" s="86"/>
      <c r="IW5" s="86"/>
      <c r="IX5" s="86"/>
    </row>
    <row r="6" s="83" customFormat="1" ht="20" customHeight="1" spans="1:258">
      <c r="A6" s="118" t="s">
        <v>158</v>
      </c>
      <c r="B6" s="119">
        <f>C6-1</f>
        <v>66</v>
      </c>
      <c r="C6" s="119">
        <f>D6-2</f>
        <v>67</v>
      </c>
      <c r="D6" s="120">
        <v>69</v>
      </c>
      <c r="E6" s="119">
        <f>D6+2</f>
        <v>71</v>
      </c>
      <c r="F6" s="119">
        <f>E6+2</f>
        <v>73</v>
      </c>
      <c r="G6" s="119">
        <f>F6+1</f>
        <v>74</v>
      </c>
      <c r="H6" s="119">
        <f>G6+1</f>
        <v>75</v>
      </c>
      <c r="I6" s="121" t="s">
        <v>159</v>
      </c>
      <c r="J6" s="113"/>
      <c r="K6" s="114"/>
      <c r="L6" s="114"/>
      <c r="M6" s="114" t="s">
        <v>160</v>
      </c>
      <c r="N6" s="114" t="s">
        <v>160</v>
      </c>
      <c r="O6" s="114"/>
      <c r="P6" s="114"/>
      <c r="Q6" s="122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86"/>
      <c r="IA6" s="86"/>
      <c r="IB6" s="86"/>
      <c r="IC6" s="86"/>
      <c r="ID6" s="86"/>
      <c r="IE6" s="86"/>
      <c r="IF6" s="86"/>
      <c r="IG6" s="86"/>
      <c r="IH6" s="86"/>
      <c r="II6" s="86"/>
      <c r="IJ6" s="86"/>
      <c r="IK6" s="86"/>
      <c r="IL6" s="86"/>
      <c r="IM6" s="86"/>
      <c r="IN6" s="86"/>
      <c r="IO6" s="86"/>
      <c r="IP6" s="86"/>
      <c r="IQ6" s="86"/>
      <c r="IR6" s="86"/>
      <c r="IS6" s="86"/>
      <c r="IT6" s="86"/>
      <c r="IU6" s="86"/>
      <c r="IV6" s="86"/>
      <c r="IW6" s="86"/>
      <c r="IX6" s="86"/>
    </row>
    <row r="7" s="83" customFormat="1" ht="20" customHeight="1" spans="1:258">
      <c r="A7" s="123" t="s">
        <v>161</v>
      </c>
      <c r="B7" s="119">
        <f>C7-4</f>
        <v>100</v>
      </c>
      <c r="C7" s="119">
        <f>D7-4</f>
        <v>104</v>
      </c>
      <c r="D7" s="120">
        <v>108</v>
      </c>
      <c r="E7" s="119">
        <f>D7+4</f>
        <v>112</v>
      </c>
      <c r="F7" s="119">
        <f>E7+4</f>
        <v>116</v>
      </c>
      <c r="G7" s="119">
        <f>F7+6</f>
        <v>122</v>
      </c>
      <c r="H7" s="119">
        <f>G7+6</f>
        <v>128</v>
      </c>
      <c r="I7" s="121" t="s">
        <v>159</v>
      </c>
      <c r="J7" s="113"/>
      <c r="K7" s="114"/>
      <c r="L7" s="114"/>
      <c r="M7" s="114" t="s">
        <v>162</v>
      </c>
      <c r="N7" s="114" t="s">
        <v>162</v>
      </c>
      <c r="O7" s="114"/>
      <c r="P7" s="114"/>
      <c r="Q7" s="122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6"/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86"/>
      <c r="GZ7" s="86"/>
      <c r="HA7" s="86"/>
      <c r="HB7" s="86"/>
      <c r="HC7" s="86"/>
      <c r="HD7" s="86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  <c r="IX7" s="86"/>
    </row>
    <row r="8" s="83" customFormat="1" ht="20" customHeight="1" spans="1:258">
      <c r="A8" s="123" t="s">
        <v>163</v>
      </c>
      <c r="B8" s="119">
        <f>C8-4</f>
        <v>98</v>
      </c>
      <c r="C8" s="119">
        <f>D8-4</f>
        <v>102</v>
      </c>
      <c r="D8" s="124">
        <v>106</v>
      </c>
      <c r="E8" s="119">
        <f>D8+4</f>
        <v>110</v>
      </c>
      <c r="F8" s="119">
        <f>E8+5</f>
        <v>115</v>
      </c>
      <c r="G8" s="119">
        <f>F8+6</f>
        <v>121</v>
      </c>
      <c r="H8" s="119">
        <f>G8+7</f>
        <v>128</v>
      </c>
      <c r="I8" s="121" t="s">
        <v>159</v>
      </c>
      <c r="J8" s="113"/>
      <c r="K8" s="114"/>
      <c r="L8" s="114"/>
      <c r="M8" s="114" t="s">
        <v>160</v>
      </c>
      <c r="N8" s="114" t="s">
        <v>160</v>
      </c>
      <c r="O8" s="114"/>
      <c r="P8" s="114"/>
      <c r="Q8" s="122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6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6"/>
      <c r="EO8" s="86"/>
      <c r="EP8" s="86"/>
      <c r="EQ8" s="86"/>
      <c r="ER8" s="86"/>
      <c r="ES8" s="86"/>
      <c r="ET8" s="86"/>
      <c r="EU8" s="86"/>
      <c r="EV8" s="86"/>
      <c r="EW8" s="86"/>
      <c r="EX8" s="86"/>
      <c r="EY8" s="86"/>
      <c r="EZ8" s="86"/>
      <c r="FA8" s="86"/>
      <c r="FB8" s="86"/>
      <c r="FC8" s="86"/>
      <c r="FD8" s="86"/>
      <c r="FE8" s="86"/>
      <c r="FF8" s="86"/>
      <c r="FG8" s="86"/>
      <c r="FH8" s="86"/>
      <c r="FI8" s="86"/>
      <c r="FJ8" s="86"/>
      <c r="FK8" s="86"/>
      <c r="FL8" s="86"/>
      <c r="FM8" s="86"/>
      <c r="FN8" s="86"/>
      <c r="FO8" s="86"/>
      <c r="FP8" s="86"/>
      <c r="FQ8" s="86"/>
      <c r="FR8" s="86"/>
      <c r="FS8" s="86"/>
      <c r="FT8" s="86"/>
      <c r="FU8" s="86"/>
      <c r="FV8" s="86"/>
      <c r="FW8" s="86"/>
      <c r="FX8" s="86"/>
      <c r="FY8" s="86"/>
      <c r="FZ8" s="86"/>
      <c r="GA8" s="86"/>
      <c r="GB8" s="86"/>
      <c r="GC8" s="86"/>
      <c r="GD8" s="86"/>
      <c r="GE8" s="86"/>
      <c r="GF8" s="86"/>
      <c r="GG8" s="86"/>
      <c r="GH8" s="86"/>
      <c r="GI8" s="86"/>
      <c r="GJ8" s="86"/>
      <c r="GK8" s="86"/>
      <c r="GL8" s="86"/>
      <c r="GM8" s="86"/>
      <c r="GN8" s="86"/>
      <c r="GO8" s="86"/>
      <c r="GP8" s="86"/>
      <c r="GQ8" s="86"/>
      <c r="GR8" s="86"/>
      <c r="GS8" s="86"/>
      <c r="GT8" s="86"/>
      <c r="GU8" s="86"/>
      <c r="GV8" s="86"/>
      <c r="GW8" s="86"/>
      <c r="GX8" s="86"/>
      <c r="GY8" s="86"/>
      <c r="GZ8" s="86"/>
      <c r="HA8" s="86"/>
      <c r="HB8" s="86"/>
      <c r="HC8" s="86"/>
      <c r="HD8" s="86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86"/>
      <c r="IA8" s="86"/>
      <c r="IB8" s="86"/>
      <c r="IC8" s="86"/>
      <c r="ID8" s="86"/>
      <c r="IE8" s="86"/>
      <c r="IF8" s="86"/>
      <c r="IG8" s="86"/>
      <c r="IH8" s="86"/>
      <c r="II8" s="86"/>
      <c r="IJ8" s="86"/>
      <c r="IK8" s="86"/>
      <c r="IL8" s="86"/>
      <c r="IM8" s="86"/>
      <c r="IN8" s="86"/>
      <c r="IO8" s="86"/>
      <c r="IP8" s="86"/>
      <c r="IQ8" s="86"/>
      <c r="IR8" s="86"/>
      <c r="IS8" s="86"/>
      <c r="IT8" s="86"/>
      <c r="IU8" s="86"/>
      <c r="IV8" s="86"/>
      <c r="IW8" s="86"/>
      <c r="IX8" s="86"/>
    </row>
    <row r="9" s="83" customFormat="1" ht="20" customHeight="1" spans="1:258">
      <c r="A9" s="123" t="s">
        <v>164</v>
      </c>
      <c r="B9" s="119">
        <f>C9-1.2</f>
        <v>43.1</v>
      </c>
      <c r="C9" s="119">
        <f>D9-1.2</f>
        <v>44.3</v>
      </c>
      <c r="D9" s="124">
        <v>45.5</v>
      </c>
      <c r="E9" s="119">
        <f>D9+1.2</f>
        <v>46.7</v>
      </c>
      <c r="F9" s="119">
        <f>E9+1.2</f>
        <v>47.9</v>
      </c>
      <c r="G9" s="119">
        <f>F9+1.4</f>
        <v>49.3</v>
      </c>
      <c r="H9" s="119">
        <f>G9+1.4</f>
        <v>50.7</v>
      </c>
      <c r="I9" s="121" t="s">
        <v>165</v>
      </c>
      <c r="J9" s="113"/>
      <c r="K9" s="114"/>
      <c r="L9" s="114"/>
      <c r="M9" s="114" t="s">
        <v>166</v>
      </c>
      <c r="N9" s="114" t="s">
        <v>166</v>
      </c>
      <c r="O9" s="114"/>
      <c r="P9" s="114"/>
      <c r="Q9" s="122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  <c r="IX9" s="86"/>
    </row>
    <row r="10" s="83" customFormat="1" ht="20" customHeight="1" spans="1:258">
      <c r="A10" s="123" t="s">
        <v>167</v>
      </c>
      <c r="B10" s="119">
        <f>C10-0.5</f>
        <v>20.5</v>
      </c>
      <c r="C10" s="119">
        <f>D10-0.5</f>
        <v>21</v>
      </c>
      <c r="D10" s="124">
        <v>21.5</v>
      </c>
      <c r="E10" s="119">
        <f t="shared" ref="E10:H10" si="0">D10+0.5</f>
        <v>22</v>
      </c>
      <c r="F10" s="119">
        <f t="shared" si="0"/>
        <v>22.5</v>
      </c>
      <c r="G10" s="119">
        <f t="shared" si="0"/>
        <v>23</v>
      </c>
      <c r="H10" s="119">
        <f t="shared" si="0"/>
        <v>23.5</v>
      </c>
      <c r="I10" s="121" t="s">
        <v>165</v>
      </c>
      <c r="J10" s="113"/>
      <c r="K10" s="114"/>
      <c r="L10" s="114"/>
      <c r="M10" s="114" t="s">
        <v>160</v>
      </c>
      <c r="N10" s="114" t="s">
        <v>160</v>
      </c>
      <c r="O10" s="114"/>
      <c r="P10" s="114"/>
      <c r="Q10" s="122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  <c r="IW10" s="86"/>
      <c r="IX10" s="86"/>
    </row>
    <row r="11" s="83" customFormat="1" ht="20" customHeight="1" spans="1:258">
      <c r="A11" s="125" t="s">
        <v>168</v>
      </c>
      <c r="B11" s="126">
        <f>C11-0.8</f>
        <v>17.9</v>
      </c>
      <c r="C11" s="126">
        <f>D11-0.8</f>
        <v>18.7</v>
      </c>
      <c r="D11" s="127">
        <v>19.5</v>
      </c>
      <c r="E11" s="126">
        <f>D11+0.8</f>
        <v>20.3</v>
      </c>
      <c r="F11" s="126">
        <f>E11+0.8</f>
        <v>21.1</v>
      </c>
      <c r="G11" s="126">
        <f>F11+1.3</f>
        <v>22.4</v>
      </c>
      <c r="H11" s="126">
        <f>G11+1.3</f>
        <v>23.7</v>
      </c>
      <c r="I11" s="121" t="s">
        <v>169</v>
      </c>
      <c r="J11" s="113"/>
      <c r="K11" s="114"/>
      <c r="L11" s="114"/>
      <c r="M11" s="114" t="s">
        <v>160</v>
      </c>
      <c r="N11" s="114" t="s">
        <v>160</v>
      </c>
      <c r="O11" s="114"/>
      <c r="P11" s="114"/>
      <c r="Q11" s="122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  <c r="IQ11" s="86"/>
      <c r="IR11" s="86"/>
      <c r="IS11" s="86"/>
      <c r="IT11" s="86"/>
      <c r="IU11" s="86"/>
      <c r="IV11" s="86"/>
      <c r="IW11" s="86"/>
      <c r="IX11" s="86"/>
    </row>
    <row r="12" s="83" customFormat="1" ht="20" customHeight="1" spans="1:258">
      <c r="A12" s="125" t="s">
        <v>170</v>
      </c>
      <c r="B12" s="126">
        <f>C12-0.6</f>
        <v>16.8</v>
      </c>
      <c r="C12" s="126">
        <f>D12-0.6</f>
        <v>17.4</v>
      </c>
      <c r="D12" s="127">
        <v>18</v>
      </c>
      <c r="E12" s="126">
        <f>D12+0.6</f>
        <v>18.6</v>
      </c>
      <c r="F12" s="126">
        <f>E12+0.6</f>
        <v>19.2</v>
      </c>
      <c r="G12" s="126">
        <f>F12+0.95</f>
        <v>20.15</v>
      </c>
      <c r="H12" s="126">
        <f>G12+0.95</f>
        <v>21.1</v>
      </c>
      <c r="I12" s="121" t="s">
        <v>165</v>
      </c>
      <c r="J12" s="113"/>
      <c r="K12" s="114"/>
      <c r="L12" s="114"/>
      <c r="M12" s="114" t="s">
        <v>171</v>
      </c>
      <c r="N12" s="114" t="s">
        <v>171</v>
      </c>
      <c r="O12" s="114"/>
      <c r="P12" s="114"/>
      <c r="Q12" s="122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  <c r="IP12" s="86"/>
      <c r="IQ12" s="86"/>
      <c r="IR12" s="86"/>
      <c r="IS12" s="86"/>
      <c r="IT12" s="86"/>
      <c r="IU12" s="86"/>
      <c r="IV12" s="86"/>
      <c r="IW12" s="86"/>
      <c r="IX12" s="86"/>
    </row>
    <row r="13" s="83" customFormat="1" ht="20" customHeight="1" spans="1:258">
      <c r="A13" s="123" t="s">
        <v>172</v>
      </c>
      <c r="B13" s="119">
        <f>C13-0.4</f>
        <v>19.2</v>
      </c>
      <c r="C13" s="119">
        <f>D13-0.4</f>
        <v>19.6</v>
      </c>
      <c r="D13" s="120">
        <v>20</v>
      </c>
      <c r="E13" s="119">
        <f>D13+0.4</f>
        <v>20.4</v>
      </c>
      <c r="F13" s="119">
        <f>E13+0.4</f>
        <v>20.8</v>
      </c>
      <c r="G13" s="119">
        <f>F13+0.6</f>
        <v>21.4</v>
      </c>
      <c r="H13" s="119">
        <f>G13+0.6</f>
        <v>22</v>
      </c>
      <c r="I13" s="121">
        <v>0</v>
      </c>
      <c r="J13" s="113"/>
      <c r="K13" s="114"/>
      <c r="L13" s="114"/>
      <c r="M13" s="114" t="s">
        <v>173</v>
      </c>
      <c r="N13" s="114" t="s">
        <v>160</v>
      </c>
      <c r="O13" s="114"/>
      <c r="P13" s="114"/>
      <c r="Q13" s="122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  <c r="IP13" s="86"/>
      <c r="IQ13" s="86"/>
      <c r="IR13" s="86"/>
      <c r="IS13" s="86"/>
      <c r="IT13" s="86"/>
      <c r="IU13" s="86"/>
      <c r="IV13" s="86"/>
      <c r="IW13" s="86"/>
      <c r="IX13" s="86"/>
    </row>
    <row r="14" s="83" customFormat="1" ht="20" customHeight="1" spans="1:258">
      <c r="A14" s="123" t="s">
        <v>174</v>
      </c>
      <c r="B14" s="119">
        <f>C14-0.2</f>
        <v>10.6</v>
      </c>
      <c r="C14" s="119">
        <f>D14-0.2</f>
        <v>10.8</v>
      </c>
      <c r="D14" s="120">
        <v>11</v>
      </c>
      <c r="E14" s="119">
        <f>D14+0.2</f>
        <v>11.2</v>
      </c>
      <c r="F14" s="119">
        <f>E14+0.2</f>
        <v>11.4</v>
      </c>
      <c r="G14" s="119">
        <f>F14+0.25</f>
        <v>11.65</v>
      </c>
      <c r="H14" s="119">
        <f>G14+0.25</f>
        <v>11.9</v>
      </c>
      <c r="I14" s="128"/>
      <c r="J14" s="113"/>
      <c r="K14" s="114"/>
      <c r="L14" s="114"/>
      <c r="M14" s="114" t="s">
        <v>160</v>
      </c>
      <c r="N14" s="114" t="s">
        <v>160</v>
      </c>
      <c r="O14" s="114"/>
      <c r="P14" s="114"/>
      <c r="Q14" s="122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  <c r="IU14" s="86"/>
      <c r="IV14" s="86"/>
      <c r="IW14" s="86"/>
      <c r="IX14" s="86"/>
    </row>
    <row r="15" s="83" customFormat="1" ht="20" customHeight="1" spans="1:258">
      <c r="A15" s="123" t="s">
        <v>175</v>
      </c>
      <c r="B15" s="119">
        <v>1.5</v>
      </c>
      <c r="C15" s="119">
        <v>1.5</v>
      </c>
      <c r="D15" s="120">
        <v>1.5</v>
      </c>
      <c r="E15" s="119">
        <v>1.5</v>
      </c>
      <c r="F15" s="119">
        <v>1.5</v>
      </c>
      <c r="G15" s="119">
        <v>1.5</v>
      </c>
      <c r="H15" s="119">
        <v>1.5</v>
      </c>
      <c r="I15" s="128"/>
      <c r="J15" s="113"/>
      <c r="K15" s="114"/>
      <c r="L15" s="114"/>
      <c r="M15" s="114" t="s">
        <v>160</v>
      </c>
      <c r="N15" s="114" t="s">
        <v>160</v>
      </c>
      <c r="O15" s="114"/>
      <c r="P15" s="114"/>
      <c r="Q15" s="122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  <c r="IU15" s="86"/>
      <c r="IV15" s="86"/>
      <c r="IW15" s="86"/>
      <c r="IX15" s="86"/>
    </row>
    <row r="16" s="83" customFormat="1" ht="20" customHeight="1" spans="1:258">
      <c r="A16" s="123"/>
      <c r="B16" s="119"/>
      <c r="C16" s="119"/>
      <c r="D16" s="129"/>
      <c r="E16" s="119"/>
      <c r="F16" s="119"/>
      <c r="G16" s="119"/>
      <c r="H16" s="119"/>
      <c r="I16" s="130"/>
      <c r="J16" s="113"/>
      <c r="K16" s="114"/>
      <c r="L16" s="114"/>
      <c r="M16" s="114"/>
      <c r="N16" s="114"/>
      <c r="O16" s="114"/>
      <c r="P16" s="114"/>
      <c r="Q16" s="122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  <c r="IU16" s="86"/>
      <c r="IV16" s="86"/>
      <c r="IW16" s="86"/>
      <c r="IX16" s="86"/>
    </row>
    <row r="17" s="83" customFormat="1" ht="20" customHeight="1" spans="1:258">
      <c r="A17" s="123"/>
      <c r="B17" s="119"/>
      <c r="C17" s="119"/>
      <c r="D17" s="129"/>
      <c r="E17" s="119"/>
      <c r="F17" s="119"/>
      <c r="G17" s="119"/>
      <c r="H17" s="119"/>
      <c r="I17" s="131"/>
      <c r="J17" s="113"/>
      <c r="K17" s="114"/>
      <c r="L17" s="114"/>
      <c r="M17" s="114"/>
      <c r="N17" s="114"/>
      <c r="O17" s="114"/>
      <c r="P17" s="114"/>
      <c r="Q17" s="122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  <c r="IQ17" s="86"/>
      <c r="IR17" s="86"/>
      <c r="IS17" s="86"/>
      <c r="IT17" s="86"/>
      <c r="IU17" s="86"/>
      <c r="IV17" s="86"/>
      <c r="IW17" s="86"/>
      <c r="IX17" s="86"/>
    </row>
    <row r="18" s="83" customFormat="1" ht="20" customHeight="1" spans="1:258">
      <c r="A18" s="132"/>
      <c r="B18" s="133"/>
      <c r="C18" s="133"/>
      <c r="D18" s="133"/>
      <c r="E18" s="134"/>
      <c r="F18" s="133"/>
      <c r="G18" s="133"/>
      <c r="H18" s="133"/>
      <c r="I18" s="133"/>
      <c r="J18" s="135"/>
      <c r="K18" s="136"/>
      <c r="L18" s="136"/>
      <c r="M18" s="137"/>
      <c r="N18" s="136"/>
      <c r="O18" s="136"/>
      <c r="P18" s="137"/>
      <c r="Q18" s="138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6"/>
      <c r="CA18" s="86"/>
      <c r="CB18" s="86"/>
      <c r="CC18" s="86"/>
      <c r="CD18" s="86"/>
      <c r="CE18" s="86"/>
      <c r="CF18" s="86"/>
      <c r="CG18" s="86"/>
      <c r="CH18" s="86"/>
      <c r="CI18" s="86"/>
      <c r="CJ18" s="86"/>
      <c r="CK18" s="86"/>
      <c r="CL18" s="86"/>
      <c r="CM18" s="86"/>
      <c r="CN18" s="86"/>
      <c r="CO18" s="86"/>
      <c r="CP18" s="86"/>
      <c r="CQ18" s="86"/>
      <c r="CR18" s="86"/>
      <c r="CS18" s="86"/>
      <c r="CT18" s="86"/>
      <c r="CU18" s="86"/>
      <c r="CV18" s="86"/>
      <c r="CW18" s="86"/>
      <c r="CX18" s="86"/>
      <c r="CY18" s="86"/>
      <c r="CZ18" s="86"/>
      <c r="DA18" s="86"/>
      <c r="DB18" s="86"/>
      <c r="DC18" s="86"/>
      <c r="DD18" s="86"/>
      <c r="DE18" s="86"/>
      <c r="DF18" s="86"/>
      <c r="DG18" s="86"/>
      <c r="DH18" s="86"/>
      <c r="DI18" s="86"/>
      <c r="DJ18" s="86"/>
      <c r="DK18" s="86"/>
      <c r="DL18" s="86"/>
      <c r="DM18" s="86"/>
      <c r="DN18" s="86"/>
      <c r="DO18" s="86"/>
      <c r="DP18" s="86"/>
      <c r="DQ18" s="86"/>
      <c r="DR18" s="86"/>
      <c r="DS18" s="86"/>
      <c r="DT18" s="86"/>
      <c r="DU18" s="86"/>
      <c r="DV18" s="86"/>
      <c r="DW18" s="86"/>
      <c r="DX18" s="86"/>
      <c r="DY18" s="86"/>
      <c r="DZ18" s="86"/>
      <c r="EA18" s="86"/>
      <c r="EB18" s="86"/>
      <c r="EC18" s="86"/>
      <c r="ED18" s="86"/>
      <c r="EE18" s="86"/>
      <c r="EF18" s="86"/>
      <c r="EG18" s="86"/>
      <c r="EH18" s="86"/>
      <c r="EI18" s="86"/>
      <c r="EJ18" s="86"/>
      <c r="EK18" s="86"/>
      <c r="EL18" s="86"/>
      <c r="EM18" s="86"/>
      <c r="EN18" s="86"/>
      <c r="EO18" s="86"/>
      <c r="EP18" s="86"/>
      <c r="EQ18" s="86"/>
      <c r="ER18" s="86"/>
      <c r="ES18" s="86"/>
      <c r="ET18" s="86"/>
      <c r="EU18" s="86"/>
      <c r="EV18" s="86"/>
      <c r="EW18" s="86"/>
      <c r="EX18" s="86"/>
      <c r="EY18" s="86"/>
      <c r="EZ18" s="86"/>
      <c r="FA18" s="86"/>
      <c r="FB18" s="86"/>
      <c r="FC18" s="86"/>
      <c r="FD18" s="86"/>
      <c r="FE18" s="86"/>
      <c r="FF18" s="86"/>
      <c r="FG18" s="86"/>
      <c r="FH18" s="86"/>
      <c r="FI18" s="86"/>
      <c r="FJ18" s="86"/>
      <c r="FK18" s="86"/>
      <c r="FL18" s="86"/>
      <c r="FM18" s="86"/>
      <c r="FN18" s="86"/>
      <c r="FO18" s="86"/>
      <c r="FP18" s="86"/>
      <c r="FQ18" s="86"/>
      <c r="FR18" s="86"/>
      <c r="FS18" s="86"/>
      <c r="FT18" s="86"/>
      <c r="FU18" s="86"/>
      <c r="FV18" s="86"/>
      <c r="FW18" s="86"/>
      <c r="FX18" s="86"/>
      <c r="FY18" s="86"/>
      <c r="FZ18" s="86"/>
      <c r="GA18" s="86"/>
      <c r="GB18" s="86"/>
      <c r="GC18" s="86"/>
      <c r="GD18" s="86"/>
      <c r="GE18" s="86"/>
      <c r="GF18" s="86"/>
      <c r="GG18" s="86"/>
      <c r="GH18" s="86"/>
      <c r="GI18" s="86"/>
      <c r="GJ18" s="86"/>
      <c r="GK18" s="86"/>
      <c r="GL18" s="86"/>
      <c r="GM18" s="86"/>
      <c r="GN18" s="86"/>
      <c r="GO18" s="86"/>
      <c r="GP18" s="86"/>
      <c r="GQ18" s="86"/>
      <c r="GR18" s="86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  <c r="IO18" s="86"/>
      <c r="IP18" s="86"/>
      <c r="IQ18" s="86"/>
      <c r="IR18" s="86"/>
      <c r="IS18" s="86"/>
      <c r="IT18" s="86"/>
      <c r="IU18" s="86"/>
      <c r="IV18" s="86"/>
      <c r="IW18" s="86"/>
      <c r="IX18" s="86"/>
    </row>
    <row r="19" s="83" customFormat="1" ht="16.5" spans="1:258">
      <c r="A19" s="356"/>
      <c r="B19" s="356"/>
      <c r="C19" s="357"/>
      <c r="D19" s="357"/>
      <c r="E19" s="358"/>
      <c r="F19" s="357"/>
      <c r="G19" s="357"/>
      <c r="H19" s="357"/>
      <c r="I19" s="357"/>
      <c r="Q19" s="347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  <c r="IP19" s="86"/>
      <c r="IQ19" s="86"/>
      <c r="IR19" s="86"/>
      <c r="IS19" s="86"/>
      <c r="IT19" s="86"/>
      <c r="IU19" s="86"/>
      <c r="IV19" s="86"/>
      <c r="IW19" s="86"/>
      <c r="IX19" s="86"/>
    </row>
    <row r="20" s="83" customFormat="1" spans="1:258">
      <c r="A20" s="139" t="s">
        <v>176</v>
      </c>
      <c r="B20" s="139"/>
      <c r="C20" s="140"/>
      <c r="D20" s="140"/>
      <c r="Q20" s="347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86"/>
      <c r="CC20" s="86"/>
      <c r="CD20" s="86"/>
      <c r="CE20" s="86"/>
      <c r="CF20" s="86"/>
      <c r="CG20" s="86"/>
      <c r="CH20" s="86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86"/>
      <c r="DB20" s="86"/>
      <c r="DC20" s="86"/>
      <c r="DD20" s="86"/>
      <c r="DE20" s="86"/>
      <c r="DF20" s="86"/>
      <c r="DG20" s="86"/>
      <c r="DH20" s="86"/>
      <c r="DI20" s="86"/>
      <c r="DJ20" s="86"/>
      <c r="DK20" s="86"/>
      <c r="DL20" s="86"/>
      <c r="DM20" s="86"/>
      <c r="DN20" s="86"/>
      <c r="DO20" s="86"/>
      <c r="DP20" s="86"/>
      <c r="DQ20" s="86"/>
      <c r="DR20" s="86"/>
      <c r="DS20" s="86"/>
      <c r="DT20" s="86"/>
      <c r="DU20" s="86"/>
      <c r="DV20" s="86"/>
      <c r="DW20" s="86"/>
      <c r="DX20" s="86"/>
      <c r="DY20" s="86"/>
      <c r="DZ20" s="86"/>
      <c r="EA20" s="86"/>
      <c r="EB20" s="86"/>
      <c r="EC20" s="86"/>
      <c r="ED20" s="86"/>
      <c r="EE20" s="86"/>
      <c r="EF20" s="86"/>
      <c r="EG20" s="86"/>
      <c r="EH20" s="86"/>
      <c r="EI20" s="86"/>
      <c r="EJ20" s="86"/>
      <c r="EK20" s="86"/>
      <c r="EL20" s="86"/>
      <c r="EM20" s="86"/>
      <c r="EN20" s="86"/>
      <c r="EO20" s="86"/>
      <c r="EP20" s="86"/>
      <c r="EQ20" s="86"/>
      <c r="ER20" s="86"/>
      <c r="ES20" s="86"/>
      <c r="ET20" s="86"/>
      <c r="EU20" s="86"/>
      <c r="EV20" s="86"/>
      <c r="EW20" s="86"/>
      <c r="EX20" s="86"/>
      <c r="EY20" s="86"/>
      <c r="EZ20" s="86"/>
      <c r="FA20" s="86"/>
      <c r="FB20" s="86"/>
      <c r="FC20" s="86"/>
      <c r="FD20" s="86"/>
      <c r="FE20" s="86"/>
      <c r="FF20" s="86"/>
      <c r="FG20" s="86"/>
      <c r="FH20" s="86"/>
      <c r="FI20" s="86"/>
      <c r="FJ20" s="86"/>
      <c r="FK20" s="86"/>
      <c r="FL20" s="86"/>
      <c r="FM20" s="86"/>
      <c r="FN20" s="86"/>
      <c r="FO20" s="86"/>
      <c r="FP20" s="86"/>
      <c r="FQ20" s="86"/>
      <c r="FR20" s="86"/>
      <c r="FS20" s="86"/>
      <c r="FT20" s="86"/>
      <c r="FU20" s="86"/>
      <c r="FV20" s="86"/>
      <c r="FW20" s="86"/>
      <c r="FX20" s="86"/>
      <c r="FY20" s="86"/>
      <c r="FZ20" s="86"/>
      <c r="GA20" s="86"/>
      <c r="GB20" s="86"/>
      <c r="GC20" s="86"/>
      <c r="GD20" s="86"/>
      <c r="GE20" s="86"/>
      <c r="GF20" s="86"/>
      <c r="GG20" s="86"/>
      <c r="GH20" s="86"/>
      <c r="GI20" s="86"/>
      <c r="GJ20" s="86"/>
      <c r="GK20" s="86"/>
      <c r="GL20" s="86"/>
      <c r="GM20" s="86"/>
      <c r="GN20" s="86"/>
      <c r="GO20" s="86"/>
      <c r="GP20" s="86"/>
      <c r="GQ20" s="86"/>
      <c r="GR20" s="86"/>
      <c r="GS20" s="86"/>
      <c r="GT20" s="86"/>
      <c r="GU20" s="86"/>
      <c r="GV20" s="86"/>
      <c r="GW20" s="86"/>
      <c r="GX20" s="86"/>
      <c r="GY20" s="86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  <c r="HU20" s="86"/>
      <c r="HV20" s="86"/>
      <c r="HW20" s="86"/>
      <c r="HX20" s="86"/>
      <c r="HY20" s="86"/>
      <c r="HZ20" s="86"/>
      <c r="IA20" s="86"/>
      <c r="IB20" s="86"/>
      <c r="IC20" s="86"/>
      <c r="ID20" s="86"/>
      <c r="IE20" s="86"/>
      <c r="IF20" s="86"/>
      <c r="IG20" s="86"/>
      <c r="IH20" s="86"/>
      <c r="II20" s="86"/>
      <c r="IJ20" s="86"/>
      <c r="IK20" s="86"/>
      <c r="IL20" s="86"/>
      <c r="IM20" s="86"/>
      <c r="IN20" s="86"/>
      <c r="IO20" s="86"/>
      <c r="IP20" s="86"/>
      <c r="IQ20" s="86"/>
      <c r="IR20" s="86"/>
      <c r="IS20" s="86"/>
      <c r="IT20" s="86"/>
      <c r="IU20" s="86"/>
      <c r="IV20" s="86"/>
      <c r="IW20" s="86"/>
      <c r="IX20" s="86"/>
    </row>
    <row r="21" s="83" customFormat="1" spans="1:258">
      <c r="C21" s="84"/>
      <c r="D21" s="84"/>
      <c r="K21" s="141" t="s">
        <v>177</v>
      </c>
      <c r="L21" s="359">
        <v>46155</v>
      </c>
      <c r="M21" s="141" t="s">
        <v>178</v>
      </c>
      <c r="N21" s="141" t="s">
        <v>138</v>
      </c>
      <c r="O21" s="141" t="s">
        <v>179</v>
      </c>
      <c r="P21" s="83" t="s">
        <v>141</v>
      </c>
      <c r="Q21" s="347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  <c r="BX21" s="86"/>
      <c r="BY21" s="86"/>
      <c r="BZ21" s="86"/>
      <c r="CA21" s="86"/>
      <c r="CB21" s="86"/>
      <c r="CC21" s="86"/>
      <c r="CD21" s="86"/>
      <c r="CE21" s="86"/>
      <c r="CF21" s="86"/>
      <c r="CG21" s="86"/>
      <c r="CH21" s="86"/>
      <c r="CI21" s="86"/>
      <c r="CJ21" s="86"/>
      <c r="CK21" s="86"/>
      <c r="CL21" s="86"/>
      <c r="CM21" s="86"/>
      <c r="CN21" s="86"/>
      <c r="CO21" s="86"/>
      <c r="CP21" s="86"/>
      <c r="CQ21" s="86"/>
      <c r="CR21" s="86"/>
      <c r="CS21" s="86"/>
      <c r="CT21" s="86"/>
      <c r="CU21" s="86"/>
      <c r="CV21" s="86"/>
      <c r="CW21" s="86"/>
      <c r="CX21" s="86"/>
      <c r="CY21" s="86"/>
      <c r="CZ21" s="86"/>
      <c r="DA21" s="86"/>
      <c r="DB21" s="86"/>
      <c r="DC21" s="86"/>
      <c r="DD21" s="86"/>
      <c r="DE21" s="86"/>
      <c r="DF21" s="86"/>
      <c r="DG21" s="86"/>
      <c r="DH21" s="86"/>
      <c r="DI21" s="86"/>
      <c r="DJ21" s="86"/>
      <c r="DK21" s="86"/>
      <c r="DL21" s="86"/>
      <c r="DM21" s="86"/>
      <c r="DN21" s="86"/>
      <c r="DO21" s="86"/>
      <c r="DP21" s="86"/>
      <c r="DQ21" s="86"/>
      <c r="DR21" s="86"/>
      <c r="DS21" s="86"/>
      <c r="DT21" s="86"/>
      <c r="DU21" s="86"/>
      <c r="DV21" s="86"/>
      <c r="DW21" s="86"/>
      <c r="DX21" s="86"/>
      <c r="DY21" s="86"/>
      <c r="DZ21" s="86"/>
      <c r="EA21" s="86"/>
      <c r="EB21" s="86"/>
      <c r="EC21" s="86"/>
      <c r="ED21" s="86"/>
      <c r="EE21" s="86"/>
      <c r="EF21" s="86"/>
      <c r="EG21" s="86"/>
      <c r="EH21" s="86"/>
      <c r="EI21" s="86"/>
      <c r="EJ21" s="86"/>
      <c r="EK21" s="86"/>
      <c r="EL21" s="86"/>
      <c r="EM21" s="86"/>
      <c r="EN21" s="86"/>
      <c r="EO21" s="86"/>
      <c r="EP21" s="86"/>
      <c r="EQ21" s="86"/>
      <c r="ER21" s="86"/>
      <c r="ES21" s="86"/>
      <c r="ET21" s="86"/>
      <c r="EU21" s="86"/>
      <c r="EV21" s="86"/>
      <c r="EW21" s="86"/>
      <c r="EX21" s="86"/>
      <c r="EY21" s="86"/>
      <c r="EZ21" s="86"/>
      <c r="FA21" s="86"/>
      <c r="FB21" s="86"/>
      <c r="FC21" s="86"/>
      <c r="FD21" s="86"/>
      <c r="FE21" s="86"/>
      <c r="FF21" s="86"/>
      <c r="FG21" s="86"/>
      <c r="FH21" s="86"/>
      <c r="FI21" s="86"/>
      <c r="FJ21" s="86"/>
      <c r="FK21" s="86"/>
      <c r="FL21" s="86"/>
      <c r="FM21" s="86"/>
      <c r="FN21" s="86"/>
      <c r="FO21" s="86"/>
      <c r="FP21" s="86"/>
      <c r="FQ21" s="86"/>
      <c r="FR21" s="86"/>
      <c r="FS21" s="86"/>
      <c r="FT21" s="86"/>
      <c r="FU21" s="86"/>
      <c r="FV21" s="86"/>
      <c r="FW21" s="86"/>
      <c r="FX21" s="86"/>
      <c r="FY21" s="86"/>
      <c r="FZ21" s="86"/>
      <c r="GA21" s="86"/>
      <c r="GB21" s="86"/>
      <c r="GC21" s="86"/>
      <c r="GD21" s="86"/>
      <c r="GE21" s="86"/>
      <c r="GF21" s="86"/>
      <c r="GG21" s="86"/>
      <c r="GH21" s="86"/>
      <c r="GI21" s="86"/>
      <c r="GJ21" s="86"/>
      <c r="GK21" s="86"/>
      <c r="GL21" s="86"/>
      <c r="GM21" s="86"/>
      <c r="GN21" s="86"/>
      <c r="GO21" s="86"/>
      <c r="GP21" s="86"/>
      <c r="GQ21" s="86"/>
      <c r="GR21" s="86"/>
      <c r="GS21" s="86"/>
      <c r="GT21" s="86"/>
      <c r="GU21" s="86"/>
      <c r="GV21" s="86"/>
      <c r="GW21" s="86"/>
      <c r="GX21" s="86"/>
      <c r="GY21" s="86"/>
      <c r="GZ21" s="86"/>
      <c r="HA21" s="86"/>
      <c r="HB21" s="86"/>
      <c r="HC21" s="86"/>
      <c r="HD21" s="86"/>
      <c r="HE21" s="86"/>
      <c r="HF21" s="86"/>
      <c r="HG21" s="86"/>
      <c r="HH21" s="86"/>
      <c r="HI21" s="86"/>
      <c r="HJ21" s="86"/>
      <c r="HK21" s="86"/>
      <c r="HL21" s="86"/>
      <c r="HM21" s="86"/>
      <c r="HN21" s="86"/>
      <c r="HO21" s="86"/>
      <c r="HP21" s="86"/>
      <c r="HQ21" s="86"/>
      <c r="HR21" s="86"/>
      <c r="HS21" s="86"/>
      <c r="HT21" s="86"/>
      <c r="HU21" s="86"/>
      <c r="HV21" s="86"/>
      <c r="HW21" s="86"/>
      <c r="HX21" s="86"/>
      <c r="HY21" s="86"/>
      <c r="HZ21" s="86"/>
      <c r="IA21" s="86"/>
      <c r="IB21" s="86"/>
      <c r="IC21" s="86"/>
      <c r="ID21" s="86"/>
      <c r="IE21" s="86"/>
      <c r="IF21" s="86"/>
      <c r="IG21" s="86"/>
      <c r="IH21" s="86"/>
      <c r="II21" s="86"/>
      <c r="IJ21" s="86"/>
      <c r="IK21" s="86"/>
      <c r="IL21" s="86"/>
      <c r="IM21" s="86"/>
      <c r="IN21" s="86"/>
      <c r="IO21" s="86"/>
      <c r="IP21" s="86"/>
      <c r="IQ21" s="86"/>
      <c r="IR21" s="86"/>
      <c r="IS21" s="86"/>
      <c r="IT21" s="86"/>
      <c r="IU21" s="86"/>
      <c r="IV21" s="86"/>
      <c r="IW21" s="86"/>
      <c r="IX21" s="86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8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topLeftCell="A25" workbookViewId="0">
      <selection activeCell="A43" sqref="A43:K43"/>
    </sheetView>
  </sheetViews>
  <sheetFormatPr defaultColWidth="10" defaultRowHeight="16.5" customHeight="1"/>
  <cols>
    <col min="1" max="1" width="10.875" style="249" customWidth="1"/>
    <col min="2" max="16384" width="10" style="249"/>
  </cols>
  <sheetData>
    <row r="1" ht="22.5" customHeight="1" spans="1:16">
      <c r="A1" s="147" t="s">
        <v>180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ht="17.25" customHeight="1" spans="1:16">
      <c r="A2" s="250" t="s">
        <v>53</v>
      </c>
      <c r="B2" s="251" t="s">
        <v>54</v>
      </c>
      <c r="C2" s="251"/>
      <c r="D2" s="252" t="s">
        <v>55</v>
      </c>
      <c r="E2" s="252"/>
      <c r="F2" s="251" t="s">
        <v>56</v>
      </c>
      <c r="G2" s="251"/>
      <c r="H2" s="253" t="s">
        <v>57</v>
      </c>
      <c r="I2" s="254" t="s">
        <v>56</v>
      </c>
      <c r="J2" s="254"/>
      <c r="K2" s="255"/>
    </row>
    <row r="3" customHeight="1" spans="1:16">
      <c r="A3" s="256" t="s">
        <v>58</v>
      </c>
      <c r="B3" s="257"/>
      <c r="C3" s="258"/>
      <c r="D3" s="259" t="s">
        <v>59</v>
      </c>
      <c r="E3" s="260"/>
      <c r="F3" s="260"/>
      <c r="G3" s="261"/>
      <c r="H3" s="259" t="s">
        <v>60</v>
      </c>
      <c r="I3" s="260"/>
      <c r="J3" s="260"/>
      <c r="K3" s="261"/>
    </row>
    <row r="4" customHeight="1" spans="1:16">
      <c r="A4" s="262" t="s">
        <v>61</v>
      </c>
      <c r="B4" s="263" t="s">
        <v>62</v>
      </c>
      <c r="C4" s="264"/>
      <c r="D4" s="262" t="s">
        <v>63</v>
      </c>
      <c r="E4" s="265"/>
      <c r="F4" s="266">
        <v>46172</v>
      </c>
      <c r="G4" s="267"/>
      <c r="H4" s="262" t="s">
        <v>64</v>
      </c>
      <c r="I4" s="265"/>
      <c r="J4" s="153" t="s">
        <v>65</v>
      </c>
      <c r="K4" s="154" t="s">
        <v>66</v>
      </c>
    </row>
    <row r="5" customHeight="1" spans="1:16">
      <c r="A5" s="268" t="s">
        <v>67</v>
      </c>
      <c r="B5" s="153" t="s">
        <v>68</v>
      </c>
      <c r="C5" s="154"/>
      <c r="D5" s="262" t="s">
        <v>69</v>
      </c>
      <c r="E5" s="265"/>
      <c r="F5" s="266">
        <v>46148</v>
      </c>
      <c r="G5" s="267"/>
      <c r="H5" s="262" t="s">
        <v>70</v>
      </c>
      <c r="I5" s="265"/>
      <c r="J5" s="153" t="s">
        <v>65</v>
      </c>
      <c r="K5" s="154" t="s">
        <v>66</v>
      </c>
    </row>
    <row r="6" customHeight="1" spans="1:16">
      <c r="A6" s="262" t="s">
        <v>71</v>
      </c>
      <c r="B6" s="269">
        <v>4</v>
      </c>
      <c r="C6" s="270">
        <v>6</v>
      </c>
      <c r="D6" s="268" t="s">
        <v>72</v>
      </c>
      <c r="E6" s="271"/>
      <c r="F6" s="266">
        <v>46162</v>
      </c>
      <c r="G6" s="267"/>
      <c r="H6" s="262" t="s">
        <v>73</v>
      </c>
      <c r="I6" s="265"/>
      <c r="J6" s="153" t="s">
        <v>65</v>
      </c>
      <c r="K6" s="154" t="s">
        <v>66</v>
      </c>
    </row>
    <row r="7" customHeight="1" spans="1:16">
      <c r="A7" s="262" t="s">
        <v>74</v>
      </c>
      <c r="B7" s="272">
        <v>15000</v>
      </c>
      <c r="C7" s="273"/>
      <c r="D7" s="268" t="s">
        <v>75</v>
      </c>
      <c r="E7" s="274"/>
      <c r="F7" s="266">
        <v>46167</v>
      </c>
      <c r="G7" s="267"/>
      <c r="H7" s="262" t="s">
        <v>76</v>
      </c>
      <c r="I7" s="265"/>
      <c r="J7" s="153" t="s">
        <v>65</v>
      </c>
      <c r="K7" s="154" t="s">
        <v>66</v>
      </c>
    </row>
    <row r="8" customHeight="1" spans="1:16">
      <c r="A8" s="275" t="s">
        <v>77</v>
      </c>
      <c r="B8" s="276" t="s">
        <v>78</v>
      </c>
      <c r="C8" s="277"/>
      <c r="D8" s="278" t="s">
        <v>79</v>
      </c>
      <c r="E8" s="279"/>
      <c r="F8" s="280">
        <v>46170</v>
      </c>
      <c r="G8" s="281"/>
      <c r="H8" s="278" t="s">
        <v>80</v>
      </c>
      <c r="I8" s="279"/>
      <c r="J8" s="282" t="s">
        <v>65</v>
      </c>
      <c r="K8" s="283" t="s">
        <v>66</v>
      </c>
      <c r="P8" s="175" t="s">
        <v>181</v>
      </c>
    </row>
    <row r="9" customHeight="1" spans="1:16">
      <c r="A9" s="284" t="s">
        <v>182</v>
      </c>
      <c r="B9" s="284"/>
      <c r="C9" s="284"/>
      <c r="D9" s="284"/>
      <c r="E9" s="284"/>
      <c r="F9" s="284"/>
      <c r="G9" s="284"/>
      <c r="H9" s="284"/>
      <c r="I9" s="284"/>
      <c r="J9" s="284"/>
      <c r="K9" s="284"/>
    </row>
    <row r="10" customHeight="1" spans="1:16">
      <c r="A10" s="285" t="s">
        <v>83</v>
      </c>
      <c r="B10" s="286" t="s">
        <v>84</v>
      </c>
      <c r="C10" s="287" t="s">
        <v>85</v>
      </c>
      <c r="D10" s="288"/>
      <c r="E10" s="289" t="s">
        <v>88</v>
      </c>
      <c r="F10" s="286" t="s">
        <v>84</v>
      </c>
      <c r="G10" s="287" t="s">
        <v>85</v>
      </c>
      <c r="H10" s="286"/>
      <c r="I10" s="289" t="s">
        <v>86</v>
      </c>
      <c r="J10" s="286" t="s">
        <v>84</v>
      </c>
      <c r="K10" s="290" t="s">
        <v>85</v>
      </c>
    </row>
    <row r="11" customHeight="1" spans="1:16">
      <c r="A11" s="268" t="s">
        <v>89</v>
      </c>
      <c r="B11" s="291" t="s">
        <v>84</v>
      </c>
      <c r="C11" s="153" t="s">
        <v>85</v>
      </c>
      <c r="D11" s="274"/>
      <c r="E11" s="271" t="s">
        <v>91</v>
      </c>
      <c r="F11" s="291" t="s">
        <v>84</v>
      </c>
      <c r="G11" s="153" t="s">
        <v>85</v>
      </c>
      <c r="H11" s="291"/>
      <c r="I11" s="271" t="s">
        <v>96</v>
      </c>
      <c r="J11" s="291" t="s">
        <v>84</v>
      </c>
      <c r="K11" s="154" t="s">
        <v>85</v>
      </c>
    </row>
    <row r="12" customHeight="1" spans="1:16">
      <c r="A12" s="278" t="s">
        <v>124</v>
      </c>
      <c r="B12" s="279"/>
      <c r="C12" s="279"/>
      <c r="D12" s="279"/>
      <c r="E12" s="279"/>
      <c r="F12" s="279"/>
      <c r="G12" s="279"/>
      <c r="H12" s="279"/>
      <c r="I12" s="279"/>
      <c r="J12" s="279"/>
      <c r="K12" s="292"/>
    </row>
    <row r="13" customHeight="1" spans="1:16">
      <c r="A13" s="293" t="s">
        <v>183</v>
      </c>
      <c r="B13" s="293"/>
      <c r="C13" s="293"/>
      <c r="D13" s="293"/>
      <c r="E13" s="293"/>
      <c r="F13" s="293"/>
      <c r="G13" s="293"/>
      <c r="H13" s="293"/>
      <c r="I13" s="293"/>
      <c r="J13" s="293"/>
      <c r="K13" s="293"/>
    </row>
    <row r="14" customHeight="1" spans="1:16">
      <c r="A14" s="294" t="s">
        <v>184</v>
      </c>
      <c r="B14" s="295"/>
      <c r="C14" s="295"/>
      <c r="D14" s="295"/>
      <c r="E14" s="295"/>
      <c r="F14" s="295"/>
      <c r="G14" s="295"/>
      <c r="H14" s="296"/>
      <c r="I14" s="297"/>
      <c r="J14" s="297"/>
      <c r="K14" s="298"/>
    </row>
    <row r="15" customHeight="1" spans="1:16">
      <c r="A15" s="299"/>
      <c r="B15" s="300"/>
      <c r="C15" s="300"/>
      <c r="D15" s="301"/>
      <c r="E15" s="302"/>
      <c r="F15" s="300"/>
      <c r="G15" s="300"/>
      <c r="H15" s="301"/>
      <c r="I15" s="303"/>
      <c r="J15" s="304"/>
      <c r="K15" s="305"/>
    </row>
    <row r="16" customHeight="1" spans="1:16">
      <c r="A16" s="306"/>
      <c r="B16" s="282"/>
      <c r="C16" s="282"/>
      <c r="D16" s="282"/>
      <c r="E16" s="282"/>
      <c r="F16" s="282"/>
      <c r="G16" s="282"/>
      <c r="H16" s="282"/>
      <c r="I16" s="282"/>
      <c r="J16" s="282"/>
      <c r="K16" s="283"/>
    </row>
    <row r="17" customHeight="1" spans="1:11">
      <c r="A17" s="293" t="s">
        <v>185</v>
      </c>
      <c r="B17" s="293"/>
      <c r="C17" s="293"/>
      <c r="D17" s="293"/>
      <c r="E17" s="293"/>
      <c r="F17" s="293"/>
      <c r="G17" s="293"/>
      <c r="H17" s="293"/>
      <c r="I17" s="293"/>
      <c r="J17" s="293"/>
      <c r="K17" s="293"/>
    </row>
    <row r="18" customHeight="1" spans="1:11">
      <c r="A18" s="307" t="s">
        <v>186</v>
      </c>
      <c r="B18" s="308"/>
      <c r="C18" s="308"/>
      <c r="D18" s="308"/>
      <c r="E18" s="308"/>
      <c r="F18" s="308"/>
      <c r="G18" s="308"/>
      <c r="H18" s="308"/>
      <c r="I18" s="297"/>
      <c r="J18" s="297"/>
      <c r="K18" s="298"/>
    </row>
    <row r="19" customHeight="1" spans="1:11">
      <c r="A19" s="299"/>
      <c r="B19" s="300"/>
      <c r="C19" s="300"/>
      <c r="D19" s="301"/>
      <c r="E19" s="302"/>
      <c r="F19" s="300"/>
      <c r="G19" s="300"/>
      <c r="H19" s="301"/>
      <c r="I19" s="303"/>
      <c r="J19" s="304"/>
      <c r="K19" s="305"/>
    </row>
    <row r="20" customHeight="1" spans="1:11">
      <c r="A20" s="306"/>
      <c r="B20" s="282"/>
      <c r="C20" s="282"/>
      <c r="D20" s="282"/>
      <c r="E20" s="282"/>
      <c r="F20" s="282"/>
      <c r="G20" s="282"/>
      <c r="H20" s="282"/>
      <c r="I20" s="282"/>
      <c r="J20" s="282"/>
      <c r="K20" s="283"/>
    </row>
    <row r="21" customHeight="1" spans="1:11">
      <c r="A21" s="309" t="s">
        <v>121</v>
      </c>
      <c r="B21" s="309"/>
      <c r="C21" s="309"/>
      <c r="D21" s="309"/>
      <c r="E21" s="309"/>
      <c r="F21" s="309"/>
      <c r="G21" s="309"/>
      <c r="H21" s="309"/>
      <c r="I21" s="309"/>
      <c r="J21" s="309"/>
      <c r="K21" s="309"/>
    </row>
    <row r="22" customHeight="1" spans="1:11">
      <c r="A22" s="148" t="s">
        <v>122</v>
      </c>
      <c r="B22" s="155"/>
      <c r="C22" s="155"/>
      <c r="D22" s="155"/>
      <c r="E22" s="155"/>
      <c r="F22" s="155"/>
      <c r="G22" s="155"/>
      <c r="H22" s="155"/>
      <c r="I22" s="155"/>
      <c r="J22" s="155"/>
      <c r="K22" s="192"/>
    </row>
    <row r="23" customHeight="1" spans="1:11">
      <c r="A23" s="165" t="s">
        <v>123</v>
      </c>
      <c r="B23" s="166"/>
      <c r="C23" s="153" t="s">
        <v>65</v>
      </c>
      <c r="D23" s="153" t="s">
        <v>66</v>
      </c>
      <c r="E23" s="163"/>
      <c r="F23" s="163"/>
      <c r="G23" s="163"/>
      <c r="H23" s="163"/>
      <c r="I23" s="163"/>
      <c r="J23" s="163"/>
      <c r="K23" s="164"/>
    </row>
    <row r="24" customHeight="1" spans="1:11">
      <c r="A24" s="310" t="s">
        <v>187</v>
      </c>
      <c r="B24" s="159"/>
      <c r="C24" s="159"/>
      <c r="D24" s="159"/>
      <c r="E24" s="159"/>
      <c r="F24" s="159"/>
      <c r="G24" s="159"/>
      <c r="H24" s="159"/>
      <c r="I24" s="159"/>
      <c r="J24" s="159"/>
      <c r="K24" s="311"/>
    </row>
    <row r="25" customHeight="1" spans="1:11">
      <c r="A25" s="312"/>
      <c r="B25" s="313"/>
      <c r="C25" s="313"/>
      <c r="D25" s="313"/>
      <c r="E25" s="313"/>
      <c r="F25" s="313"/>
      <c r="G25" s="313"/>
      <c r="H25" s="313"/>
      <c r="I25" s="313"/>
      <c r="J25" s="313"/>
      <c r="K25" s="314"/>
    </row>
    <row r="26" customHeight="1" spans="1:11">
      <c r="A26" s="284" t="s">
        <v>130</v>
      </c>
      <c r="B26" s="284"/>
      <c r="C26" s="284"/>
      <c r="D26" s="284"/>
      <c r="E26" s="284"/>
      <c r="F26" s="284"/>
      <c r="G26" s="284"/>
      <c r="H26" s="284"/>
      <c r="I26" s="284"/>
      <c r="J26" s="284"/>
      <c r="K26" s="284"/>
    </row>
    <row r="27" customHeight="1" spans="1:11">
      <c r="A27" s="256" t="s">
        <v>131</v>
      </c>
      <c r="B27" s="287" t="s">
        <v>94</v>
      </c>
      <c r="C27" s="287" t="s">
        <v>95</v>
      </c>
      <c r="D27" s="287" t="s">
        <v>87</v>
      </c>
      <c r="E27" s="257" t="s">
        <v>132</v>
      </c>
      <c r="F27" s="287" t="s">
        <v>94</v>
      </c>
      <c r="G27" s="287" t="s">
        <v>95</v>
      </c>
      <c r="H27" s="287" t="s">
        <v>87</v>
      </c>
      <c r="I27" s="257" t="s">
        <v>133</v>
      </c>
      <c r="J27" s="287" t="s">
        <v>94</v>
      </c>
      <c r="K27" s="290" t="s">
        <v>95</v>
      </c>
    </row>
    <row r="28" customHeight="1" spans="1:11">
      <c r="A28" s="315" t="s">
        <v>86</v>
      </c>
      <c r="B28" s="153" t="s">
        <v>94</v>
      </c>
      <c r="C28" s="153" t="s">
        <v>95</v>
      </c>
      <c r="D28" s="153" t="s">
        <v>87</v>
      </c>
      <c r="E28" s="316" t="s">
        <v>93</v>
      </c>
      <c r="F28" s="153" t="s">
        <v>94</v>
      </c>
      <c r="G28" s="153" t="s">
        <v>95</v>
      </c>
      <c r="H28" s="153" t="s">
        <v>87</v>
      </c>
      <c r="I28" s="316" t="s">
        <v>104</v>
      </c>
      <c r="J28" s="153" t="s">
        <v>94</v>
      </c>
      <c r="K28" s="154" t="s">
        <v>95</v>
      </c>
    </row>
    <row r="29" customHeight="1" spans="1:11">
      <c r="A29" s="262" t="s">
        <v>97</v>
      </c>
      <c r="B29" s="317"/>
      <c r="C29" s="317"/>
      <c r="D29" s="317"/>
      <c r="E29" s="317"/>
      <c r="F29" s="317"/>
      <c r="G29" s="317"/>
      <c r="H29" s="317"/>
      <c r="I29" s="317"/>
      <c r="J29" s="317"/>
      <c r="K29" s="318"/>
    </row>
    <row r="30" customHeight="1" spans="1:11">
      <c r="A30" s="319"/>
      <c r="B30" s="320"/>
      <c r="C30" s="320"/>
      <c r="D30" s="320"/>
      <c r="E30" s="320"/>
      <c r="F30" s="320"/>
      <c r="G30" s="320"/>
      <c r="H30" s="320"/>
      <c r="I30" s="320"/>
      <c r="J30" s="320"/>
      <c r="K30" s="321"/>
    </row>
    <row r="31" customHeight="1" spans="1:11">
      <c r="A31" s="322" t="s">
        <v>188</v>
      </c>
      <c r="B31" s="322"/>
      <c r="C31" s="322"/>
      <c r="D31" s="322"/>
      <c r="E31" s="322"/>
      <c r="F31" s="322"/>
      <c r="G31" s="322"/>
      <c r="H31" s="322"/>
      <c r="I31" s="322"/>
      <c r="J31" s="322"/>
      <c r="K31" s="322"/>
    </row>
    <row r="32" ht="21" customHeight="1" spans="1:11">
      <c r="A32" s="323" t="s">
        <v>189</v>
      </c>
      <c r="B32" s="324"/>
      <c r="C32" s="324"/>
      <c r="D32" s="324"/>
      <c r="E32" s="324"/>
      <c r="F32" s="324"/>
      <c r="G32" s="324"/>
      <c r="H32" s="324"/>
      <c r="I32" s="324"/>
      <c r="J32" s="324"/>
      <c r="K32" s="325"/>
    </row>
    <row r="33" ht="21" customHeight="1" spans="1:11">
      <c r="A33" s="326" t="s">
        <v>190</v>
      </c>
      <c r="B33" s="327"/>
      <c r="C33" s="327"/>
      <c r="D33" s="327"/>
      <c r="E33" s="327"/>
      <c r="F33" s="327"/>
      <c r="G33" s="327"/>
      <c r="H33" s="327"/>
      <c r="I33" s="327"/>
      <c r="J33" s="327"/>
      <c r="K33" s="328"/>
    </row>
    <row r="34" ht="21" customHeight="1" spans="1:11">
      <c r="A34" s="326" t="s">
        <v>191</v>
      </c>
      <c r="B34" s="327"/>
      <c r="C34" s="327"/>
      <c r="D34" s="327"/>
      <c r="E34" s="327"/>
      <c r="F34" s="327"/>
      <c r="G34" s="327"/>
      <c r="H34" s="327"/>
      <c r="I34" s="327"/>
      <c r="J34" s="327"/>
      <c r="K34" s="328"/>
    </row>
    <row r="35" ht="21" customHeight="1" spans="1:11">
      <c r="A35" s="326"/>
      <c r="B35" s="327"/>
      <c r="C35" s="327"/>
      <c r="D35" s="327"/>
      <c r="E35" s="327"/>
      <c r="F35" s="327"/>
      <c r="G35" s="327"/>
      <c r="H35" s="327"/>
      <c r="I35" s="327"/>
      <c r="J35" s="327"/>
      <c r="K35" s="328"/>
    </row>
    <row r="36" ht="21" customHeight="1" spans="1:11">
      <c r="A36" s="326"/>
      <c r="B36" s="327"/>
      <c r="C36" s="327"/>
      <c r="D36" s="327"/>
      <c r="E36" s="327"/>
      <c r="F36" s="327"/>
      <c r="G36" s="327"/>
      <c r="H36" s="327"/>
      <c r="I36" s="327"/>
      <c r="J36" s="327"/>
      <c r="K36" s="328"/>
    </row>
    <row r="37" ht="21" customHeight="1" spans="1:11">
      <c r="A37" s="326"/>
      <c r="B37" s="327"/>
      <c r="C37" s="327"/>
      <c r="D37" s="327"/>
      <c r="E37" s="327"/>
      <c r="F37" s="327"/>
      <c r="G37" s="327"/>
      <c r="H37" s="327"/>
      <c r="I37" s="327"/>
      <c r="J37" s="327"/>
      <c r="K37" s="328"/>
    </row>
    <row r="38" ht="21" customHeight="1" spans="1:11">
      <c r="A38" s="326"/>
      <c r="B38" s="327"/>
      <c r="C38" s="327"/>
      <c r="D38" s="327"/>
      <c r="E38" s="327"/>
      <c r="F38" s="327"/>
      <c r="G38" s="327"/>
      <c r="H38" s="327"/>
      <c r="I38" s="327"/>
      <c r="J38" s="327"/>
      <c r="K38" s="328"/>
    </row>
    <row r="39" ht="21" customHeight="1" spans="1:11">
      <c r="A39" s="326"/>
      <c r="B39" s="327"/>
      <c r="C39" s="327"/>
      <c r="D39" s="327"/>
      <c r="E39" s="327"/>
      <c r="F39" s="327"/>
      <c r="G39" s="327"/>
      <c r="H39" s="327"/>
      <c r="I39" s="327"/>
      <c r="J39" s="327"/>
      <c r="K39" s="328"/>
    </row>
    <row r="40" ht="21" customHeight="1" spans="1:11">
      <c r="A40" s="326"/>
      <c r="B40" s="327"/>
      <c r="C40" s="327"/>
      <c r="D40" s="327"/>
      <c r="E40" s="327"/>
      <c r="F40" s="327"/>
      <c r="G40" s="327"/>
      <c r="H40" s="327"/>
      <c r="I40" s="327"/>
      <c r="J40" s="327"/>
      <c r="K40" s="328"/>
    </row>
    <row r="41" ht="21" customHeight="1" spans="1:11">
      <c r="A41" s="326"/>
      <c r="B41" s="327"/>
      <c r="C41" s="327"/>
      <c r="D41" s="327"/>
      <c r="E41" s="327"/>
      <c r="F41" s="327"/>
      <c r="G41" s="327"/>
      <c r="H41" s="327"/>
      <c r="I41" s="327"/>
      <c r="J41" s="327"/>
      <c r="K41" s="328"/>
    </row>
    <row r="42" ht="21" customHeight="1" spans="1:11">
      <c r="A42" s="326"/>
      <c r="B42" s="327"/>
      <c r="C42" s="327"/>
      <c r="D42" s="327"/>
      <c r="E42" s="327"/>
      <c r="F42" s="327"/>
      <c r="G42" s="327"/>
      <c r="H42" s="327"/>
      <c r="I42" s="327"/>
      <c r="J42" s="327"/>
      <c r="K42" s="328"/>
    </row>
    <row r="43" ht="17.25" customHeight="1" spans="1:11">
      <c r="A43" s="319" t="s">
        <v>129</v>
      </c>
      <c r="B43" s="320"/>
      <c r="C43" s="320"/>
      <c r="D43" s="320"/>
      <c r="E43" s="320"/>
      <c r="F43" s="320"/>
      <c r="G43" s="320"/>
      <c r="H43" s="320"/>
      <c r="I43" s="320"/>
      <c r="J43" s="320"/>
      <c r="K43" s="321"/>
    </row>
    <row r="44" customHeight="1" spans="1:11">
      <c r="A44" s="322" t="s">
        <v>192</v>
      </c>
      <c r="B44" s="322"/>
      <c r="C44" s="322"/>
      <c r="D44" s="322"/>
      <c r="E44" s="322"/>
      <c r="F44" s="322"/>
      <c r="G44" s="322"/>
      <c r="H44" s="322"/>
      <c r="I44" s="322"/>
      <c r="J44" s="322"/>
      <c r="K44" s="322"/>
    </row>
    <row r="45" ht="18" customHeight="1" spans="1:11">
      <c r="A45" s="329" t="s">
        <v>124</v>
      </c>
      <c r="B45" s="330"/>
      <c r="C45" s="330"/>
      <c r="D45" s="330"/>
      <c r="E45" s="330"/>
      <c r="F45" s="330"/>
      <c r="G45" s="330"/>
      <c r="H45" s="330"/>
      <c r="I45" s="330"/>
      <c r="J45" s="330"/>
      <c r="K45" s="331"/>
    </row>
    <row r="46" ht="18" customHeight="1" spans="1:11">
      <c r="A46" s="329" t="s">
        <v>193</v>
      </c>
      <c r="B46" s="330"/>
      <c r="C46" s="330"/>
      <c r="D46" s="330"/>
      <c r="E46" s="330"/>
      <c r="F46" s="330"/>
      <c r="G46" s="330"/>
      <c r="H46" s="330"/>
      <c r="I46" s="330"/>
      <c r="J46" s="330"/>
      <c r="K46" s="331"/>
    </row>
    <row r="47" ht="18" customHeight="1" spans="1:11">
      <c r="A47" s="312"/>
      <c r="B47" s="313"/>
      <c r="C47" s="313"/>
      <c r="D47" s="313"/>
      <c r="E47" s="313"/>
      <c r="F47" s="313"/>
      <c r="G47" s="313"/>
      <c r="H47" s="313"/>
      <c r="I47" s="313"/>
      <c r="J47" s="313"/>
      <c r="K47" s="314"/>
    </row>
    <row r="48" ht="21" customHeight="1" spans="1:11">
      <c r="A48" s="332" t="s">
        <v>135</v>
      </c>
      <c r="B48" s="333" t="s">
        <v>136</v>
      </c>
      <c r="C48" s="333"/>
      <c r="D48" s="334" t="s">
        <v>137</v>
      </c>
      <c r="E48" s="334" t="s">
        <v>138</v>
      </c>
      <c r="F48" s="334" t="s">
        <v>139</v>
      </c>
      <c r="G48" s="335">
        <v>46156</v>
      </c>
      <c r="H48" s="336" t="s">
        <v>140</v>
      </c>
      <c r="I48" s="336"/>
      <c r="J48" s="333" t="s">
        <v>141</v>
      </c>
      <c r="K48" s="337"/>
    </row>
    <row r="49" customHeight="1" spans="1:11">
      <c r="A49" s="338" t="s">
        <v>142</v>
      </c>
      <c r="B49" s="339"/>
      <c r="C49" s="339"/>
      <c r="D49" s="339"/>
      <c r="E49" s="339"/>
      <c r="F49" s="339"/>
      <c r="G49" s="339"/>
      <c r="H49" s="339"/>
      <c r="I49" s="339"/>
      <c r="J49" s="339"/>
      <c r="K49" s="340"/>
    </row>
    <row r="50" customHeight="1" spans="1:11">
      <c r="A50" s="341"/>
      <c r="B50" s="342"/>
      <c r="C50" s="342"/>
      <c r="D50" s="342"/>
      <c r="E50" s="342"/>
      <c r="F50" s="342"/>
      <c r="G50" s="342"/>
      <c r="H50" s="342"/>
      <c r="I50" s="342"/>
      <c r="J50" s="342"/>
      <c r="K50" s="343"/>
    </row>
    <row r="51" customHeight="1" spans="1:11">
      <c r="A51" s="344"/>
      <c r="B51" s="345"/>
      <c r="C51" s="345"/>
      <c r="D51" s="345"/>
      <c r="E51" s="345"/>
      <c r="F51" s="345"/>
      <c r="G51" s="345"/>
      <c r="H51" s="345"/>
      <c r="I51" s="345"/>
      <c r="J51" s="345"/>
      <c r="K51" s="346"/>
    </row>
    <row r="52" ht="21" customHeight="1" spans="1:11">
      <c r="A52" s="332" t="s">
        <v>135</v>
      </c>
      <c r="B52" s="333" t="s">
        <v>136</v>
      </c>
      <c r="C52" s="333"/>
      <c r="D52" s="334" t="s">
        <v>137</v>
      </c>
      <c r="E52" s="334" t="s">
        <v>138</v>
      </c>
      <c r="F52" s="334" t="s">
        <v>139</v>
      </c>
      <c r="G52" s="335">
        <v>46156</v>
      </c>
      <c r="H52" s="336" t="s">
        <v>140</v>
      </c>
      <c r="I52" s="336"/>
      <c r="J52" s="333" t="s">
        <v>141</v>
      </c>
      <c r="K52" s="337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6" name="Check Box 98" r:id="rId10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7" name="Check Box 99" r:id="rId10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8" name="Check Box 100" r:id="rId10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9" name="Check Box 101" r:id="rId10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" name="Check Box 102" r:id="rId10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" name="Check Box 103" r:id="rId10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" name="Check Box 104" r:id="rId10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" name="Check Box 105" r:id="rId10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" name="Check Box 106" r:id="rId10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" name="Check Box 107" r:id="rId10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6" name="Check Box 108" r:id="rId11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7" name="Check Box 109" r:id="rId11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8" name="Check Box 110" r:id="rId11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9" name="Check Box 111" r:id="rId11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" name="Check Box 112" r:id="rId11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1" name="Check Box 113" r:id="rId11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2" name="Check Box 114" r:id="rId11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3" name="Check Box 115" r:id="rId11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4" name="Check Box 116" r:id="rId11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5" name="Check Box 117" r:id="rId11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6" name="Check Box 118" r:id="rId12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7" name="Check Box 119" r:id="rId12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8" name="Check Box 120" r:id="rId12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9" name="Check Box 121" r:id="rId12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0" name="Check Box 122" r:id="rId12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1" name="Check Box 123" r:id="rId12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2" name="Check Box 124" r:id="rId12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3" name="Check Box 125" r:id="rId12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4" name="Check Box 126" r:id="rId12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5" name="Check Box 127" r:id="rId12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6" name="Check Box 128" r:id="rId13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7" name="Check Box 129" r:id="rId13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8" name="Check Box 130" r:id="rId13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9" name="Check Box 131" r:id="rId13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0" name="Check Box 132" r:id="rId13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1" name="Check Box 133" r:id="rId13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2" name="Check Box 134" r:id="rId13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3" name="Check Box 135" r:id="rId13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4" name="Check Box 136" r:id="rId13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5" name="Check Box 137" r:id="rId13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6" name="Check Box 138" r:id="rId1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7" name="Check Box 139" r:id="rId1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8" name="Check Box 140" r:id="rId1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9" name="Check Box 141" r:id="rId1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0" name="Check Box 142" r:id="rId1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1" name="Check Box 143" r:id="rId1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2" name="Check Box 144" r:id="rId1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3" name="Check Box 145" r:id="rId1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4" name="Check Box 146" r:id="rId1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5" name="Check Box 147" r:id="rId1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19"/>
  <sheetViews>
    <sheetView workbookViewId="0">
      <selection activeCell="N14" sqref="N14"/>
    </sheetView>
  </sheetViews>
  <sheetFormatPr defaultColWidth="9" defaultRowHeight="14.25"/>
  <cols>
    <col min="1" max="1" width="13.625" style="83" customWidth="1"/>
    <col min="2" max="2" width="8.5" style="83" customWidth="1"/>
    <col min="3" max="3" width="8.5" style="84" customWidth="1"/>
    <col min="4" max="8" width="8.5" style="83" customWidth="1"/>
    <col min="9" max="9" width="6.875" style="83" customWidth="1"/>
    <col min="10" max="10" width="5.125" style="83" customWidth="1"/>
    <col min="11" max="12" width="15.625" style="83" customWidth="1"/>
    <col min="13" max="16" width="15.625" style="225" customWidth="1"/>
    <col min="17" max="247" width="9" style="83"/>
    <col min="248" max="16384" width="9" style="86"/>
  </cols>
  <sheetData>
    <row r="1" s="83" customFormat="1" ht="29" customHeight="1" spans="1:250">
      <c r="A1" s="226" t="s">
        <v>144</v>
      </c>
      <c r="B1" s="227"/>
      <c r="C1" s="228"/>
      <c r="D1" s="227"/>
      <c r="E1" s="227"/>
      <c r="F1" s="227"/>
      <c r="G1" s="227"/>
      <c r="H1" s="227"/>
      <c r="I1" s="227"/>
      <c r="J1" s="227"/>
      <c r="K1" s="227"/>
      <c r="L1" s="227"/>
      <c r="M1" s="229"/>
      <c r="N1" s="229"/>
      <c r="O1" s="229"/>
      <c r="P1" s="229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86"/>
      <c r="DC1" s="86"/>
      <c r="DD1" s="86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86"/>
      <c r="DP1" s="86"/>
      <c r="DQ1" s="86"/>
      <c r="DR1" s="86"/>
      <c r="DS1" s="86"/>
      <c r="DT1" s="86"/>
      <c r="DU1" s="86"/>
      <c r="DV1" s="86"/>
      <c r="DW1" s="86"/>
      <c r="DX1" s="86"/>
      <c r="DY1" s="86"/>
      <c r="DZ1" s="86"/>
      <c r="EA1" s="86"/>
      <c r="EB1" s="86"/>
      <c r="EC1" s="86"/>
      <c r="ED1" s="86"/>
      <c r="EE1" s="86"/>
      <c r="EF1" s="86"/>
      <c r="EG1" s="86"/>
      <c r="EH1" s="86"/>
      <c r="EI1" s="86"/>
      <c r="EJ1" s="86"/>
      <c r="EK1" s="86"/>
      <c r="EL1" s="86"/>
      <c r="EM1" s="86"/>
      <c r="EN1" s="86"/>
      <c r="EO1" s="86"/>
      <c r="EP1" s="86"/>
      <c r="EQ1" s="86"/>
      <c r="ER1" s="86"/>
      <c r="ES1" s="86"/>
      <c r="ET1" s="86"/>
      <c r="EU1" s="86"/>
      <c r="EV1" s="86"/>
      <c r="EW1" s="86"/>
      <c r="EX1" s="86"/>
      <c r="EY1" s="86"/>
      <c r="EZ1" s="86"/>
      <c r="FA1" s="86"/>
      <c r="FB1" s="86"/>
      <c r="FC1" s="86"/>
      <c r="FD1" s="86"/>
      <c r="FE1" s="86"/>
      <c r="FF1" s="86"/>
      <c r="FG1" s="86"/>
      <c r="FH1" s="86"/>
      <c r="FI1" s="86"/>
      <c r="FJ1" s="86"/>
      <c r="FK1" s="86"/>
      <c r="FL1" s="86"/>
      <c r="FM1" s="86"/>
      <c r="FN1" s="86"/>
      <c r="FO1" s="86"/>
      <c r="FP1" s="86"/>
      <c r="FQ1" s="86"/>
      <c r="FR1" s="86"/>
      <c r="FS1" s="86"/>
      <c r="FT1" s="86"/>
      <c r="FU1" s="86"/>
      <c r="FV1" s="86"/>
      <c r="FW1" s="86"/>
      <c r="FX1" s="86"/>
      <c r="FY1" s="86"/>
      <c r="FZ1" s="86"/>
      <c r="GA1" s="86"/>
      <c r="GB1" s="86"/>
      <c r="GC1" s="86"/>
      <c r="GD1" s="86"/>
      <c r="GE1" s="86"/>
      <c r="GF1" s="86"/>
      <c r="GG1" s="86"/>
      <c r="GH1" s="86"/>
      <c r="GI1" s="86"/>
      <c r="GJ1" s="86"/>
      <c r="GK1" s="86"/>
      <c r="GL1" s="86"/>
      <c r="GM1" s="86"/>
      <c r="GN1" s="86"/>
      <c r="GO1" s="86"/>
      <c r="GP1" s="86"/>
      <c r="GQ1" s="86"/>
      <c r="GR1" s="86"/>
      <c r="GS1" s="86"/>
      <c r="GT1" s="86"/>
      <c r="GU1" s="86"/>
      <c r="GV1" s="86"/>
      <c r="GW1" s="86"/>
      <c r="GX1" s="86"/>
      <c r="GY1" s="86"/>
      <c r="GZ1" s="86"/>
      <c r="HA1" s="86"/>
      <c r="HB1" s="86"/>
      <c r="HC1" s="86"/>
      <c r="HD1" s="86"/>
      <c r="HE1" s="86"/>
      <c r="HF1" s="86"/>
      <c r="HG1" s="86"/>
      <c r="HH1" s="86"/>
      <c r="HI1" s="86"/>
      <c r="HJ1" s="86"/>
      <c r="HK1" s="86"/>
      <c r="HL1" s="86"/>
      <c r="HM1" s="86"/>
      <c r="HN1" s="86"/>
      <c r="HO1" s="86"/>
      <c r="HP1" s="86"/>
      <c r="HQ1" s="86"/>
      <c r="HR1" s="86"/>
      <c r="HS1" s="86"/>
      <c r="HT1" s="86"/>
      <c r="HU1" s="86"/>
      <c r="HV1" s="86"/>
      <c r="HW1" s="86"/>
      <c r="HX1" s="86"/>
      <c r="HY1" s="86"/>
      <c r="HZ1" s="86"/>
      <c r="IA1" s="86"/>
      <c r="IB1" s="86"/>
      <c r="IC1" s="86"/>
      <c r="ID1" s="86"/>
      <c r="IE1" s="86"/>
      <c r="IF1" s="86"/>
      <c r="IG1" s="86"/>
      <c r="IH1" s="86"/>
      <c r="II1" s="86"/>
      <c r="IJ1" s="86"/>
      <c r="IK1" s="86"/>
      <c r="IL1" s="86"/>
      <c r="IM1" s="86"/>
      <c r="IN1" s="86"/>
      <c r="IO1" s="86"/>
      <c r="IP1" s="86"/>
    </row>
    <row r="2" s="83" customFormat="1" ht="20" customHeight="1" spans="1:250">
      <c r="A2" s="92" t="s">
        <v>61</v>
      </c>
      <c r="B2" s="93" t="str">
        <f>首期!B4</f>
        <v>TAJJBO81715</v>
      </c>
      <c r="C2" s="94"/>
      <c r="D2" s="95"/>
      <c r="E2" s="96" t="s">
        <v>67</v>
      </c>
      <c r="F2" s="97" t="str">
        <f>首期!B5</f>
        <v>男式短袖T恤</v>
      </c>
      <c r="G2" s="97"/>
      <c r="H2" s="97"/>
      <c r="I2" s="97"/>
      <c r="J2" s="230"/>
      <c r="K2" s="92" t="s">
        <v>57</v>
      </c>
      <c r="L2" s="100" t="s">
        <v>56</v>
      </c>
      <c r="M2" s="100"/>
      <c r="N2" s="100"/>
      <c r="O2" s="100"/>
      <c r="P2" s="101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/>
      <c r="DE2" s="86"/>
      <c r="DF2" s="86"/>
      <c r="DG2" s="86"/>
      <c r="DH2" s="86"/>
      <c r="DI2" s="86"/>
      <c r="DJ2" s="86"/>
      <c r="DK2" s="86"/>
      <c r="DL2" s="86"/>
      <c r="DM2" s="86"/>
      <c r="DN2" s="86"/>
      <c r="DO2" s="86"/>
      <c r="DP2" s="86"/>
      <c r="DQ2" s="86"/>
      <c r="DR2" s="86"/>
      <c r="DS2" s="86"/>
      <c r="DT2" s="86"/>
      <c r="DU2" s="86"/>
      <c r="DV2" s="86"/>
      <c r="DW2" s="86"/>
      <c r="DX2" s="86"/>
      <c r="DY2" s="86"/>
      <c r="DZ2" s="86"/>
      <c r="EA2" s="86"/>
      <c r="EB2" s="86"/>
      <c r="EC2" s="86"/>
      <c r="ED2" s="86"/>
      <c r="EE2" s="86"/>
      <c r="EF2" s="86"/>
      <c r="EG2" s="86"/>
      <c r="EH2" s="86"/>
      <c r="EI2" s="86"/>
      <c r="EJ2" s="86"/>
      <c r="EK2" s="86"/>
      <c r="EL2" s="86"/>
      <c r="EM2" s="86"/>
      <c r="EN2" s="86"/>
      <c r="EO2" s="86"/>
      <c r="EP2" s="86"/>
      <c r="EQ2" s="86"/>
      <c r="ER2" s="86"/>
      <c r="ES2" s="86"/>
      <c r="ET2" s="86"/>
      <c r="EU2" s="86"/>
      <c r="EV2" s="86"/>
      <c r="EW2" s="86"/>
      <c r="EX2" s="86"/>
      <c r="EY2" s="86"/>
      <c r="EZ2" s="86"/>
      <c r="FA2" s="86"/>
      <c r="FB2" s="86"/>
      <c r="FC2" s="86"/>
      <c r="FD2" s="86"/>
      <c r="FE2" s="86"/>
      <c r="FF2" s="86"/>
      <c r="FG2" s="86"/>
      <c r="FH2" s="86"/>
      <c r="FI2" s="86"/>
      <c r="FJ2" s="86"/>
      <c r="FK2" s="86"/>
      <c r="FL2" s="86"/>
      <c r="FM2" s="86"/>
      <c r="FN2" s="86"/>
      <c r="FO2" s="86"/>
      <c r="FP2" s="86"/>
      <c r="FQ2" s="86"/>
      <c r="FR2" s="86"/>
      <c r="FS2" s="86"/>
      <c r="FT2" s="86"/>
      <c r="FU2" s="86"/>
      <c r="FV2" s="86"/>
      <c r="FW2" s="86"/>
      <c r="FX2" s="86"/>
      <c r="FY2" s="86"/>
      <c r="FZ2" s="86"/>
      <c r="GA2" s="86"/>
      <c r="GB2" s="86"/>
      <c r="GC2" s="86"/>
      <c r="GD2" s="86"/>
      <c r="GE2" s="86"/>
      <c r="GF2" s="86"/>
      <c r="GG2" s="86"/>
      <c r="GH2" s="86"/>
      <c r="GI2" s="86"/>
      <c r="GJ2" s="86"/>
      <c r="GK2" s="86"/>
      <c r="GL2" s="86"/>
      <c r="GM2" s="86"/>
      <c r="GN2" s="86"/>
      <c r="GO2" s="86"/>
      <c r="GP2" s="86"/>
      <c r="GQ2" s="86"/>
      <c r="GR2" s="86"/>
      <c r="GS2" s="86"/>
      <c r="GT2" s="86"/>
      <c r="GU2" s="86"/>
      <c r="GV2" s="86"/>
      <c r="GW2" s="86"/>
      <c r="GX2" s="86"/>
      <c r="GY2" s="86"/>
      <c r="GZ2" s="86"/>
      <c r="HA2" s="86"/>
      <c r="HB2" s="86"/>
      <c r="HC2" s="86"/>
      <c r="HD2" s="86"/>
      <c r="HE2" s="86"/>
      <c r="HF2" s="86"/>
      <c r="HG2" s="86"/>
      <c r="HH2" s="86"/>
      <c r="HI2" s="86"/>
      <c r="HJ2" s="86"/>
      <c r="HK2" s="86"/>
      <c r="HL2" s="86"/>
      <c r="HM2" s="86"/>
      <c r="HN2" s="86"/>
      <c r="HO2" s="86"/>
      <c r="HP2" s="86"/>
      <c r="HQ2" s="86"/>
      <c r="HR2" s="86"/>
      <c r="HS2" s="86"/>
      <c r="HT2" s="86"/>
      <c r="HU2" s="86"/>
      <c r="HV2" s="86"/>
      <c r="HW2" s="86"/>
      <c r="HX2" s="86"/>
      <c r="HY2" s="86"/>
      <c r="HZ2" s="86"/>
      <c r="IA2" s="86"/>
      <c r="IB2" s="86"/>
      <c r="IC2" s="86"/>
      <c r="ID2" s="86"/>
      <c r="IE2" s="86"/>
      <c r="IF2" s="86"/>
      <c r="IG2" s="86"/>
      <c r="IH2" s="86"/>
      <c r="II2" s="86"/>
      <c r="IJ2" s="86"/>
      <c r="IK2" s="86"/>
      <c r="IL2" s="86"/>
      <c r="IM2" s="86"/>
      <c r="IN2" s="86"/>
      <c r="IO2" s="86"/>
      <c r="IP2" s="86"/>
    </row>
    <row r="3" s="83" customFormat="1" ht="16.5" spans="1:250">
      <c r="A3" s="102" t="s">
        <v>145</v>
      </c>
      <c r="B3" s="103" t="s">
        <v>146</v>
      </c>
      <c r="C3" s="104"/>
      <c r="D3" s="103"/>
      <c r="E3" s="103"/>
      <c r="F3" s="103"/>
      <c r="G3" s="103"/>
      <c r="H3" s="103"/>
      <c r="I3" s="103"/>
      <c r="J3" s="231"/>
      <c r="K3" s="108" t="s">
        <v>109</v>
      </c>
      <c r="L3" s="109" t="s">
        <v>110</v>
      </c>
      <c r="M3" s="110" t="s">
        <v>111</v>
      </c>
      <c r="N3" s="109" t="s">
        <v>112</v>
      </c>
      <c r="O3" s="109" t="s">
        <v>113</v>
      </c>
      <c r="P3" s="112" t="s">
        <v>114</v>
      </c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  <c r="EO3" s="86"/>
      <c r="EP3" s="86"/>
      <c r="EQ3" s="86"/>
      <c r="ER3" s="86"/>
      <c r="ES3" s="86"/>
      <c r="ET3" s="86"/>
      <c r="EU3" s="86"/>
      <c r="EV3" s="86"/>
      <c r="EW3" s="86"/>
      <c r="EX3" s="86"/>
      <c r="EY3" s="86"/>
      <c r="EZ3" s="86"/>
      <c r="FA3" s="86"/>
      <c r="FB3" s="86"/>
      <c r="FC3" s="86"/>
      <c r="FD3" s="86"/>
      <c r="FE3" s="86"/>
      <c r="FF3" s="86"/>
      <c r="FG3" s="86"/>
      <c r="FH3" s="86"/>
      <c r="FI3" s="86"/>
      <c r="FJ3" s="86"/>
      <c r="FK3" s="86"/>
      <c r="FL3" s="86"/>
      <c r="FM3" s="86"/>
      <c r="FN3" s="86"/>
      <c r="FO3" s="86"/>
      <c r="FP3" s="86"/>
      <c r="FQ3" s="86"/>
      <c r="FR3" s="86"/>
      <c r="FS3" s="86"/>
      <c r="FT3" s="86"/>
      <c r="FU3" s="86"/>
      <c r="FV3" s="86"/>
      <c r="FW3" s="86"/>
      <c r="FX3" s="86"/>
      <c r="FY3" s="86"/>
      <c r="FZ3" s="86"/>
      <c r="GA3" s="86"/>
      <c r="GB3" s="86"/>
      <c r="GC3" s="86"/>
      <c r="GD3" s="86"/>
      <c r="GE3" s="86"/>
      <c r="GF3" s="86"/>
      <c r="GG3" s="86"/>
      <c r="GH3" s="86"/>
      <c r="GI3" s="86"/>
      <c r="GJ3" s="86"/>
      <c r="GK3" s="86"/>
      <c r="GL3" s="86"/>
      <c r="GM3" s="86"/>
      <c r="GN3" s="86"/>
      <c r="GO3" s="86"/>
      <c r="GP3" s="86"/>
      <c r="GQ3" s="86"/>
      <c r="GR3" s="86"/>
      <c r="GS3" s="86"/>
      <c r="GT3" s="86"/>
      <c r="GU3" s="86"/>
      <c r="GV3" s="86"/>
      <c r="GW3" s="86"/>
      <c r="GX3" s="86"/>
      <c r="GY3" s="86"/>
      <c r="GZ3" s="86"/>
      <c r="HA3" s="86"/>
      <c r="HB3" s="86"/>
      <c r="HC3" s="86"/>
      <c r="HD3" s="86"/>
      <c r="HE3" s="86"/>
      <c r="HF3" s="86"/>
      <c r="HG3" s="86"/>
      <c r="HH3" s="86"/>
      <c r="HI3" s="86"/>
      <c r="HJ3" s="86"/>
      <c r="HK3" s="86"/>
      <c r="HL3" s="86"/>
      <c r="HM3" s="86"/>
      <c r="HN3" s="86"/>
      <c r="HO3" s="86"/>
      <c r="HP3" s="86"/>
      <c r="HQ3" s="86"/>
      <c r="HR3" s="86"/>
      <c r="HS3" s="86"/>
      <c r="HT3" s="86"/>
      <c r="HU3" s="86"/>
      <c r="HV3" s="86"/>
      <c r="HW3" s="86"/>
      <c r="HX3" s="86"/>
      <c r="HY3" s="86"/>
      <c r="HZ3" s="86"/>
      <c r="IA3" s="86"/>
      <c r="IB3" s="86"/>
      <c r="IC3" s="86"/>
      <c r="ID3" s="86"/>
      <c r="IE3" s="86"/>
      <c r="IF3" s="86"/>
      <c r="IG3" s="86"/>
      <c r="IH3" s="86"/>
      <c r="II3" s="86"/>
      <c r="IJ3" s="86"/>
      <c r="IK3" s="86"/>
      <c r="IL3" s="86"/>
      <c r="IM3" s="86"/>
      <c r="IN3" s="86"/>
      <c r="IO3" s="86"/>
      <c r="IP3" s="86"/>
    </row>
    <row r="4" s="83" customFormat="1" ht="16.5" spans="1:250">
      <c r="A4" s="102"/>
      <c r="B4" s="108" t="s">
        <v>109</v>
      </c>
      <c r="C4" s="109" t="s">
        <v>110</v>
      </c>
      <c r="D4" s="110" t="s">
        <v>111</v>
      </c>
      <c r="E4" s="109" t="s">
        <v>112</v>
      </c>
      <c r="F4" s="109" t="s">
        <v>113</v>
      </c>
      <c r="G4" s="109" t="s">
        <v>114</v>
      </c>
      <c r="H4" s="109" t="s">
        <v>147</v>
      </c>
      <c r="I4" s="111" t="s">
        <v>148</v>
      </c>
      <c r="J4" s="231"/>
      <c r="K4" s="232" t="s">
        <v>119</v>
      </c>
      <c r="L4" s="233" t="s">
        <v>119</v>
      </c>
      <c r="M4" s="234" t="s">
        <v>116</v>
      </c>
      <c r="N4" s="234" t="s">
        <v>116</v>
      </c>
      <c r="O4" s="234" t="s">
        <v>119</v>
      </c>
      <c r="P4" s="235" t="s">
        <v>117</v>
      </c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</row>
    <row r="5" s="83" customFormat="1" ht="20" customHeight="1" spans="1:250">
      <c r="A5" s="102"/>
      <c r="B5" s="108" t="s">
        <v>149</v>
      </c>
      <c r="C5" s="109" t="s">
        <v>150</v>
      </c>
      <c r="D5" s="110" t="s">
        <v>151</v>
      </c>
      <c r="E5" s="109" t="s">
        <v>152</v>
      </c>
      <c r="F5" s="109" t="s">
        <v>153</v>
      </c>
      <c r="G5" s="109" t="s">
        <v>154</v>
      </c>
      <c r="H5" s="109" t="s">
        <v>155</v>
      </c>
      <c r="I5" s="111"/>
      <c r="J5" s="231"/>
      <c r="K5" s="232" t="s">
        <v>194</v>
      </c>
      <c r="L5" s="233" t="s">
        <v>194</v>
      </c>
      <c r="M5" s="233" t="s">
        <v>194</v>
      </c>
      <c r="N5" s="233" t="s">
        <v>194</v>
      </c>
      <c r="O5" s="233" t="s">
        <v>194</v>
      </c>
      <c r="P5" s="236" t="s">
        <v>194</v>
      </c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86"/>
      <c r="IA5" s="86"/>
      <c r="IB5" s="86"/>
      <c r="IC5" s="86"/>
      <c r="ID5" s="86"/>
      <c r="IE5" s="86"/>
      <c r="IF5" s="86"/>
      <c r="IG5" s="86"/>
      <c r="IH5" s="86"/>
      <c r="II5" s="86"/>
      <c r="IJ5" s="86"/>
      <c r="IK5" s="86"/>
      <c r="IL5" s="86"/>
      <c r="IM5" s="86"/>
      <c r="IN5" s="86"/>
      <c r="IO5" s="86"/>
      <c r="IP5" s="86"/>
    </row>
    <row r="6" s="83" customFormat="1" ht="25" customHeight="1" spans="1:250">
      <c r="A6" s="237" t="s">
        <v>158</v>
      </c>
      <c r="B6" s="119">
        <f>C6-1</f>
        <v>66</v>
      </c>
      <c r="C6" s="119">
        <f>D6-2</f>
        <v>67</v>
      </c>
      <c r="D6" s="120">
        <v>69</v>
      </c>
      <c r="E6" s="119">
        <f>D6+2</f>
        <v>71</v>
      </c>
      <c r="F6" s="119">
        <f>E6+2</f>
        <v>73</v>
      </c>
      <c r="G6" s="119">
        <f>F6+1</f>
        <v>74</v>
      </c>
      <c r="H6" s="119">
        <f>G6+1</f>
        <v>75</v>
      </c>
      <c r="I6" s="121" t="s">
        <v>159</v>
      </c>
      <c r="J6" s="231"/>
      <c r="K6" s="232" t="s">
        <v>195</v>
      </c>
      <c r="L6" s="233" t="s">
        <v>196</v>
      </c>
      <c r="M6" s="233" t="s">
        <v>196</v>
      </c>
      <c r="N6" s="233" t="s">
        <v>196</v>
      </c>
      <c r="O6" s="233" t="s">
        <v>197</v>
      </c>
      <c r="P6" s="236" t="s">
        <v>196</v>
      </c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86"/>
      <c r="IA6" s="86"/>
      <c r="IB6" s="86"/>
      <c r="IC6" s="86"/>
      <c r="ID6" s="86"/>
      <c r="IE6" s="86"/>
      <c r="IF6" s="86"/>
      <c r="IG6" s="86"/>
      <c r="IH6" s="86"/>
      <c r="II6" s="86"/>
      <c r="IJ6" s="86"/>
      <c r="IK6" s="86"/>
      <c r="IL6" s="86"/>
      <c r="IM6" s="86"/>
      <c r="IN6" s="86"/>
      <c r="IO6" s="86"/>
      <c r="IP6" s="86"/>
    </row>
    <row r="7" s="83" customFormat="1" ht="25" customHeight="1" spans="1:250">
      <c r="A7" s="238" t="s">
        <v>161</v>
      </c>
      <c r="B7" s="119">
        <f>C7-4</f>
        <v>100</v>
      </c>
      <c r="C7" s="119">
        <f>D7-4</f>
        <v>104</v>
      </c>
      <c r="D7" s="120">
        <v>108</v>
      </c>
      <c r="E7" s="119">
        <f>D7+4</f>
        <v>112</v>
      </c>
      <c r="F7" s="119">
        <f>E7+4</f>
        <v>116</v>
      </c>
      <c r="G7" s="119">
        <f>F7+6</f>
        <v>122</v>
      </c>
      <c r="H7" s="119">
        <f>G7+6</f>
        <v>128</v>
      </c>
      <c r="I7" s="121" t="s">
        <v>159</v>
      </c>
      <c r="J7" s="231"/>
      <c r="K7" s="232" t="s">
        <v>198</v>
      </c>
      <c r="L7" s="233" t="s">
        <v>199</v>
      </c>
      <c r="M7" s="233" t="s">
        <v>195</v>
      </c>
      <c r="N7" s="233" t="s">
        <v>195</v>
      </c>
      <c r="O7" s="233" t="s">
        <v>196</v>
      </c>
      <c r="P7" s="236" t="s">
        <v>196</v>
      </c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6"/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86"/>
      <c r="GZ7" s="86"/>
      <c r="HA7" s="86"/>
      <c r="HB7" s="86"/>
      <c r="HC7" s="86"/>
      <c r="HD7" s="86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</row>
    <row r="8" s="83" customFormat="1" ht="25" customHeight="1" spans="1:250">
      <c r="A8" s="238" t="s">
        <v>163</v>
      </c>
      <c r="B8" s="119">
        <f>C8-4</f>
        <v>98</v>
      </c>
      <c r="C8" s="119">
        <f>D8-4</f>
        <v>102</v>
      </c>
      <c r="D8" s="124">
        <v>106</v>
      </c>
      <c r="E8" s="119">
        <f>D8+4</f>
        <v>110</v>
      </c>
      <c r="F8" s="119">
        <f>E8+5</f>
        <v>115</v>
      </c>
      <c r="G8" s="119">
        <f>F8+6</f>
        <v>121</v>
      </c>
      <c r="H8" s="119">
        <f>G8+7</f>
        <v>128</v>
      </c>
      <c r="I8" s="121" t="s">
        <v>159</v>
      </c>
      <c r="J8" s="231"/>
      <c r="K8" s="232" t="s">
        <v>200</v>
      </c>
      <c r="L8" s="233" t="s">
        <v>199</v>
      </c>
      <c r="M8" s="233" t="s">
        <v>196</v>
      </c>
      <c r="N8" s="233" t="s">
        <v>196</v>
      </c>
      <c r="O8" s="233" t="s">
        <v>196</v>
      </c>
      <c r="P8" s="236" t="s">
        <v>196</v>
      </c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6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6"/>
      <c r="EO8" s="86"/>
      <c r="EP8" s="86"/>
      <c r="EQ8" s="86"/>
      <c r="ER8" s="86"/>
      <c r="ES8" s="86"/>
      <c r="ET8" s="86"/>
      <c r="EU8" s="86"/>
      <c r="EV8" s="86"/>
      <c r="EW8" s="86"/>
      <c r="EX8" s="86"/>
      <c r="EY8" s="86"/>
      <c r="EZ8" s="86"/>
      <c r="FA8" s="86"/>
      <c r="FB8" s="86"/>
      <c r="FC8" s="86"/>
      <c r="FD8" s="86"/>
      <c r="FE8" s="86"/>
      <c r="FF8" s="86"/>
      <c r="FG8" s="86"/>
      <c r="FH8" s="86"/>
      <c r="FI8" s="86"/>
      <c r="FJ8" s="86"/>
      <c r="FK8" s="86"/>
      <c r="FL8" s="86"/>
      <c r="FM8" s="86"/>
      <c r="FN8" s="86"/>
      <c r="FO8" s="86"/>
      <c r="FP8" s="86"/>
      <c r="FQ8" s="86"/>
      <c r="FR8" s="86"/>
      <c r="FS8" s="86"/>
      <c r="FT8" s="86"/>
      <c r="FU8" s="86"/>
      <c r="FV8" s="86"/>
      <c r="FW8" s="86"/>
      <c r="FX8" s="86"/>
      <c r="FY8" s="86"/>
      <c r="FZ8" s="86"/>
      <c r="GA8" s="86"/>
      <c r="GB8" s="86"/>
      <c r="GC8" s="86"/>
      <c r="GD8" s="86"/>
      <c r="GE8" s="86"/>
      <c r="GF8" s="86"/>
      <c r="GG8" s="86"/>
      <c r="GH8" s="86"/>
      <c r="GI8" s="86"/>
      <c r="GJ8" s="86"/>
      <c r="GK8" s="86"/>
      <c r="GL8" s="86"/>
      <c r="GM8" s="86"/>
      <c r="GN8" s="86"/>
      <c r="GO8" s="86"/>
      <c r="GP8" s="86"/>
      <c r="GQ8" s="86"/>
      <c r="GR8" s="86"/>
      <c r="GS8" s="86"/>
      <c r="GT8" s="86"/>
      <c r="GU8" s="86"/>
      <c r="GV8" s="86"/>
      <c r="GW8" s="86"/>
      <c r="GX8" s="86"/>
      <c r="GY8" s="86"/>
      <c r="GZ8" s="86"/>
      <c r="HA8" s="86"/>
      <c r="HB8" s="86"/>
      <c r="HC8" s="86"/>
      <c r="HD8" s="86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86"/>
      <c r="IA8" s="86"/>
      <c r="IB8" s="86"/>
      <c r="IC8" s="86"/>
      <c r="ID8" s="86"/>
      <c r="IE8" s="86"/>
      <c r="IF8" s="86"/>
      <c r="IG8" s="86"/>
      <c r="IH8" s="86"/>
      <c r="II8" s="86"/>
      <c r="IJ8" s="86"/>
      <c r="IK8" s="86"/>
      <c r="IL8" s="86"/>
      <c r="IM8" s="86"/>
      <c r="IN8" s="86"/>
      <c r="IO8" s="86"/>
      <c r="IP8" s="86"/>
    </row>
    <row r="9" s="83" customFormat="1" ht="25" customHeight="1" spans="1:250">
      <c r="A9" s="238" t="s">
        <v>164</v>
      </c>
      <c r="B9" s="119">
        <f>C9-1.2</f>
        <v>43.1</v>
      </c>
      <c r="C9" s="119">
        <f>D9-1.2</f>
        <v>44.3</v>
      </c>
      <c r="D9" s="124">
        <v>45.5</v>
      </c>
      <c r="E9" s="119">
        <f>D9+1.2</f>
        <v>46.7</v>
      </c>
      <c r="F9" s="119">
        <f>E9+1.2</f>
        <v>47.9</v>
      </c>
      <c r="G9" s="119">
        <f>F9+1.4</f>
        <v>49.3</v>
      </c>
      <c r="H9" s="119">
        <f>G9+1.4</f>
        <v>50.7</v>
      </c>
      <c r="I9" s="121" t="s">
        <v>165</v>
      </c>
      <c r="J9" s="231"/>
      <c r="K9" s="232" t="s">
        <v>196</v>
      </c>
      <c r="L9" s="233" t="s">
        <v>196</v>
      </c>
      <c r="M9" s="233" t="s">
        <v>201</v>
      </c>
      <c r="N9" s="233" t="s">
        <v>202</v>
      </c>
      <c r="O9" s="233" t="s">
        <v>203</v>
      </c>
      <c r="P9" s="236" t="s">
        <v>204</v>
      </c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</row>
    <row r="10" s="83" customFormat="1" ht="25" customHeight="1" spans="1:250">
      <c r="A10" s="238" t="s">
        <v>167</v>
      </c>
      <c r="B10" s="119">
        <f>C10-0.5</f>
        <v>20.5</v>
      </c>
      <c r="C10" s="119">
        <f>D10-0.5</f>
        <v>21</v>
      </c>
      <c r="D10" s="124">
        <v>21.5</v>
      </c>
      <c r="E10" s="119">
        <f t="shared" ref="E10:H10" si="0">D10+0.5</f>
        <v>22</v>
      </c>
      <c r="F10" s="119">
        <f t="shared" si="0"/>
        <v>22.5</v>
      </c>
      <c r="G10" s="119">
        <f t="shared" si="0"/>
        <v>23</v>
      </c>
      <c r="H10" s="119">
        <f t="shared" si="0"/>
        <v>23.5</v>
      </c>
      <c r="I10" s="121" t="s">
        <v>165</v>
      </c>
      <c r="J10" s="231"/>
      <c r="K10" s="232" t="s">
        <v>197</v>
      </c>
      <c r="L10" s="233" t="s">
        <v>203</v>
      </c>
      <c r="M10" s="233" t="s">
        <v>196</v>
      </c>
      <c r="N10" s="233" t="s">
        <v>205</v>
      </c>
      <c r="O10" s="233" t="s">
        <v>197</v>
      </c>
      <c r="P10" s="236" t="s">
        <v>196</v>
      </c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</row>
    <row r="11" s="83" customFormat="1" ht="25" customHeight="1" spans="1:250">
      <c r="A11" s="239" t="s">
        <v>168</v>
      </c>
      <c r="B11" s="126">
        <f>C11-0.8</f>
        <v>17.9</v>
      </c>
      <c r="C11" s="126">
        <f>D11-0.8</f>
        <v>18.7</v>
      </c>
      <c r="D11" s="127">
        <v>19.5</v>
      </c>
      <c r="E11" s="126">
        <f>D11+0.8</f>
        <v>20.3</v>
      </c>
      <c r="F11" s="126">
        <f>E11+0.8</f>
        <v>21.1</v>
      </c>
      <c r="G11" s="126">
        <f>F11+1.3</f>
        <v>22.4</v>
      </c>
      <c r="H11" s="126">
        <f>G11+1.3</f>
        <v>23.7</v>
      </c>
      <c r="I11" s="121" t="s">
        <v>169</v>
      </c>
      <c r="J11" s="231"/>
      <c r="K11" s="232" t="s">
        <v>206</v>
      </c>
      <c r="L11" s="233" t="s">
        <v>196</v>
      </c>
      <c r="M11" s="233" t="s">
        <v>196</v>
      </c>
      <c r="N11" s="233" t="s">
        <v>196</v>
      </c>
      <c r="O11" s="233" t="s">
        <v>196</v>
      </c>
      <c r="P11" s="236" t="s">
        <v>196</v>
      </c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</row>
    <row r="12" s="83" customFormat="1" ht="25" customHeight="1" spans="1:250">
      <c r="A12" s="239" t="s">
        <v>170</v>
      </c>
      <c r="B12" s="126">
        <f>C12-0.6</f>
        <v>16.8</v>
      </c>
      <c r="C12" s="126">
        <f>D12-0.6</f>
        <v>17.4</v>
      </c>
      <c r="D12" s="127">
        <v>18</v>
      </c>
      <c r="E12" s="126">
        <f>D12+0.6</f>
        <v>18.6</v>
      </c>
      <c r="F12" s="126">
        <f>E12+0.6</f>
        <v>19.2</v>
      </c>
      <c r="G12" s="126">
        <f>F12+0.95</f>
        <v>20.15</v>
      </c>
      <c r="H12" s="126">
        <f>G12+0.95</f>
        <v>21.1</v>
      </c>
      <c r="I12" s="121" t="s">
        <v>165</v>
      </c>
      <c r="J12" s="231"/>
      <c r="K12" s="232" t="s">
        <v>196</v>
      </c>
      <c r="L12" s="233" t="s">
        <v>196</v>
      </c>
      <c r="M12" s="233" t="s">
        <v>207</v>
      </c>
      <c r="N12" s="233" t="s">
        <v>206</v>
      </c>
      <c r="O12" s="233" t="s">
        <v>203</v>
      </c>
      <c r="P12" s="236" t="s">
        <v>207</v>
      </c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  <c r="IP12" s="86"/>
    </row>
    <row r="13" s="83" customFormat="1" ht="25" customHeight="1" spans="1:250">
      <c r="A13" s="238" t="s">
        <v>172</v>
      </c>
      <c r="B13" s="119">
        <f>C13-0.4</f>
        <v>19.2</v>
      </c>
      <c r="C13" s="119">
        <f>D13-0.4</f>
        <v>19.6</v>
      </c>
      <c r="D13" s="120">
        <v>20</v>
      </c>
      <c r="E13" s="119">
        <f>D13+0.4</f>
        <v>20.4</v>
      </c>
      <c r="F13" s="119">
        <f>E13+0.4</f>
        <v>20.8</v>
      </c>
      <c r="G13" s="119">
        <f>F13+0.6</f>
        <v>21.4</v>
      </c>
      <c r="H13" s="119">
        <f>G13+0.6</f>
        <v>22</v>
      </c>
      <c r="I13" s="121">
        <v>0</v>
      </c>
      <c r="J13" s="231"/>
      <c r="K13" s="232" t="s">
        <v>196</v>
      </c>
      <c r="L13" s="233" t="s">
        <v>196</v>
      </c>
      <c r="M13" s="233" t="s">
        <v>208</v>
      </c>
      <c r="N13" s="233" t="s">
        <v>202</v>
      </c>
      <c r="O13" s="233" t="s">
        <v>196</v>
      </c>
      <c r="P13" s="236" t="s">
        <v>205</v>
      </c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  <c r="IP13" s="86"/>
    </row>
    <row r="14" s="83" customFormat="1" ht="25" customHeight="1" spans="1:250">
      <c r="A14" s="238" t="s">
        <v>174</v>
      </c>
      <c r="B14" s="119">
        <f>C14-0.2</f>
        <v>10.6</v>
      </c>
      <c r="C14" s="119">
        <f>D14-0.2</f>
        <v>10.8</v>
      </c>
      <c r="D14" s="120">
        <v>11</v>
      </c>
      <c r="E14" s="119">
        <f>D14+0.2</f>
        <v>11.2</v>
      </c>
      <c r="F14" s="119">
        <f>E14+0.2</f>
        <v>11.4</v>
      </c>
      <c r="G14" s="119">
        <f>F14+0.25</f>
        <v>11.65</v>
      </c>
      <c r="H14" s="119">
        <f>G14+0.25</f>
        <v>11.9</v>
      </c>
      <c r="I14" s="128"/>
      <c r="J14" s="231"/>
      <c r="K14" s="232" t="s">
        <v>196</v>
      </c>
      <c r="L14" s="233" t="s">
        <v>196</v>
      </c>
      <c r="M14" s="233" t="s">
        <v>196</v>
      </c>
      <c r="N14" s="233" t="s">
        <v>196</v>
      </c>
      <c r="O14" s="233" t="s">
        <v>196</v>
      </c>
      <c r="P14" s="236" t="s">
        <v>196</v>
      </c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</row>
    <row r="15" s="83" customFormat="1" ht="25" customHeight="1" spans="1:250">
      <c r="A15" s="238" t="s">
        <v>175</v>
      </c>
      <c r="B15" s="119">
        <v>1.5</v>
      </c>
      <c r="C15" s="119">
        <v>1.5</v>
      </c>
      <c r="D15" s="120">
        <v>1.5</v>
      </c>
      <c r="E15" s="119">
        <v>1.5</v>
      </c>
      <c r="F15" s="119">
        <v>1.5</v>
      </c>
      <c r="G15" s="119">
        <v>1.5</v>
      </c>
      <c r="H15" s="119">
        <v>1.5</v>
      </c>
      <c r="I15" s="128"/>
      <c r="J15" s="231"/>
      <c r="K15" s="232" t="s">
        <v>196</v>
      </c>
      <c r="L15" s="233" t="s">
        <v>196</v>
      </c>
      <c r="M15" s="233" t="s">
        <v>196</v>
      </c>
      <c r="N15" s="233" t="s">
        <v>196</v>
      </c>
      <c r="O15" s="233" t="s">
        <v>196</v>
      </c>
      <c r="P15" s="236" t="s">
        <v>196</v>
      </c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</row>
    <row r="16" s="83" customFormat="1" ht="20" customHeight="1" spans="1:250">
      <c r="A16" s="238"/>
      <c r="B16" s="119"/>
      <c r="C16" s="119"/>
      <c r="D16" s="129"/>
      <c r="E16" s="119"/>
      <c r="F16" s="119"/>
      <c r="G16" s="119"/>
      <c r="H16" s="119"/>
      <c r="I16" s="240"/>
      <c r="J16" s="231"/>
      <c r="K16" s="232"/>
      <c r="L16" s="233"/>
      <c r="M16" s="233"/>
      <c r="N16" s="233"/>
      <c r="O16" s="233"/>
      <c r="P16" s="23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</row>
    <row r="17" s="83" customFormat="1" ht="18" spans="1:250">
      <c r="A17" s="238"/>
      <c r="B17" s="119"/>
      <c r="C17" s="119"/>
      <c r="D17" s="129"/>
      <c r="E17" s="119"/>
      <c r="F17" s="119"/>
      <c r="G17" s="119"/>
      <c r="H17" s="119"/>
      <c r="I17" s="241"/>
      <c r="J17" s="231"/>
      <c r="K17" s="232"/>
      <c r="L17" s="233"/>
      <c r="M17" s="233"/>
      <c r="N17" s="233"/>
      <c r="O17" s="233"/>
      <c r="P17" s="23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</row>
    <row r="18" s="83" customFormat="1" ht="17.25" spans="1:250">
      <c r="A18" s="132"/>
      <c r="B18" s="133"/>
      <c r="C18" s="133"/>
      <c r="D18" s="133"/>
      <c r="E18" s="134"/>
      <c r="F18" s="133"/>
      <c r="G18" s="133"/>
      <c r="H18" s="133"/>
      <c r="I18" s="242"/>
      <c r="J18" s="243"/>
      <c r="K18" s="244"/>
      <c r="L18" s="245"/>
      <c r="M18" s="245"/>
      <c r="N18" s="245"/>
      <c r="O18" s="245"/>
      <c r="P18" s="24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6"/>
      <c r="CA18" s="86"/>
      <c r="CB18" s="86"/>
      <c r="CC18" s="86"/>
      <c r="CD18" s="86"/>
      <c r="CE18" s="86"/>
      <c r="CF18" s="86"/>
      <c r="CG18" s="86"/>
      <c r="CH18" s="86"/>
      <c r="CI18" s="86"/>
      <c r="CJ18" s="86"/>
      <c r="CK18" s="86"/>
      <c r="CL18" s="86"/>
      <c r="CM18" s="86"/>
      <c r="CN18" s="86"/>
      <c r="CO18" s="86"/>
      <c r="CP18" s="86"/>
      <c r="CQ18" s="86"/>
      <c r="CR18" s="86"/>
      <c r="CS18" s="86"/>
      <c r="CT18" s="86"/>
      <c r="CU18" s="86"/>
      <c r="CV18" s="86"/>
      <c r="CW18" s="86"/>
      <c r="CX18" s="86"/>
      <c r="CY18" s="86"/>
      <c r="CZ18" s="86"/>
      <c r="DA18" s="86"/>
      <c r="DB18" s="86"/>
      <c r="DC18" s="86"/>
      <c r="DD18" s="86"/>
      <c r="DE18" s="86"/>
      <c r="DF18" s="86"/>
      <c r="DG18" s="86"/>
      <c r="DH18" s="86"/>
      <c r="DI18" s="86"/>
      <c r="DJ18" s="86"/>
      <c r="DK18" s="86"/>
      <c r="DL18" s="86"/>
      <c r="DM18" s="86"/>
      <c r="DN18" s="86"/>
      <c r="DO18" s="86"/>
      <c r="DP18" s="86"/>
      <c r="DQ18" s="86"/>
      <c r="DR18" s="86"/>
      <c r="DS18" s="86"/>
      <c r="DT18" s="86"/>
      <c r="DU18" s="86"/>
      <c r="DV18" s="86"/>
      <c r="DW18" s="86"/>
      <c r="DX18" s="86"/>
      <c r="DY18" s="86"/>
      <c r="DZ18" s="86"/>
      <c r="EA18" s="86"/>
      <c r="EB18" s="86"/>
      <c r="EC18" s="86"/>
      <c r="ED18" s="86"/>
      <c r="EE18" s="86"/>
      <c r="EF18" s="86"/>
      <c r="EG18" s="86"/>
      <c r="EH18" s="86"/>
      <c r="EI18" s="86"/>
      <c r="EJ18" s="86"/>
      <c r="EK18" s="86"/>
      <c r="EL18" s="86"/>
      <c r="EM18" s="86"/>
      <c r="EN18" s="86"/>
      <c r="EO18" s="86"/>
      <c r="EP18" s="86"/>
      <c r="EQ18" s="86"/>
      <c r="ER18" s="86"/>
      <c r="ES18" s="86"/>
      <c r="ET18" s="86"/>
      <c r="EU18" s="86"/>
      <c r="EV18" s="86"/>
      <c r="EW18" s="86"/>
      <c r="EX18" s="86"/>
      <c r="EY18" s="86"/>
      <c r="EZ18" s="86"/>
      <c r="FA18" s="86"/>
      <c r="FB18" s="86"/>
      <c r="FC18" s="86"/>
      <c r="FD18" s="86"/>
      <c r="FE18" s="86"/>
      <c r="FF18" s="86"/>
      <c r="FG18" s="86"/>
      <c r="FH18" s="86"/>
      <c r="FI18" s="86"/>
      <c r="FJ18" s="86"/>
      <c r="FK18" s="86"/>
      <c r="FL18" s="86"/>
      <c r="FM18" s="86"/>
      <c r="FN18" s="86"/>
      <c r="FO18" s="86"/>
      <c r="FP18" s="86"/>
      <c r="FQ18" s="86"/>
      <c r="FR18" s="86"/>
      <c r="FS18" s="86"/>
      <c r="FT18" s="86"/>
      <c r="FU18" s="86"/>
      <c r="FV18" s="86"/>
      <c r="FW18" s="86"/>
      <c r="FX18" s="86"/>
      <c r="FY18" s="86"/>
      <c r="FZ18" s="86"/>
      <c r="GA18" s="86"/>
      <c r="GB18" s="86"/>
      <c r="GC18" s="86"/>
      <c r="GD18" s="86"/>
      <c r="GE18" s="86"/>
      <c r="GF18" s="86"/>
      <c r="GG18" s="86"/>
      <c r="GH18" s="86"/>
      <c r="GI18" s="86"/>
      <c r="GJ18" s="86"/>
      <c r="GK18" s="86"/>
      <c r="GL18" s="86"/>
      <c r="GM18" s="86"/>
      <c r="GN18" s="86"/>
      <c r="GO18" s="86"/>
      <c r="GP18" s="86"/>
      <c r="GQ18" s="86"/>
      <c r="GR18" s="86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  <c r="IO18" s="86"/>
      <c r="IP18" s="86"/>
    </row>
    <row r="19" s="83" customFormat="1" spans="1:250">
      <c r="C19" s="84"/>
      <c r="I19" s="247" t="s">
        <v>177</v>
      </c>
      <c r="J19" s="141"/>
      <c r="K19" s="142">
        <v>46156</v>
      </c>
      <c r="L19" s="141" t="s">
        <v>178</v>
      </c>
      <c r="M19" s="83" t="s">
        <v>138</v>
      </c>
      <c r="O19" s="141" t="s">
        <v>179</v>
      </c>
      <c r="P19" s="248" t="s">
        <v>141</v>
      </c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  <c r="IP19" s="86"/>
    </row>
  </sheetData>
  <mergeCells count="9">
    <mergeCell ref="A1:L1"/>
    <mergeCell ref="B2:D2"/>
    <mergeCell ref="F2:I2"/>
    <mergeCell ref="L2:P2"/>
    <mergeCell ref="B3:I3"/>
    <mergeCell ref="I19:J19"/>
    <mergeCell ref="A3:A5"/>
    <mergeCell ref="I4:I5"/>
    <mergeCell ref="J2:J18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N28" sqref="N28"/>
    </sheetView>
  </sheetViews>
  <sheetFormatPr defaultColWidth="10.125" defaultRowHeight="14.25"/>
  <cols>
    <col min="1" max="1" width="9.625" style="146" customWidth="1"/>
    <col min="2" max="2" width="11.125" style="146" customWidth="1"/>
    <col min="3" max="3" width="9.125" style="146" customWidth="1"/>
    <col min="4" max="4" width="9.5" style="146" customWidth="1"/>
    <col min="5" max="5" width="11.375" style="146" customWidth="1"/>
    <col min="6" max="6" width="10.375" style="146" customWidth="1"/>
    <col min="7" max="7" width="9.5" style="146" customWidth="1"/>
    <col min="8" max="8" width="9.125" style="146" customWidth="1"/>
    <col min="9" max="9" width="8.125" style="146" customWidth="1"/>
    <col min="10" max="10" width="10.5" style="146" customWidth="1"/>
    <col min="11" max="11" width="12.125" style="146" customWidth="1"/>
    <col min="12" max="16384" width="10.125" style="146"/>
  </cols>
  <sheetData>
    <row r="1" ht="23.25" spans="1:13">
      <c r="A1" s="147" t="s">
        <v>209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ht="39" customHeight="1" spans="1:13">
      <c r="A2" s="148" t="s">
        <v>53</v>
      </c>
      <c r="B2" s="149" t="s">
        <v>210</v>
      </c>
      <c r="C2" s="149"/>
      <c r="D2" s="150" t="s">
        <v>61</v>
      </c>
      <c r="E2" s="151" t="str">
        <f>首期!B4</f>
        <v>TAJJBO81715</v>
      </c>
      <c r="F2" s="152" t="s">
        <v>211</v>
      </c>
      <c r="G2" s="153" t="s">
        <v>68</v>
      </c>
      <c r="H2" s="154"/>
      <c r="I2" s="155" t="s">
        <v>57</v>
      </c>
      <c r="J2" s="156" t="s">
        <v>56</v>
      </c>
      <c r="K2" s="157"/>
    </row>
    <row r="3" ht="18" customHeight="1" spans="1:13">
      <c r="A3" s="158" t="s">
        <v>74</v>
      </c>
      <c r="B3" s="159">
        <v>7000</v>
      </c>
      <c r="C3" s="159"/>
      <c r="D3" s="160" t="s">
        <v>212</v>
      </c>
      <c r="E3" s="161">
        <v>46159</v>
      </c>
      <c r="F3" s="162"/>
      <c r="G3" s="162"/>
      <c r="H3" s="163" t="s">
        <v>213</v>
      </c>
      <c r="I3" s="163"/>
      <c r="J3" s="163"/>
      <c r="K3" s="164"/>
    </row>
    <row r="4" ht="18" customHeight="1" spans="1:13">
      <c r="A4" s="165" t="s">
        <v>71</v>
      </c>
      <c r="B4" s="159">
        <v>4</v>
      </c>
      <c r="C4" s="159">
        <v>6</v>
      </c>
      <c r="D4" s="166" t="s">
        <v>214</v>
      </c>
      <c r="E4" s="162" t="s">
        <v>215</v>
      </c>
      <c r="F4" s="162"/>
      <c r="G4" s="162"/>
      <c r="H4" s="166" t="s">
        <v>216</v>
      </c>
      <c r="I4" s="166"/>
      <c r="J4" s="167" t="s">
        <v>65</v>
      </c>
      <c r="K4" s="168" t="s">
        <v>66</v>
      </c>
    </row>
    <row r="5" ht="18" customHeight="1" spans="1:13">
      <c r="A5" s="165" t="s">
        <v>217</v>
      </c>
      <c r="B5" s="159">
        <v>1</v>
      </c>
      <c r="C5" s="159"/>
      <c r="D5" s="160" t="s">
        <v>218</v>
      </c>
      <c r="E5" s="160"/>
      <c r="G5" s="160"/>
      <c r="H5" s="166" t="s">
        <v>219</v>
      </c>
      <c r="I5" s="166"/>
      <c r="J5" s="167" t="s">
        <v>65</v>
      </c>
      <c r="K5" s="168" t="s">
        <v>66</v>
      </c>
    </row>
    <row r="6" ht="18" customHeight="1" spans="1:13">
      <c r="A6" s="169" t="s">
        <v>220</v>
      </c>
      <c r="B6" s="170">
        <v>200</v>
      </c>
      <c r="C6" s="170"/>
      <c r="D6" s="171" t="s">
        <v>221</v>
      </c>
      <c r="E6" s="172">
        <v>7000</v>
      </c>
      <c r="F6" s="172"/>
      <c r="G6" s="171"/>
      <c r="H6" s="173" t="s">
        <v>222</v>
      </c>
      <c r="I6" s="173"/>
      <c r="J6" s="172" t="s">
        <v>65</v>
      </c>
      <c r="K6" s="174" t="s">
        <v>66</v>
      </c>
      <c r="M6" s="175"/>
    </row>
    <row r="7" ht="18" customHeight="1" spans="1:13">
      <c r="A7" s="176"/>
      <c r="B7" s="177"/>
      <c r="C7" s="177"/>
      <c r="D7" s="176"/>
      <c r="E7" s="177"/>
      <c r="F7" s="178"/>
      <c r="G7" s="176"/>
      <c r="H7" s="178"/>
      <c r="I7" s="177"/>
      <c r="J7" s="177"/>
      <c r="K7" s="177"/>
    </row>
    <row r="8" ht="18" customHeight="1" spans="1:13">
      <c r="A8" s="179" t="s">
        <v>223</v>
      </c>
      <c r="B8" s="152" t="s">
        <v>224</v>
      </c>
      <c r="C8" s="152" t="s">
        <v>225</v>
      </c>
      <c r="D8" s="152" t="s">
        <v>226</v>
      </c>
      <c r="E8" s="152" t="s">
        <v>227</v>
      </c>
      <c r="F8" s="152" t="s">
        <v>228</v>
      </c>
      <c r="G8" s="180" t="s">
        <v>229</v>
      </c>
      <c r="H8" s="181"/>
      <c r="I8" s="181"/>
      <c r="J8" s="181"/>
      <c r="K8" s="182"/>
    </row>
    <row r="9" ht="18" customHeight="1" spans="1:13">
      <c r="A9" s="165" t="s">
        <v>230</v>
      </c>
      <c r="B9" s="166"/>
      <c r="C9" s="167" t="s">
        <v>65</v>
      </c>
      <c r="D9" s="167" t="s">
        <v>66</v>
      </c>
      <c r="E9" s="160" t="s">
        <v>231</v>
      </c>
      <c r="F9" s="183" t="s">
        <v>232</v>
      </c>
      <c r="G9" s="184"/>
      <c r="H9" s="185"/>
      <c r="I9" s="185"/>
      <c r="J9" s="185"/>
      <c r="K9" s="186"/>
    </row>
    <row r="10" ht="18" customHeight="1" spans="1:13">
      <c r="A10" s="165" t="s">
        <v>233</v>
      </c>
      <c r="B10" s="166"/>
      <c r="C10" s="167" t="s">
        <v>65</v>
      </c>
      <c r="D10" s="167" t="s">
        <v>66</v>
      </c>
      <c r="E10" s="160" t="s">
        <v>234</v>
      </c>
      <c r="F10" s="183" t="s">
        <v>235</v>
      </c>
      <c r="G10" s="184" t="s">
        <v>236</v>
      </c>
      <c r="H10" s="185"/>
      <c r="I10" s="185"/>
      <c r="J10" s="185"/>
      <c r="K10" s="186"/>
    </row>
    <row r="11" ht="18" customHeight="1" spans="1:13">
      <c r="A11" s="187" t="s">
        <v>182</v>
      </c>
      <c r="B11" s="188"/>
      <c r="C11" s="188"/>
      <c r="D11" s="188"/>
      <c r="E11" s="188"/>
      <c r="F11" s="188"/>
      <c r="G11" s="188"/>
      <c r="H11" s="188"/>
      <c r="I11" s="188"/>
      <c r="J11" s="188"/>
      <c r="K11" s="189"/>
    </row>
    <row r="12" ht="18" customHeight="1" spans="1:13">
      <c r="A12" s="158" t="s">
        <v>88</v>
      </c>
      <c r="B12" s="167" t="s">
        <v>84</v>
      </c>
      <c r="C12" s="167" t="s">
        <v>85</v>
      </c>
      <c r="D12" s="183"/>
      <c r="E12" s="160" t="s">
        <v>86</v>
      </c>
      <c r="F12" s="167" t="s">
        <v>84</v>
      </c>
      <c r="G12" s="167" t="s">
        <v>85</v>
      </c>
      <c r="H12" s="167"/>
      <c r="I12" s="160" t="s">
        <v>237</v>
      </c>
      <c r="J12" s="167" t="s">
        <v>84</v>
      </c>
      <c r="K12" s="168" t="s">
        <v>85</v>
      </c>
    </row>
    <row r="13" ht="18" customHeight="1" spans="1:13">
      <c r="A13" s="158" t="s">
        <v>91</v>
      </c>
      <c r="B13" s="167" t="s">
        <v>84</v>
      </c>
      <c r="C13" s="167" t="s">
        <v>85</v>
      </c>
      <c r="D13" s="183"/>
      <c r="E13" s="160" t="s">
        <v>96</v>
      </c>
      <c r="F13" s="167" t="s">
        <v>84</v>
      </c>
      <c r="G13" s="167" t="s">
        <v>85</v>
      </c>
      <c r="H13" s="167"/>
      <c r="I13" s="160" t="s">
        <v>238</v>
      </c>
      <c r="J13" s="167" t="s">
        <v>84</v>
      </c>
      <c r="K13" s="168" t="s">
        <v>85</v>
      </c>
    </row>
    <row r="14" ht="18" customHeight="1" spans="1:13">
      <c r="A14" s="169" t="s">
        <v>239</v>
      </c>
      <c r="B14" s="172" t="s">
        <v>84</v>
      </c>
      <c r="C14" s="172" t="s">
        <v>85</v>
      </c>
      <c r="D14" s="190"/>
      <c r="E14" s="171" t="s">
        <v>240</v>
      </c>
      <c r="F14" s="172" t="s">
        <v>84</v>
      </c>
      <c r="G14" s="172" t="s">
        <v>85</v>
      </c>
      <c r="H14" s="172"/>
      <c r="I14" s="171" t="s">
        <v>241</v>
      </c>
      <c r="J14" s="172" t="s">
        <v>84</v>
      </c>
      <c r="K14" s="174" t="s">
        <v>85</v>
      </c>
    </row>
    <row r="15" ht="18" customHeight="1" spans="1:13">
      <c r="A15" s="176"/>
      <c r="B15" s="191"/>
      <c r="C15" s="191"/>
      <c r="D15" s="177"/>
      <c r="E15" s="176"/>
      <c r="F15" s="191"/>
      <c r="G15" s="191"/>
      <c r="H15" s="191"/>
      <c r="I15" s="176"/>
      <c r="J15" s="191"/>
      <c r="K15" s="191"/>
    </row>
    <row r="16" s="144" customFormat="1" ht="18" customHeight="1" spans="1:13">
      <c r="A16" s="148" t="s">
        <v>242</v>
      </c>
      <c r="B16" s="155"/>
      <c r="C16" s="155"/>
      <c r="D16" s="155"/>
      <c r="E16" s="155"/>
      <c r="F16" s="155"/>
      <c r="G16" s="155"/>
      <c r="H16" s="155"/>
      <c r="I16" s="155"/>
      <c r="J16" s="155"/>
      <c r="K16" s="192"/>
    </row>
    <row r="17" ht="18" customHeight="1" spans="1:11">
      <c r="A17" s="165" t="s">
        <v>243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93"/>
    </row>
    <row r="18" ht="18" customHeight="1" spans="1:11">
      <c r="A18" s="165" t="s">
        <v>244</v>
      </c>
      <c r="B18" s="166"/>
      <c r="C18" s="166"/>
      <c r="D18" s="166"/>
      <c r="E18" s="166"/>
      <c r="F18" s="166"/>
      <c r="G18" s="166"/>
      <c r="H18" s="166"/>
      <c r="I18" s="166"/>
      <c r="J18" s="166"/>
      <c r="K18" s="193"/>
    </row>
    <row r="19" ht="22" customHeight="1" spans="1:11">
      <c r="A19" s="194"/>
      <c r="B19" s="167"/>
      <c r="C19" s="167"/>
      <c r="D19" s="167"/>
      <c r="E19" s="167"/>
      <c r="F19" s="167"/>
      <c r="G19" s="167"/>
      <c r="H19" s="167"/>
      <c r="I19" s="167"/>
      <c r="J19" s="167"/>
      <c r="K19" s="168"/>
    </row>
    <row r="20" ht="22" customHeight="1" spans="1:11">
      <c r="A20" s="195"/>
      <c r="B20" s="196"/>
      <c r="C20" s="196"/>
      <c r="D20" s="196"/>
      <c r="E20" s="196"/>
      <c r="F20" s="196"/>
      <c r="G20" s="196"/>
      <c r="H20" s="196"/>
      <c r="I20" s="196"/>
      <c r="J20" s="196"/>
      <c r="K20" s="197"/>
    </row>
    <row r="21" ht="22" customHeight="1" spans="1:11">
      <c r="A21" s="195"/>
      <c r="B21" s="196"/>
      <c r="C21" s="196"/>
      <c r="D21" s="196"/>
      <c r="E21" s="196"/>
      <c r="F21" s="196"/>
      <c r="G21" s="196"/>
      <c r="H21" s="196"/>
      <c r="I21" s="196"/>
      <c r="J21" s="196"/>
      <c r="K21" s="197"/>
    </row>
    <row r="22" ht="22" customHeight="1" spans="1:11">
      <c r="A22" s="195"/>
      <c r="B22" s="196"/>
      <c r="C22" s="196"/>
      <c r="D22" s="196"/>
      <c r="E22" s="196"/>
      <c r="F22" s="196"/>
      <c r="G22" s="196"/>
      <c r="H22" s="196"/>
      <c r="I22" s="196"/>
      <c r="J22" s="196"/>
      <c r="K22" s="197"/>
    </row>
    <row r="23" ht="22" customHeight="1" spans="1:11">
      <c r="A23" s="198"/>
      <c r="B23" s="199"/>
      <c r="C23" s="199"/>
      <c r="D23" s="199"/>
      <c r="E23" s="199"/>
      <c r="F23" s="199"/>
      <c r="G23" s="199"/>
      <c r="H23" s="199"/>
      <c r="I23" s="199"/>
      <c r="J23" s="199"/>
      <c r="K23" s="200"/>
    </row>
    <row r="24" ht="18" customHeight="1" spans="1:11">
      <c r="A24" s="165" t="s">
        <v>123</v>
      </c>
      <c r="B24" s="166"/>
      <c r="C24" s="167" t="s">
        <v>65</v>
      </c>
      <c r="D24" s="167" t="s">
        <v>66</v>
      </c>
      <c r="E24" s="163"/>
      <c r="F24" s="163"/>
      <c r="G24" s="163"/>
      <c r="H24" s="163"/>
      <c r="I24" s="163"/>
      <c r="J24" s="163"/>
      <c r="K24" s="164"/>
    </row>
    <row r="25" ht="18" customHeight="1" spans="1:11">
      <c r="A25" s="201" t="s">
        <v>245</v>
      </c>
      <c r="B25" s="202"/>
      <c r="C25" s="202"/>
      <c r="D25" s="202"/>
      <c r="E25" s="202"/>
      <c r="F25" s="202"/>
      <c r="G25" s="202"/>
      <c r="H25" s="202"/>
      <c r="I25" s="202"/>
      <c r="J25" s="202"/>
      <c r="K25" s="203"/>
    </row>
    <row r="26" ht="15" spans="1:11">
      <c r="A26" s="204"/>
      <c r="B26" s="204"/>
      <c r="C26" s="204"/>
      <c r="D26" s="204"/>
      <c r="E26" s="204"/>
      <c r="F26" s="204"/>
      <c r="G26" s="204"/>
      <c r="H26" s="204"/>
      <c r="I26" s="204"/>
      <c r="J26" s="204"/>
      <c r="K26" s="204"/>
    </row>
    <row r="27" ht="20" customHeight="1" spans="1:11">
      <c r="A27" s="205" t="s">
        <v>246</v>
      </c>
      <c r="B27" s="181"/>
      <c r="C27" s="181"/>
      <c r="D27" s="181"/>
      <c r="E27" s="181"/>
      <c r="F27" s="181"/>
      <c r="G27" s="181"/>
      <c r="H27" s="181"/>
      <c r="I27" s="181"/>
      <c r="J27" s="181"/>
      <c r="K27" s="206" t="s">
        <v>247</v>
      </c>
    </row>
    <row r="28" ht="23" customHeight="1" spans="1:11">
      <c r="A28" s="195" t="s">
        <v>248</v>
      </c>
      <c r="B28" s="196"/>
      <c r="C28" s="196"/>
      <c r="D28" s="196"/>
      <c r="E28" s="196"/>
      <c r="F28" s="196"/>
      <c r="G28" s="196"/>
      <c r="H28" s="196"/>
      <c r="I28" s="196"/>
      <c r="J28" s="207"/>
      <c r="K28" s="208">
        <v>1</v>
      </c>
    </row>
    <row r="29" ht="23" customHeight="1" spans="1:11">
      <c r="A29" s="195" t="s">
        <v>249</v>
      </c>
      <c r="B29" s="196"/>
      <c r="C29" s="196"/>
      <c r="D29" s="196"/>
      <c r="E29" s="196"/>
      <c r="F29" s="196"/>
      <c r="G29" s="196"/>
      <c r="H29" s="196"/>
      <c r="I29" s="196"/>
      <c r="J29" s="207"/>
      <c r="K29" s="186">
        <v>2</v>
      </c>
    </row>
    <row r="30" ht="23" customHeight="1" spans="1:11">
      <c r="A30" s="195" t="s">
        <v>250</v>
      </c>
      <c r="B30" s="196"/>
      <c r="C30" s="196"/>
      <c r="D30" s="196"/>
      <c r="E30" s="196"/>
      <c r="F30" s="196"/>
      <c r="G30" s="196"/>
      <c r="H30" s="196"/>
      <c r="I30" s="196"/>
      <c r="J30" s="207"/>
      <c r="K30" s="186">
        <v>2</v>
      </c>
    </row>
    <row r="31" ht="23" customHeight="1" spans="1:11">
      <c r="A31" s="195"/>
      <c r="B31" s="196"/>
      <c r="C31" s="196"/>
      <c r="D31" s="196"/>
      <c r="E31" s="196"/>
      <c r="F31" s="196"/>
      <c r="G31" s="196"/>
      <c r="H31" s="196"/>
      <c r="I31" s="196"/>
      <c r="J31" s="207"/>
      <c r="K31" s="186"/>
    </row>
    <row r="32" ht="23" customHeight="1" spans="1:11">
      <c r="A32" s="195"/>
      <c r="B32" s="196"/>
      <c r="C32" s="196"/>
      <c r="D32" s="196"/>
      <c r="E32" s="196"/>
      <c r="F32" s="196"/>
      <c r="G32" s="196"/>
      <c r="H32" s="196"/>
      <c r="I32" s="196"/>
      <c r="J32" s="207"/>
      <c r="K32" s="209"/>
    </row>
    <row r="33" ht="23" customHeight="1" spans="1:11">
      <c r="A33" s="195"/>
      <c r="B33" s="196"/>
      <c r="C33" s="196"/>
      <c r="D33" s="196"/>
      <c r="E33" s="196"/>
      <c r="F33" s="196"/>
      <c r="G33" s="196"/>
      <c r="H33" s="196"/>
      <c r="I33" s="196"/>
      <c r="J33" s="207"/>
      <c r="K33" s="210"/>
    </row>
    <row r="34" ht="23" customHeight="1" spans="1:11">
      <c r="A34" s="195"/>
      <c r="B34" s="196"/>
      <c r="C34" s="196"/>
      <c r="D34" s="196"/>
      <c r="E34" s="196"/>
      <c r="F34" s="196"/>
      <c r="G34" s="196"/>
      <c r="H34" s="196"/>
      <c r="I34" s="196"/>
      <c r="J34" s="207"/>
      <c r="K34" s="186"/>
    </row>
    <row r="35" ht="23" customHeight="1" spans="1:11">
      <c r="A35" s="195"/>
      <c r="B35" s="196"/>
      <c r="C35" s="196"/>
      <c r="D35" s="196"/>
      <c r="E35" s="196"/>
      <c r="F35" s="196"/>
      <c r="G35" s="196"/>
      <c r="H35" s="196"/>
      <c r="I35" s="196"/>
      <c r="J35" s="207"/>
      <c r="K35" s="211"/>
    </row>
    <row r="36" ht="23" customHeight="1" spans="1:11">
      <c r="A36" s="212" t="s">
        <v>251</v>
      </c>
      <c r="B36" s="213"/>
      <c r="C36" s="213"/>
      <c r="D36" s="213"/>
      <c r="E36" s="213"/>
      <c r="F36" s="213"/>
      <c r="G36" s="213"/>
      <c r="H36" s="213"/>
      <c r="I36" s="213"/>
      <c r="J36" s="214"/>
      <c r="K36" s="215">
        <f>SUM(K28:K35)</f>
        <v>5</v>
      </c>
    </row>
    <row r="37" ht="18.75" customHeight="1" spans="1:11">
      <c r="A37" s="216" t="s">
        <v>252</v>
      </c>
      <c r="B37" s="217"/>
      <c r="C37" s="217"/>
      <c r="D37" s="217"/>
      <c r="E37" s="217"/>
      <c r="F37" s="217"/>
      <c r="G37" s="217"/>
      <c r="H37" s="217"/>
      <c r="I37" s="217"/>
      <c r="J37" s="217"/>
      <c r="K37" s="218"/>
    </row>
    <row r="38" s="145" customFormat="1" ht="18.75" customHeight="1" spans="1:11">
      <c r="A38" s="165" t="s">
        <v>253</v>
      </c>
      <c r="B38" s="166"/>
      <c r="C38" s="166"/>
      <c r="D38" s="163" t="s">
        <v>254</v>
      </c>
      <c r="E38" s="163"/>
      <c r="F38" s="219" t="s">
        <v>255</v>
      </c>
      <c r="G38" s="220"/>
      <c r="H38" s="166" t="s">
        <v>256</v>
      </c>
      <c r="I38" s="166"/>
      <c r="J38" s="166" t="s">
        <v>257</v>
      </c>
      <c r="K38" s="193"/>
    </row>
    <row r="39" ht="18.75" customHeight="1" spans="1:11">
      <c r="A39" s="165" t="s">
        <v>124</v>
      </c>
      <c r="B39" s="166" t="s">
        <v>258</v>
      </c>
      <c r="C39" s="166"/>
      <c r="D39" s="166"/>
      <c r="E39" s="166"/>
      <c r="F39" s="166"/>
      <c r="G39" s="166"/>
      <c r="H39" s="166"/>
      <c r="I39" s="166"/>
      <c r="J39" s="166"/>
      <c r="K39" s="193"/>
    </row>
    <row r="40" ht="24" customHeight="1" spans="1:11">
      <c r="A40" s="165"/>
      <c r="B40" s="166"/>
      <c r="C40" s="166"/>
      <c r="D40" s="166"/>
      <c r="E40" s="166"/>
      <c r="F40" s="166"/>
      <c r="G40" s="166"/>
      <c r="H40" s="166"/>
      <c r="I40" s="166"/>
      <c r="J40" s="166"/>
      <c r="K40" s="193"/>
    </row>
    <row r="41" ht="24" customHeight="1" spans="1:11">
      <c r="A41" s="165"/>
      <c r="B41" s="166"/>
      <c r="C41" s="166"/>
      <c r="D41" s="166"/>
      <c r="E41" s="166"/>
      <c r="F41" s="166"/>
      <c r="G41" s="166"/>
      <c r="H41" s="166"/>
      <c r="I41" s="166"/>
      <c r="J41" s="166"/>
      <c r="K41" s="193"/>
    </row>
    <row r="42" ht="32.1" customHeight="1" spans="1:11">
      <c r="A42" s="169" t="s">
        <v>135</v>
      </c>
      <c r="B42" s="221" t="s">
        <v>259</v>
      </c>
      <c r="C42" s="221"/>
      <c r="D42" s="171" t="s">
        <v>260</v>
      </c>
      <c r="E42" s="190" t="s">
        <v>138</v>
      </c>
      <c r="F42" s="171" t="s">
        <v>139</v>
      </c>
      <c r="G42" s="222">
        <v>46159</v>
      </c>
      <c r="H42" s="223" t="s">
        <v>140</v>
      </c>
      <c r="I42" s="223"/>
      <c r="J42" s="221" t="s">
        <v>141</v>
      </c>
      <c r="K42" s="22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0"/>
  <sheetViews>
    <sheetView tabSelected="1" workbookViewId="0">
      <selection activeCell="Q14" sqref="Q14"/>
    </sheetView>
  </sheetViews>
  <sheetFormatPr defaultColWidth="9" defaultRowHeight="14.25"/>
  <cols>
    <col min="1" max="1" width="16.625" style="83" customWidth="1"/>
    <col min="2" max="3" width="9.125" style="83" customWidth="1"/>
    <col min="4" max="4" width="9.125" style="84" customWidth="1"/>
    <col min="5" max="7" width="9.125" style="83" customWidth="1"/>
    <col min="8" max="8" width="8.5" style="83" customWidth="1"/>
    <col min="9" max="9" width="5.375" style="83" customWidth="1"/>
    <col min="10" max="10" width="2.75" style="83" customWidth="1"/>
    <col min="11" max="13" width="15.625" style="83" customWidth="1"/>
    <col min="14" max="16" width="15.625" style="85" customWidth="1"/>
    <col min="17" max="254" width="9" style="83"/>
    <col min="255" max="16384" width="9" style="86"/>
  </cols>
  <sheetData>
    <row r="1" s="83" customFormat="1" ht="29" customHeight="1" spans="1:257">
      <c r="A1" s="87" t="s">
        <v>144</v>
      </c>
      <c r="B1" s="88"/>
      <c r="C1" s="89"/>
      <c r="D1" s="90"/>
      <c r="E1" s="89"/>
      <c r="F1" s="89"/>
      <c r="G1" s="89"/>
      <c r="H1" s="89"/>
      <c r="I1" s="89"/>
      <c r="J1" s="89"/>
      <c r="K1" s="89"/>
      <c r="L1" s="89"/>
      <c r="M1" s="89"/>
      <c r="N1" s="91"/>
      <c r="O1" s="91"/>
      <c r="P1" s="91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86"/>
      <c r="DC1" s="86"/>
      <c r="DD1" s="86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86"/>
      <c r="DP1" s="86"/>
      <c r="DQ1" s="86"/>
      <c r="DR1" s="86"/>
      <c r="DS1" s="86"/>
      <c r="DT1" s="86"/>
      <c r="DU1" s="86"/>
      <c r="DV1" s="86"/>
      <c r="DW1" s="86"/>
      <c r="DX1" s="86"/>
      <c r="DY1" s="86"/>
      <c r="DZ1" s="86"/>
      <c r="EA1" s="86"/>
      <c r="EB1" s="86"/>
      <c r="EC1" s="86"/>
      <c r="ED1" s="86"/>
      <c r="EE1" s="86"/>
      <c r="EF1" s="86"/>
      <c r="EG1" s="86"/>
      <c r="EH1" s="86"/>
      <c r="EI1" s="86"/>
      <c r="EJ1" s="86"/>
      <c r="EK1" s="86"/>
      <c r="EL1" s="86"/>
      <c r="EM1" s="86"/>
      <c r="EN1" s="86"/>
      <c r="EO1" s="86"/>
      <c r="EP1" s="86"/>
      <c r="EQ1" s="86"/>
      <c r="ER1" s="86"/>
      <c r="ES1" s="86"/>
      <c r="ET1" s="86"/>
      <c r="EU1" s="86"/>
      <c r="EV1" s="86"/>
      <c r="EW1" s="86"/>
      <c r="EX1" s="86"/>
      <c r="EY1" s="86"/>
      <c r="EZ1" s="86"/>
      <c r="FA1" s="86"/>
      <c r="FB1" s="86"/>
      <c r="FC1" s="86"/>
      <c r="FD1" s="86"/>
      <c r="FE1" s="86"/>
      <c r="FF1" s="86"/>
      <c r="FG1" s="86"/>
      <c r="FH1" s="86"/>
      <c r="FI1" s="86"/>
      <c r="FJ1" s="86"/>
      <c r="FK1" s="86"/>
      <c r="FL1" s="86"/>
      <c r="FM1" s="86"/>
      <c r="FN1" s="86"/>
      <c r="FO1" s="86"/>
      <c r="FP1" s="86"/>
      <c r="FQ1" s="86"/>
      <c r="FR1" s="86"/>
      <c r="FS1" s="86"/>
      <c r="FT1" s="86"/>
      <c r="FU1" s="86"/>
      <c r="FV1" s="86"/>
      <c r="FW1" s="86"/>
      <c r="FX1" s="86"/>
      <c r="FY1" s="86"/>
      <c r="FZ1" s="86"/>
      <c r="GA1" s="86"/>
      <c r="GB1" s="86"/>
      <c r="GC1" s="86"/>
      <c r="GD1" s="86"/>
      <c r="GE1" s="86"/>
      <c r="GF1" s="86"/>
      <c r="GG1" s="86"/>
      <c r="GH1" s="86"/>
      <c r="GI1" s="86"/>
      <c r="GJ1" s="86"/>
      <c r="GK1" s="86"/>
      <c r="GL1" s="86"/>
      <c r="GM1" s="86"/>
      <c r="GN1" s="86"/>
      <c r="GO1" s="86"/>
      <c r="GP1" s="86"/>
      <c r="GQ1" s="86"/>
      <c r="GR1" s="86"/>
      <c r="GS1" s="86"/>
      <c r="GT1" s="86"/>
      <c r="GU1" s="86"/>
      <c r="GV1" s="86"/>
      <c r="GW1" s="86"/>
      <c r="GX1" s="86"/>
      <c r="GY1" s="86"/>
      <c r="GZ1" s="86"/>
      <c r="HA1" s="86"/>
      <c r="HB1" s="86"/>
      <c r="HC1" s="86"/>
      <c r="HD1" s="86"/>
      <c r="HE1" s="86"/>
      <c r="HF1" s="86"/>
      <c r="HG1" s="86"/>
      <c r="HH1" s="86"/>
      <c r="HI1" s="86"/>
      <c r="HJ1" s="86"/>
      <c r="HK1" s="86"/>
      <c r="HL1" s="86"/>
      <c r="HM1" s="86"/>
      <c r="HN1" s="86"/>
      <c r="HO1" s="86"/>
      <c r="HP1" s="86"/>
      <c r="HQ1" s="86"/>
      <c r="HR1" s="86"/>
      <c r="HS1" s="86"/>
      <c r="HT1" s="86"/>
      <c r="HU1" s="86"/>
      <c r="HV1" s="86"/>
      <c r="HW1" s="86"/>
      <c r="HX1" s="86"/>
      <c r="HY1" s="86"/>
      <c r="HZ1" s="86"/>
      <c r="IA1" s="86"/>
      <c r="IB1" s="86"/>
      <c r="IC1" s="86"/>
      <c r="ID1" s="86"/>
      <c r="IE1" s="86"/>
      <c r="IF1" s="86"/>
      <c r="IG1" s="86"/>
      <c r="IH1" s="86"/>
      <c r="II1" s="86"/>
      <c r="IJ1" s="86"/>
      <c r="IK1" s="86"/>
      <c r="IL1" s="86"/>
      <c r="IM1" s="86"/>
      <c r="IN1" s="86"/>
      <c r="IO1" s="86"/>
      <c r="IP1" s="86"/>
      <c r="IQ1" s="86"/>
      <c r="IR1" s="86"/>
      <c r="IS1" s="86"/>
      <c r="IT1" s="86"/>
      <c r="IU1" s="86"/>
      <c r="IV1" s="86"/>
      <c r="IW1" s="86"/>
    </row>
    <row r="2" s="83" customFormat="1" ht="20" customHeight="1" spans="1:257">
      <c r="A2" s="92" t="s">
        <v>61</v>
      </c>
      <c r="B2" s="93" t="str">
        <f>首期!B4</f>
        <v>TAJJBO81715</v>
      </c>
      <c r="C2" s="94"/>
      <c r="D2" s="95"/>
      <c r="E2" s="96" t="s">
        <v>67</v>
      </c>
      <c r="F2" s="97" t="str">
        <f>首期!B5</f>
        <v>男式短袖T恤</v>
      </c>
      <c r="G2" s="97"/>
      <c r="H2" s="97"/>
      <c r="I2" s="97"/>
      <c r="J2" s="98"/>
      <c r="K2" s="99" t="s">
        <v>57</v>
      </c>
      <c r="L2" s="100" t="s">
        <v>56</v>
      </c>
      <c r="M2" s="100"/>
      <c r="N2" s="100"/>
      <c r="O2" s="100"/>
      <c r="P2" s="101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/>
      <c r="DE2" s="86"/>
      <c r="DF2" s="86"/>
      <c r="DG2" s="86"/>
      <c r="DH2" s="86"/>
      <c r="DI2" s="86"/>
      <c r="DJ2" s="86"/>
      <c r="DK2" s="86"/>
      <c r="DL2" s="86"/>
      <c r="DM2" s="86"/>
      <c r="DN2" s="86"/>
      <c r="DO2" s="86"/>
      <c r="DP2" s="86"/>
      <c r="DQ2" s="86"/>
      <c r="DR2" s="86"/>
      <c r="DS2" s="86"/>
      <c r="DT2" s="86"/>
      <c r="DU2" s="86"/>
      <c r="DV2" s="86"/>
      <c r="DW2" s="86"/>
      <c r="DX2" s="86"/>
      <c r="DY2" s="86"/>
      <c r="DZ2" s="86"/>
      <c r="EA2" s="86"/>
      <c r="EB2" s="86"/>
      <c r="EC2" s="86"/>
      <c r="ED2" s="86"/>
      <c r="EE2" s="86"/>
      <c r="EF2" s="86"/>
      <c r="EG2" s="86"/>
      <c r="EH2" s="86"/>
      <c r="EI2" s="86"/>
      <c r="EJ2" s="86"/>
      <c r="EK2" s="86"/>
      <c r="EL2" s="86"/>
      <c r="EM2" s="86"/>
      <c r="EN2" s="86"/>
      <c r="EO2" s="86"/>
      <c r="EP2" s="86"/>
      <c r="EQ2" s="86"/>
      <c r="ER2" s="86"/>
      <c r="ES2" s="86"/>
      <c r="ET2" s="86"/>
      <c r="EU2" s="86"/>
      <c r="EV2" s="86"/>
      <c r="EW2" s="86"/>
      <c r="EX2" s="86"/>
      <c r="EY2" s="86"/>
      <c r="EZ2" s="86"/>
      <c r="FA2" s="86"/>
      <c r="FB2" s="86"/>
      <c r="FC2" s="86"/>
      <c r="FD2" s="86"/>
      <c r="FE2" s="86"/>
      <c r="FF2" s="86"/>
      <c r="FG2" s="86"/>
      <c r="FH2" s="86"/>
      <c r="FI2" s="86"/>
      <c r="FJ2" s="86"/>
      <c r="FK2" s="86"/>
      <c r="FL2" s="86"/>
      <c r="FM2" s="86"/>
      <c r="FN2" s="86"/>
      <c r="FO2" s="86"/>
      <c r="FP2" s="86"/>
      <c r="FQ2" s="86"/>
      <c r="FR2" s="86"/>
      <c r="FS2" s="86"/>
      <c r="FT2" s="86"/>
      <c r="FU2" s="86"/>
      <c r="FV2" s="86"/>
      <c r="FW2" s="86"/>
      <c r="FX2" s="86"/>
      <c r="FY2" s="86"/>
      <c r="FZ2" s="86"/>
      <c r="GA2" s="86"/>
      <c r="GB2" s="86"/>
      <c r="GC2" s="86"/>
      <c r="GD2" s="86"/>
      <c r="GE2" s="86"/>
      <c r="GF2" s="86"/>
      <c r="GG2" s="86"/>
      <c r="GH2" s="86"/>
      <c r="GI2" s="86"/>
      <c r="GJ2" s="86"/>
      <c r="GK2" s="86"/>
      <c r="GL2" s="86"/>
      <c r="GM2" s="86"/>
      <c r="GN2" s="86"/>
      <c r="GO2" s="86"/>
      <c r="GP2" s="86"/>
      <c r="GQ2" s="86"/>
      <c r="GR2" s="86"/>
      <c r="GS2" s="86"/>
      <c r="GT2" s="86"/>
      <c r="GU2" s="86"/>
      <c r="GV2" s="86"/>
      <c r="GW2" s="86"/>
      <c r="GX2" s="86"/>
      <c r="GY2" s="86"/>
      <c r="GZ2" s="86"/>
      <c r="HA2" s="86"/>
      <c r="HB2" s="86"/>
      <c r="HC2" s="86"/>
      <c r="HD2" s="86"/>
      <c r="HE2" s="86"/>
      <c r="HF2" s="86"/>
      <c r="HG2" s="86"/>
      <c r="HH2" s="86"/>
      <c r="HI2" s="86"/>
      <c r="HJ2" s="86"/>
      <c r="HK2" s="86"/>
      <c r="HL2" s="86"/>
      <c r="HM2" s="86"/>
      <c r="HN2" s="86"/>
      <c r="HO2" s="86"/>
      <c r="HP2" s="86"/>
      <c r="HQ2" s="86"/>
      <c r="HR2" s="86"/>
      <c r="HS2" s="86"/>
      <c r="HT2" s="86"/>
      <c r="HU2" s="86"/>
      <c r="HV2" s="86"/>
      <c r="HW2" s="86"/>
      <c r="HX2" s="86"/>
      <c r="HY2" s="86"/>
      <c r="HZ2" s="86"/>
      <c r="IA2" s="86"/>
      <c r="IB2" s="86"/>
      <c r="IC2" s="86"/>
      <c r="ID2" s="86"/>
      <c r="IE2" s="86"/>
      <c r="IF2" s="86"/>
      <c r="IG2" s="86"/>
      <c r="IH2" s="86"/>
      <c r="II2" s="86"/>
      <c r="IJ2" s="86"/>
      <c r="IK2" s="86"/>
      <c r="IL2" s="86"/>
      <c r="IM2" s="86"/>
      <c r="IN2" s="86"/>
      <c r="IO2" s="86"/>
      <c r="IP2" s="86"/>
      <c r="IQ2" s="86"/>
      <c r="IR2" s="86"/>
      <c r="IS2" s="86"/>
      <c r="IT2" s="86"/>
      <c r="IU2" s="86"/>
      <c r="IV2" s="86"/>
      <c r="IW2" s="86"/>
    </row>
    <row r="3" s="83" customFormat="1" spans="1:257">
      <c r="A3" s="102" t="s">
        <v>145</v>
      </c>
      <c r="B3" s="103" t="s">
        <v>146</v>
      </c>
      <c r="C3" s="104"/>
      <c r="D3" s="103"/>
      <c r="E3" s="103"/>
      <c r="F3" s="103"/>
      <c r="G3" s="103"/>
      <c r="H3" s="103"/>
      <c r="I3" s="103"/>
      <c r="J3" s="105"/>
      <c r="K3" s="106"/>
      <c r="L3" s="106"/>
      <c r="M3" s="106"/>
      <c r="N3" s="106"/>
      <c r="O3" s="106"/>
      <c r="P3" s="107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  <c r="EO3" s="86"/>
      <c r="EP3" s="86"/>
      <c r="EQ3" s="86"/>
      <c r="ER3" s="86"/>
      <c r="ES3" s="86"/>
      <c r="ET3" s="86"/>
      <c r="EU3" s="86"/>
      <c r="EV3" s="86"/>
      <c r="EW3" s="86"/>
      <c r="EX3" s="86"/>
      <c r="EY3" s="86"/>
      <c r="EZ3" s="86"/>
      <c r="FA3" s="86"/>
      <c r="FB3" s="86"/>
      <c r="FC3" s="86"/>
      <c r="FD3" s="86"/>
      <c r="FE3" s="86"/>
      <c r="FF3" s="86"/>
      <c r="FG3" s="86"/>
      <c r="FH3" s="86"/>
      <c r="FI3" s="86"/>
      <c r="FJ3" s="86"/>
      <c r="FK3" s="86"/>
      <c r="FL3" s="86"/>
      <c r="FM3" s="86"/>
      <c r="FN3" s="86"/>
      <c r="FO3" s="86"/>
      <c r="FP3" s="86"/>
      <c r="FQ3" s="86"/>
      <c r="FR3" s="86"/>
      <c r="FS3" s="86"/>
      <c r="FT3" s="86"/>
      <c r="FU3" s="86"/>
      <c r="FV3" s="86"/>
      <c r="FW3" s="86"/>
      <c r="FX3" s="86"/>
      <c r="FY3" s="86"/>
      <c r="FZ3" s="86"/>
      <c r="GA3" s="86"/>
      <c r="GB3" s="86"/>
      <c r="GC3" s="86"/>
      <c r="GD3" s="86"/>
      <c r="GE3" s="86"/>
      <c r="GF3" s="86"/>
      <c r="GG3" s="86"/>
      <c r="GH3" s="86"/>
      <c r="GI3" s="86"/>
      <c r="GJ3" s="86"/>
      <c r="GK3" s="86"/>
      <c r="GL3" s="86"/>
      <c r="GM3" s="86"/>
      <c r="GN3" s="86"/>
      <c r="GO3" s="86"/>
      <c r="GP3" s="86"/>
      <c r="GQ3" s="86"/>
      <c r="GR3" s="86"/>
      <c r="GS3" s="86"/>
      <c r="GT3" s="86"/>
      <c r="GU3" s="86"/>
      <c r="GV3" s="86"/>
      <c r="GW3" s="86"/>
      <c r="GX3" s="86"/>
      <c r="GY3" s="86"/>
      <c r="GZ3" s="86"/>
      <c r="HA3" s="86"/>
      <c r="HB3" s="86"/>
      <c r="HC3" s="86"/>
      <c r="HD3" s="86"/>
      <c r="HE3" s="86"/>
      <c r="HF3" s="86"/>
      <c r="HG3" s="86"/>
      <c r="HH3" s="86"/>
      <c r="HI3" s="86"/>
      <c r="HJ3" s="86"/>
      <c r="HK3" s="86"/>
      <c r="HL3" s="86"/>
      <c r="HM3" s="86"/>
      <c r="HN3" s="86"/>
      <c r="HO3" s="86"/>
      <c r="HP3" s="86"/>
      <c r="HQ3" s="86"/>
      <c r="HR3" s="86"/>
      <c r="HS3" s="86"/>
      <c r="HT3" s="86"/>
      <c r="HU3" s="86"/>
      <c r="HV3" s="86"/>
      <c r="HW3" s="86"/>
      <c r="HX3" s="86"/>
      <c r="HY3" s="86"/>
      <c r="HZ3" s="86"/>
      <c r="IA3" s="86"/>
      <c r="IB3" s="86"/>
      <c r="IC3" s="86"/>
      <c r="ID3" s="86"/>
      <c r="IE3" s="86"/>
      <c r="IF3" s="86"/>
      <c r="IG3" s="86"/>
      <c r="IH3" s="86"/>
      <c r="II3" s="86"/>
      <c r="IJ3" s="86"/>
      <c r="IK3" s="86"/>
      <c r="IL3" s="86"/>
      <c r="IM3" s="86"/>
      <c r="IN3" s="86"/>
      <c r="IO3" s="86"/>
      <c r="IP3" s="86"/>
      <c r="IQ3" s="86"/>
      <c r="IR3" s="86"/>
      <c r="IS3" s="86"/>
      <c r="IT3" s="86"/>
      <c r="IU3" s="86"/>
      <c r="IV3" s="86"/>
      <c r="IW3" s="86"/>
    </row>
    <row r="4" s="83" customFormat="1" ht="16.5" spans="1:257">
      <c r="A4" s="102"/>
      <c r="B4" s="108" t="s">
        <v>109</v>
      </c>
      <c r="C4" s="109" t="s">
        <v>110</v>
      </c>
      <c r="D4" s="110" t="s">
        <v>111</v>
      </c>
      <c r="E4" s="109" t="s">
        <v>112</v>
      </c>
      <c r="F4" s="109" t="s">
        <v>113</v>
      </c>
      <c r="G4" s="109" t="s">
        <v>114</v>
      </c>
      <c r="H4" s="109" t="s">
        <v>147</v>
      </c>
      <c r="I4" s="111" t="s">
        <v>148</v>
      </c>
      <c r="J4" s="105"/>
      <c r="K4" s="108" t="s">
        <v>109</v>
      </c>
      <c r="L4" s="109" t="s">
        <v>110</v>
      </c>
      <c r="M4" s="110" t="s">
        <v>111</v>
      </c>
      <c r="N4" s="109" t="s">
        <v>112</v>
      </c>
      <c r="O4" s="109" t="s">
        <v>113</v>
      </c>
      <c r="P4" s="112" t="s">
        <v>147</v>
      </c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  <c r="IU4" s="86"/>
      <c r="IV4" s="86"/>
      <c r="IW4" s="86"/>
    </row>
    <row r="5" s="83" customFormat="1" ht="16.5" spans="1:257">
      <c r="A5" s="102"/>
      <c r="B5" s="108" t="s">
        <v>149</v>
      </c>
      <c r="C5" s="109" t="s">
        <v>150</v>
      </c>
      <c r="D5" s="110" t="s">
        <v>151</v>
      </c>
      <c r="E5" s="109" t="s">
        <v>152</v>
      </c>
      <c r="F5" s="109" t="s">
        <v>153</v>
      </c>
      <c r="G5" s="109" t="s">
        <v>154</v>
      </c>
      <c r="H5" s="109" t="s">
        <v>155</v>
      </c>
      <c r="I5" s="111"/>
      <c r="J5" s="113"/>
      <c r="K5" s="114" t="s">
        <v>119</v>
      </c>
      <c r="L5" s="115" t="s">
        <v>117</v>
      </c>
      <c r="M5" s="116" t="s">
        <v>118</v>
      </c>
      <c r="N5" s="116" t="s">
        <v>118</v>
      </c>
      <c r="O5" s="116" t="s">
        <v>116</v>
      </c>
      <c r="P5" s="117" t="s">
        <v>119</v>
      </c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86"/>
      <c r="IA5" s="86"/>
      <c r="IB5" s="86"/>
      <c r="IC5" s="86"/>
      <c r="ID5" s="86"/>
      <c r="IE5" s="86"/>
      <c r="IF5" s="86"/>
      <c r="IG5" s="86"/>
      <c r="IH5" s="86"/>
      <c r="II5" s="86"/>
      <c r="IJ5" s="86"/>
      <c r="IK5" s="86"/>
      <c r="IL5" s="86"/>
      <c r="IM5" s="86"/>
      <c r="IN5" s="86"/>
      <c r="IO5" s="86"/>
      <c r="IP5" s="86"/>
      <c r="IQ5" s="86"/>
      <c r="IR5" s="86"/>
      <c r="IS5" s="86"/>
      <c r="IT5" s="86"/>
      <c r="IU5" s="86"/>
      <c r="IV5" s="86"/>
      <c r="IW5" s="86"/>
    </row>
    <row r="6" s="83" customFormat="1" ht="21" customHeight="1" spans="1:257">
      <c r="A6" s="118" t="s">
        <v>158</v>
      </c>
      <c r="B6" s="119">
        <f>C6-1</f>
        <v>66</v>
      </c>
      <c r="C6" s="119">
        <f>D6-2</f>
        <v>67</v>
      </c>
      <c r="D6" s="120">
        <v>69</v>
      </c>
      <c r="E6" s="119">
        <f>D6+2</f>
        <v>71</v>
      </c>
      <c r="F6" s="119">
        <f>E6+2</f>
        <v>73</v>
      </c>
      <c r="G6" s="119">
        <f>F6+1</f>
        <v>74</v>
      </c>
      <c r="H6" s="119">
        <f>G6+1</f>
        <v>75</v>
      </c>
      <c r="I6" s="121" t="s">
        <v>159</v>
      </c>
      <c r="J6" s="113"/>
      <c r="K6" s="114" t="s">
        <v>261</v>
      </c>
      <c r="L6" s="114" t="s">
        <v>262</v>
      </c>
      <c r="M6" s="114" t="s">
        <v>263</v>
      </c>
      <c r="N6" s="114" t="s">
        <v>264</v>
      </c>
      <c r="O6" s="114" t="s">
        <v>265</v>
      </c>
      <c r="P6" s="122" t="s">
        <v>266</v>
      </c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86"/>
      <c r="IA6" s="86"/>
      <c r="IB6" s="86"/>
      <c r="IC6" s="86"/>
      <c r="ID6" s="86"/>
      <c r="IE6" s="86"/>
      <c r="IF6" s="86"/>
      <c r="IG6" s="86"/>
      <c r="IH6" s="86"/>
      <c r="II6" s="86"/>
      <c r="IJ6" s="86"/>
      <c r="IK6" s="86"/>
      <c r="IL6" s="86"/>
      <c r="IM6" s="86"/>
      <c r="IN6" s="86"/>
      <c r="IO6" s="86"/>
      <c r="IP6" s="86"/>
      <c r="IQ6" s="86"/>
      <c r="IR6" s="86"/>
      <c r="IS6" s="86"/>
      <c r="IT6" s="86"/>
      <c r="IU6" s="86"/>
      <c r="IV6" s="86"/>
      <c r="IW6" s="86"/>
    </row>
    <row r="7" s="83" customFormat="1" ht="21" customHeight="1" spans="1:257">
      <c r="A7" s="123" t="s">
        <v>161</v>
      </c>
      <c r="B7" s="119">
        <f>C7-4</f>
        <v>100</v>
      </c>
      <c r="C7" s="119">
        <f>D7-4</f>
        <v>104</v>
      </c>
      <c r="D7" s="120">
        <v>108</v>
      </c>
      <c r="E7" s="119">
        <f>D7+4</f>
        <v>112</v>
      </c>
      <c r="F7" s="119">
        <f>E7+4</f>
        <v>116</v>
      </c>
      <c r="G7" s="119">
        <f>F7+6</f>
        <v>122</v>
      </c>
      <c r="H7" s="119">
        <f>G7+6</f>
        <v>128</v>
      </c>
      <c r="I7" s="121" t="s">
        <v>159</v>
      </c>
      <c r="J7" s="113"/>
      <c r="K7" s="114" t="s">
        <v>267</v>
      </c>
      <c r="L7" s="114" t="s">
        <v>268</v>
      </c>
      <c r="M7" s="114" t="s">
        <v>269</v>
      </c>
      <c r="N7" s="114" t="s">
        <v>270</v>
      </c>
      <c r="O7" s="114" t="s">
        <v>271</v>
      </c>
      <c r="P7" s="122" t="s">
        <v>272</v>
      </c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6"/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86"/>
      <c r="GZ7" s="86"/>
      <c r="HA7" s="86"/>
      <c r="HB7" s="86"/>
      <c r="HC7" s="86"/>
      <c r="HD7" s="86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</row>
    <row r="8" s="83" customFormat="1" ht="21" customHeight="1" spans="1:257">
      <c r="A8" s="123" t="s">
        <v>163</v>
      </c>
      <c r="B8" s="119">
        <f>C8-4</f>
        <v>98</v>
      </c>
      <c r="C8" s="119">
        <f>D8-4</f>
        <v>102</v>
      </c>
      <c r="D8" s="124">
        <v>106</v>
      </c>
      <c r="E8" s="119">
        <f>D8+4</f>
        <v>110</v>
      </c>
      <c r="F8" s="119">
        <f>E8+5</f>
        <v>115</v>
      </c>
      <c r="G8" s="119">
        <f>F8+6</f>
        <v>121</v>
      </c>
      <c r="H8" s="119">
        <f>G8+7</f>
        <v>128</v>
      </c>
      <c r="I8" s="121" t="s">
        <v>159</v>
      </c>
      <c r="J8" s="113"/>
      <c r="K8" s="114" t="s">
        <v>273</v>
      </c>
      <c r="L8" s="114" t="s">
        <v>274</v>
      </c>
      <c r="M8" s="114" t="s">
        <v>275</v>
      </c>
      <c r="N8" s="114" t="s">
        <v>276</v>
      </c>
      <c r="O8" s="114" t="s">
        <v>275</v>
      </c>
      <c r="P8" s="122" t="s">
        <v>277</v>
      </c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6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6"/>
      <c r="EO8" s="86"/>
      <c r="EP8" s="86"/>
      <c r="EQ8" s="86"/>
      <c r="ER8" s="86"/>
      <c r="ES8" s="86"/>
      <c r="ET8" s="86"/>
      <c r="EU8" s="86"/>
      <c r="EV8" s="86"/>
      <c r="EW8" s="86"/>
      <c r="EX8" s="86"/>
      <c r="EY8" s="86"/>
      <c r="EZ8" s="86"/>
      <c r="FA8" s="86"/>
      <c r="FB8" s="86"/>
      <c r="FC8" s="86"/>
      <c r="FD8" s="86"/>
      <c r="FE8" s="86"/>
      <c r="FF8" s="86"/>
      <c r="FG8" s="86"/>
      <c r="FH8" s="86"/>
      <c r="FI8" s="86"/>
      <c r="FJ8" s="86"/>
      <c r="FK8" s="86"/>
      <c r="FL8" s="86"/>
      <c r="FM8" s="86"/>
      <c r="FN8" s="86"/>
      <c r="FO8" s="86"/>
      <c r="FP8" s="86"/>
      <c r="FQ8" s="86"/>
      <c r="FR8" s="86"/>
      <c r="FS8" s="86"/>
      <c r="FT8" s="86"/>
      <c r="FU8" s="86"/>
      <c r="FV8" s="86"/>
      <c r="FW8" s="86"/>
      <c r="FX8" s="86"/>
      <c r="FY8" s="86"/>
      <c r="FZ8" s="86"/>
      <c r="GA8" s="86"/>
      <c r="GB8" s="86"/>
      <c r="GC8" s="86"/>
      <c r="GD8" s="86"/>
      <c r="GE8" s="86"/>
      <c r="GF8" s="86"/>
      <c r="GG8" s="86"/>
      <c r="GH8" s="86"/>
      <c r="GI8" s="86"/>
      <c r="GJ8" s="86"/>
      <c r="GK8" s="86"/>
      <c r="GL8" s="86"/>
      <c r="GM8" s="86"/>
      <c r="GN8" s="86"/>
      <c r="GO8" s="86"/>
      <c r="GP8" s="86"/>
      <c r="GQ8" s="86"/>
      <c r="GR8" s="86"/>
      <c r="GS8" s="86"/>
      <c r="GT8" s="86"/>
      <c r="GU8" s="86"/>
      <c r="GV8" s="86"/>
      <c r="GW8" s="86"/>
      <c r="GX8" s="86"/>
      <c r="GY8" s="86"/>
      <c r="GZ8" s="86"/>
      <c r="HA8" s="86"/>
      <c r="HB8" s="86"/>
      <c r="HC8" s="86"/>
      <c r="HD8" s="86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86"/>
      <c r="IA8" s="86"/>
      <c r="IB8" s="86"/>
      <c r="IC8" s="86"/>
      <c r="ID8" s="86"/>
      <c r="IE8" s="86"/>
      <c r="IF8" s="86"/>
      <c r="IG8" s="86"/>
      <c r="IH8" s="86"/>
      <c r="II8" s="86"/>
      <c r="IJ8" s="86"/>
      <c r="IK8" s="86"/>
      <c r="IL8" s="86"/>
      <c r="IM8" s="86"/>
      <c r="IN8" s="86"/>
      <c r="IO8" s="86"/>
      <c r="IP8" s="86"/>
      <c r="IQ8" s="86"/>
      <c r="IR8" s="86"/>
      <c r="IS8" s="86"/>
      <c r="IT8" s="86"/>
      <c r="IU8" s="86"/>
      <c r="IV8" s="86"/>
      <c r="IW8" s="86"/>
    </row>
    <row r="9" s="83" customFormat="1" ht="21" customHeight="1" spans="1:257">
      <c r="A9" s="123" t="s">
        <v>164</v>
      </c>
      <c r="B9" s="119">
        <f>C9-1.2</f>
        <v>43.1</v>
      </c>
      <c r="C9" s="119">
        <f>D9-1.2</f>
        <v>44.3</v>
      </c>
      <c r="D9" s="124">
        <v>45.5</v>
      </c>
      <c r="E9" s="119">
        <f>D9+1.2</f>
        <v>46.7</v>
      </c>
      <c r="F9" s="119">
        <f>E9+1.2</f>
        <v>47.9</v>
      </c>
      <c r="G9" s="119">
        <f>F9+1.4</f>
        <v>49.3</v>
      </c>
      <c r="H9" s="119">
        <f>G9+1.4</f>
        <v>50.7</v>
      </c>
      <c r="I9" s="121" t="s">
        <v>165</v>
      </c>
      <c r="J9" s="113"/>
      <c r="K9" s="114" t="s">
        <v>278</v>
      </c>
      <c r="L9" s="114" t="s">
        <v>279</v>
      </c>
      <c r="M9" s="114" t="s">
        <v>280</v>
      </c>
      <c r="N9" s="114" t="s">
        <v>281</v>
      </c>
      <c r="O9" s="114" t="s">
        <v>282</v>
      </c>
      <c r="P9" s="122" t="s">
        <v>283</v>
      </c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</row>
    <row r="10" s="83" customFormat="1" ht="21" customHeight="1" spans="1:257">
      <c r="A10" s="123" t="s">
        <v>167</v>
      </c>
      <c r="B10" s="119">
        <f>C10-0.5</f>
        <v>20.5</v>
      </c>
      <c r="C10" s="119">
        <f>D10-0.5</f>
        <v>21</v>
      </c>
      <c r="D10" s="124">
        <v>21.5</v>
      </c>
      <c r="E10" s="119">
        <f t="shared" ref="E10:H10" si="0">D10+0.5</f>
        <v>22</v>
      </c>
      <c r="F10" s="119">
        <f t="shared" si="0"/>
        <v>22.5</v>
      </c>
      <c r="G10" s="119">
        <f t="shared" si="0"/>
        <v>23</v>
      </c>
      <c r="H10" s="119">
        <f t="shared" si="0"/>
        <v>23.5</v>
      </c>
      <c r="I10" s="121" t="s">
        <v>165</v>
      </c>
      <c r="J10" s="113"/>
      <c r="K10" s="114" t="s">
        <v>284</v>
      </c>
      <c r="L10" s="114" t="s">
        <v>285</v>
      </c>
      <c r="M10" s="114" t="s">
        <v>277</v>
      </c>
      <c r="N10" s="114" t="s">
        <v>286</v>
      </c>
      <c r="O10" s="114" t="s">
        <v>280</v>
      </c>
      <c r="P10" s="122" t="s">
        <v>287</v>
      </c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  <c r="IW10" s="86"/>
    </row>
    <row r="11" s="83" customFormat="1" ht="21" customHeight="1" spans="1:257">
      <c r="A11" s="125" t="s">
        <v>168</v>
      </c>
      <c r="B11" s="126">
        <f>C11-0.8</f>
        <v>17.9</v>
      </c>
      <c r="C11" s="126">
        <f>D11-0.8</f>
        <v>18.7</v>
      </c>
      <c r="D11" s="127">
        <v>19.5</v>
      </c>
      <c r="E11" s="126">
        <f>D11+0.8</f>
        <v>20.3</v>
      </c>
      <c r="F11" s="126">
        <f>E11+0.8</f>
        <v>21.1</v>
      </c>
      <c r="G11" s="126">
        <f>F11+1.3</f>
        <v>22.4</v>
      </c>
      <c r="H11" s="126">
        <f>G11+1.3</f>
        <v>23.7</v>
      </c>
      <c r="I11" s="121" t="s">
        <v>169</v>
      </c>
      <c r="J11" s="113"/>
      <c r="K11" s="114" t="s">
        <v>288</v>
      </c>
      <c r="L11" s="114" t="s">
        <v>263</v>
      </c>
      <c r="M11" s="114" t="s">
        <v>263</v>
      </c>
      <c r="N11" s="114" t="s">
        <v>263</v>
      </c>
      <c r="O11" s="114" t="s">
        <v>263</v>
      </c>
      <c r="P11" s="122" t="s">
        <v>289</v>
      </c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  <c r="IQ11" s="86"/>
      <c r="IR11" s="86"/>
      <c r="IS11" s="86"/>
      <c r="IT11" s="86"/>
      <c r="IU11" s="86"/>
      <c r="IV11" s="86"/>
      <c r="IW11" s="86"/>
    </row>
    <row r="12" s="83" customFormat="1" ht="21" customHeight="1" spans="1:257">
      <c r="A12" s="125" t="s">
        <v>170</v>
      </c>
      <c r="B12" s="126">
        <f>C12-0.6</f>
        <v>16.8</v>
      </c>
      <c r="C12" s="126">
        <f>D12-0.6</f>
        <v>17.4</v>
      </c>
      <c r="D12" s="127">
        <v>18</v>
      </c>
      <c r="E12" s="126">
        <f>D12+0.6</f>
        <v>18.6</v>
      </c>
      <c r="F12" s="126">
        <f>E12+0.6</f>
        <v>19.2</v>
      </c>
      <c r="G12" s="126">
        <f>F12+0.95</f>
        <v>20.15</v>
      </c>
      <c r="H12" s="126">
        <f>G12+0.95</f>
        <v>21.1</v>
      </c>
      <c r="I12" s="121" t="s">
        <v>165</v>
      </c>
      <c r="J12" s="113"/>
      <c r="K12" s="114" t="s">
        <v>263</v>
      </c>
      <c r="L12" s="114" t="s">
        <v>263</v>
      </c>
      <c r="M12" s="114" t="s">
        <v>282</v>
      </c>
      <c r="N12" s="114" t="s">
        <v>290</v>
      </c>
      <c r="O12" s="114" t="s">
        <v>281</v>
      </c>
      <c r="P12" s="122" t="s">
        <v>291</v>
      </c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  <c r="IP12" s="86"/>
      <c r="IQ12" s="86"/>
      <c r="IR12" s="86"/>
      <c r="IS12" s="86"/>
      <c r="IT12" s="86"/>
      <c r="IU12" s="86"/>
      <c r="IV12" s="86"/>
      <c r="IW12" s="86"/>
    </row>
    <row r="13" s="83" customFormat="1" ht="21" customHeight="1" spans="1:257">
      <c r="A13" s="123" t="s">
        <v>172</v>
      </c>
      <c r="B13" s="119">
        <f>C13-0.4</f>
        <v>19.2</v>
      </c>
      <c r="C13" s="119">
        <f>D13-0.4</f>
        <v>19.6</v>
      </c>
      <c r="D13" s="120">
        <v>20</v>
      </c>
      <c r="E13" s="119">
        <f>D13+0.4</f>
        <v>20.4</v>
      </c>
      <c r="F13" s="119">
        <f>E13+0.4</f>
        <v>20.8</v>
      </c>
      <c r="G13" s="119">
        <f>F13+0.6</f>
        <v>21.4</v>
      </c>
      <c r="H13" s="119">
        <f>G13+0.6</f>
        <v>22</v>
      </c>
      <c r="I13" s="121">
        <v>0</v>
      </c>
      <c r="J13" s="113"/>
      <c r="K13" s="114" t="s">
        <v>292</v>
      </c>
      <c r="L13" s="114" t="s">
        <v>293</v>
      </c>
      <c r="M13" s="114" t="s">
        <v>279</v>
      </c>
      <c r="N13" s="114" t="s">
        <v>294</v>
      </c>
      <c r="O13" s="114" t="s">
        <v>295</v>
      </c>
      <c r="P13" s="122" t="s">
        <v>296</v>
      </c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  <c r="IP13" s="86"/>
      <c r="IQ13" s="86"/>
      <c r="IR13" s="86"/>
      <c r="IS13" s="86"/>
      <c r="IT13" s="86"/>
      <c r="IU13" s="86"/>
      <c r="IV13" s="86"/>
      <c r="IW13" s="86"/>
    </row>
    <row r="14" s="83" customFormat="1" ht="21" customHeight="1" spans="1:257">
      <c r="A14" s="123" t="s">
        <v>174</v>
      </c>
      <c r="B14" s="119">
        <f>C14-0.2</f>
        <v>10.6</v>
      </c>
      <c r="C14" s="119">
        <f>D14-0.2</f>
        <v>10.8</v>
      </c>
      <c r="D14" s="120">
        <v>11</v>
      </c>
      <c r="E14" s="119">
        <f>D14+0.2</f>
        <v>11.2</v>
      </c>
      <c r="F14" s="119">
        <f>E14+0.2</f>
        <v>11.4</v>
      </c>
      <c r="G14" s="119">
        <f>F14+0.25</f>
        <v>11.65</v>
      </c>
      <c r="H14" s="119">
        <f>G14+0.25</f>
        <v>11.9</v>
      </c>
      <c r="I14" s="128"/>
      <c r="J14" s="113"/>
      <c r="K14" s="114" t="s">
        <v>297</v>
      </c>
      <c r="L14" s="114" t="s">
        <v>279</v>
      </c>
      <c r="M14" s="114" t="s">
        <v>295</v>
      </c>
      <c r="N14" s="114" t="s">
        <v>298</v>
      </c>
      <c r="O14" s="114" t="s">
        <v>290</v>
      </c>
      <c r="P14" s="122" t="s">
        <v>299</v>
      </c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  <c r="IU14" s="86"/>
      <c r="IV14" s="86"/>
      <c r="IW14" s="86"/>
    </row>
    <row r="15" s="83" customFormat="1" ht="21" customHeight="1" spans="1:257">
      <c r="A15" s="123" t="s">
        <v>175</v>
      </c>
      <c r="B15" s="119">
        <v>1.5</v>
      </c>
      <c r="C15" s="119">
        <v>1.5</v>
      </c>
      <c r="D15" s="120">
        <v>1.5</v>
      </c>
      <c r="E15" s="119">
        <v>1.5</v>
      </c>
      <c r="F15" s="119">
        <v>1.5</v>
      </c>
      <c r="G15" s="119">
        <v>1.5</v>
      </c>
      <c r="H15" s="119">
        <v>1.5</v>
      </c>
      <c r="I15" s="128"/>
      <c r="J15" s="113"/>
      <c r="K15" s="114" t="s">
        <v>263</v>
      </c>
      <c r="L15" s="114" t="s">
        <v>263</v>
      </c>
      <c r="M15" s="114" t="s">
        <v>263</v>
      </c>
      <c r="N15" s="114" t="s">
        <v>263</v>
      </c>
      <c r="O15" s="114" t="s">
        <v>263</v>
      </c>
      <c r="P15" s="122" t="s">
        <v>263</v>
      </c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  <c r="IU15" s="86"/>
      <c r="IV15" s="86"/>
      <c r="IW15" s="86"/>
    </row>
    <row r="16" s="83" customFormat="1" ht="21" customHeight="1" spans="1:257">
      <c r="A16" s="123"/>
      <c r="B16" s="119"/>
      <c r="C16" s="119"/>
      <c r="D16" s="129"/>
      <c r="E16" s="119"/>
      <c r="F16" s="119"/>
      <c r="G16" s="119"/>
      <c r="H16" s="119"/>
      <c r="I16" s="130"/>
      <c r="J16" s="113"/>
      <c r="K16" s="114"/>
      <c r="L16" s="114"/>
      <c r="M16" s="114"/>
      <c r="N16" s="114"/>
      <c r="O16" s="114"/>
      <c r="P16" s="122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  <c r="IU16" s="86"/>
      <c r="IV16" s="86"/>
      <c r="IW16" s="86"/>
    </row>
    <row r="17" s="83" customFormat="1" ht="21" customHeight="1" spans="1:257">
      <c r="A17" s="123"/>
      <c r="B17" s="119"/>
      <c r="C17" s="119"/>
      <c r="D17" s="129"/>
      <c r="E17" s="119"/>
      <c r="F17" s="119"/>
      <c r="G17" s="119"/>
      <c r="H17" s="119"/>
      <c r="I17" s="131"/>
      <c r="J17" s="113"/>
      <c r="K17" s="114"/>
      <c r="L17" s="114"/>
      <c r="M17" s="114"/>
      <c r="N17" s="114"/>
      <c r="O17" s="114"/>
      <c r="P17" s="122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  <c r="IQ17" s="86"/>
      <c r="IR17" s="86"/>
      <c r="IS17" s="86"/>
      <c r="IT17" s="86"/>
      <c r="IU17" s="86"/>
      <c r="IV17" s="86"/>
      <c r="IW17" s="86"/>
    </row>
    <row r="18" s="83" customFormat="1" ht="17.25" spans="1:257">
      <c r="A18" s="132"/>
      <c r="B18" s="133"/>
      <c r="C18" s="133"/>
      <c r="D18" s="133"/>
      <c r="E18" s="134"/>
      <c r="F18" s="133"/>
      <c r="G18" s="133"/>
      <c r="H18" s="133"/>
      <c r="I18" s="133"/>
      <c r="J18" s="135"/>
      <c r="K18" s="136"/>
      <c r="L18" s="136"/>
      <c r="M18" s="137"/>
      <c r="N18" s="136"/>
      <c r="O18" s="136"/>
      <c r="P18" s="138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6"/>
      <c r="CA18" s="86"/>
      <c r="CB18" s="86"/>
      <c r="CC18" s="86"/>
      <c r="CD18" s="86"/>
      <c r="CE18" s="86"/>
      <c r="CF18" s="86"/>
      <c r="CG18" s="86"/>
      <c r="CH18" s="86"/>
      <c r="CI18" s="86"/>
      <c r="CJ18" s="86"/>
      <c r="CK18" s="86"/>
      <c r="CL18" s="86"/>
      <c r="CM18" s="86"/>
      <c r="CN18" s="86"/>
      <c r="CO18" s="86"/>
      <c r="CP18" s="86"/>
      <c r="CQ18" s="86"/>
      <c r="CR18" s="86"/>
      <c r="CS18" s="86"/>
      <c r="CT18" s="86"/>
      <c r="CU18" s="86"/>
      <c r="CV18" s="86"/>
      <c r="CW18" s="86"/>
      <c r="CX18" s="86"/>
      <c r="CY18" s="86"/>
      <c r="CZ18" s="86"/>
      <c r="DA18" s="86"/>
      <c r="DB18" s="86"/>
      <c r="DC18" s="86"/>
      <c r="DD18" s="86"/>
      <c r="DE18" s="86"/>
      <c r="DF18" s="86"/>
      <c r="DG18" s="86"/>
      <c r="DH18" s="86"/>
      <c r="DI18" s="86"/>
      <c r="DJ18" s="86"/>
      <c r="DK18" s="86"/>
      <c r="DL18" s="86"/>
      <c r="DM18" s="86"/>
      <c r="DN18" s="86"/>
      <c r="DO18" s="86"/>
      <c r="DP18" s="86"/>
      <c r="DQ18" s="86"/>
      <c r="DR18" s="86"/>
      <c r="DS18" s="86"/>
      <c r="DT18" s="86"/>
      <c r="DU18" s="86"/>
      <c r="DV18" s="86"/>
      <c r="DW18" s="86"/>
      <c r="DX18" s="86"/>
      <c r="DY18" s="86"/>
      <c r="DZ18" s="86"/>
      <c r="EA18" s="86"/>
      <c r="EB18" s="86"/>
      <c r="EC18" s="86"/>
      <c r="ED18" s="86"/>
      <c r="EE18" s="86"/>
      <c r="EF18" s="86"/>
      <c r="EG18" s="86"/>
      <c r="EH18" s="86"/>
      <c r="EI18" s="86"/>
      <c r="EJ18" s="86"/>
      <c r="EK18" s="86"/>
      <c r="EL18" s="86"/>
      <c r="EM18" s="86"/>
      <c r="EN18" s="86"/>
      <c r="EO18" s="86"/>
      <c r="EP18" s="86"/>
      <c r="EQ18" s="86"/>
      <c r="ER18" s="86"/>
      <c r="ES18" s="86"/>
      <c r="ET18" s="86"/>
      <c r="EU18" s="86"/>
      <c r="EV18" s="86"/>
      <c r="EW18" s="86"/>
      <c r="EX18" s="86"/>
      <c r="EY18" s="86"/>
      <c r="EZ18" s="86"/>
      <c r="FA18" s="86"/>
      <c r="FB18" s="86"/>
      <c r="FC18" s="86"/>
      <c r="FD18" s="86"/>
      <c r="FE18" s="86"/>
      <c r="FF18" s="86"/>
      <c r="FG18" s="86"/>
      <c r="FH18" s="86"/>
      <c r="FI18" s="86"/>
      <c r="FJ18" s="86"/>
      <c r="FK18" s="86"/>
      <c r="FL18" s="86"/>
      <c r="FM18" s="86"/>
      <c r="FN18" s="86"/>
      <c r="FO18" s="86"/>
      <c r="FP18" s="86"/>
      <c r="FQ18" s="86"/>
      <c r="FR18" s="86"/>
      <c r="FS18" s="86"/>
      <c r="FT18" s="86"/>
      <c r="FU18" s="86"/>
      <c r="FV18" s="86"/>
      <c r="FW18" s="86"/>
      <c r="FX18" s="86"/>
      <c r="FY18" s="86"/>
      <c r="FZ18" s="86"/>
      <c r="GA18" s="86"/>
      <c r="GB18" s="86"/>
      <c r="GC18" s="86"/>
      <c r="GD18" s="86"/>
      <c r="GE18" s="86"/>
      <c r="GF18" s="86"/>
      <c r="GG18" s="86"/>
      <c r="GH18" s="86"/>
      <c r="GI18" s="86"/>
      <c r="GJ18" s="86"/>
      <c r="GK18" s="86"/>
      <c r="GL18" s="86"/>
      <c r="GM18" s="86"/>
      <c r="GN18" s="86"/>
      <c r="GO18" s="86"/>
      <c r="GP18" s="86"/>
      <c r="GQ18" s="86"/>
      <c r="GR18" s="86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  <c r="IO18" s="86"/>
      <c r="IP18" s="86"/>
      <c r="IQ18" s="86"/>
      <c r="IR18" s="86"/>
      <c r="IS18" s="86"/>
      <c r="IT18" s="86"/>
      <c r="IU18" s="86"/>
      <c r="IV18" s="86"/>
      <c r="IW18" s="86"/>
    </row>
    <row r="19" s="83" customFormat="1" spans="1:257">
      <c r="A19" s="139" t="s">
        <v>176</v>
      </c>
      <c r="B19" s="139"/>
      <c r="C19" s="139"/>
      <c r="D19" s="140"/>
      <c r="N19" s="85"/>
      <c r="O19" s="85"/>
      <c r="P19" s="85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  <c r="IP19" s="86"/>
      <c r="IQ19" s="86"/>
      <c r="IR19" s="86"/>
      <c r="IS19" s="86"/>
      <c r="IT19" s="86"/>
      <c r="IU19" s="86"/>
      <c r="IV19" s="86"/>
      <c r="IW19" s="86"/>
    </row>
    <row r="20" s="83" customFormat="1" spans="1:257">
      <c r="D20" s="84"/>
      <c r="K20" s="141" t="s">
        <v>177</v>
      </c>
      <c r="L20" s="142">
        <v>46159</v>
      </c>
      <c r="M20" s="141" t="s">
        <v>178</v>
      </c>
      <c r="N20" s="143" t="s">
        <v>138</v>
      </c>
      <c r="O20" s="143" t="s">
        <v>179</v>
      </c>
      <c r="P20" s="85" t="s">
        <v>141</v>
      </c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86"/>
      <c r="CC20" s="86"/>
      <c r="CD20" s="86"/>
      <c r="CE20" s="86"/>
      <c r="CF20" s="86"/>
      <c r="CG20" s="86"/>
      <c r="CH20" s="86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86"/>
      <c r="DB20" s="86"/>
      <c r="DC20" s="86"/>
      <c r="DD20" s="86"/>
      <c r="DE20" s="86"/>
      <c r="DF20" s="86"/>
      <c r="DG20" s="86"/>
      <c r="DH20" s="86"/>
      <c r="DI20" s="86"/>
      <c r="DJ20" s="86"/>
      <c r="DK20" s="86"/>
      <c r="DL20" s="86"/>
      <c r="DM20" s="86"/>
      <c r="DN20" s="86"/>
      <c r="DO20" s="86"/>
      <c r="DP20" s="86"/>
      <c r="DQ20" s="86"/>
      <c r="DR20" s="86"/>
      <c r="DS20" s="86"/>
      <c r="DT20" s="86"/>
      <c r="DU20" s="86"/>
      <c r="DV20" s="86"/>
      <c r="DW20" s="86"/>
      <c r="DX20" s="86"/>
      <c r="DY20" s="86"/>
      <c r="DZ20" s="86"/>
      <c r="EA20" s="86"/>
      <c r="EB20" s="86"/>
      <c r="EC20" s="86"/>
      <c r="ED20" s="86"/>
      <c r="EE20" s="86"/>
      <c r="EF20" s="86"/>
      <c r="EG20" s="86"/>
      <c r="EH20" s="86"/>
      <c r="EI20" s="86"/>
      <c r="EJ20" s="86"/>
      <c r="EK20" s="86"/>
      <c r="EL20" s="86"/>
      <c r="EM20" s="86"/>
      <c r="EN20" s="86"/>
      <c r="EO20" s="86"/>
      <c r="EP20" s="86"/>
      <c r="EQ20" s="86"/>
      <c r="ER20" s="86"/>
      <c r="ES20" s="86"/>
      <c r="ET20" s="86"/>
      <c r="EU20" s="86"/>
      <c r="EV20" s="86"/>
      <c r="EW20" s="86"/>
      <c r="EX20" s="86"/>
      <c r="EY20" s="86"/>
      <c r="EZ20" s="86"/>
      <c r="FA20" s="86"/>
      <c r="FB20" s="86"/>
      <c r="FC20" s="86"/>
      <c r="FD20" s="86"/>
      <c r="FE20" s="86"/>
      <c r="FF20" s="86"/>
      <c r="FG20" s="86"/>
      <c r="FH20" s="86"/>
      <c r="FI20" s="86"/>
      <c r="FJ20" s="86"/>
      <c r="FK20" s="86"/>
      <c r="FL20" s="86"/>
      <c r="FM20" s="86"/>
      <c r="FN20" s="86"/>
      <c r="FO20" s="86"/>
      <c r="FP20" s="86"/>
      <c r="FQ20" s="86"/>
      <c r="FR20" s="86"/>
      <c r="FS20" s="86"/>
      <c r="FT20" s="86"/>
      <c r="FU20" s="86"/>
      <c r="FV20" s="86"/>
      <c r="FW20" s="86"/>
      <c r="FX20" s="86"/>
      <c r="FY20" s="86"/>
      <c r="FZ20" s="86"/>
      <c r="GA20" s="86"/>
      <c r="GB20" s="86"/>
      <c r="GC20" s="86"/>
      <c r="GD20" s="86"/>
      <c r="GE20" s="86"/>
      <c r="GF20" s="86"/>
      <c r="GG20" s="86"/>
      <c r="GH20" s="86"/>
      <c r="GI20" s="86"/>
      <c r="GJ20" s="86"/>
      <c r="GK20" s="86"/>
      <c r="GL20" s="86"/>
      <c r="GM20" s="86"/>
      <c r="GN20" s="86"/>
      <c r="GO20" s="86"/>
      <c r="GP20" s="86"/>
      <c r="GQ20" s="86"/>
      <c r="GR20" s="86"/>
      <c r="GS20" s="86"/>
      <c r="GT20" s="86"/>
      <c r="GU20" s="86"/>
      <c r="GV20" s="86"/>
      <c r="GW20" s="86"/>
      <c r="GX20" s="86"/>
      <c r="GY20" s="86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  <c r="HU20" s="86"/>
      <c r="HV20" s="86"/>
      <c r="HW20" s="86"/>
      <c r="HX20" s="86"/>
      <c r="HY20" s="86"/>
      <c r="HZ20" s="86"/>
      <c r="IA20" s="86"/>
      <c r="IB20" s="86"/>
      <c r="IC20" s="86"/>
      <c r="ID20" s="86"/>
      <c r="IE20" s="86"/>
      <c r="IF20" s="86"/>
      <c r="IG20" s="86"/>
      <c r="IH20" s="86"/>
      <c r="II20" s="86"/>
      <c r="IJ20" s="86"/>
      <c r="IK20" s="86"/>
      <c r="IL20" s="86"/>
      <c r="IM20" s="86"/>
      <c r="IN20" s="86"/>
      <c r="IO20" s="86"/>
      <c r="IP20" s="86"/>
      <c r="IQ20" s="86"/>
      <c r="IR20" s="86"/>
      <c r="IS20" s="86"/>
      <c r="IT20" s="86"/>
      <c r="IU20" s="86"/>
      <c r="IV20" s="86"/>
      <c r="IW20" s="86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8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22" workbookViewId="0">
      <selection activeCell="N20" sqref="N20"/>
    </sheetView>
  </sheetViews>
  <sheetFormatPr defaultColWidth="10.125" defaultRowHeight="14.25"/>
  <cols>
    <col min="1" max="1" width="9.625" style="146" customWidth="1"/>
    <col min="2" max="2" width="11.125" style="146" customWidth="1"/>
    <col min="3" max="3" width="9.125" style="146" customWidth="1"/>
    <col min="4" max="4" width="9.5" style="146" customWidth="1"/>
    <col min="5" max="5" width="11.375" style="146" customWidth="1"/>
    <col min="6" max="6" width="10.375" style="146" customWidth="1"/>
    <col min="7" max="7" width="9.5" style="146" customWidth="1"/>
    <col min="8" max="8" width="9.125" style="146" customWidth="1"/>
    <col min="9" max="9" width="8.125" style="146" customWidth="1"/>
    <col min="10" max="10" width="10.5" style="146" customWidth="1"/>
    <col min="11" max="11" width="12.125" style="146" customWidth="1"/>
    <col min="12" max="16384" width="10.125" style="146"/>
  </cols>
  <sheetData>
    <row r="1" ht="23.25" spans="1:13">
      <c r="A1" s="147" t="s">
        <v>209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ht="39" customHeight="1" spans="1:13">
      <c r="A2" s="148" t="s">
        <v>53</v>
      </c>
      <c r="B2" s="149" t="s">
        <v>210</v>
      </c>
      <c r="C2" s="149"/>
      <c r="D2" s="150" t="s">
        <v>61</v>
      </c>
      <c r="E2" s="151" t="str">
        <f>首期!B4</f>
        <v>TAJJBO81715</v>
      </c>
      <c r="F2" s="152" t="s">
        <v>211</v>
      </c>
      <c r="G2" s="153" t="s">
        <v>68</v>
      </c>
      <c r="H2" s="154"/>
      <c r="I2" s="155" t="s">
        <v>57</v>
      </c>
      <c r="J2" s="156" t="s">
        <v>56</v>
      </c>
      <c r="K2" s="157"/>
    </row>
    <row r="3" ht="18" customHeight="1" spans="1:13">
      <c r="A3" s="158" t="s">
        <v>74</v>
      </c>
      <c r="B3" s="159" t="s">
        <v>300</v>
      </c>
      <c r="C3" s="159"/>
      <c r="D3" s="160" t="s">
        <v>212</v>
      </c>
      <c r="E3" s="161">
        <v>46051</v>
      </c>
      <c r="F3" s="162"/>
      <c r="G3" s="162"/>
      <c r="H3" s="163" t="s">
        <v>213</v>
      </c>
      <c r="I3" s="163"/>
      <c r="J3" s="163"/>
      <c r="K3" s="164"/>
    </row>
    <row r="4" ht="18" customHeight="1" spans="1:13">
      <c r="A4" s="165" t="s">
        <v>71</v>
      </c>
      <c r="B4" s="159">
        <v>5</v>
      </c>
      <c r="C4" s="159">
        <v>6</v>
      </c>
      <c r="D4" s="166" t="s">
        <v>214</v>
      </c>
      <c r="E4" s="162" t="s">
        <v>215</v>
      </c>
      <c r="F4" s="162"/>
      <c r="G4" s="162"/>
      <c r="H4" s="166" t="s">
        <v>216</v>
      </c>
      <c r="I4" s="166"/>
      <c r="J4" s="167" t="s">
        <v>65</v>
      </c>
      <c r="K4" s="168" t="s">
        <v>66</v>
      </c>
    </row>
    <row r="5" ht="18" customHeight="1" spans="1:13">
      <c r="A5" s="165" t="s">
        <v>217</v>
      </c>
      <c r="B5" s="159">
        <v>1</v>
      </c>
      <c r="C5" s="159"/>
      <c r="D5" s="160" t="s">
        <v>218</v>
      </c>
      <c r="E5" s="160"/>
      <c r="G5" s="160"/>
      <c r="H5" s="166" t="s">
        <v>219</v>
      </c>
      <c r="I5" s="166"/>
      <c r="J5" s="167" t="s">
        <v>65</v>
      </c>
      <c r="K5" s="168" t="s">
        <v>66</v>
      </c>
    </row>
    <row r="6" ht="18" customHeight="1" spans="1:13">
      <c r="A6" s="169" t="s">
        <v>220</v>
      </c>
      <c r="B6" s="170">
        <v>200</v>
      </c>
      <c r="C6" s="170"/>
      <c r="D6" s="171" t="s">
        <v>221</v>
      </c>
      <c r="E6" s="172">
        <f>1900+4100</f>
        <v>6000</v>
      </c>
      <c r="F6" s="172"/>
      <c r="G6" s="171"/>
      <c r="H6" s="173" t="s">
        <v>222</v>
      </c>
      <c r="I6" s="173"/>
      <c r="J6" s="172" t="s">
        <v>65</v>
      </c>
      <c r="K6" s="174" t="s">
        <v>66</v>
      </c>
      <c r="M6" s="175"/>
    </row>
    <row r="7" ht="18" customHeight="1" spans="1:13">
      <c r="A7" s="176"/>
      <c r="B7" s="177"/>
      <c r="C7" s="177"/>
      <c r="D7" s="176"/>
      <c r="E7" s="177"/>
      <c r="F7" s="178"/>
      <c r="G7" s="176"/>
      <c r="H7" s="178"/>
      <c r="I7" s="177"/>
      <c r="J7" s="177"/>
      <c r="K7" s="177"/>
    </row>
    <row r="8" ht="18" customHeight="1" spans="1:13">
      <c r="A8" s="179" t="s">
        <v>223</v>
      </c>
      <c r="B8" s="152" t="s">
        <v>224</v>
      </c>
      <c r="C8" s="152" t="s">
        <v>225</v>
      </c>
      <c r="D8" s="152" t="s">
        <v>226</v>
      </c>
      <c r="E8" s="152" t="s">
        <v>227</v>
      </c>
      <c r="F8" s="152" t="s">
        <v>228</v>
      </c>
      <c r="G8" s="180" t="s">
        <v>301</v>
      </c>
      <c r="H8" s="181"/>
      <c r="I8" s="181"/>
      <c r="J8" s="181"/>
      <c r="K8" s="182"/>
    </row>
    <row r="9" ht="18" customHeight="1" spans="1:13">
      <c r="A9" s="165" t="s">
        <v>230</v>
      </c>
      <c r="B9" s="166"/>
      <c r="C9" s="167" t="s">
        <v>65</v>
      </c>
      <c r="D9" s="167" t="s">
        <v>66</v>
      </c>
      <c r="E9" s="160" t="s">
        <v>231</v>
      </c>
      <c r="F9" s="183" t="s">
        <v>232</v>
      </c>
      <c r="G9" s="184"/>
      <c r="H9" s="185"/>
      <c r="I9" s="185"/>
      <c r="J9" s="185"/>
      <c r="K9" s="186"/>
    </row>
    <row r="10" ht="18" customHeight="1" spans="1:13">
      <c r="A10" s="165" t="s">
        <v>233</v>
      </c>
      <c r="B10" s="166"/>
      <c r="C10" s="167" t="s">
        <v>65</v>
      </c>
      <c r="D10" s="167" t="s">
        <v>66</v>
      </c>
      <c r="E10" s="160" t="s">
        <v>234</v>
      </c>
      <c r="F10" s="183" t="s">
        <v>235</v>
      </c>
      <c r="G10" s="184" t="s">
        <v>236</v>
      </c>
      <c r="H10" s="185"/>
      <c r="I10" s="185"/>
      <c r="J10" s="185"/>
      <c r="K10" s="186"/>
    </row>
    <row r="11" ht="18" customHeight="1" spans="1:13">
      <c r="A11" s="187" t="s">
        <v>182</v>
      </c>
      <c r="B11" s="188"/>
      <c r="C11" s="188"/>
      <c r="D11" s="188"/>
      <c r="E11" s="188"/>
      <c r="F11" s="188"/>
      <c r="G11" s="188"/>
      <c r="H11" s="188"/>
      <c r="I11" s="188"/>
      <c r="J11" s="188"/>
      <c r="K11" s="189"/>
    </row>
    <row r="12" ht="18" customHeight="1" spans="1:13">
      <c r="A12" s="158" t="s">
        <v>88</v>
      </c>
      <c r="B12" s="167" t="s">
        <v>84</v>
      </c>
      <c r="C12" s="167" t="s">
        <v>85</v>
      </c>
      <c r="D12" s="183"/>
      <c r="E12" s="160" t="s">
        <v>86</v>
      </c>
      <c r="F12" s="167" t="s">
        <v>84</v>
      </c>
      <c r="G12" s="167" t="s">
        <v>85</v>
      </c>
      <c r="H12" s="167"/>
      <c r="I12" s="160" t="s">
        <v>237</v>
      </c>
      <c r="J12" s="167" t="s">
        <v>84</v>
      </c>
      <c r="K12" s="168" t="s">
        <v>85</v>
      </c>
    </row>
    <row r="13" ht="18" customHeight="1" spans="1:13">
      <c r="A13" s="158" t="s">
        <v>91</v>
      </c>
      <c r="B13" s="167" t="s">
        <v>84</v>
      </c>
      <c r="C13" s="167" t="s">
        <v>85</v>
      </c>
      <c r="D13" s="183"/>
      <c r="E13" s="160" t="s">
        <v>96</v>
      </c>
      <c r="F13" s="167" t="s">
        <v>84</v>
      </c>
      <c r="G13" s="167" t="s">
        <v>85</v>
      </c>
      <c r="H13" s="167"/>
      <c r="I13" s="160" t="s">
        <v>238</v>
      </c>
      <c r="J13" s="167" t="s">
        <v>84</v>
      </c>
      <c r="K13" s="168" t="s">
        <v>85</v>
      </c>
    </row>
    <row r="14" ht="18" customHeight="1" spans="1:13">
      <c r="A14" s="169" t="s">
        <v>239</v>
      </c>
      <c r="B14" s="172" t="s">
        <v>84</v>
      </c>
      <c r="C14" s="172" t="s">
        <v>85</v>
      </c>
      <c r="D14" s="190"/>
      <c r="E14" s="171" t="s">
        <v>240</v>
      </c>
      <c r="F14" s="172" t="s">
        <v>84</v>
      </c>
      <c r="G14" s="172" t="s">
        <v>85</v>
      </c>
      <c r="H14" s="172"/>
      <c r="I14" s="171" t="s">
        <v>241</v>
      </c>
      <c r="J14" s="172" t="s">
        <v>84</v>
      </c>
      <c r="K14" s="174" t="s">
        <v>85</v>
      </c>
    </row>
    <row r="15" ht="18" customHeight="1" spans="1:13">
      <c r="A15" s="176"/>
      <c r="B15" s="191"/>
      <c r="C15" s="191"/>
      <c r="D15" s="177"/>
      <c r="E15" s="176"/>
      <c r="F15" s="191"/>
      <c r="G15" s="191"/>
      <c r="H15" s="191"/>
      <c r="I15" s="176"/>
      <c r="J15" s="191"/>
      <c r="K15" s="191"/>
    </row>
    <row r="16" s="144" customFormat="1" ht="18" customHeight="1" spans="1:13">
      <c r="A16" s="148" t="s">
        <v>242</v>
      </c>
      <c r="B16" s="155"/>
      <c r="C16" s="155"/>
      <c r="D16" s="155"/>
      <c r="E16" s="155"/>
      <c r="F16" s="155"/>
      <c r="G16" s="155"/>
      <c r="H16" s="155"/>
      <c r="I16" s="155"/>
      <c r="J16" s="155"/>
      <c r="K16" s="192"/>
    </row>
    <row r="17" ht="18" customHeight="1" spans="1:11">
      <c r="A17" s="165" t="s">
        <v>243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93"/>
    </row>
    <row r="18" ht="18" customHeight="1" spans="1:11">
      <c r="A18" s="165" t="s">
        <v>244</v>
      </c>
      <c r="B18" s="166"/>
      <c r="C18" s="166"/>
      <c r="D18" s="166"/>
      <c r="E18" s="166"/>
      <c r="F18" s="166"/>
      <c r="G18" s="166"/>
      <c r="H18" s="166"/>
      <c r="I18" s="166"/>
      <c r="J18" s="166"/>
      <c r="K18" s="193"/>
    </row>
    <row r="19" ht="22" customHeight="1" spans="1:11">
      <c r="A19" s="194"/>
      <c r="B19" s="167"/>
      <c r="C19" s="167"/>
      <c r="D19" s="167"/>
      <c r="E19" s="167"/>
      <c r="F19" s="167"/>
      <c r="G19" s="167"/>
      <c r="H19" s="167"/>
      <c r="I19" s="167"/>
      <c r="J19" s="167"/>
      <c r="K19" s="168"/>
    </row>
    <row r="20" ht="22" customHeight="1" spans="1:11">
      <c r="A20" s="195"/>
      <c r="B20" s="196"/>
      <c r="C20" s="196"/>
      <c r="D20" s="196"/>
      <c r="E20" s="196"/>
      <c r="F20" s="196"/>
      <c r="G20" s="196"/>
      <c r="H20" s="196"/>
      <c r="I20" s="196"/>
      <c r="J20" s="196"/>
      <c r="K20" s="197"/>
    </row>
    <row r="21" ht="22" customHeight="1" spans="1:11">
      <c r="A21" s="195"/>
      <c r="B21" s="196"/>
      <c r="C21" s="196"/>
      <c r="D21" s="196"/>
      <c r="E21" s="196"/>
      <c r="F21" s="196"/>
      <c r="G21" s="196"/>
      <c r="H21" s="196"/>
      <c r="I21" s="196"/>
      <c r="J21" s="196"/>
      <c r="K21" s="197"/>
    </row>
    <row r="22" ht="22" customHeight="1" spans="1:11">
      <c r="A22" s="195"/>
      <c r="B22" s="196"/>
      <c r="C22" s="196"/>
      <c r="D22" s="196"/>
      <c r="E22" s="196"/>
      <c r="F22" s="196"/>
      <c r="G22" s="196"/>
      <c r="H22" s="196"/>
      <c r="I22" s="196"/>
      <c r="J22" s="196"/>
      <c r="K22" s="197"/>
    </row>
    <row r="23" ht="22" customHeight="1" spans="1:11">
      <c r="A23" s="198"/>
      <c r="B23" s="199"/>
      <c r="C23" s="199"/>
      <c r="D23" s="199"/>
      <c r="E23" s="199"/>
      <c r="F23" s="199"/>
      <c r="G23" s="199"/>
      <c r="H23" s="199"/>
      <c r="I23" s="199"/>
      <c r="J23" s="199"/>
      <c r="K23" s="200"/>
    </row>
    <row r="24" ht="18" customHeight="1" spans="1:11">
      <c r="A24" s="165" t="s">
        <v>123</v>
      </c>
      <c r="B24" s="166"/>
      <c r="C24" s="167" t="s">
        <v>65</v>
      </c>
      <c r="D24" s="167" t="s">
        <v>66</v>
      </c>
      <c r="E24" s="163"/>
      <c r="F24" s="163"/>
      <c r="G24" s="163"/>
      <c r="H24" s="163"/>
      <c r="I24" s="163"/>
      <c r="J24" s="163"/>
      <c r="K24" s="164"/>
    </row>
    <row r="25" ht="18" customHeight="1" spans="1:11">
      <c r="A25" s="201" t="s">
        <v>245</v>
      </c>
      <c r="B25" s="202"/>
      <c r="C25" s="202"/>
      <c r="D25" s="202"/>
      <c r="E25" s="202"/>
      <c r="F25" s="202"/>
      <c r="G25" s="202"/>
      <c r="H25" s="202"/>
      <c r="I25" s="202"/>
      <c r="J25" s="202"/>
      <c r="K25" s="203"/>
    </row>
    <row r="26" ht="15" spans="1:11">
      <c r="A26" s="204"/>
      <c r="B26" s="204"/>
      <c r="C26" s="204"/>
      <c r="D26" s="204"/>
      <c r="E26" s="204"/>
      <c r="F26" s="204"/>
      <c r="G26" s="204"/>
      <c r="H26" s="204"/>
      <c r="I26" s="204"/>
      <c r="J26" s="204"/>
      <c r="K26" s="204"/>
    </row>
    <row r="27" ht="20" customHeight="1" spans="1:11">
      <c r="A27" s="205" t="s">
        <v>246</v>
      </c>
      <c r="B27" s="181"/>
      <c r="C27" s="181"/>
      <c r="D27" s="181"/>
      <c r="E27" s="181"/>
      <c r="F27" s="181"/>
      <c r="G27" s="181"/>
      <c r="H27" s="181"/>
      <c r="I27" s="181"/>
      <c r="J27" s="181"/>
      <c r="K27" s="206" t="s">
        <v>247</v>
      </c>
    </row>
    <row r="28" ht="23" customHeight="1" spans="1:11">
      <c r="A28" s="195" t="s">
        <v>302</v>
      </c>
      <c r="B28" s="196"/>
      <c r="C28" s="196"/>
      <c r="D28" s="196"/>
      <c r="E28" s="196"/>
      <c r="F28" s="196"/>
      <c r="G28" s="196"/>
      <c r="H28" s="196"/>
      <c r="I28" s="196"/>
      <c r="J28" s="207"/>
      <c r="K28" s="208">
        <v>1</v>
      </c>
    </row>
    <row r="29" ht="23" customHeight="1" spans="1:11">
      <c r="A29" s="195" t="s">
        <v>303</v>
      </c>
      <c r="B29" s="196"/>
      <c r="C29" s="196"/>
      <c r="D29" s="196"/>
      <c r="E29" s="196"/>
      <c r="F29" s="196"/>
      <c r="G29" s="196"/>
      <c r="H29" s="196"/>
      <c r="I29" s="196"/>
      <c r="J29" s="207"/>
      <c r="K29" s="186">
        <v>1</v>
      </c>
    </row>
    <row r="30" ht="23" customHeight="1" spans="1:11">
      <c r="A30" s="195" t="s">
        <v>304</v>
      </c>
      <c r="B30" s="196"/>
      <c r="C30" s="196"/>
      <c r="D30" s="196"/>
      <c r="E30" s="196"/>
      <c r="F30" s="196"/>
      <c r="G30" s="196"/>
      <c r="H30" s="196"/>
      <c r="I30" s="196"/>
      <c r="J30" s="207"/>
      <c r="K30" s="186">
        <v>1</v>
      </c>
    </row>
    <row r="31" ht="23" customHeight="1" spans="1:11">
      <c r="A31" s="195"/>
      <c r="B31" s="196"/>
      <c r="C31" s="196"/>
      <c r="D31" s="196"/>
      <c r="E31" s="196"/>
      <c r="F31" s="196"/>
      <c r="G31" s="196"/>
      <c r="H31" s="196"/>
      <c r="I31" s="196"/>
      <c r="J31" s="207"/>
      <c r="K31" s="186"/>
    </row>
    <row r="32" ht="23" customHeight="1" spans="1:11">
      <c r="A32" s="195"/>
      <c r="B32" s="196"/>
      <c r="C32" s="196"/>
      <c r="D32" s="196"/>
      <c r="E32" s="196"/>
      <c r="F32" s="196"/>
      <c r="G32" s="196"/>
      <c r="H32" s="196"/>
      <c r="I32" s="196"/>
      <c r="J32" s="207"/>
      <c r="K32" s="209"/>
    </row>
    <row r="33" ht="23" customHeight="1" spans="1:11">
      <c r="A33" s="195"/>
      <c r="B33" s="196"/>
      <c r="C33" s="196"/>
      <c r="D33" s="196"/>
      <c r="E33" s="196"/>
      <c r="F33" s="196"/>
      <c r="G33" s="196"/>
      <c r="H33" s="196"/>
      <c r="I33" s="196"/>
      <c r="J33" s="207"/>
      <c r="K33" s="210"/>
    </row>
    <row r="34" ht="23" customHeight="1" spans="1:11">
      <c r="A34" s="195"/>
      <c r="B34" s="196"/>
      <c r="C34" s="196"/>
      <c r="D34" s="196"/>
      <c r="E34" s="196"/>
      <c r="F34" s="196"/>
      <c r="G34" s="196"/>
      <c r="H34" s="196"/>
      <c r="I34" s="196"/>
      <c r="J34" s="207"/>
      <c r="K34" s="186"/>
    </row>
    <row r="35" ht="23" customHeight="1" spans="1:11">
      <c r="A35" s="195"/>
      <c r="B35" s="196"/>
      <c r="C35" s="196"/>
      <c r="D35" s="196"/>
      <c r="E35" s="196"/>
      <c r="F35" s="196"/>
      <c r="G35" s="196"/>
      <c r="H35" s="196"/>
      <c r="I35" s="196"/>
      <c r="J35" s="207"/>
      <c r="K35" s="211"/>
    </row>
    <row r="36" ht="23" customHeight="1" spans="1:11">
      <c r="A36" s="212" t="s">
        <v>251</v>
      </c>
      <c r="B36" s="213"/>
      <c r="C36" s="213"/>
      <c r="D36" s="213"/>
      <c r="E36" s="213"/>
      <c r="F36" s="213"/>
      <c r="G36" s="213"/>
      <c r="H36" s="213"/>
      <c r="I36" s="213"/>
      <c r="J36" s="214"/>
      <c r="K36" s="215">
        <f>SUM(K28:K35)</f>
        <v>3</v>
      </c>
    </row>
    <row r="37" ht="18.75" customHeight="1" spans="1:11">
      <c r="A37" s="216" t="s">
        <v>252</v>
      </c>
      <c r="B37" s="217"/>
      <c r="C37" s="217"/>
      <c r="D37" s="217"/>
      <c r="E37" s="217"/>
      <c r="F37" s="217"/>
      <c r="G37" s="217"/>
      <c r="H37" s="217"/>
      <c r="I37" s="217"/>
      <c r="J37" s="217"/>
      <c r="K37" s="218"/>
    </row>
    <row r="38" s="145" customFormat="1" ht="18.75" customHeight="1" spans="1:11">
      <c r="A38" s="165" t="s">
        <v>253</v>
      </c>
      <c r="B38" s="166"/>
      <c r="C38" s="166"/>
      <c r="D38" s="163" t="s">
        <v>254</v>
      </c>
      <c r="E38" s="163"/>
      <c r="F38" s="219" t="s">
        <v>255</v>
      </c>
      <c r="G38" s="220"/>
      <c r="H38" s="166" t="s">
        <v>256</v>
      </c>
      <c r="I38" s="166"/>
      <c r="J38" s="166" t="s">
        <v>257</v>
      </c>
      <c r="K38" s="193"/>
    </row>
    <row r="39" ht="18.75" customHeight="1" spans="1:11">
      <c r="A39" s="165" t="s">
        <v>124</v>
      </c>
      <c r="B39" s="166" t="s">
        <v>305</v>
      </c>
      <c r="C39" s="166"/>
      <c r="D39" s="166"/>
      <c r="E39" s="166"/>
      <c r="F39" s="166"/>
      <c r="G39" s="166"/>
      <c r="H39" s="166"/>
      <c r="I39" s="166"/>
      <c r="J39" s="166"/>
      <c r="K39" s="193"/>
    </row>
    <row r="40" ht="24" customHeight="1" spans="1:11">
      <c r="A40" s="165"/>
      <c r="B40" s="166"/>
      <c r="C40" s="166"/>
      <c r="D40" s="166"/>
      <c r="E40" s="166"/>
      <c r="F40" s="166"/>
      <c r="G40" s="166"/>
      <c r="H40" s="166"/>
      <c r="I40" s="166"/>
      <c r="J40" s="166"/>
      <c r="K40" s="193"/>
    </row>
    <row r="41" ht="24" customHeight="1" spans="1:11">
      <c r="A41" s="165"/>
      <c r="B41" s="166"/>
      <c r="C41" s="166"/>
      <c r="D41" s="166"/>
      <c r="E41" s="166"/>
      <c r="F41" s="166"/>
      <c r="G41" s="166"/>
      <c r="H41" s="166"/>
      <c r="I41" s="166"/>
      <c r="J41" s="166"/>
      <c r="K41" s="193"/>
    </row>
    <row r="42" ht="32.1" customHeight="1" spans="1:11">
      <c r="A42" s="169" t="s">
        <v>135</v>
      </c>
      <c r="B42" s="221" t="s">
        <v>259</v>
      </c>
      <c r="C42" s="221"/>
      <c r="D42" s="171" t="s">
        <v>260</v>
      </c>
      <c r="E42" s="190" t="s">
        <v>138</v>
      </c>
      <c r="F42" s="171" t="s">
        <v>139</v>
      </c>
      <c r="G42" s="222">
        <v>46031</v>
      </c>
      <c r="H42" s="223" t="s">
        <v>140</v>
      </c>
      <c r="I42" s="223"/>
      <c r="J42" s="221" t="s">
        <v>141</v>
      </c>
      <c r="K42" s="22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尾期第一批</vt:lpstr>
      <vt:lpstr>验货尺寸表 (尾期第一批)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倒霉鬼</cp:lastModifiedBy>
  <dcterms:created xsi:type="dcterms:W3CDTF">2020-03-11T01:34:00Z</dcterms:created>
  <dcterms:modified xsi:type="dcterms:W3CDTF">2026-05-17T13:39:51Z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