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27" firstSheet="1" activeTab="3"/>
  </bookViews>
  <sheets>
    <sheet name="工作内容" sheetId="1" r:id="rId1"/>
    <sheet name="AQL2.5验货" sheetId="2" r:id="rId2"/>
    <sheet name="首期" sheetId="3" r:id="rId3"/>
    <sheet name="验货尺寸表 首期" sheetId="16" r:id="rId4"/>
    <sheet name="验货尺寸表" sheetId="6" r:id="rId5"/>
    <sheet name="1.面料验布" sheetId="7" r:id="rId6"/>
    <sheet name="2.面料缩率" sheetId="8" r:id="rId7"/>
    <sheet name="3.面料互染" sheetId="9" r:id="rId8"/>
    <sheet name="4.面料静水压" sheetId="10" r:id="rId9"/>
    <sheet name="5.特殊工艺测试" sheetId="11" r:id="rId10"/>
    <sheet name="6.织带类缩率测试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<sst xmlns="http://schemas.openxmlformats.org/spreadsheetml/2006/main" count="610" uniqueCount="309">
  <si>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</si>
  <si>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</si>
  <si>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</si>
  <si>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</si>
  <si>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</si>
  <si>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</si>
  <si>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</si>
  <si>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</si>
  <si>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</si>
  <si>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</si>
  <si>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</si>
  <si>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</si>
  <si>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</si>
  <si>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</si>
  <si>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</si>
  <si>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</si>
  <si>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</si>
  <si>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</si>
  <si>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</si>
  <si>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</si>
  <si>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</si>
  <si>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</si>
  <si>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</si>
  <si>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</si>
  <si>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</si>
  <si>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</si>
  <si>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</si>
  <si>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</si>
  <si>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</si>
  <si>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</si>
  <si>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</si>
  <si>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</si>
  <si>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</si>
  <si>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</si>
  <si>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</si>
  <si>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</si>
  <si>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</si>
  <si>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</si>
  <si>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</si>
  <si>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</si>
  <si>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</si>
  <si>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</si>
  <si>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</si>
  <si>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</si>
  <si>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</si>
  <si>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</si>
  <si>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</si>
  <si>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</si>
  <si>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</si>
  <si>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</si>
  <si>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</si>
  <si>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</si>
  <si>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</si>
  <si>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</si>
  <si>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</si>
  <si>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</si>
  <si>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</si>
  <si>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</si>
  <si>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济宁汶上金成分厂</t>
  </si>
  <si>
    <t>订单基础信息</t>
  </si>
  <si>
    <t>生产•出货进度</t>
  </si>
  <si>
    <t>指示•确认资料</t>
  </si>
  <si>
    <t>款号</t>
  </si>
  <si>
    <t>TADDAO91285</t>
  </si>
  <si>
    <t>合同交期</t>
  </si>
  <si>
    <t>产前确认样</t>
  </si>
  <si>
    <t>有</t>
  </si>
  <si>
    <t>无</t>
  </si>
  <si>
    <t>品名</t>
  </si>
  <si>
    <t>男式羽绒服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</si>
  <si>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</si>
  <si>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</si>
  <si>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</si>
  <si>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</si>
  <si>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</si>
  <si>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</si>
  <si>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4579件</t>
  </si>
  <si>
    <t>包装预计完成日</t>
  </si>
  <si>
    <t>印花、刺绣确认样</t>
  </si>
  <si>
    <t>采购凭证编号：</t>
  </si>
  <si>
    <t>CGDD26042900013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</si>
  <si>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</si>
  <si>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</si>
  <si>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</si>
  <si>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</si>
  <si>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</si>
  <si>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</si>
  <si>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</si>
  <si>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</si>
  <si>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</si>
  <si>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</si>
  <si>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</si>
  <si>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</si>
  <si>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</si>
  <si>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</si>
  <si>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</si>
  <si>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</si>
  <si>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</si>
  <si>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</si>
  <si>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</si>
  <si>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</si>
  <si>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</si>
  <si>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</si>
  <si>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</si>
  <si>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</si>
  <si>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</si>
  <si>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</si>
  <si>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</si>
  <si>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</si>
  <si>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</si>
  <si>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</si>
  <si>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S-165/88B</t>
  </si>
  <si>
    <t>M-170/92B</t>
  </si>
  <si>
    <t>L-175/96B</t>
  </si>
  <si>
    <t>XL-180/100B</t>
  </si>
  <si>
    <t>XXL-185/104B</t>
  </si>
  <si>
    <t>XXXL-190/108B</t>
  </si>
  <si>
    <t>未裁齐原因</t>
  </si>
  <si>
    <t>黑色 G01X</t>
  </si>
  <si>
    <t>海鸥灰</t>
  </si>
  <si>
    <t>陆续裁剪中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</si>
  <si>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</si>
  <si>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G01X，XL，5件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</si>
  <si>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</si>
  <si>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</si>
  <si>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</si>
  <si>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</si>
  <si>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</si>
  <si>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</si>
  <si>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 xml:space="preserve">1, 前中拉链起波浪， 吃势不均匀， 挂面偏紧。 </t>
  </si>
  <si>
    <t>2， 门禁不平整， 宽窄不均匀， 砸扣不平整， A面有圈。</t>
  </si>
  <si>
    <t xml:space="preserve">3， 胸袋三角处不平整， 压胶处有线毛， 缝份不一致。 </t>
  </si>
  <si>
    <t xml:space="preserve">4， 腰拼接不平整。 </t>
  </si>
  <si>
    <t xml:space="preserve">5，帽檐缝份偏大， 不均匀。 </t>
  </si>
  <si>
    <t xml:space="preserve">6， 下摆套结不平整。 </t>
  </si>
  <si>
    <t>以上问题请及时改正。</t>
  </si>
  <si>
    <t>【耐洗水确认】</t>
  </si>
  <si>
    <t>粘衬</t>
  </si>
  <si>
    <t>胶膜</t>
  </si>
  <si>
    <t>扭曲</t>
  </si>
  <si>
    <t>补充事项：洗后无异常</t>
  </si>
  <si>
    <t>【重大改善说明及整改复核时间】</t>
  </si>
  <si>
    <t>1，问题点中期检验复核改进情况。</t>
  </si>
  <si>
    <t>检验部门</t>
  </si>
  <si>
    <t>品控部</t>
  </si>
  <si>
    <t>检验担当</t>
  </si>
  <si>
    <t>徐晏文</t>
  </si>
  <si>
    <t>查验时间</t>
  </si>
  <si>
    <t>工厂负责人</t>
  </si>
  <si>
    <t>孔风芹</t>
  </si>
  <si>
    <t>【整改结果】</t>
  </si>
  <si>
    <t>复核时间</t>
  </si>
  <si>
    <t>黑色</t>
  </si>
  <si>
    <t>M</t>
  </si>
  <si>
    <t>L</t>
  </si>
  <si>
    <t>XL</t>
  </si>
  <si>
    <t>XXL</t>
  </si>
  <si>
    <t>XXXL</t>
  </si>
  <si>
    <t>码号</t>
  </si>
  <si>
    <t>S</t>
  </si>
  <si>
    <r>
      <rPr>
        <sz val="11"/>
        <color indexed="8"/>
        <rFont val="宋体"/>
        <charset val="134"/>
      </rPr>
      <t>X</t>
    </r>
    <r>
      <rPr>
        <sz val="11"/>
        <color indexed="8"/>
        <rFont val="宋体"/>
        <charset val="134"/>
      </rPr>
      <t>XXXL</t>
    </r>
  </si>
  <si>
    <t>170/92B</t>
  </si>
  <si>
    <t>175/96B</t>
  </si>
  <si>
    <r>
      <rPr>
        <sz val="11"/>
        <rFont val="宋体"/>
        <charset val="134"/>
      </rPr>
      <t>18</t>
    </r>
    <r>
      <rPr>
        <sz val="11"/>
        <rFont val="宋体"/>
        <charset val="134"/>
      </rPr>
      <t>5</t>
    </r>
    <r>
      <rPr>
        <sz val="11"/>
        <rFont val="宋体"/>
        <charset val="134"/>
      </rPr>
      <t>/104B</t>
    </r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</si>
  <si>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90</t>
    </r>
    <r>
      <rPr>
        <sz val="11"/>
        <rFont val="宋体"/>
        <charset val="134"/>
      </rPr>
      <t>/108B</t>
    </r>
  </si>
  <si>
    <t>号型</t>
  </si>
  <si>
    <t>165/88B</t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</si>
  <si>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80</t>
    </r>
    <r>
      <rPr>
        <sz val="11"/>
        <rFont val="宋体"/>
        <charset val="134"/>
      </rPr>
      <t>/100B</t>
    </r>
  </si>
  <si>
    <r>
      <rPr>
        <sz val="11"/>
        <rFont val="宋体"/>
        <charset val="134"/>
      </rPr>
      <t>19</t>
    </r>
    <r>
      <rPr>
        <sz val="11"/>
        <rFont val="宋体"/>
        <charset val="134"/>
      </rPr>
      <t>5</t>
    </r>
    <r>
      <rPr>
        <sz val="11"/>
        <rFont val="宋体"/>
        <charset val="134"/>
      </rPr>
      <t>/112B</t>
    </r>
  </si>
  <si>
    <t>洗前</t>
  </si>
  <si>
    <t>洗后</t>
  </si>
  <si>
    <t>后中长</t>
  </si>
  <si>
    <t>+0.5</t>
  </si>
  <si>
    <t>前中长</t>
  </si>
  <si>
    <t>胸围</t>
  </si>
  <si>
    <t>+0</t>
  </si>
  <si>
    <t>腰围</t>
  </si>
  <si>
    <t>下摆平量</t>
  </si>
  <si>
    <t>总肩宽</t>
  </si>
  <si>
    <t>+1.8</t>
  </si>
  <si>
    <t>肩点袖长</t>
  </si>
  <si>
    <t>+0.7</t>
  </si>
  <si>
    <t>袖肥</t>
  </si>
  <si>
    <t>+0.2</t>
  </si>
  <si>
    <t>袖肘</t>
  </si>
  <si>
    <t>+0.3</t>
  </si>
  <si>
    <t>袖口 拉量</t>
  </si>
  <si>
    <t>下领围</t>
  </si>
  <si>
    <t>帽嘴高</t>
  </si>
  <si>
    <t>前领高</t>
  </si>
  <si>
    <t>帽高　</t>
  </si>
  <si>
    <t>-0.5</t>
  </si>
  <si>
    <t>帽宽</t>
  </si>
  <si>
    <t>侧插开口长</t>
  </si>
  <si>
    <t>胸袋长</t>
  </si>
  <si>
    <t>充绒量(g)</t>
  </si>
  <si>
    <t>水洗标指示含绒量</t>
  </si>
  <si>
    <t>大货首件</t>
  </si>
  <si>
    <t>外套类胸围——腋下侧缝2厘米处横量</t>
  </si>
  <si>
    <t>外套类袖肥——腋下袖底缝2厘米处横量</t>
  </si>
  <si>
    <t>后中袖长——四点量，从后中经肩点、经袖肘位量至水平袖口处</t>
  </si>
  <si>
    <t>袖肥/2（参考值/推版软件都具有功能：给出袖山高袖山曲线对应袖窿等长自动得出袖肥）</t>
  </si>
  <si>
    <t>腰围：XXL以上尺寸以缩小前腰省为前提。后片后背宽腰省要保持，侧线腰省和前胸宽腰省可减少。</t>
  </si>
  <si>
    <t>QC规格测量表</t>
  </si>
  <si>
    <t>部位名称</t>
  </si>
  <si>
    <t>指示规格  FINAL SPEC</t>
  </si>
  <si>
    <t>样品规格  SAMPLE SPEC</t>
  </si>
  <si>
    <t>S165/88B</t>
  </si>
  <si>
    <t>M170/92B</t>
  </si>
  <si>
    <t>L175/96B</t>
  </si>
  <si>
    <t>XL180/100B</t>
  </si>
  <si>
    <t>XXL185/104B</t>
  </si>
  <si>
    <t>XXXL190/108B</t>
  </si>
  <si>
    <t>备注：</t>
  </si>
  <si>
    <t xml:space="preserve">     齐色齐码各2-3件，有问题的另加测量数量。</t>
  </si>
  <si>
    <t>验货时间：3/8</t>
  </si>
  <si>
    <t>跟单QC:聂延志</t>
  </si>
  <si>
    <t>工厂负责人：李景彦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</si>
  <si>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</si>
  <si>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</si>
  <si>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</si>
  <si>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</si>
  <si>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</si>
  <si>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</si>
  <si>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</si>
  <si>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</si>
  <si>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</si>
  <si>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</si>
  <si>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</si>
  <si>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</si>
  <si>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</si>
  <si>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</si>
  <si>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</si>
  <si>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</si>
  <si>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</si>
  <si>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FW11920</t>
  </si>
  <si>
    <t>青岛锦瑞麟</t>
  </si>
  <si>
    <t>合格</t>
  </si>
  <si>
    <t>YES</t>
  </si>
  <si>
    <t>260307193-1</t>
  </si>
  <si>
    <t>制表时间：2026/4/20</t>
  </si>
  <si>
    <t>测试人签名： 张秀萍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</si>
  <si>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</si>
  <si>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</si>
  <si>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</si>
  <si>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</si>
  <si>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</si>
  <si>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</si>
  <si>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</si>
  <si>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</si>
  <si>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</si>
  <si>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径向：-2 纬向：-3</t>
  </si>
  <si>
    <t>径向：-3 纬向：-3</t>
  </si>
  <si>
    <t>径向：-2 纬向：-2</t>
  </si>
  <si>
    <t>径向：-1纬向：-1</t>
  </si>
  <si>
    <t>径向：-1 纬向：-1</t>
  </si>
  <si>
    <t>制表时间：2026/4/25</t>
  </si>
  <si>
    <t>测试人签名：张秀萍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</si>
  <si>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</si>
  <si>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</si>
  <si>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</si>
  <si>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</si>
  <si>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</si>
  <si>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</si>
  <si>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</si>
  <si>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</si>
  <si>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</si>
  <si>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</si>
  <si>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</si>
  <si>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无拼色情况没做，深色已做浸泡测试无异常。</t>
  </si>
  <si>
    <t>物料6</t>
  </si>
  <si>
    <t>物料7</t>
  </si>
  <si>
    <t>物料8</t>
  </si>
  <si>
    <t>物料9</t>
  </si>
  <si>
    <t>物料10</t>
  </si>
  <si>
    <t>制表时间：2026/4/26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</si>
  <si>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</si>
  <si>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</si>
  <si>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</si>
  <si>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</si>
  <si>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</si>
  <si>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</si>
  <si>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</si>
  <si>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</si>
  <si>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</si>
  <si>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</si>
  <si>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</si>
  <si>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TOREAD-特殊工艺测试报告登记表</t>
  </si>
  <si>
    <t>使用部位</t>
  </si>
  <si>
    <t>物料工艺1</t>
  </si>
  <si>
    <t>物料工艺2</t>
  </si>
  <si>
    <t>物料工艺3</t>
  </si>
  <si>
    <t>帽子</t>
  </si>
  <si>
    <t>印花</t>
  </si>
  <si>
    <t>洗测2次</t>
  </si>
  <si>
    <t>洗测3次</t>
  </si>
  <si>
    <t>洗测4次</t>
  </si>
  <si>
    <t>洗测5次</t>
  </si>
  <si>
    <t>制表时间：2026/4/28</t>
  </si>
  <si>
    <t>测试要求：
1、胶条、装饰胶膜、印花类、生粘、激光开孔类
2、每款上线前做测试。
3、水温40°洗水40分钟，机洗一个程序，洗水共计5次。</t>
  </si>
  <si>
    <t>TOREAD - 织带类缩率测试报告登记表</t>
  </si>
  <si>
    <t>气烫缩</t>
  </si>
  <si>
    <t>经向百分比</t>
  </si>
  <si>
    <t>锦湾</t>
  </si>
  <si>
    <t>ZD00265</t>
  </si>
  <si>
    <t>泰丰</t>
  </si>
  <si>
    <t>XJ00007</t>
  </si>
  <si>
    <t>XJ00002</t>
  </si>
  <si>
    <t xml:space="preserve">测试要求：
1、织带及弹力织带、像根松紧、包边条等到厂后第一时间，做测试。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</si>
</sst>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_ "/>
    <numFmt numFmtId="178" formatCode="0.0_ "/>
    <numFmt numFmtId="179" formatCode="0.00_ "/>
  </numFmts>
  <fonts count="6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sz val="9"/>
      <color theme="1"/>
      <name val="宋体"/>
      <charset val="134"/>
    </font>
    <font>
      <sz val="9"/>
      <color rgb="FFFF000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color rgb="FFFF0000"/>
      <name val="宋体"/>
      <charset val="134"/>
    </font>
    <font>
      <sz val="12"/>
      <name val="仿宋_GB2312"/>
      <charset val="134"/>
    </font>
    <font>
      <sz val="11"/>
      <name val="微软雅黑"/>
      <charset val="134"/>
    </font>
    <font>
      <b/>
      <sz val="11"/>
      <name val="微软雅黑"/>
      <charset val="134"/>
    </font>
    <font>
      <sz val="11"/>
      <color indexed="8"/>
      <name val="宋体"/>
      <charset val="134"/>
    </font>
    <font>
      <b/>
      <sz val="12"/>
      <name val="宋体"/>
      <charset val="134"/>
    </font>
    <font>
      <sz val="11"/>
      <color rgb="FFFF0000"/>
      <name val="微软雅黑"/>
      <charset val="134"/>
    </font>
    <font>
      <b/>
      <sz val="10"/>
      <name val="微软雅黑"/>
      <charset val="134"/>
    </font>
    <font>
      <b/>
      <sz val="11"/>
      <color rgb="FFFF0000"/>
      <name val="微软雅黑"/>
      <charset val="134"/>
    </font>
    <font>
      <sz val="12"/>
      <name val="微软雅黑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E9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43" fillId="0" borderId="0" applyFont="0" applyFill="0" applyBorder="0" applyAlignment="0" applyProtection="0">
      <alignment vertical="center"/>
    </xf>
    <xf numFmtId="44" fontId="43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>
      <alignment vertical="center"/>
    </xf>
    <xf numFmtId="42" fontId="43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3" fillId="8" borderId="79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80" applyNumberFormat="0" applyFill="0" applyAlignment="0" applyProtection="0">
      <alignment vertical="center"/>
    </xf>
    <xf numFmtId="0" fontId="50" fillId="0" borderId="80" applyNumberFormat="0" applyFill="0" applyAlignment="0" applyProtection="0">
      <alignment vertical="center"/>
    </xf>
    <xf numFmtId="0" fontId="51" fillId="0" borderId="81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9" borderId="82" applyNumberFormat="0" applyAlignment="0" applyProtection="0">
      <alignment vertical="center"/>
    </xf>
    <xf numFmtId="0" fontId="53" fillId="10" borderId="83" applyNumberFormat="0" applyAlignment="0" applyProtection="0">
      <alignment vertical="center"/>
    </xf>
    <xf numFmtId="0" fontId="54" fillId="10" borderId="82" applyNumberFormat="0" applyAlignment="0" applyProtection="0">
      <alignment vertical="center"/>
    </xf>
    <xf numFmtId="0" fontId="55" fillId="11" borderId="84" applyNumberFormat="0" applyAlignment="0" applyProtection="0">
      <alignment vertical="center"/>
    </xf>
    <xf numFmtId="0" fontId="56" fillId="0" borderId="85" applyNumberFormat="0" applyFill="0" applyAlignment="0" applyProtection="0">
      <alignment vertical="center"/>
    </xf>
    <xf numFmtId="0" fontId="57" fillId="0" borderId="86" applyNumberFormat="0" applyFill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2" fillId="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62" fillId="20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23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62" fillId="31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62" fillId="34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>
      <alignment vertical="center"/>
    </xf>
    <xf numFmtId="0" fontId="43" fillId="0" borderId="0"/>
    <xf numFmtId="0" fontId="24" fillId="0" borderId="0">
      <alignment vertical="center"/>
    </xf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/>
  </cellStyleXfs>
  <cellXfs count="33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177" fontId="11" fillId="3" borderId="4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0" fillId="0" borderId="2" xfId="0" applyFont="1" applyBorder="1"/>
    <xf numFmtId="49" fontId="0" fillId="0" borderId="2" xfId="0" applyNumberFormat="1" applyFont="1" applyBorder="1"/>
    <xf numFmtId="49" fontId="6" fillId="0" borderId="6" xfId="0" applyNumberFormat="1" applyFont="1" applyBorder="1" applyAlignment="1">
      <alignment horizontal="left" vertical="center"/>
    </xf>
    <xf numFmtId="0" fontId="13" fillId="3" borderId="0" xfId="50" applyFont="1" applyFill="1"/>
    <xf numFmtId="49" fontId="13" fillId="3" borderId="0" xfId="50" applyNumberFormat="1" applyFont="1" applyFill="1"/>
    <xf numFmtId="0" fontId="14" fillId="3" borderId="0" xfId="50" applyFont="1" applyFill="1" applyBorder="1" applyAlignment="1">
      <alignment horizontal="center"/>
    </xf>
    <xf numFmtId="0" fontId="13" fillId="3" borderId="0" xfId="50" applyFont="1" applyFill="1" applyBorder="1" applyAlignment="1">
      <alignment horizontal="center"/>
    </xf>
    <xf numFmtId="0" fontId="14" fillId="3" borderId="2" xfId="49" applyFont="1" applyFill="1" applyBorder="1" applyAlignment="1">
      <alignment horizontal="left" vertical="center"/>
    </xf>
    <xf numFmtId="0" fontId="15" fillId="3" borderId="2" xfId="49" applyFont="1" applyFill="1" applyBorder="1" applyAlignment="1">
      <alignment horizontal="center" vertical="center"/>
    </xf>
    <xf numFmtId="0" fontId="14" fillId="3" borderId="2" xfId="49" applyFont="1" applyFill="1" applyBorder="1" applyAlignment="1">
      <alignment vertical="center"/>
    </xf>
    <xf numFmtId="0" fontId="13" fillId="3" borderId="16" xfId="50" applyFont="1" applyFill="1" applyBorder="1" applyAlignment="1">
      <alignment horizontal="center"/>
    </xf>
    <xf numFmtId="49" fontId="14" fillId="3" borderId="16" xfId="49" applyNumberFormat="1" applyFont="1" applyFill="1" applyBorder="1" applyAlignment="1">
      <alignment horizontal="left" vertical="center"/>
    </xf>
    <xf numFmtId="49" fontId="15" fillId="3" borderId="16" xfId="49" applyNumberFormat="1" applyFont="1" applyFill="1" applyBorder="1" applyAlignment="1">
      <alignment horizontal="center" vertical="center"/>
    </xf>
    <xf numFmtId="49" fontId="15" fillId="3" borderId="17" xfId="49" applyNumberFormat="1" applyFont="1" applyFill="1" applyBorder="1" applyAlignment="1">
      <alignment horizontal="center" vertical="center"/>
    </xf>
    <xf numFmtId="0" fontId="14" fillId="3" borderId="2" xfId="50" applyFont="1" applyFill="1" applyBorder="1" applyAlignment="1" applyProtection="1">
      <alignment horizontal="center" vertical="center"/>
    </xf>
    <xf numFmtId="0" fontId="14" fillId="3" borderId="2" xfId="50" applyFont="1" applyFill="1" applyBorder="1" applyAlignment="1">
      <alignment horizontal="center" vertical="center"/>
    </xf>
    <xf numFmtId="0" fontId="13" fillId="3" borderId="2" xfId="50" applyFont="1" applyFill="1" applyBorder="1" applyAlignment="1">
      <alignment horizontal="center"/>
    </xf>
    <xf numFmtId="49" fontId="14" fillId="3" borderId="2" xfId="50" applyNumberFormat="1" applyFont="1" applyFill="1" applyBorder="1" applyAlignment="1" applyProtection="1">
      <alignment horizontal="center" vertical="center"/>
    </xf>
    <xf numFmtId="49" fontId="14" fillId="3" borderId="18" xfId="50" applyNumberFormat="1" applyFont="1" applyFill="1" applyBorder="1" applyAlignment="1" applyProtection="1">
      <alignment horizontal="center" vertical="center"/>
    </xf>
    <xf numFmtId="49" fontId="16" fillId="0" borderId="2" xfId="53" applyNumberFormat="1" applyFont="1" applyBorder="1">
      <alignment vertical="center"/>
    </xf>
    <xf numFmtId="49" fontId="17" fillId="0" borderId="2" xfId="53" applyNumberFormat="1" applyFont="1" applyBorder="1">
      <alignment vertical="center"/>
    </xf>
    <xf numFmtId="178" fontId="18" fillId="3" borderId="2" xfId="0" applyNumberFormat="1" applyFont="1" applyFill="1" applyBorder="1" applyAlignment="1">
      <alignment horizontal="center"/>
    </xf>
    <xf numFmtId="178" fontId="19" fillId="3" borderId="2" xfId="0" applyNumberFormat="1" applyFont="1" applyFill="1" applyBorder="1" applyAlignment="1">
      <alignment horizontal="center"/>
    </xf>
    <xf numFmtId="49" fontId="20" fillId="3" borderId="2" xfId="51" applyNumberFormat="1" applyFont="1" applyFill="1" applyBorder="1" applyAlignment="1">
      <alignment horizontal="center" vertical="center"/>
    </xf>
    <xf numFmtId="49" fontId="20" fillId="3" borderId="19" xfId="51" applyNumberFormat="1" applyFont="1" applyFill="1" applyBorder="1" applyAlignment="1">
      <alignment horizontal="center" vertical="center"/>
    </xf>
    <xf numFmtId="49" fontId="20" fillId="3" borderId="20" xfId="51" applyNumberFormat="1" applyFont="1" applyFill="1" applyBorder="1" applyAlignment="1">
      <alignment horizontal="center" vertical="center"/>
    </xf>
    <xf numFmtId="49" fontId="15" fillId="3" borderId="2" xfId="51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49" fontId="13" fillId="3" borderId="2" xfId="51" applyNumberFormat="1" applyFont="1" applyFill="1" applyBorder="1" applyAlignment="1">
      <alignment horizontal="center" vertical="center"/>
    </xf>
    <xf numFmtId="49" fontId="13" fillId="3" borderId="21" xfId="51" applyNumberFormat="1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left"/>
    </xf>
    <xf numFmtId="178" fontId="18" fillId="3" borderId="2" xfId="52" applyNumberFormat="1" applyFont="1" applyFill="1" applyBorder="1" applyAlignment="1">
      <alignment horizontal="center"/>
    </xf>
    <xf numFmtId="178" fontId="21" fillId="3" borderId="2" xfId="0" applyNumberFormat="1" applyFont="1" applyFill="1" applyBorder="1" applyAlignment="1">
      <alignment horizontal="center"/>
    </xf>
    <xf numFmtId="0" fontId="18" fillId="3" borderId="2" xfId="52" applyFont="1" applyFill="1" applyBorder="1" applyAlignment="1">
      <alignment horizontal="center"/>
    </xf>
    <xf numFmtId="0" fontId="14" fillId="3" borderId="0" xfId="50" applyFont="1" applyFill="1"/>
    <xf numFmtId="0" fontId="0" fillId="3" borderId="0" xfId="51" applyFont="1" applyFill="1">
      <alignment vertical="center"/>
    </xf>
    <xf numFmtId="49" fontId="0" fillId="3" borderId="0" xfId="51" applyNumberFormat="1" applyFont="1" applyFill="1">
      <alignment vertical="center"/>
    </xf>
    <xf numFmtId="49" fontId="14" fillId="3" borderId="0" xfId="50" applyNumberFormat="1" applyFont="1" applyFill="1"/>
    <xf numFmtId="0" fontId="1" fillId="3" borderId="0" xfId="57" applyFont="1" applyFill="1" applyAlignment="1">
      <alignment horizontal="center" vertical="center"/>
    </xf>
    <xf numFmtId="0" fontId="22" fillId="3" borderId="0" xfId="59" applyFont="1" applyFill="1" applyAlignment="1">
      <alignment horizontal="center" vertical="center"/>
    </xf>
    <xf numFmtId="0" fontId="22" fillId="3" borderId="0" xfId="59" applyFont="1" applyFill="1" applyAlignment="1">
      <alignment horizontal="left"/>
    </xf>
    <xf numFmtId="0" fontId="1" fillId="3" borderId="0" xfId="57" applyFont="1" applyFill="1" applyAlignment="1">
      <alignment horizontal="left" vertical="center"/>
    </xf>
    <xf numFmtId="0" fontId="22" fillId="3" borderId="0" xfId="57" applyFont="1" applyFill="1" applyAlignment="1">
      <alignment horizontal="left" vertical="center"/>
    </xf>
    <xf numFmtId="0" fontId="23" fillId="3" borderId="22" xfId="59" applyFont="1" applyFill="1" applyBorder="1" applyAlignment="1">
      <alignment horizontal="left" vertical="center"/>
    </xf>
    <xf numFmtId="0" fontId="23" fillId="3" borderId="23" xfId="59" applyFont="1" applyFill="1" applyBorder="1" applyAlignment="1">
      <alignment horizontal="center" vertical="center"/>
    </xf>
    <xf numFmtId="14" fontId="23" fillId="3" borderId="23" xfId="62" applyNumberFormat="1" applyFont="1" applyFill="1" applyBorder="1" applyAlignment="1">
      <alignment horizontal="center" vertical="center"/>
    </xf>
    <xf numFmtId="14" fontId="23" fillId="3" borderId="5" xfId="59" applyNumberFormat="1" applyFont="1" applyFill="1" applyBorder="1" applyAlignment="1">
      <alignment horizontal="center" vertical="center"/>
    </xf>
    <xf numFmtId="14" fontId="23" fillId="3" borderId="6" xfId="59" applyNumberFormat="1" applyFont="1" applyFill="1" applyBorder="1" applyAlignment="1">
      <alignment horizontal="center" vertical="center"/>
    </xf>
    <xf numFmtId="14" fontId="23" fillId="3" borderId="7" xfId="59" applyNumberFormat="1" applyFont="1" applyFill="1" applyBorder="1" applyAlignment="1">
      <alignment horizontal="center" vertical="center"/>
    </xf>
    <xf numFmtId="14" fontId="23" fillId="3" borderId="11" xfId="59" applyNumberFormat="1" applyFont="1" applyFill="1" applyBorder="1" applyAlignment="1">
      <alignment horizontal="center" vertical="center"/>
    </xf>
    <xf numFmtId="14" fontId="23" fillId="3" borderId="0" xfId="59" applyNumberFormat="1" applyFont="1" applyFill="1" applyAlignment="1">
      <alignment horizontal="center" vertical="center"/>
    </xf>
    <xf numFmtId="0" fontId="23" fillId="3" borderId="24" xfId="59" applyFont="1" applyFill="1" applyBorder="1" applyAlignment="1">
      <alignment horizontal="left" vertical="center"/>
    </xf>
    <xf numFmtId="0" fontId="23" fillId="3" borderId="25" xfId="59" applyFont="1" applyFill="1" applyBorder="1" applyAlignment="1">
      <alignment horizontal="center" vertical="center"/>
    </xf>
    <xf numFmtId="0" fontId="23" fillId="3" borderId="2" xfId="59" applyFont="1" applyFill="1" applyBorder="1" applyAlignment="1">
      <alignment horizontal="center" vertical="center"/>
    </xf>
    <xf numFmtId="0" fontId="23" fillId="3" borderId="13" xfId="59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center" vertical="center"/>
    </xf>
    <xf numFmtId="0" fontId="24" fillId="3" borderId="7" xfId="0" applyFont="1" applyFill="1" applyBorder="1" applyAlignment="1">
      <alignment horizontal="center" vertical="center"/>
    </xf>
    <xf numFmtId="0" fontId="22" fillId="3" borderId="7" xfId="59" applyFont="1" applyFill="1" applyBorder="1" applyAlignment="1">
      <alignment horizontal="center" vertical="center"/>
    </xf>
    <xf numFmtId="0" fontId="22" fillId="3" borderId="2" xfId="59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center"/>
    </xf>
    <xf numFmtId="0" fontId="23" fillId="3" borderId="22" xfId="59" applyFont="1" applyFill="1" applyBorder="1" applyAlignment="1">
      <alignment horizontal="center" vertical="center" shrinkToFit="1"/>
    </xf>
    <xf numFmtId="0" fontId="24" fillId="3" borderId="2" xfId="0" applyFont="1" applyFill="1" applyBorder="1" applyAlignment="1">
      <alignment horizontal="center"/>
    </xf>
    <xf numFmtId="0" fontId="25" fillId="3" borderId="2" xfId="0" applyFont="1" applyFill="1" applyBorder="1" applyAlignment="1">
      <alignment horizontal="center"/>
    </xf>
    <xf numFmtId="0" fontId="24" fillId="3" borderId="13" xfId="0" applyFont="1" applyFill="1" applyBorder="1" applyAlignment="1">
      <alignment horizontal="center"/>
    </xf>
    <xf numFmtId="0" fontId="18" fillId="3" borderId="5" xfId="0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/>
    </xf>
    <xf numFmtId="0" fontId="22" fillId="3" borderId="6" xfId="59" applyFont="1" applyFill="1" applyBorder="1" applyAlignment="1">
      <alignment horizontal="center" vertical="center"/>
    </xf>
    <xf numFmtId="0" fontId="23" fillId="3" borderId="24" xfId="59" applyFont="1" applyFill="1" applyBorder="1" applyAlignment="1">
      <alignment horizontal="center" vertical="center" shrinkToFit="1"/>
    </xf>
    <xf numFmtId="0" fontId="18" fillId="3" borderId="2" xfId="0" applyFont="1" applyFill="1" applyBorder="1" applyAlignment="1">
      <alignment horizontal="center"/>
    </xf>
    <xf numFmtId="0" fontId="19" fillId="3" borderId="2" xfId="0" applyFont="1" applyFill="1" applyBorder="1" applyAlignment="1">
      <alignment horizontal="center"/>
    </xf>
    <xf numFmtId="0" fontId="18" fillId="3" borderId="13" xfId="0" applyFont="1" applyFill="1" applyBorder="1" applyAlignment="1">
      <alignment horizontal="center"/>
    </xf>
    <xf numFmtId="49" fontId="18" fillId="3" borderId="7" xfId="0" applyNumberFormat="1" applyFont="1" applyFill="1" applyBorder="1" applyAlignment="1">
      <alignment horizontal="center"/>
    </xf>
    <xf numFmtId="49" fontId="22" fillId="3" borderId="7" xfId="59" applyNumberFormat="1" applyFont="1" applyFill="1" applyBorder="1" applyAlignment="1">
      <alignment horizontal="left"/>
    </xf>
    <xf numFmtId="49" fontId="26" fillId="3" borderId="2" xfId="59" applyNumberFormat="1" applyFont="1" applyFill="1" applyBorder="1" applyAlignment="1">
      <alignment horizontal="center"/>
    </xf>
    <xf numFmtId="0" fontId="22" fillId="3" borderId="2" xfId="59" applyFont="1" applyFill="1" applyBorder="1" applyAlignment="1">
      <alignment horizontal="left"/>
    </xf>
    <xf numFmtId="0" fontId="26" fillId="3" borderId="2" xfId="59" applyFont="1" applyFill="1" applyBorder="1" applyAlignment="1">
      <alignment horizontal="center"/>
    </xf>
    <xf numFmtId="0" fontId="23" fillId="3" borderId="26" xfId="57" applyFont="1" applyFill="1" applyBorder="1" applyAlignment="1">
      <alignment horizontal="left" vertical="center" shrinkToFit="1"/>
    </xf>
    <xf numFmtId="0" fontId="27" fillId="3" borderId="2" xfId="58" applyFont="1" applyFill="1" applyBorder="1" applyAlignment="1">
      <alignment horizontal="center" vertical="center"/>
    </xf>
    <xf numFmtId="178" fontId="18" fillId="3" borderId="13" xfId="0" applyNumberFormat="1" applyFont="1" applyFill="1" applyBorder="1" applyAlignment="1">
      <alignment horizontal="center"/>
    </xf>
    <xf numFmtId="49" fontId="26" fillId="3" borderId="2" xfId="59" applyNumberFormat="1" applyFont="1" applyFill="1" applyBorder="1" applyAlignment="1">
      <alignment vertical="top" wrapText="1"/>
    </xf>
    <xf numFmtId="0" fontId="23" fillId="3" borderId="27" xfId="57" applyFont="1" applyFill="1" applyBorder="1" applyAlignment="1">
      <alignment horizontal="left" vertical="center" shrinkToFit="1"/>
    </xf>
    <xf numFmtId="0" fontId="3" fillId="3" borderId="2" xfId="58" applyFont="1" applyFill="1" applyBorder="1" applyAlignment="1">
      <alignment horizontal="center" vertical="center"/>
    </xf>
    <xf numFmtId="0" fontId="23" fillId="3" borderId="28" xfId="57" applyFont="1" applyFill="1" applyBorder="1" applyAlignment="1">
      <alignment vertical="center" shrinkToFit="1"/>
    </xf>
    <xf numFmtId="0" fontId="23" fillId="3" borderId="27" xfId="57" applyFont="1" applyFill="1" applyBorder="1" applyAlignment="1">
      <alignment vertical="center" shrinkToFit="1"/>
    </xf>
    <xf numFmtId="49" fontId="22" fillId="3" borderId="2" xfId="59" applyNumberFormat="1" applyFont="1" applyFill="1" applyBorder="1" applyAlignment="1">
      <alignment horizontal="left"/>
    </xf>
    <xf numFmtId="178" fontId="22" fillId="3" borderId="2" xfId="57" applyNumberFormat="1" applyFont="1" applyFill="1" applyBorder="1" applyAlignment="1">
      <alignment horizontal="center" vertical="center"/>
    </xf>
    <xf numFmtId="178" fontId="22" fillId="3" borderId="2" xfId="59" applyNumberFormat="1" applyFont="1" applyFill="1" applyBorder="1" applyAlignment="1">
      <alignment horizontal="center" vertical="center"/>
    </xf>
    <xf numFmtId="178" fontId="22" fillId="3" borderId="13" xfId="59" applyNumberFormat="1" applyFont="1" applyFill="1" applyBorder="1" applyAlignment="1">
      <alignment horizontal="center" vertical="center"/>
    </xf>
    <xf numFmtId="49" fontId="22" fillId="3" borderId="7" xfId="59" applyNumberFormat="1" applyFont="1" applyFill="1" applyBorder="1" applyAlignment="1">
      <alignment horizontal="center" vertical="center"/>
    </xf>
    <xf numFmtId="178" fontId="18" fillId="3" borderId="2" xfId="0" applyNumberFormat="1" applyFont="1" applyFill="1" applyBorder="1" applyAlignment="1">
      <alignment horizontal="center" vertical="center"/>
    </xf>
    <xf numFmtId="178" fontId="21" fillId="3" borderId="2" xfId="0" applyNumberFormat="1" applyFont="1" applyFill="1" applyBorder="1" applyAlignment="1">
      <alignment horizontal="center" vertical="center"/>
    </xf>
    <xf numFmtId="178" fontId="21" fillId="3" borderId="13" xfId="0" applyNumberFormat="1" applyFont="1" applyFill="1" applyBorder="1" applyAlignment="1">
      <alignment horizontal="center" vertical="center"/>
    </xf>
    <xf numFmtId="49" fontId="21" fillId="3" borderId="7" xfId="0" applyNumberFormat="1" applyFont="1" applyFill="1" applyBorder="1" applyAlignment="1">
      <alignment horizontal="center" vertical="center"/>
    </xf>
    <xf numFmtId="179" fontId="21" fillId="3" borderId="2" xfId="0" applyNumberFormat="1" applyFont="1" applyFill="1" applyBorder="1" applyAlignment="1">
      <alignment horizontal="center" vertical="center"/>
    </xf>
    <xf numFmtId="179" fontId="21" fillId="3" borderId="13" xfId="0" applyNumberFormat="1" applyFont="1" applyFill="1" applyBorder="1" applyAlignment="1">
      <alignment horizontal="center" vertical="center"/>
    </xf>
    <xf numFmtId="178" fontId="21" fillId="3" borderId="7" xfId="0" applyNumberFormat="1" applyFont="1" applyFill="1" applyBorder="1" applyAlignment="1">
      <alignment horizontal="center" vertical="center"/>
    </xf>
    <xf numFmtId="0" fontId="22" fillId="3" borderId="7" xfId="59" applyFont="1" applyFill="1" applyBorder="1" applyAlignment="1">
      <alignment horizontal="left"/>
    </xf>
    <xf numFmtId="0" fontId="22" fillId="3" borderId="13" xfId="59" applyFont="1" applyFill="1" applyBorder="1" applyAlignment="1">
      <alignment horizontal="center" vertical="center"/>
    </xf>
    <xf numFmtId="0" fontId="23" fillId="3" borderId="28" xfId="0" applyFont="1" applyFill="1" applyBorder="1" applyAlignment="1">
      <alignment shrinkToFit="1"/>
    </xf>
    <xf numFmtId="178" fontId="22" fillId="3" borderId="2" xfId="0" applyNumberFormat="1" applyFont="1" applyFill="1" applyBorder="1" applyAlignment="1">
      <alignment horizontal="center" vertical="center"/>
    </xf>
    <xf numFmtId="0" fontId="22" fillId="3" borderId="13" xfId="59" applyFont="1" applyFill="1" applyBorder="1" applyAlignment="1">
      <alignment horizontal="left"/>
    </xf>
    <xf numFmtId="0" fontId="23" fillId="3" borderId="2" xfId="57" applyFont="1" applyFill="1" applyBorder="1" applyAlignment="1">
      <alignment horizontal="center" vertical="center"/>
    </xf>
    <xf numFmtId="0" fontId="22" fillId="3" borderId="15" xfId="59" applyFont="1" applyFill="1" applyBorder="1" applyAlignment="1">
      <alignment horizontal="left"/>
    </xf>
    <xf numFmtId="0" fontId="23" fillId="3" borderId="24" xfId="57" applyFont="1" applyFill="1" applyBorder="1" applyAlignment="1">
      <alignment vertical="center" shrinkToFit="1"/>
    </xf>
    <xf numFmtId="0" fontId="28" fillId="3" borderId="2" xfId="57" applyFont="1" applyFill="1" applyBorder="1" applyAlignment="1">
      <alignment horizontal="center" vertical="center"/>
    </xf>
    <xf numFmtId="0" fontId="22" fillId="3" borderId="0" xfId="57" applyFont="1" applyFill="1" applyAlignment="1">
      <alignment horizontal="left"/>
    </xf>
    <xf numFmtId="0" fontId="29" fillId="3" borderId="0" xfId="57" applyFont="1" applyFill="1" applyAlignment="1">
      <alignment horizontal="left"/>
    </xf>
    <xf numFmtId="0" fontId="30" fillId="0" borderId="0" xfId="49" applyFont="1" applyBorder="1" applyAlignment="1">
      <alignment horizontal="left" vertical="center"/>
    </xf>
    <xf numFmtId="0" fontId="30" fillId="0" borderId="0" xfId="49" applyFont="1" applyAlignment="1">
      <alignment horizontal="left" vertical="center"/>
    </xf>
    <xf numFmtId="0" fontId="31" fillId="0" borderId="29" xfId="49" applyFont="1" applyBorder="1" applyAlignment="1">
      <alignment horizontal="center" vertical="top"/>
    </xf>
    <xf numFmtId="0" fontId="25" fillId="0" borderId="30" xfId="49" applyFont="1" applyBorder="1" applyAlignment="1">
      <alignment horizontal="left" vertical="center"/>
    </xf>
    <xf numFmtId="0" fontId="18" fillId="0" borderId="31" xfId="49" applyFont="1" applyBorder="1" applyAlignment="1">
      <alignment horizontal="center" vertical="center"/>
    </xf>
    <xf numFmtId="0" fontId="25" fillId="0" borderId="31" xfId="49" applyFont="1" applyBorder="1" applyAlignment="1">
      <alignment horizontal="center" vertical="center"/>
    </xf>
    <xf numFmtId="0" fontId="19" fillId="0" borderId="31" xfId="49" applyFont="1" applyBorder="1" applyAlignment="1">
      <alignment horizontal="left" vertical="center"/>
    </xf>
    <xf numFmtId="0" fontId="30" fillId="0" borderId="31" xfId="49" applyFont="1" applyBorder="1" applyAlignment="1">
      <alignment horizontal="center" vertical="center"/>
    </xf>
    <xf numFmtId="0" fontId="30" fillId="0" borderId="32" xfId="49" applyFont="1" applyBorder="1" applyAlignment="1">
      <alignment horizontal="center" vertical="center"/>
    </xf>
    <xf numFmtId="0" fontId="19" fillId="0" borderId="33" xfId="49" applyFont="1" applyBorder="1" applyAlignment="1">
      <alignment horizontal="center" vertical="center"/>
    </xf>
    <xf numFmtId="0" fontId="19" fillId="0" borderId="34" xfId="49" applyFont="1" applyBorder="1" applyAlignment="1">
      <alignment horizontal="center" vertical="center"/>
    </xf>
    <xf numFmtId="0" fontId="19" fillId="0" borderId="35" xfId="49" applyFont="1" applyBorder="1" applyAlignment="1">
      <alignment horizontal="center" vertical="center"/>
    </xf>
    <xf numFmtId="0" fontId="25" fillId="0" borderId="33" xfId="49" applyFont="1" applyBorder="1" applyAlignment="1">
      <alignment horizontal="center" vertical="center"/>
    </xf>
    <xf numFmtId="0" fontId="25" fillId="0" borderId="34" xfId="49" applyFont="1" applyBorder="1" applyAlignment="1">
      <alignment horizontal="center" vertical="center"/>
    </xf>
    <xf numFmtId="0" fontId="25" fillId="0" borderId="35" xfId="49" applyFont="1" applyBorder="1" applyAlignment="1">
      <alignment horizontal="center" vertical="center"/>
    </xf>
    <xf numFmtId="0" fontId="19" fillId="0" borderId="36" xfId="49" applyFont="1" applyBorder="1" applyAlignment="1">
      <alignment horizontal="left" vertical="center"/>
    </xf>
    <xf numFmtId="0" fontId="18" fillId="0" borderId="37" xfId="49" applyFont="1" applyBorder="1" applyAlignment="1">
      <alignment horizontal="center" vertical="center"/>
    </xf>
    <xf numFmtId="0" fontId="18" fillId="0" borderId="38" xfId="49" applyFont="1" applyBorder="1" applyAlignment="1">
      <alignment horizontal="center" vertical="center"/>
    </xf>
    <xf numFmtId="0" fontId="19" fillId="0" borderId="37" xfId="49" applyFont="1" applyBorder="1" applyAlignment="1">
      <alignment horizontal="left" vertical="center"/>
    </xf>
    <xf numFmtId="14" fontId="18" fillId="0" borderId="37" xfId="49" applyNumberFormat="1" applyFont="1" applyBorder="1" applyAlignment="1">
      <alignment horizontal="center" vertical="center" wrapText="1"/>
    </xf>
    <xf numFmtId="14" fontId="18" fillId="0" borderId="38" xfId="49" applyNumberFormat="1" applyFont="1" applyBorder="1" applyAlignment="1">
      <alignment horizontal="center" vertical="center" wrapText="1"/>
    </xf>
    <xf numFmtId="0" fontId="18" fillId="0" borderId="37" xfId="49" applyFont="1" applyBorder="1" applyAlignment="1">
      <alignment horizontal="left" vertical="center"/>
    </xf>
    <xf numFmtId="0" fontId="18" fillId="0" borderId="38" xfId="49" applyFont="1" applyBorder="1" applyAlignment="1">
      <alignment horizontal="left" vertical="center"/>
    </xf>
    <xf numFmtId="0" fontId="19" fillId="0" borderId="36" xfId="49" applyFont="1" applyBorder="1" applyAlignment="1">
      <alignment vertical="center"/>
    </xf>
    <xf numFmtId="14" fontId="18" fillId="0" borderId="37" xfId="49" applyNumberFormat="1" applyFont="1" applyBorder="1" applyAlignment="1">
      <alignment horizontal="center" vertical="center"/>
    </xf>
    <xf numFmtId="14" fontId="18" fillId="0" borderId="38" xfId="49" applyNumberFormat="1" applyFont="1" applyBorder="1" applyAlignment="1">
      <alignment horizontal="center" vertical="center"/>
    </xf>
    <xf numFmtId="0" fontId="19" fillId="0" borderId="37" xfId="49" applyFont="1" applyBorder="1" applyAlignment="1">
      <alignment vertical="center"/>
    </xf>
    <xf numFmtId="0" fontId="18" fillId="0" borderId="39" xfId="49" applyFont="1" applyBorder="1" applyAlignment="1">
      <alignment horizontal="center" vertical="center"/>
    </xf>
    <xf numFmtId="0" fontId="18" fillId="0" borderId="40" xfId="49" applyFont="1" applyBorder="1" applyAlignment="1">
      <alignment horizontal="center" vertical="center"/>
    </xf>
    <xf numFmtId="0" fontId="30" fillId="0" borderId="37" xfId="49" applyFont="1" applyBorder="1" applyAlignment="1">
      <alignment vertical="center"/>
    </xf>
    <xf numFmtId="0" fontId="32" fillId="0" borderId="41" xfId="49" applyFont="1" applyBorder="1" applyAlignment="1">
      <alignment vertical="center"/>
    </xf>
    <xf numFmtId="0" fontId="18" fillId="3" borderId="42" xfId="49" applyFont="1" applyFill="1" applyBorder="1" applyAlignment="1">
      <alignment horizontal="center" vertical="center" wrapText="1"/>
    </xf>
    <xf numFmtId="0" fontId="18" fillId="3" borderId="43" xfId="49" applyFont="1" applyFill="1" applyBorder="1" applyAlignment="1">
      <alignment horizontal="center" vertical="center" wrapText="1"/>
    </xf>
    <xf numFmtId="0" fontId="19" fillId="0" borderId="41" xfId="49" applyFont="1" applyBorder="1" applyAlignment="1">
      <alignment horizontal="left" vertical="center"/>
    </xf>
    <xf numFmtId="0" fontId="19" fillId="0" borderId="42" xfId="49" applyFont="1" applyBorder="1" applyAlignment="1">
      <alignment horizontal="left" vertical="center"/>
    </xf>
    <xf numFmtId="14" fontId="18" fillId="0" borderId="42" xfId="49" applyNumberFormat="1" applyFont="1" applyBorder="1" applyAlignment="1">
      <alignment horizontal="center" vertical="center"/>
    </xf>
    <xf numFmtId="14" fontId="18" fillId="0" borderId="43" xfId="49" applyNumberFormat="1" applyFont="1" applyBorder="1" applyAlignment="1">
      <alignment horizontal="center" vertical="center"/>
    </xf>
    <xf numFmtId="0" fontId="18" fillId="0" borderId="42" xfId="49" applyFont="1" applyBorder="1" applyAlignment="1">
      <alignment horizontal="left" vertical="center"/>
    </xf>
    <xf numFmtId="0" fontId="18" fillId="0" borderId="43" xfId="49" applyFont="1" applyBorder="1" applyAlignment="1">
      <alignment horizontal="left" vertical="center"/>
    </xf>
    <xf numFmtId="0" fontId="19" fillId="0" borderId="44" xfId="49" applyFont="1" applyBorder="1" applyAlignment="1">
      <alignment horizontal="left" vertical="center"/>
    </xf>
    <xf numFmtId="0" fontId="19" fillId="0" borderId="45" xfId="49" applyFont="1" applyBorder="1" applyAlignment="1">
      <alignment horizontal="left" vertical="center"/>
    </xf>
    <xf numFmtId="0" fontId="19" fillId="0" borderId="46" xfId="49" applyFont="1" applyBorder="1" applyAlignment="1">
      <alignment horizontal="left" vertical="center"/>
    </xf>
    <xf numFmtId="0" fontId="25" fillId="0" borderId="47" xfId="49" applyFont="1" applyBorder="1" applyAlignment="1">
      <alignment horizontal="left" vertical="center"/>
    </xf>
    <xf numFmtId="0" fontId="25" fillId="0" borderId="48" xfId="49" applyFont="1" applyBorder="1" applyAlignment="1">
      <alignment horizontal="left" vertical="center"/>
    </xf>
    <xf numFmtId="0" fontId="25" fillId="0" borderId="49" xfId="49" applyFont="1" applyBorder="1" applyAlignment="1">
      <alignment horizontal="left" vertical="center"/>
    </xf>
    <xf numFmtId="0" fontId="19" fillId="0" borderId="50" xfId="49" applyFont="1" applyBorder="1" applyAlignment="1">
      <alignment vertical="center"/>
    </xf>
    <xf numFmtId="0" fontId="30" fillId="0" borderId="51" xfId="49" applyFont="1" applyBorder="1" applyAlignment="1">
      <alignment horizontal="left" vertical="center"/>
    </xf>
    <xf numFmtId="0" fontId="18" fillId="0" borderId="51" xfId="49" applyFont="1" applyBorder="1" applyAlignment="1">
      <alignment horizontal="left" vertical="center"/>
    </xf>
    <xf numFmtId="0" fontId="30" fillId="0" borderId="51" xfId="49" applyFont="1" applyBorder="1" applyAlignment="1">
      <alignment vertical="center"/>
    </xf>
    <xf numFmtId="0" fontId="19" fillId="0" borderId="51" xfId="49" applyFont="1" applyBorder="1" applyAlignment="1">
      <alignment vertical="center"/>
    </xf>
    <xf numFmtId="0" fontId="18" fillId="0" borderId="52" xfId="49" applyFont="1" applyBorder="1" applyAlignment="1">
      <alignment horizontal="left" vertical="center"/>
    </xf>
    <xf numFmtId="0" fontId="30" fillId="0" borderId="37" xfId="49" applyFont="1" applyBorder="1" applyAlignment="1">
      <alignment horizontal="left" vertical="center"/>
    </xf>
    <xf numFmtId="0" fontId="19" fillId="0" borderId="43" xfId="49" applyFont="1" applyBorder="1" applyAlignment="1">
      <alignment horizontal="left" vertical="center"/>
    </xf>
    <xf numFmtId="0" fontId="19" fillId="0" borderId="50" xfId="49" applyFont="1" applyBorder="1" applyAlignment="1">
      <alignment horizontal="center" vertical="center"/>
    </xf>
    <xf numFmtId="0" fontId="18" fillId="0" borderId="51" xfId="49" applyFont="1" applyBorder="1" applyAlignment="1">
      <alignment horizontal="center" vertical="center"/>
    </xf>
    <xf numFmtId="0" fontId="19" fillId="0" borderId="51" xfId="49" applyFont="1" applyBorder="1" applyAlignment="1">
      <alignment horizontal="center" vertical="center"/>
    </xf>
    <xf numFmtId="0" fontId="30" fillId="0" borderId="51" xfId="49" applyFont="1" applyBorder="1" applyAlignment="1">
      <alignment horizontal="center" vertical="center"/>
    </xf>
    <xf numFmtId="0" fontId="19" fillId="0" borderId="36" xfId="49" applyFont="1" applyBorder="1" applyAlignment="1">
      <alignment horizontal="center" vertical="center"/>
    </xf>
    <xf numFmtId="0" fontId="19" fillId="0" borderId="37" xfId="49" applyFont="1" applyBorder="1" applyAlignment="1">
      <alignment horizontal="center" vertical="center"/>
    </xf>
    <xf numFmtId="0" fontId="30" fillId="0" borderId="37" xfId="49" applyFont="1" applyBorder="1" applyAlignment="1">
      <alignment horizontal="center" vertical="center"/>
    </xf>
    <xf numFmtId="0" fontId="19" fillId="0" borderId="0" xfId="49" applyFont="1" applyBorder="1" applyAlignment="1">
      <alignment vertical="center"/>
    </xf>
    <xf numFmtId="0" fontId="19" fillId="0" borderId="53" xfId="49" applyFont="1" applyBorder="1" applyAlignment="1">
      <alignment horizontal="left" vertical="center" wrapText="1"/>
    </xf>
    <xf numFmtId="0" fontId="19" fillId="0" borderId="54" xfId="49" applyFont="1" applyBorder="1" applyAlignment="1">
      <alignment horizontal="left" vertical="center" wrapText="1"/>
    </xf>
    <xf numFmtId="0" fontId="19" fillId="0" borderId="55" xfId="49" applyFont="1" applyBorder="1" applyAlignment="1">
      <alignment horizontal="left" vertical="center" wrapText="1"/>
    </xf>
    <xf numFmtId="0" fontId="19" fillId="0" borderId="56" xfId="49" applyFont="1" applyBorder="1" applyAlignment="1">
      <alignment horizontal="left" vertical="center"/>
    </xf>
    <xf numFmtId="0" fontId="19" fillId="0" borderId="57" xfId="49" applyFont="1" applyBorder="1" applyAlignment="1">
      <alignment horizontal="left" vertical="center"/>
    </xf>
    <xf numFmtId="0" fontId="19" fillId="0" borderId="58" xfId="49" applyFont="1" applyBorder="1" applyAlignment="1">
      <alignment horizontal="left" vertical="center"/>
    </xf>
    <xf numFmtId="0" fontId="33" fillId="0" borderId="59" xfId="49" applyFont="1" applyBorder="1" applyAlignment="1">
      <alignment horizontal="left" vertical="center" wrapText="1"/>
    </xf>
    <xf numFmtId="0" fontId="16" fillId="0" borderId="37" xfId="53" applyNumberFormat="1" applyFont="1" applyBorder="1" applyAlignment="1">
      <alignment horizontal="center" vertical="center"/>
    </xf>
    <xf numFmtId="0" fontId="34" fillId="0" borderId="38" xfId="49" applyFont="1" applyBorder="1" applyAlignment="1">
      <alignment horizontal="left" vertical="center"/>
    </xf>
    <xf numFmtId="0" fontId="35" fillId="0" borderId="36" xfId="53" applyNumberFormat="1" applyFont="1" applyBorder="1">
      <alignment vertical="center"/>
    </xf>
    <xf numFmtId="9" fontId="18" fillId="0" borderId="37" xfId="49" applyNumberFormat="1" applyFont="1" applyBorder="1" applyAlignment="1">
      <alignment horizontal="center" vertical="center"/>
    </xf>
    <xf numFmtId="0" fontId="35" fillId="0" borderId="38" xfId="49" applyFont="1" applyBorder="1" applyAlignment="1">
      <alignment horizontal="center" vertical="center" wrapText="1"/>
    </xf>
    <xf numFmtId="0" fontId="17" fillId="0" borderId="38" xfId="49" applyFont="1" applyBorder="1" applyAlignment="1">
      <alignment horizontal="left" vertical="center" wrapText="1"/>
    </xf>
    <xf numFmtId="0" fontId="18" fillId="0" borderId="36" xfId="49" applyFont="1" applyBorder="1" applyAlignment="1">
      <alignment horizontal="left" vertical="center"/>
    </xf>
    <xf numFmtId="0" fontId="36" fillId="0" borderId="38" xfId="49" applyFont="1" applyBorder="1" applyAlignment="1">
      <alignment horizontal="left" vertical="center"/>
    </xf>
    <xf numFmtId="0" fontId="18" fillId="0" borderId="41" xfId="49" applyFont="1" applyBorder="1" applyAlignment="1">
      <alignment horizontal="left" vertical="center"/>
    </xf>
    <xf numFmtId="9" fontId="18" fillId="0" borderId="42" xfId="49" applyNumberFormat="1" applyFont="1" applyBorder="1" applyAlignment="1">
      <alignment horizontal="center" vertical="center"/>
    </xf>
    <xf numFmtId="0" fontId="36" fillId="0" borderId="43" xfId="49" applyFont="1" applyBorder="1" applyAlignment="1">
      <alignment horizontal="left" vertical="center"/>
    </xf>
    <xf numFmtId="0" fontId="25" fillId="0" borderId="60" xfId="0" applyFont="1" applyBorder="1" applyAlignment="1">
      <alignment horizontal="left" vertical="center"/>
    </xf>
    <xf numFmtId="0" fontId="25" fillId="0" borderId="61" xfId="0" applyFont="1" applyBorder="1" applyAlignment="1">
      <alignment horizontal="left" vertical="center"/>
    </xf>
    <xf numFmtId="0" fontId="25" fillId="0" borderId="62" xfId="0" applyFont="1" applyBorder="1" applyAlignment="1">
      <alignment horizontal="left" vertical="center"/>
    </xf>
    <xf numFmtId="9" fontId="18" fillId="0" borderId="63" xfId="49" applyNumberFormat="1" applyFont="1" applyFill="1" applyBorder="1" applyAlignment="1">
      <alignment horizontal="left" vertical="center"/>
    </xf>
    <xf numFmtId="9" fontId="18" fillId="0" borderId="64" xfId="49" applyNumberFormat="1" applyFont="1" applyFill="1" applyBorder="1" applyAlignment="1">
      <alignment horizontal="left" vertical="center"/>
    </xf>
    <xf numFmtId="9" fontId="18" fillId="0" borderId="65" xfId="49" applyNumberFormat="1" applyFont="1" applyFill="1" applyBorder="1" applyAlignment="1">
      <alignment horizontal="left" vertical="center"/>
    </xf>
    <xf numFmtId="9" fontId="18" fillId="0" borderId="53" xfId="49" applyNumberFormat="1" applyFont="1" applyBorder="1" applyAlignment="1">
      <alignment horizontal="left" vertical="center"/>
    </xf>
    <xf numFmtId="9" fontId="18" fillId="0" borderId="54" xfId="49" applyNumberFormat="1" applyFont="1" applyBorder="1" applyAlignment="1">
      <alignment horizontal="left" vertical="center"/>
    </xf>
    <xf numFmtId="9" fontId="18" fillId="0" borderId="55" xfId="49" applyNumberFormat="1" applyFont="1" applyBorder="1" applyAlignment="1">
      <alignment horizontal="left" vertical="center"/>
    </xf>
    <xf numFmtId="0" fontId="25" fillId="0" borderId="47" xfId="0" applyFont="1" applyBorder="1" applyAlignment="1">
      <alignment horizontal="left" vertical="center"/>
    </xf>
    <xf numFmtId="0" fontId="25" fillId="0" borderId="48" xfId="0" applyFont="1" applyBorder="1" applyAlignment="1">
      <alignment horizontal="left" vertical="center"/>
    </xf>
    <xf numFmtId="0" fontId="25" fillId="0" borderId="49" xfId="0" applyFont="1" applyBorder="1" applyAlignment="1">
      <alignment horizontal="left" vertical="center"/>
    </xf>
    <xf numFmtId="0" fontId="34" fillId="0" borderId="50" xfId="49" applyFont="1" applyFill="1" applyBorder="1" applyAlignment="1">
      <alignment horizontal="left" vertical="center"/>
    </xf>
    <xf numFmtId="0" fontId="34" fillId="0" borderId="51" xfId="49" applyFont="1" applyFill="1" applyBorder="1" applyAlignment="1">
      <alignment horizontal="left" vertical="center"/>
    </xf>
    <xf numFmtId="0" fontId="34" fillId="0" borderId="52" xfId="49" applyFont="1" applyFill="1" applyBorder="1" applyAlignment="1">
      <alignment horizontal="left" vertical="center"/>
    </xf>
    <xf numFmtId="0" fontId="34" fillId="0" borderId="36" xfId="49" applyFont="1" applyFill="1" applyBorder="1" applyAlignment="1">
      <alignment horizontal="left" vertical="center"/>
    </xf>
    <xf numFmtId="0" fontId="34" fillId="0" borderId="37" xfId="49" applyFont="1" applyFill="1" applyBorder="1" applyAlignment="1">
      <alignment horizontal="left" vertical="center"/>
    </xf>
    <xf numFmtId="0" fontId="34" fillId="0" borderId="66" xfId="49" applyFont="1" applyFill="1" applyBorder="1" applyAlignment="1">
      <alignment horizontal="left" vertical="center"/>
    </xf>
    <xf numFmtId="0" fontId="34" fillId="0" borderId="54" xfId="49" applyFont="1" applyFill="1" applyBorder="1" applyAlignment="1">
      <alignment horizontal="left" vertical="center"/>
    </xf>
    <xf numFmtId="0" fontId="34" fillId="0" borderId="55" xfId="49" applyFont="1" applyFill="1" applyBorder="1" applyAlignment="1">
      <alignment horizontal="left" vertical="center"/>
    </xf>
    <xf numFmtId="0" fontId="25" fillId="0" borderId="45" xfId="49" applyFont="1" applyFill="1" applyBorder="1" applyAlignment="1">
      <alignment horizontal="left" vertical="center"/>
    </xf>
    <xf numFmtId="0" fontId="18" fillId="4" borderId="67" xfId="49" applyFont="1" applyFill="1" applyBorder="1" applyAlignment="1">
      <alignment horizontal="left" vertical="center"/>
    </xf>
    <xf numFmtId="0" fontId="18" fillId="4" borderId="68" xfId="49" applyFont="1" applyFill="1" applyBorder="1" applyAlignment="1">
      <alignment horizontal="left" vertical="center"/>
    </xf>
    <xf numFmtId="0" fontId="18" fillId="4" borderId="69" xfId="49" applyFont="1" applyFill="1" applyBorder="1" applyAlignment="1">
      <alignment horizontal="left" vertical="center"/>
    </xf>
    <xf numFmtId="0" fontId="18" fillId="0" borderId="67" xfId="49" applyFont="1" applyFill="1" applyBorder="1" applyAlignment="1">
      <alignment horizontal="left" vertical="center"/>
    </xf>
    <xf numFmtId="0" fontId="18" fillId="0" borderId="68" xfId="49" applyFont="1" applyFill="1" applyBorder="1" applyAlignment="1">
      <alignment horizontal="left" vertical="center"/>
    </xf>
    <xf numFmtId="0" fontId="18" fillId="0" borderId="69" xfId="49" applyFont="1" applyFill="1" applyBorder="1" applyAlignment="1">
      <alignment horizontal="left" vertical="center"/>
    </xf>
    <xf numFmtId="0" fontId="18" fillId="0" borderId="70" xfId="49" applyFont="1" applyFill="1" applyBorder="1" applyAlignment="1">
      <alignment horizontal="left" vertical="center"/>
    </xf>
    <xf numFmtId="0" fontId="18" fillId="0" borderId="71" xfId="49" applyFont="1" applyFill="1" applyBorder="1" applyAlignment="1">
      <alignment horizontal="left" vertical="center"/>
    </xf>
    <xf numFmtId="0" fontId="18" fillId="0" borderId="40" xfId="49" applyFont="1" applyFill="1" applyBorder="1" applyAlignment="1">
      <alignment horizontal="left" vertical="center"/>
    </xf>
    <xf numFmtId="0" fontId="19" fillId="0" borderId="53" xfId="49" applyFont="1" applyFill="1" applyBorder="1" applyAlignment="1">
      <alignment horizontal="left" vertical="center"/>
    </xf>
    <xf numFmtId="0" fontId="19" fillId="0" borderId="54" xfId="49" applyFont="1" applyFill="1" applyBorder="1" applyAlignment="1">
      <alignment horizontal="left" vertical="center"/>
    </xf>
    <xf numFmtId="0" fontId="19" fillId="0" borderId="55" xfId="49" applyFont="1" applyFill="1" applyBorder="1" applyAlignment="1">
      <alignment horizontal="left" vertical="center"/>
    </xf>
    <xf numFmtId="0" fontId="25" fillId="0" borderId="30" xfId="49" applyFont="1" applyBorder="1" applyAlignment="1">
      <alignment vertical="center"/>
    </xf>
    <xf numFmtId="0" fontId="18" fillId="0" borderId="48" xfId="49" applyFont="1" applyBorder="1" applyAlignment="1">
      <alignment horizontal="center" vertical="center"/>
    </xf>
    <xf numFmtId="0" fontId="25" fillId="0" borderId="31" xfId="49" applyFont="1" applyBorder="1" applyAlignment="1">
      <alignment vertical="center"/>
    </xf>
    <xf numFmtId="0" fontId="18" fillId="0" borderId="72" xfId="49" applyFont="1" applyBorder="1" applyAlignment="1">
      <alignment vertical="center"/>
    </xf>
    <xf numFmtId="0" fontId="25" fillId="0" borderId="72" xfId="49" applyFont="1" applyBorder="1" applyAlignment="1">
      <alignment vertical="center"/>
    </xf>
    <xf numFmtId="58" fontId="30" fillId="0" borderId="31" xfId="49" applyNumberFormat="1" applyFont="1" applyBorder="1" applyAlignment="1">
      <alignment vertical="center"/>
    </xf>
    <xf numFmtId="0" fontId="25" fillId="0" borderId="45" xfId="49" applyFont="1" applyBorder="1" applyAlignment="1">
      <alignment horizontal="center" vertical="center"/>
    </xf>
    <xf numFmtId="0" fontId="25" fillId="0" borderId="73" xfId="49" applyFont="1" applyBorder="1" applyAlignment="1">
      <alignment horizontal="center" vertical="center"/>
    </xf>
    <xf numFmtId="0" fontId="18" fillId="0" borderId="72" xfId="49" applyFont="1" applyBorder="1" applyAlignment="1">
      <alignment horizontal="center" vertical="center"/>
    </xf>
    <xf numFmtId="0" fontId="18" fillId="0" borderId="46" xfId="49" applyFont="1" applyBorder="1" applyAlignment="1">
      <alignment horizontal="center" vertical="center"/>
    </xf>
    <xf numFmtId="0" fontId="18" fillId="0" borderId="44" xfId="49" applyFont="1" applyFill="1" applyBorder="1" applyAlignment="1">
      <alignment horizontal="left" vertical="center"/>
    </xf>
    <xf numFmtId="0" fontId="18" fillId="0" borderId="45" xfId="49" applyFont="1" applyFill="1" applyBorder="1" applyAlignment="1">
      <alignment horizontal="left" vertical="center"/>
    </xf>
    <xf numFmtId="0" fontId="18" fillId="0" borderId="46" xfId="49" applyFont="1" applyFill="1" applyBorder="1" applyAlignment="1">
      <alignment horizontal="left" vertical="center"/>
    </xf>
    <xf numFmtId="0" fontId="37" fillId="0" borderId="48" xfId="49" applyFont="1" applyBorder="1" applyAlignment="1">
      <alignment horizontal="center" vertical="center"/>
    </xf>
    <xf numFmtId="0" fontId="30" fillId="0" borderId="72" xfId="49" applyFont="1" applyBorder="1" applyAlignment="1">
      <alignment vertical="center"/>
    </xf>
    <xf numFmtId="0" fontId="38" fillId="0" borderId="22" xfId="0" applyFont="1" applyBorder="1" applyAlignment="1">
      <alignment horizontal="center" vertical="center" wrapText="1"/>
    </xf>
    <xf numFmtId="0" fontId="38" fillId="0" borderId="23" xfId="0" applyFont="1" applyBorder="1" applyAlignment="1">
      <alignment horizontal="center" vertical="center" wrapText="1"/>
    </xf>
    <xf numFmtId="0" fontId="38" fillId="0" borderId="74" xfId="0" applyFont="1" applyBorder="1" applyAlignment="1">
      <alignment horizontal="center" vertical="center" wrapText="1"/>
    </xf>
    <xf numFmtId="0" fontId="39" fillId="0" borderId="75" xfId="0" applyFont="1" applyBorder="1"/>
    <xf numFmtId="0" fontId="39" fillId="0" borderId="2" xfId="0" applyFont="1" applyBorder="1"/>
    <xf numFmtId="0" fontId="39" fillId="0" borderId="5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5" borderId="5" xfId="0" applyFont="1" applyFill="1" applyBorder="1" applyAlignment="1">
      <alignment horizontal="center" vertical="center"/>
    </xf>
    <xf numFmtId="0" fontId="39" fillId="5" borderId="7" xfId="0" applyFont="1" applyFill="1" applyBorder="1" applyAlignment="1">
      <alignment horizontal="center" vertical="center"/>
    </xf>
    <xf numFmtId="0" fontId="39" fillId="0" borderId="76" xfId="0" applyFont="1" applyBorder="1" applyAlignment="1">
      <alignment horizontal="center" vertical="center"/>
    </xf>
    <xf numFmtId="0" fontId="39" fillId="5" borderId="2" xfId="0" applyFont="1" applyFill="1" applyBorder="1"/>
    <xf numFmtId="0" fontId="39" fillId="0" borderId="77" xfId="0" applyFont="1" applyBorder="1"/>
    <xf numFmtId="0" fontId="0" fillId="0" borderId="75" xfId="0" applyBorder="1"/>
    <xf numFmtId="0" fontId="0" fillId="5" borderId="2" xfId="0" applyFill="1" applyBorder="1"/>
    <xf numFmtId="0" fontId="0" fillId="0" borderId="77" xfId="0" applyBorder="1"/>
    <xf numFmtId="0" fontId="0" fillId="0" borderId="24" xfId="0" applyBorder="1"/>
    <xf numFmtId="0" fontId="0" fillId="0" borderId="25" xfId="0" applyBorder="1"/>
    <xf numFmtId="0" fontId="0" fillId="5" borderId="25" xfId="0" applyFill="1" applyBorder="1"/>
    <xf numFmtId="0" fontId="0" fillId="0" borderId="78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0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9" fillId="7" borderId="2" xfId="0" applyFont="1" applyFill="1" applyBorder="1" applyAlignment="1">
      <alignment vertical="top" wrapText="1"/>
    </xf>
    <xf numFmtId="0" fontId="4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2" fillId="0" borderId="0" xfId="0" applyFont="1"/>
    <xf numFmtId="0" fontId="42" fillId="0" borderId="0" xfId="0" applyFont="1" applyAlignment="1">
      <alignment vertical="top" wrapText="1"/>
    </xf>
    <xf numFmtId="0" fontId="0" fillId="0" borderId="2" xfId="0" applyBorder="1" applyAlignment="1" quotePrefix="1">
      <alignment horizont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 5 2" xfId="55"/>
    <cellStyle name="常规 11 17" xfId="56"/>
    <cellStyle name="常规 71" xfId="57"/>
    <cellStyle name="常规 10 10" xfId="58"/>
    <cellStyle name="常规 23 8" xfId="59"/>
    <cellStyle name="常规_110509_2006-09-28 3" xfId="60"/>
    <cellStyle name="常规 5 10" xfId="61"/>
    <cellStyle name="常规 3 3 3 2" xfId="62"/>
  </cellStyles>
  <tableStyles count="0" defaultTableStyle="TableStyleMedium9" defaultPivotStyle="PivotStyleMedium4"/>
  <colors>
    <mruColors>
      <color rgb="00FFFF00"/>
      <color rgb="00FF0000"/>
      <color rgb="00000000"/>
      <color rgb="00FFFE9F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6066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304800</xdr:colOff>
          <xdr:row>50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010270" y="106521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228590" y="2552700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606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535670" y="2552700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4257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393700</xdr:colOff>
          <xdr:row>51</xdr:row>
          <xdr:rowOff>18415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010270" y="10652125"/>
              <a:ext cx="393700" cy="20891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334510" y="24257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228590" y="24130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321810" y="2606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4257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837170" y="24257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522970" y="2349500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849870" y="2606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3623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5433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5306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3496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309110" y="35306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96410" y="33496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228590" y="35306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228590" y="33496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862570" y="35306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548370" y="35306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862570" y="33496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548370" y="33496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188595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900670" y="1612900"/>
              <a:ext cx="39370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208915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900670" y="1828800"/>
              <a:ext cx="393700" cy="2089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188595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900670" y="1397000"/>
              <a:ext cx="39370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3</xdr:row>
          <xdr:rowOff>421640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887970" y="863600"/>
              <a:ext cx="393700" cy="256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175895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875270" y="660400"/>
              <a:ext cx="393700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163195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522970" y="622300"/>
              <a:ext cx="393700" cy="2393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3</xdr:row>
          <xdr:rowOff>408940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535670" y="850900"/>
              <a:ext cx="393700" cy="256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186055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548370" y="139700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186055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548370" y="161290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548370" y="18288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7876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7876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334510" y="27876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228590" y="27876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5080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668770" y="278765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12700</xdr:rowOff>
        </xdr:from>
        <xdr:to>
          <xdr:col>1</xdr:col>
          <xdr:colOff>596900</xdr:colOff>
          <xdr:row>46</xdr:row>
          <xdr:rowOff>2540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731375"/>
              <a:ext cx="393700" cy="1708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46</xdr:row>
          <xdr:rowOff>0</xdr:rowOff>
        </xdr:from>
        <xdr:to>
          <xdr:col>1</xdr:col>
          <xdr:colOff>596900</xdr:colOff>
          <xdr:row>47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996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46</xdr:row>
          <xdr:rowOff>0</xdr:rowOff>
        </xdr:from>
        <xdr:to>
          <xdr:col>2</xdr:col>
          <xdr:colOff>596900</xdr:colOff>
          <xdr:row>47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8996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18415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718675"/>
              <a:ext cx="393700" cy="1993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46</xdr:row>
          <xdr:rowOff>0</xdr:rowOff>
        </xdr:from>
        <xdr:to>
          <xdr:col>5</xdr:col>
          <xdr:colOff>635000</xdr:colOff>
          <xdr:row>47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359910" y="98996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45</xdr:row>
          <xdr:rowOff>0</xdr:rowOff>
        </xdr:from>
        <xdr:to>
          <xdr:col>5</xdr:col>
          <xdr:colOff>622300</xdr:colOff>
          <xdr:row>46</xdr:row>
          <xdr:rowOff>17145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347210" y="971867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46</xdr:row>
          <xdr:rowOff>0</xdr:rowOff>
        </xdr:from>
        <xdr:to>
          <xdr:col>6</xdr:col>
          <xdr:colOff>571500</xdr:colOff>
          <xdr:row>47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203190" y="98996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17145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203190" y="971867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46</xdr:row>
          <xdr:rowOff>0</xdr:rowOff>
        </xdr:from>
        <xdr:to>
          <xdr:col>9</xdr:col>
          <xdr:colOff>596900</xdr:colOff>
          <xdr:row>47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862570" y="98996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46</xdr:row>
          <xdr:rowOff>0</xdr:rowOff>
        </xdr:from>
        <xdr:to>
          <xdr:col>10</xdr:col>
          <xdr:colOff>609600</xdr:colOff>
          <xdr:row>47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548370" y="98996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45</xdr:row>
          <xdr:rowOff>0</xdr:rowOff>
        </xdr:from>
        <xdr:to>
          <xdr:col>9</xdr:col>
          <xdr:colOff>584200</xdr:colOff>
          <xdr:row>46</xdr:row>
          <xdr:rowOff>17145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849870" y="971867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17145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548370" y="971867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46</xdr:row>
          <xdr:rowOff>0</xdr:rowOff>
        </xdr:from>
        <xdr:to>
          <xdr:col>8</xdr:col>
          <xdr:colOff>190500</xdr:colOff>
          <xdr:row>47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668770" y="98996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18415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668770" y="9718675"/>
              <a:ext cx="393700" cy="1993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46</xdr:row>
          <xdr:rowOff>0</xdr:rowOff>
        </xdr:from>
        <xdr:to>
          <xdr:col>4</xdr:col>
          <xdr:colOff>190500</xdr:colOff>
          <xdr:row>47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61970" y="98996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18415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61970" y="9718675"/>
              <a:ext cx="393700" cy="1993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535670" y="2746375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5080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837170" y="278765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668770" y="26066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668770" y="24257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46</xdr:row>
          <xdr:rowOff>0</xdr:rowOff>
        </xdr:from>
        <xdr:to>
          <xdr:col>8</xdr:col>
          <xdr:colOff>190500</xdr:colOff>
          <xdr:row>47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668770" y="98996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72644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80970" y="72644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10</xdr:col>
      <xdr:colOff>31115</xdr:colOff>
      <xdr:row>0</xdr:row>
      <xdr:rowOff>86360</xdr:rowOff>
    </xdr:from>
    <xdr:to>
      <xdr:col>17</xdr:col>
      <xdr:colOff>621665</xdr:colOff>
      <xdr:row>39</xdr:row>
      <xdr:rowOff>178435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63585" y="86360"/>
          <a:ext cx="6229350" cy="8601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3</xdr:row>
      <xdr:rowOff>6350</xdr:rowOff>
    </xdr:from>
    <xdr:to>
      <xdr:col>0</xdr:col>
      <xdr:colOff>1333500</xdr:colOff>
      <xdr:row>5</xdr:row>
      <xdr:rowOff>0</xdr:rowOff>
    </xdr:to>
    <xdr:cxnSp>
      <xdr:nvCxnSpPr>
        <xdr:cNvPr id="2" name="直接连接符 1"/>
        <xdr:cNvCxnSpPr/>
      </xdr:nvCxnSpPr>
      <xdr:spPr>
        <a:xfrm>
          <a:off x="0" y="873125"/>
          <a:ext cx="1333500" cy="4794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74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632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632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91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74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B51" sqref="B51"/>
    </sheetView>
  </sheetViews>
  <sheetFormatPr defaultColWidth="11" defaultRowHeight="14.25" outlineLevelCol="1"/>
  <cols>
    <col min="1" max="1" width="5.5" customWidth="1"/>
    <col min="2" max="2" width="96.3333333333333" style="328" customWidth="1"/>
    <col min="3" max="3" width="10.1666666666667" customWidth="1"/>
  </cols>
  <sheetData>
    <row r="1" ht="21" customHeight="1" spans="1:2">
      <c r="A1" s="329"/>
      <c r="B1" s="330" t="s">
        <v>0</v>
      </c>
    </row>
    <row r="2" spans="1:2">
      <c r="A2" s="15">
        <v>1</v>
      </c>
      <c r="B2" s="331" t="s">
        <v>1</v>
      </c>
    </row>
    <row r="3" spans="1:2">
      <c r="A3" s="15">
        <v>2</v>
      </c>
      <c r="B3" s="331" t="s">
        <v>2</v>
      </c>
    </row>
    <row r="4" spans="1:2">
      <c r="A4" s="15">
        <v>3</v>
      </c>
      <c r="B4" s="331" t="s">
        <v>3</v>
      </c>
    </row>
    <row r="5" spans="1:2">
      <c r="A5" s="15">
        <v>4</v>
      </c>
      <c r="B5" s="331" t="s">
        <v>4</v>
      </c>
    </row>
    <row r="6" spans="1:2">
      <c r="A6" s="15">
        <v>5</v>
      </c>
      <c r="B6" s="331" t="s">
        <v>5</v>
      </c>
    </row>
    <row r="7" spans="1:2">
      <c r="A7" s="15">
        <v>6</v>
      </c>
      <c r="B7" s="331" t="s">
        <v>6</v>
      </c>
    </row>
    <row r="8" s="327" customFormat="1" ht="15" customHeight="1" spans="1:2">
      <c r="A8" s="332">
        <v>7</v>
      </c>
      <c r="B8" s="333" t="s">
        <v>7</v>
      </c>
    </row>
    <row r="9" ht="19" customHeight="1" spans="1:2">
      <c r="A9" s="329"/>
      <c r="B9" s="334" t="s">
        <v>8</v>
      </c>
    </row>
    <row r="10" ht="16" customHeight="1" spans="1:2">
      <c r="A10" s="15">
        <v>1</v>
      </c>
      <c r="B10" s="335" t="s">
        <v>9</v>
      </c>
    </row>
    <row r="11" spans="1:2">
      <c r="A11" s="15">
        <v>2</v>
      </c>
      <c r="B11" s="331" t="s">
        <v>10</v>
      </c>
    </row>
    <row r="12" spans="1:2">
      <c r="A12" s="15">
        <v>3</v>
      </c>
      <c r="B12" s="333" t="s">
        <v>11</v>
      </c>
    </row>
    <row r="13" spans="1:2">
      <c r="A13" s="15">
        <v>4</v>
      </c>
      <c r="B13" s="331" t="s">
        <v>12</v>
      </c>
    </row>
    <row r="14" spans="1:2">
      <c r="A14" s="15">
        <v>5</v>
      </c>
      <c r="B14" s="331" t="s">
        <v>13</v>
      </c>
    </row>
    <row r="15" spans="1:2">
      <c r="A15" s="15">
        <v>6</v>
      </c>
      <c r="B15" s="331" t="s">
        <v>14</v>
      </c>
    </row>
    <row r="16" spans="1:2">
      <c r="A16" s="15">
        <v>7</v>
      </c>
      <c r="B16" s="331" t="s">
        <v>15</v>
      </c>
    </row>
    <row r="17" spans="1:2">
      <c r="A17" s="15">
        <v>8</v>
      </c>
      <c r="B17" s="331" t="s">
        <v>16</v>
      </c>
    </row>
    <row r="18" spans="1:2">
      <c r="A18" s="15">
        <v>9</v>
      </c>
      <c r="B18" s="331" t="s">
        <v>17</v>
      </c>
    </row>
    <row r="19" spans="1:2">
      <c r="A19" s="15"/>
      <c r="B19" s="331"/>
    </row>
    <row r="20" ht="20.25" spans="1:2">
      <c r="A20" s="329"/>
      <c r="B20" s="330" t="s">
        <v>18</v>
      </c>
    </row>
    <row r="21" spans="1:2">
      <c r="A21" s="15">
        <v>1</v>
      </c>
      <c r="B21" s="336" t="s">
        <v>19</v>
      </c>
    </row>
    <row r="22" spans="1:2">
      <c r="A22" s="15">
        <v>2</v>
      </c>
      <c r="B22" s="331" t="s">
        <v>20</v>
      </c>
    </row>
    <row r="23" spans="1:2">
      <c r="A23" s="15">
        <v>3</v>
      </c>
      <c r="B23" s="331" t="s">
        <v>21</v>
      </c>
    </row>
    <row r="24" spans="1:2">
      <c r="A24" s="15">
        <v>4</v>
      </c>
      <c r="B24" s="331" t="s">
        <v>22</v>
      </c>
    </row>
    <row r="25" spans="1:2">
      <c r="A25" s="15">
        <v>5</v>
      </c>
      <c r="B25" s="331" t="s">
        <v>23</v>
      </c>
    </row>
    <row r="26" spans="1:2">
      <c r="A26" s="15">
        <v>6</v>
      </c>
      <c r="B26" s="331" t="s">
        <v>24</v>
      </c>
    </row>
    <row r="27" spans="1:2">
      <c r="A27" s="15">
        <v>7</v>
      </c>
      <c r="B27" s="331" t="s">
        <v>25</v>
      </c>
    </row>
    <row r="28" spans="1:2">
      <c r="A28" s="15"/>
      <c r="B28" s="331"/>
    </row>
    <row r="29" ht="20.25" spans="1:2">
      <c r="A29" s="329"/>
      <c r="B29" s="330" t="s">
        <v>26</v>
      </c>
    </row>
    <row r="30" spans="1:2">
      <c r="A30" s="15">
        <v>1</v>
      </c>
      <c r="B30" s="336" t="s">
        <v>27</v>
      </c>
    </row>
    <row r="31" spans="1:2">
      <c r="A31" s="15">
        <v>2</v>
      </c>
      <c r="B31" s="331" t="s">
        <v>28</v>
      </c>
    </row>
    <row r="32" spans="1:2">
      <c r="A32" s="15">
        <v>3</v>
      </c>
      <c r="B32" s="331" t="s">
        <v>29</v>
      </c>
    </row>
    <row r="33" ht="28.5" spans="1:2">
      <c r="A33" s="15">
        <v>4</v>
      </c>
      <c r="B33" s="331" t="s">
        <v>30</v>
      </c>
    </row>
    <row r="34" spans="1:2">
      <c r="A34" s="15">
        <v>5</v>
      </c>
      <c r="B34" s="331" t="s">
        <v>31</v>
      </c>
    </row>
    <row r="35" spans="1:2">
      <c r="A35" s="15">
        <v>6</v>
      </c>
      <c r="B35" s="331" t="s">
        <v>32</v>
      </c>
    </row>
    <row r="36" spans="1:2">
      <c r="A36" s="15">
        <v>7</v>
      </c>
      <c r="B36" s="331" t="s">
        <v>33</v>
      </c>
    </row>
    <row r="37" spans="1:2">
      <c r="A37" s="15"/>
      <c r="B37" s="331"/>
    </row>
    <row r="39" spans="1:2">
      <c r="A39" s="337" t="s">
        <v>34</v>
      </c>
      <c r="B39" s="33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L10"/>
  <sheetViews>
    <sheetView workbookViewId="0">
      <selection activeCell="L26" sqref="L26"/>
    </sheetView>
  </sheetViews>
  <sheetFormatPr defaultColWidth="9" defaultRowHeight="14.25"/>
  <cols>
    <col min="1" max="1" width="9.8" customWidth="1"/>
    <col min="2" max="2" width="13.5" customWidth="1"/>
    <col min="3" max="3" width="10.75" customWidth="1"/>
    <col min="4" max="4" width="17" customWidth="1"/>
    <col min="5" max="5" width="12.1666666666667" customWidth="1"/>
    <col min="6" max="6" width="17.125" customWidth="1"/>
    <col min="7" max="7" width="15.375" customWidth="1"/>
    <col min="8" max="8" width="12.375" customWidth="1"/>
    <col min="9" max="9" width="14" customWidth="1"/>
    <col min="10" max="10" width="11.5" customWidth="1"/>
  </cols>
  <sheetData>
    <row r="1" ht="29.25" spans="1:12">
      <c r="A1" s="3" t="s">
        <v>287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260</v>
      </c>
      <c r="B2" s="5" t="s">
        <v>224</v>
      </c>
      <c r="C2" s="5" t="s">
        <v>220</v>
      </c>
      <c r="D2" s="5" t="s">
        <v>221</v>
      </c>
      <c r="E2" s="5" t="s">
        <v>222</v>
      </c>
      <c r="F2" s="5" t="s">
        <v>223</v>
      </c>
      <c r="G2" s="4" t="s">
        <v>288</v>
      </c>
      <c r="H2" s="4" t="s">
        <v>289</v>
      </c>
      <c r="I2" s="4" t="s">
        <v>290</v>
      </c>
      <c r="J2" s="4" t="s">
        <v>291</v>
      </c>
      <c r="K2" s="5" t="s">
        <v>266</v>
      </c>
      <c r="L2" s="5" t="s">
        <v>233</v>
      </c>
    </row>
    <row r="3" ht="16.5" spans="1:12">
      <c r="A3" s="11" t="s">
        <v>268</v>
      </c>
      <c r="B3" s="26" t="s">
        <v>236</v>
      </c>
      <c r="C3" s="27">
        <v>260303268</v>
      </c>
      <c r="D3" s="26" t="s">
        <v>235</v>
      </c>
      <c r="E3" s="26" t="s">
        <v>152</v>
      </c>
      <c r="F3" s="14" t="s">
        <v>63</v>
      </c>
      <c r="G3" s="11" t="s">
        <v>292</v>
      </c>
      <c r="H3" s="11" t="s">
        <v>293</v>
      </c>
      <c r="I3" s="12"/>
      <c r="J3" s="12"/>
      <c r="K3" s="11" t="s">
        <v>237</v>
      </c>
      <c r="L3" s="11" t="s">
        <v>238</v>
      </c>
    </row>
    <row r="4" ht="16.5" spans="1:12">
      <c r="A4" s="11" t="s">
        <v>294</v>
      </c>
      <c r="B4" s="26"/>
      <c r="C4" s="27"/>
      <c r="D4" s="26"/>
      <c r="E4" s="26"/>
      <c r="F4" s="14"/>
      <c r="G4" s="11"/>
      <c r="H4" s="11"/>
      <c r="I4" s="12"/>
      <c r="J4" s="12"/>
      <c r="K4" s="11"/>
      <c r="L4" s="11"/>
    </row>
    <row r="5" ht="16.5" spans="1:12">
      <c r="A5" s="11" t="s">
        <v>295</v>
      </c>
      <c r="B5" s="26"/>
      <c r="C5" s="27"/>
      <c r="D5" s="26"/>
      <c r="E5" s="14"/>
      <c r="F5" s="14"/>
      <c r="G5" s="11"/>
      <c r="H5" s="11"/>
      <c r="I5" s="12"/>
      <c r="J5" s="12"/>
      <c r="K5" s="11"/>
      <c r="L5" s="11"/>
    </row>
    <row r="6" ht="16.5" spans="1:12">
      <c r="A6" s="11" t="s">
        <v>296</v>
      </c>
      <c r="B6" s="26"/>
      <c r="C6" s="27"/>
      <c r="D6" s="26"/>
      <c r="E6" s="14"/>
      <c r="F6" s="14"/>
      <c r="G6" s="11"/>
      <c r="H6" s="11"/>
      <c r="I6" s="12"/>
      <c r="J6" s="12"/>
      <c r="K6" s="11"/>
      <c r="L6" s="11"/>
    </row>
    <row r="7" ht="16.5" spans="1:12">
      <c r="A7" s="11" t="s">
        <v>297</v>
      </c>
      <c r="B7" s="26"/>
      <c r="C7" s="27"/>
      <c r="D7" s="26"/>
      <c r="E7" s="14"/>
      <c r="F7" s="14"/>
      <c r="G7" s="11"/>
      <c r="H7" s="11"/>
      <c r="I7" s="12"/>
      <c r="J7" s="12"/>
      <c r="K7" s="11"/>
      <c r="L7" s="11"/>
    </row>
    <row r="8" ht="16.5" spans="1:12">
      <c r="A8" s="12"/>
      <c r="B8" s="12"/>
      <c r="C8" s="27"/>
      <c r="D8" s="12"/>
      <c r="E8" s="12"/>
      <c r="F8" s="12"/>
      <c r="G8" s="12"/>
      <c r="H8" s="12"/>
      <c r="I8" s="12"/>
      <c r="J8" s="12"/>
      <c r="K8" s="12"/>
      <c r="L8" s="12"/>
    </row>
    <row r="9" s="2" customFormat="1" ht="18.75" spans="1:12">
      <c r="A9" s="16" t="s">
        <v>298</v>
      </c>
      <c r="B9" s="17"/>
      <c r="C9" s="17"/>
      <c r="D9" s="17"/>
      <c r="E9" s="18"/>
      <c r="F9" s="19"/>
      <c r="G9" s="28"/>
      <c r="H9" s="16" t="s">
        <v>257</v>
      </c>
      <c r="I9" s="17"/>
      <c r="J9" s="17"/>
      <c r="K9" s="17"/>
      <c r="L9" s="23"/>
    </row>
    <row r="10" ht="67" customHeight="1" spans="1:12">
      <c r="A10" s="24" t="s">
        <v>299</v>
      </c>
      <c r="B10" s="24"/>
      <c r="C10" s="25"/>
      <c r="D10" s="25"/>
      <c r="E10" s="25"/>
      <c r="F10" s="25"/>
      <c r="G10" s="25"/>
      <c r="H10" s="25"/>
      <c r="I10" s="25"/>
      <c r="J10" s="25"/>
      <c r="K10" s="25"/>
      <c r="L10" s="25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9"/>
  <sheetViews>
    <sheetView workbookViewId="0">
      <selection activeCell="N26" sqref="N26"/>
    </sheetView>
  </sheetViews>
  <sheetFormatPr defaultColWidth="9" defaultRowHeight="14.25"/>
  <cols>
    <col min="1" max="1" width="7" customWidth="1"/>
    <col min="2" max="2" width="10" customWidth="1"/>
    <col min="3" max="3" width="13.8" customWidth="1"/>
    <col min="4" max="4" width="10.125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5.375" customWidth="1"/>
  </cols>
  <sheetData>
    <row r="1" ht="29.25" spans="1:9">
      <c r="A1" s="3" t="s">
        <v>300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219</v>
      </c>
      <c r="B2" s="5" t="s">
        <v>224</v>
      </c>
      <c r="C2" s="5" t="s">
        <v>267</v>
      </c>
      <c r="D2" s="5" t="s">
        <v>222</v>
      </c>
      <c r="E2" s="5" t="s">
        <v>223</v>
      </c>
      <c r="F2" s="4" t="s">
        <v>301</v>
      </c>
      <c r="G2" s="4" t="s">
        <v>245</v>
      </c>
      <c r="H2" s="6" t="s">
        <v>246</v>
      </c>
      <c r="I2" s="7" t="s">
        <v>248</v>
      </c>
    </row>
    <row r="3" s="1" customFormat="1" ht="16.5" spans="1:9">
      <c r="A3" s="4"/>
      <c r="B3" s="8"/>
      <c r="C3" s="8"/>
      <c r="D3" s="8"/>
      <c r="E3" s="8"/>
      <c r="F3" s="4" t="s">
        <v>302</v>
      </c>
      <c r="G3" s="4" t="s">
        <v>249</v>
      </c>
      <c r="H3" s="9"/>
      <c r="I3" s="10"/>
    </row>
    <row r="4" spans="1:9">
      <c r="A4" s="11">
        <v>1</v>
      </c>
      <c r="B4" s="12" t="s">
        <v>303</v>
      </c>
      <c r="C4" s="339" t="s">
        <v>304</v>
      </c>
      <c r="D4" s="13" t="s">
        <v>152</v>
      </c>
      <c r="E4" s="14"/>
      <c r="F4" s="12">
        <v>-4</v>
      </c>
      <c r="G4" s="12">
        <v>0</v>
      </c>
      <c r="H4" s="12">
        <f>F4</f>
        <v>-4</v>
      </c>
      <c r="I4" s="11" t="s">
        <v>238</v>
      </c>
    </row>
    <row r="5" spans="1:9">
      <c r="A5" s="11">
        <v>2</v>
      </c>
      <c r="B5" s="12" t="s">
        <v>305</v>
      </c>
      <c r="C5" s="12" t="s">
        <v>306</v>
      </c>
      <c r="D5" s="13" t="s">
        <v>152</v>
      </c>
      <c r="E5" s="14"/>
      <c r="F5" s="12">
        <v>-3</v>
      </c>
      <c r="G5" s="12">
        <v>0</v>
      </c>
      <c r="H5" s="12">
        <f>F5</f>
        <v>-3</v>
      </c>
      <c r="I5" s="11" t="s">
        <v>238</v>
      </c>
    </row>
    <row r="6" spans="1:9">
      <c r="A6" s="11">
        <v>3</v>
      </c>
      <c r="B6" s="12" t="s">
        <v>305</v>
      </c>
      <c r="C6" s="12" t="s">
        <v>307</v>
      </c>
      <c r="D6" s="13" t="s">
        <v>152</v>
      </c>
      <c r="E6" s="14"/>
      <c r="F6" s="12">
        <v>-2</v>
      </c>
      <c r="G6" s="12">
        <v>0</v>
      </c>
      <c r="H6" s="12">
        <f>F6</f>
        <v>-2</v>
      </c>
      <c r="I6" s="11" t="s">
        <v>238</v>
      </c>
    </row>
    <row r="7" spans="1:9">
      <c r="A7" s="15"/>
      <c r="B7" s="15"/>
      <c r="C7" s="15"/>
      <c r="D7" s="15"/>
      <c r="E7" s="15"/>
      <c r="F7" s="15"/>
      <c r="G7" s="15"/>
      <c r="H7" s="15"/>
      <c r="I7" s="15"/>
    </row>
    <row r="8" s="2" customFormat="1" ht="18.75" spans="1:9">
      <c r="A8" s="16" t="s">
        <v>256</v>
      </c>
      <c r="B8" s="17"/>
      <c r="C8" s="17"/>
      <c r="D8" s="18"/>
      <c r="E8" s="19"/>
      <c r="F8" s="20" t="s">
        <v>257</v>
      </c>
      <c r="G8" s="21"/>
      <c r="H8" s="22"/>
      <c r="I8" s="23"/>
    </row>
    <row r="9" ht="37" customHeight="1" spans="1:9">
      <c r="A9" s="24" t="s">
        <v>308</v>
      </c>
      <c r="B9" s="24"/>
      <c r="C9" s="25"/>
      <c r="D9" s="25"/>
      <c r="E9" s="25"/>
      <c r="F9" s="25"/>
      <c r="G9" s="25"/>
      <c r="H9" s="25"/>
      <c r="I9" s="25"/>
    </row>
  </sheetData>
  <mergeCells count="11">
    <mergeCell ref="A1:I1"/>
    <mergeCell ref="A8:D8"/>
    <mergeCell ref="F8:H8"/>
    <mergeCell ref="A9:I9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07" t="s">
        <v>35</v>
      </c>
      <c r="C2" s="308"/>
      <c r="D2" s="308"/>
      <c r="E2" s="308"/>
      <c r="F2" s="308"/>
      <c r="G2" s="308"/>
      <c r="H2" s="308"/>
      <c r="I2" s="309"/>
    </row>
    <row r="3" ht="28" customHeight="1" spans="2:9">
      <c r="B3" s="310"/>
      <c r="C3" s="311"/>
      <c r="D3" s="312" t="s">
        <v>36</v>
      </c>
      <c r="E3" s="313"/>
      <c r="F3" s="314" t="s">
        <v>37</v>
      </c>
      <c r="G3" s="315"/>
      <c r="H3" s="312" t="s">
        <v>38</v>
      </c>
      <c r="I3" s="316"/>
    </row>
    <row r="4" ht="28" customHeight="1" spans="2:9">
      <c r="B4" s="310" t="s">
        <v>39</v>
      </c>
      <c r="C4" s="311" t="s">
        <v>40</v>
      </c>
      <c r="D4" s="311" t="s">
        <v>41</v>
      </c>
      <c r="E4" s="311" t="s">
        <v>42</v>
      </c>
      <c r="F4" s="317" t="s">
        <v>41</v>
      </c>
      <c r="G4" s="317" t="s">
        <v>42</v>
      </c>
      <c r="H4" s="311" t="s">
        <v>41</v>
      </c>
      <c r="I4" s="318" t="s">
        <v>42</v>
      </c>
    </row>
    <row r="5" ht="28" customHeight="1" spans="2:9">
      <c r="B5" s="319" t="s">
        <v>43</v>
      </c>
      <c r="C5" s="15">
        <v>13</v>
      </c>
      <c r="D5" s="15">
        <v>0</v>
      </c>
      <c r="E5" s="15">
        <v>1</v>
      </c>
      <c r="F5" s="320">
        <v>0</v>
      </c>
      <c r="G5" s="320">
        <v>1</v>
      </c>
      <c r="H5" s="15">
        <v>1</v>
      </c>
      <c r="I5" s="321">
        <v>2</v>
      </c>
    </row>
    <row r="6" ht="28" customHeight="1" spans="2:9">
      <c r="B6" s="319" t="s">
        <v>44</v>
      </c>
      <c r="C6" s="15">
        <v>20</v>
      </c>
      <c r="D6" s="15">
        <v>0</v>
      </c>
      <c r="E6" s="15">
        <v>1</v>
      </c>
      <c r="F6" s="320">
        <v>1</v>
      </c>
      <c r="G6" s="320">
        <v>2</v>
      </c>
      <c r="H6" s="15">
        <v>2</v>
      </c>
      <c r="I6" s="321">
        <v>3</v>
      </c>
    </row>
    <row r="7" ht="28" customHeight="1" spans="2:9">
      <c r="B7" s="319" t="s">
        <v>45</v>
      </c>
      <c r="C7" s="15">
        <v>32</v>
      </c>
      <c r="D7" s="15">
        <v>0</v>
      </c>
      <c r="E7" s="15">
        <v>1</v>
      </c>
      <c r="F7" s="320">
        <v>2</v>
      </c>
      <c r="G7" s="320">
        <v>3</v>
      </c>
      <c r="H7" s="15">
        <v>3</v>
      </c>
      <c r="I7" s="321">
        <v>4</v>
      </c>
    </row>
    <row r="8" ht="28" customHeight="1" spans="2:9">
      <c r="B8" s="319" t="s">
        <v>46</v>
      </c>
      <c r="C8" s="15">
        <v>50</v>
      </c>
      <c r="D8" s="15">
        <v>1</v>
      </c>
      <c r="E8" s="15">
        <v>2</v>
      </c>
      <c r="F8" s="320">
        <v>3</v>
      </c>
      <c r="G8" s="320">
        <v>4</v>
      </c>
      <c r="H8" s="15">
        <v>5</v>
      </c>
      <c r="I8" s="321">
        <v>6</v>
      </c>
    </row>
    <row r="9" ht="28" customHeight="1" spans="2:9">
      <c r="B9" s="319" t="s">
        <v>47</v>
      </c>
      <c r="C9" s="15">
        <v>80</v>
      </c>
      <c r="D9" s="15">
        <v>2</v>
      </c>
      <c r="E9" s="15">
        <v>3</v>
      </c>
      <c r="F9" s="320">
        <v>5</v>
      </c>
      <c r="G9" s="320">
        <v>6</v>
      </c>
      <c r="H9" s="15">
        <v>7</v>
      </c>
      <c r="I9" s="321">
        <v>8</v>
      </c>
    </row>
    <row r="10" ht="28" customHeight="1" spans="2:9">
      <c r="B10" s="319" t="s">
        <v>48</v>
      </c>
      <c r="C10" s="15">
        <v>125</v>
      </c>
      <c r="D10" s="15">
        <v>3</v>
      </c>
      <c r="E10" s="15">
        <v>4</v>
      </c>
      <c r="F10" s="320">
        <v>7</v>
      </c>
      <c r="G10" s="320">
        <v>8</v>
      </c>
      <c r="H10" s="15">
        <v>10</v>
      </c>
      <c r="I10" s="321">
        <v>11</v>
      </c>
    </row>
    <row r="11" ht="28" customHeight="1" spans="2:9">
      <c r="B11" s="319" t="s">
        <v>49</v>
      </c>
      <c r="C11" s="15">
        <v>200</v>
      </c>
      <c r="D11" s="15">
        <v>5</v>
      </c>
      <c r="E11" s="15">
        <v>6</v>
      </c>
      <c r="F11" s="320">
        <v>10</v>
      </c>
      <c r="G11" s="320">
        <v>11</v>
      </c>
      <c r="H11" s="15">
        <v>14</v>
      </c>
      <c r="I11" s="321">
        <v>15</v>
      </c>
    </row>
    <row r="12" ht="28" customHeight="1" spans="2:9">
      <c r="B12" s="322" t="s">
        <v>50</v>
      </c>
      <c r="C12" s="323">
        <v>315</v>
      </c>
      <c r="D12" s="323">
        <v>7</v>
      </c>
      <c r="E12" s="323">
        <v>8</v>
      </c>
      <c r="F12" s="324">
        <v>14</v>
      </c>
      <c r="G12" s="324">
        <v>15</v>
      </c>
      <c r="H12" s="323">
        <v>21</v>
      </c>
      <c r="I12" s="325">
        <v>22</v>
      </c>
    </row>
    <row r="14" spans="2:9">
      <c r="B14" s="326" t="s">
        <v>51</v>
      </c>
      <c r="C14" s="326"/>
      <c r="D14" s="32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V54"/>
  <sheetViews>
    <sheetView topLeftCell="A18" workbookViewId="0">
      <selection activeCell="F7" sqref="F7:G7"/>
    </sheetView>
  </sheetViews>
  <sheetFormatPr defaultColWidth="10.3333333333333" defaultRowHeight="16.5" customHeight="1"/>
  <cols>
    <col min="1" max="1" width="11.0833333333333" style="181" customWidth="1"/>
    <col min="2" max="2" width="10.3333333333333" style="181"/>
    <col min="3" max="3" width="11.1" style="181" customWidth="1"/>
    <col min="4" max="4" width="10.3333333333333" style="181"/>
    <col min="5" max="5" width="11.2" style="181" customWidth="1"/>
    <col min="6" max="6" width="11.9" style="181" customWidth="1"/>
    <col min="7" max="7" width="13.9" style="181" customWidth="1"/>
    <col min="8" max="9" width="10.3333333333333" style="181"/>
    <col min="10" max="10" width="8.83333333333333" style="181" customWidth="1"/>
    <col min="11" max="11" width="12" style="181" customWidth="1"/>
    <col min="12" max="16384" width="10.3333333333333" style="181"/>
  </cols>
  <sheetData>
    <row r="1" ht="21" spans="1:11">
      <c r="A1" s="182" t="s">
        <v>52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ht="17" customHeight="1" spans="1:11">
      <c r="A2" s="183" t="s">
        <v>53</v>
      </c>
      <c r="B2" s="184" t="s">
        <v>54</v>
      </c>
      <c r="C2" s="184"/>
      <c r="D2" s="185" t="s">
        <v>55</v>
      </c>
      <c r="E2" s="185"/>
      <c r="F2" s="184" t="s">
        <v>56</v>
      </c>
      <c r="G2" s="184"/>
      <c r="H2" s="186" t="s">
        <v>57</v>
      </c>
      <c r="I2" s="187" t="s">
        <v>58</v>
      </c>
      <c r="J2" s="187"/>
      <c r="K2" s="188"/>
    </row>
    <row r="3" ht="17" customHeight="1" spans="1:11">
      <c r="A3" s="189" t="s">
        <v>59</v>
      </c>
      <c r="B3" s="190"/>
      <c r="C3" s="191"/>
      <c r="D3" s="192" t="s">
        <v>60</v>
      </c>
      <c r="E3" s="193"/>
      <c r="F3" s="193"/>
      <c r="G3" s="194"/>
      <c r="H3" s="192" t="s">
        <v>61</v>
      </c>
      <c r="I3" s="193"/>
      <c r="J3" s="193"/>
      <c r="K3" s="194"/>
    </row>
    <row r="4" ht="38" customHeight="1" spans="1:11">
      <c r="A4" s="195" t="s">
        <v>62</v>
      </c>
      <c r="B4" s="196" t="s">
        <v>63</v>
      </c>
      <c r="C4" s="197"/>
      <c r="D4" s="195" t="s">
        <v>64</v>
      </c>
      <c r="E4" s="198"/>
      <c r="F4" s="199">
        <v>46266</v>
      </c>
      <c r="G4" s="200"/>
      <c r="H4" s="195" t="s">
        <v>65</v>
      </c>
      <c r="I4" s="198"/>
      <c r="J4" s="201" t="s">
        <v>66</v>
      </c>
      <c r="K4" s="202" t="s">
        <v>67</v>
      </c>
    </row>
    <row r="5" ht="17" customHeight="1" spans="1:11">
      <c r="A5" s="203" t="s">
        <v>68</v>
      </c>
      <c r="B5" s="196" t="s">
        <v>69</v>
      </c>
      <c r="C5" s="197"/>
      <c r="D5" s="195" t="s">
        <v>70</v>
      </c>
      <c r="E5" s="198"/>
      <c r="F5" s="204">
        <v>46137</v>
      </c>
      <c r="G5" s="205"/>
      <c r="H5" s="195" t="s">
        <v>71</v>
      </c>
      <c r="I5" s="198"/>
      <c r="J5" s="201" t="s">
        <v>66</v>
      </c>
      <c r="K5" s="202" t="s">
        <v>67</v>
      </c>
    </row>
    <row r="6" ht="17" customHeight="1" spans="1:11">
      <c r="A6" s="195" t="s">
        <v>72</v>
      </c>
      <c r="B6" s="196">
        <v>2</v>
      </c>
      <c r="C6" s="197">
        <v>6</v>
      </c>
      <c r="D6" s="203" t="s">
        <v>73</v>
      </c>
      <c r="E6" s="206"/>
      <c r="F6" s="204">
        <v>46193</v>
      </c>
      <c r="G6" s="205"/>
      <c r="H6" s="195" t="s">
        <v>74</v>
      </c>
      <c r="I6" s="198"/>
      <c r="J6" s="201" t="s">
        <v>66</v>
      </c>
      <c r="K6" s="202" t="s">
        <v>67</v>
      </c>
    </row>
    <row r="7" ht="17" customHeight="1" spans="1:11">
      <c r="A7" s="195" t="s">
        <v>75</v>
      </c>
      <c r="B7" s="207" t="s">
        <v>76</v>
      </c>
      <c r="C7" s="208"/>
      <c r="D7" s="203" t="s">
        <v>77</v>
      </c>
      <c r="E7" s="209"/>
      <c r="F7" s="204">
        <v>46203</v>
      </c>
      <c r="G7" s="205"/>
      <c r="H7" s="195" t="s">
        <v>78</v>
      </c>
      <c r="I7" s="198"/>
      <c r="J7" s="201" t="s">
        <v>66</v>
      </c>
      <c r="K7" s="202" t="s">
        <v>67</v>
      </c>
    </row>
    <row r="8" ht="17" customHeight="1" spans="1:11">
      <c r="A8" s="210" t="s">
        <v>79</v>
      </c>
      <c r="B8" s="211" t="s">
        <v>80</v>
      </c>
      <c r="C8" s="212"/>
      <c r="D8" s="213" t="s">
        <v>81</v>
      </c>
      <c r="E8" s="214"/>
      <c r="F8" s="215">
        <v>46235</v>
      </c>
      <c r="G8" s="216"/>
      <c r="H8" s="213" t="s">
        <v>82</v>
      </c>
      <c r="I8" s="214"/>
      <c r="J8" s="217" t="s">
        <v>66</v>
      </c>
      <c r="K8" s="218" t="s">
        <v>67</v>
      </c>
    </row>
    <row r="9" ht="15" spans="1:11">
      <c r="A9" s="219" t="s">
        <v>83</v>
      </c>
      <c r="B9" s="220"/>
      <c r="C9" s="220"/>
      <c r="D9" s="220"/>
      <c r="E9" s="220"/>
      <c r="F9" s="220"/>
      <c r="G9" s="220"/>
      <c r="H9" s="220"/>
      <c r="I9" s="220"/>
      <c r="J9" s="220"/>
      <c r="K9" s="221"/>
    </row>
    <row r="10" ht="15" spans="1:11">
      <c r="A10" s="222" t="s">
        <v>84</v>
      </c>
      <c r="B10" s="223"/>
      <c r="C10" s="223"/>
      <c r="D10" s="223"/>
      <c r="E10" s="223"/>
      <c r="F10" s="223"/>
      <c r="G10" s="223"/>
      <c r="H10" s="223"/>
      <c r="I10" s="223"/>
      <c r="J10" s="223"/>
      <c r="K10" s="224"/>
    </row>
    <row r="11" ht="14.25" spans="1:11">
      <c r="A11" s="225" t="s">
        <v>85</v>
      </c>
      <c r="B11" s="226" t="s">
        <v>86</v>
      </c>
      <c r="C11" s="227" t="s">
        <v>87</v>
      </c>
      <c r="D11" s="228"/>
      <c r="E11" s="229" t="s">
        <v>88</v>
      </c>
      <c r="F11" s="226" t="s">
        <v>86</v>
      </c>
      <c r="G11" s="227" t="s">
        <v>87</v>
      </c>
      <c r="H11" s="227" t="s">
        <v>89</v>
      </c>
      <c r="I11" s="229" t="s">
        <v>90</v>
      </c>
      <c r="J11" s="226" t="s">
        <v>86</v>
      </c>
      <c r="K11" s="230" t="s">
        <v>87</v>
      </c>
    </row>
    <row r="12" ht="14.25" spans="1:11">
      <c r="A12" s="203" t="s">
        <v>91</v>
      </c>
      <c r="B12" s="231" t="s">
        <v>86</v>
      </c>
      <c r="C12" s="201" t="s">
        <v>87</v>
      </c>
      <c r="D12" s="209"/>
      <c r="E12" s="206" t="s">
        <v>92</v>
      </c>
      <c r="F12" s="231" t="s">
        <v>86</v>
      </c>
      <c r="G12" s="201" t="s">
        <v>87</v>
      </c>
      <c r="H12" s="201" t="s">
        <v>89</v>
      </c>
      <c r="I12" s="206" t="s">
        <v>93</v>
      </c>
      <c r="J12" s="231" t="s">
        <v>86</v>
      </c>
      <c r="K12" s="202" t="s">
        <v>87</v>
      </c>
    </row>
    <row r="13" ht="14.25" spans="1:11">
      <c r="A13" s="203" t="s">
        <v>94</v>
      </c>
      <c r="B13" s="231" t="s">
        <v>86</v>
      </c>
      <c r="C13" s="201" t="s">
        <v>87</v>
      </c>
      <c r="D13" s="209"/>
      <c r="E13" s="206" t="s">
        <v>95</v>
      </c>
      <c r="F13" s="201" t="s">
        <v>96</v>
      </c>
      <c r="G13" s="201" t="s">
        <v>97</v>
      </c>
      <c r="H13" s="201" t="s">
        <v>89</v>
      </c>
      <c r="I13" s="206" t="s">
        <v>98</v>
      </c>
      <c r="J13" s="231" t="s">
        <v>86</v>
      </c>
      <c r="K13" s="202" t="s">
        <v>87</v>
      </c>
    </row>
    <row r="14" ht="15" spans="1:11">
      <c r="A14" s="213" t="s">
        <v>99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32"/>
    </row>
    <row r="15" ht="15" spans="1:11">
      <c r="A15" s="222" t="s">
        <v>100</v>
      </c>
      <c r="B15" s="223"/>
      <c r="C15" s="223"/>
      <c r="D15" s="223"/>
      <c r="E15" s="223"/>
      <c r="F15" s="223"/>
      <c r="G15" s="223"/>
      <c r="H15" s="223"/>
      <c r="I15" s="223"/>
      <c r="J15" s="223"/>
      <c r="K15" s="224"/>
    </row>
    <row r="16" ht="14.25" spans="1:11">
      <c r="A16" s="233" t="s">
        <v>101</v>
      </c>
      <c r="B16" s="227" t="s">
        <v>96</v>
      </c>
      <c r="C16" s="227" t="s">
        <v>97</v>
      </c>
      <c r="D16" s="234"/>
      <c r="E16" s="235" t="s">
        <v>102</v>
      </c>
      <c r="F16" s="227" t="s">
        <v>96</v>
      </c>
      <c r="G16" s="227" t="s">
        <v>97</v>
      </c>
      <c r="H16" s="236"/>
      <c r="I16" s="235" t="s">
        <v>103</v>
      </c>
      <c r="J16" s="227" t="s">
        <v>96</v>
      </c>
      <c r="K16" s="230" t="s">
        <v>97</v>
      </c>
    </row>
    <row r="17" customHeight="1" spans="1:22">
      <c r="A17" s="237" t="s">
        <v>104</v>
      </c>
      <c r="B17" s="201" t="s">
        <v>96</v>
      </c>
      <c r="C17" s="201" t="s">
        <v>97</v>
      </c>
      <c r="D17" s="196"/>
      <c r="E17" s="238" t="s">
        <v>105</v>
      </c>
      <c r="F17" s="201" t="s">
        <v>96</v>
      </c>
      <c r="G17" s="201" t="s">
        <v>97</v>
      </c>
      <c r="H17" s="239"/>
      <c r="I17" s="238" t="s">
        <v>106</v>
      </c>
      <c r="J17" s="201" t="s">
        <v>96</v>
      </c>
      <c r="K17" s="202" t="s">
        <v>97</v>
      </c>
      <c r="L17" s="240"/>
      <c r="M17" s="240"/>
      <c r="N17" s="240"/>
      <c r="O17" s="240"/>
      <c r="P17" s="240"/>
      <c r="Q17" s="240"/>
      <c r="R17" s="240"/>
      <c r="S17" s="240"/>
      <c r="T17" s="240"/>
      <c r="U17" s="240"/>
      <c r="V17" s="240"/>
    </row>
    <row r="18" ht="18" customHeight="1" spans="1:22">
      <c r="A18" s="241" t="s">
        <v>107</v>
      </c>
      <c r="B18" s="242"/>
      <c r="C18" s="242"/>
      <c r="D18" s="242"/>
      <c r="E18" s="242"/>
      <c r="F18" s="242"/>
      <c r="G18" s="242"/>
      <c r="H18" s="242"/>
      <c r="I18" s="242"/>
      <c r="J18" s="242"/>
      <c r="K18" s="243"/>
    </row>
    <row r="19" s="180" customFormat="1" ht="18" customHeight="1" spans="1:22">
      <c r="A19" s="222" t="s">
        <v>108</v>
      </c>
      <c r="B19" s="223"/>
      <c r="C19" s="223"/>
      <c r="D19" s="223"/>
      <c r="E19" s="223"/>
      <c r="F19" s="223"/>
      <c r="G19" s="223"/>
      <c r="H19" s="223"/>
      <c r="I19" s="223"/>
      <c r="J19" s="223"/>
      <c r="K19" s="224"/>
    </row>
    <row r="20" customHeight="1" spans="1:22">
      <c r="A20" s="244" t="s">
        <v>109</v>
      </c>
      <c r="B20" s="245"/>
      <c r="C20" s="245"/>
      <c r="D20" s="245"/>
      <c r="E20" s="245"/>
      <c r="F20" s="245"/>
      <c r="G20" s="245"/>
      <c r="H20" s="245"/>
      <c r="I20" s="245"/>
      <c r="J20" s="245"/>
      <c r="K20" s="246"/>
    </row>
    <row r="21" ht="21.75" customHeight="1" spans="1:22">
      <c r="A21" s="247" t="s">
        <v>110</v>
      </c>
      <c r="B21" s="248" t="s">
        <v>111</v>
      </c>
      <c r="C21" s="248" t="s">
        <v>112</v>
      </c>
      <c r="D21" s="248" t="s">
        <v>113</v>
      </c>
      <c r="E21" s="248" t="s">
        <v>114</v>
      </c>
      <c r="F21" s="248" t="s">
        <v>115</v>
      </c>
      <c r="G21" s="248" t="s">
        <v>116</v>
      </c>
      <c r="H21" s="238"/>
      <c r="I21" s="238"/>
      <c r="J21" s="238"/>
      <c r="K21" s="249" t="s">
        <v>117</v>
      </c>
    </row>
    <row r="22" customHeight="1" spans="1:22">
      <c r="A22" s="250" t="s">
        <v>118</v>
      </c>
      <c r="B22" s="251">
        <v>1</v>
      </c>
      <c r="C22" s="251">
        <v>1</v>
      </c>
      <c r="D22" s="251">
        <v>1</v>
      </c>
      <c r="E22" s="251">
        <v>1</v>
      </c>
      <c r="F22" s="251">
        <v>1</v>
      </c>
      <c r="G22" s="251">
        <v>1</v>
      </c>
      <c r="H22" s="251"/>
      <c r="I22" s="251"/>
      <c r="J22" s="251"/>
      <c r="K22" s="252"/>
      <c r="L22" s="180"/>
    </row>
    <row r="23" customHeight="1" spans="1:22">
      <c r="A23" s="250" t="s">
        <v>119</v>
      </c>
      <c r="B23" s="251">
        <v>0</v>
      </c>
      <c r="C23" s="251">
        <v>0</v>
      </c>
      <c r="D23" s="251">
        <v>0</v>
      </c>
      <c r="E23" s="251">
        <v>0</v>
      </c>
      <c r="F23" s="251">
        <v>0</v>
      </c>
      <c r="G23" s="251">
        <v>0</v>
      </c>
      <c r="H23" s="251"/>
      <c r="I23" s="251"/>
      <c r="J23" s="251"/>
      <c r="K23" s="252" t="s">
        <v>120</v>
      </c>
    </row>
    <row r="24" customHeight="1" spans="1:22">
      <c r="A24" s="250"/>
      <c r="B24" s="251"/>
      <c r="C24" s="251"/>
      <c r="D24" s="251"/>
      <c r="E24" s="251"/>
      <c r="F24" s="251"/>
      <c r="G24" s="251"/>
      <c r="H24" s="251"/>
      <c r="I24" s="251"/>
      <c r="J24" s="251"/>
      <c r="K24" s="253"/>
    </row>
    <row r="25" customHeight="1" spans="1:22">
      <c r="A25" s="250"/>
      <c r="B25" s="251"/>
      <c r="C25" s="251"/>
      <c r="D25" s="251"/>
      <c r="E25" s="251"/>
      <c r="F25" s="251"/>
      <c r="G25" s="251"/>
      <c r="H25" s="251"/>
      <c r="I25" s="251"/>
      <c r="J25" s="251"/>
      <c r="K25" s="253"/>
    </row>
    <row r="26" customHeight="1" spans="1:22">
      <c r="A26" s="254"/>
      <c r="B26" s="251"/>
      <c r="C26" s="251"/>
      <c r="D26" s="251"/>
      <c r="E26" s="251"/>
      <c r="F26" s="251"/>
      <c r="G26" s="251"/>
      <c r="H26" s="251"/>
      <c r="I26" s="251"/>
      <c r="J26" s="251"/>
      <c r="K26" s="255"/>
    </row>
    <row r="27" customHeight="1" spans="1:22">
      <c r="A27" s="254"/>
      <c r="B27" s="251"/>
      <c r="C27" s="251"/>
      <c r="D27" s="251"/>
      <c r="E27" s="251"/>
      <c r="F27" s="251"/>
      <c r="G27" s="251"/>
      <c r="H27" s="251"/>
      <c r="I27" s="251"/>
      <c r="J27" s="251"/>
      <c r="K27" s="255"/>
    </row>
    <row r="28" customHeight="1" spans="1:22">
      <c r="A28" s="256"/>
      <c r="B28" s="257"/>
      <c r="C28" s="257"/>
      <c r="D28" s="257"/>
      <c r="E28" s="257"/>
      <c r="F28" s="257"/>
      <c r="G28" s="257"/>
      <c r="H28" s="257"/>
      <c r="I28" s="257"/>
      <c r="J28" s="257"/>
      <c r="K28" s="258"/>
    </row>
    <row r="29" ht="18" customHeight="1" spans="1:22">
      <c r="A29" s="259" t="s">
        <v>121</v>
      </c>
      <c r="B29" s="260"/>
      <c r="C29" s="260"/>
      <c r="D29" s="260"/>
      <c r="E29" s="260"/>
      <c r="F29" s="260"/>
      <c r="G29" s="260"/>
      <c r="H29" s="260"/>
      <c r="I29" s="260"/>
      <c r="J29" s="260"/>
      <c r="K29" s="261"/>
    </row>
    <row r="30" ht="18.75" customHeight="1" spans="1:22">
      <c r="A30" s="262" t="s">
        <v>122</v>
      </c>
      <c r="B30" s="263"/>
      <c r="C30" s="263"/>
      <c r="D30" s="263"/>
      <c r="E30" s="263"/>
      <c r="F30" s="263"/>
      <c r="G30" s="263"/>
      <c r="H30" s="263"/>
      <c r="I30" s="263"/>
      <c r="J30" s="263"/>
      <c r="K30" s="264"/>
    </row>
    <row r="31" ht="18.75" customHeight="1" spans="1:22">
      <c r="A31" s="265"/>
      <c r="B31" s="266"/>
      <c r="C31" s="266"/>
      <c r="D31" s="266"/>
      <c r="E31" s="266"/>
      <c r="F31" s="266"/>
      <c r="G31" s="266"/>
      <c r="H31" s="266"/>
      <c r="I31" s="266"/>
      <c r="J31" s="266"/>
      <c r="K31" s="267"/>
    </row>
    <row r="32" ht="18" customHeight="1" spans="1:22">
      <c r="A32" s="268" t="s">
        <v>123</v>
      </c>
      <c r="B32" s="269"/>
      <c r="C32" s="269"/>
      <c r="D32" s="269"/>
      <c r="E32" s="269"/>
      <c r="F32" s="269"/>
      <c r="G32" s="269"/>
      <c r="H32" s="269"/>
      <c r="I32" s="269"/>
      <c r="J32" s="269"/>
      <c r="K32" s="270"/>
    </row>
    <row r="33" ht="14.25" spans="1:11">
      <c r="A33" s="271" t="s">
        <v>124</v>
      </c>
      <c r="B33" s="272"/>
      <c r="C33" s="272"/>
      <c r="D33" s="272"/>
      <c r="E33" s="272"/>
      <c r="F33" s="272"/>
      <c r="G33" s="272"/>
      <c r="H33" s="272"/>
      <c r="I33" s="272"/>
      <c r="J33" s="272"/>
      <c r="K33" s="273"/>
    </row>
    <row r="34" ht="15" spans="1:11">
      <c r="A34" s="274" t="s">
        <v>125</v>
      </c>
      <c r="B34" s="275"/>
      <c r="C34" s="201" t="s">
        <v>66</v>
      </c>
      <c r="D34" s="201" t="s">
        <v>67</v>
      </c>
      <c r="E34" s="276" t="s">
        <v>126</v>
      </c>
      <c r="F34" s="277"/>
      <c r="G34" s="277"/>
      <c r="H34" s="277"/>
      <c r="I34" s="277"/>
      <c r="J34" s="277"/>
      <c r="K34" s="278"/>
    </row>
    <row r="35" ht="15" spans="1:11">
      <c r="A35" s="279" t="s">
        <v>127</v>
      </c>
      <c r="B35" s="279"/>
      <c r="C35" s="279"/>
      <c r="D35" s="279"/>
      <c r="E35" s="279"/>
      <c r="F35" s="279"/>
      <c r="G35" s="279"/>
      <c r="H35" s="279"/>
      <c r="I35" s="279"/>
      <c r="J35" s="279"/>
      <c r="K35" s="279"/>
    </row>
    <row r="36" ht="17" customHeight="1" spans="1:11">
      <c r="A36" s="280" t="s">
        <v>128</v>
      </c>
      <c r="B36" s="281"/>
      <c r="C36" s="281"/>
      <c r="D36" s="281"/>
      <c r="E36" s="281"/>
      <c r="F36" s="281"/>
      <c r="G36" s="281"/>
      <c r="H36" s="281"/>
      <c r="I36" s="281"/>
      <c r="J36" s="281"/>
      <c r="K36" s="282"/>
    </row>
    <row r="37" ht="17" customHeight="1" spans="1:11">
      <c r="A37" s="283" t="s">
        <v>129</v>
      </c>
      <c r="B37" s="284"/>
      <c r="C37" s="284"/>
      <c r="D37" s="284"/>
      <c r="E37" s="284"/>
      <c r="F37" s="284"/>
      <c r="G37" s="284"/>
      <c r="H37" s="284"/>
      <c r="I37" s="284"/>
      <c r="J37" s="284"/>
      <c r="K37" s="285"/>
    </row>
    <row r="38" ht="17" customHeight="1" spans="1:11">
      <c r="A38" s="283" t="s">
        <v>130</v>
      </c>
      <c r="B38" s="284"/>
      <c r="C38" s="284"/>
      <c r="D38" s="284"/>
      <c r="E38" s="284"/>
      <c r="F38" s="284"/>
      <c r="G38" s="284"/>
      <c r="H38" s="284"/>
      <c r="I38" s="284"/>
      <c r="J38" s="284"/>
      <c r="K38" s="285"/>
    </row>
    <row r="39" ht="17" customHeight="1" spans="1:11">
      <c r="A39" s="283" t="s">
        <v>131</v>
      </c>
      <c r="B39" s="284"/>
      <c r="C39" s="284"/>
      <c r="D39" s="284"/>
      <c r="E39" s="284"/>
      <c r="F39" s="284"/>
      <c r="G39" s="284"/>
      <c r="H39" s="284"/>
      <c r="I39" s="284"/>
      <c r="J39" s="284"/>
      <c r="K39" s="285"/>
    </row>
    <row r="40" ht="17" customHeight="1" spans="1:11">
      <c r="A40" s="283" t="s">
        <v>132</v>
      </c>
      <c r="B40" s="284"/>
      <c r="C40" s="284"/>
      <c r="D40" s="284"/>
      <c r="E40" s="284"/>
      <c r="F40" s="284"/>
      <c r="G40" s="284"/>
      <c r="H40" s="284"/>
      <c r="I40" s="284"/>
      <c r="J40" s="284"/>
      <c r="K40" s="285"/>
    </row>
    <row r="41" ht="17" customHeight="1" spans="1:11">
      <c r="A41" s="283" t="s">
        <v>133</v>
      </c>
      <c r="B41" s="284"/>
      <c r="C41" s="284"/>
      <c r="D41" s="284"/>
      <c r="E41" s="284"/>
      <c r="F41" s="284"/>
      <c r="G41" s="284"/>
      <c r="H41" s="284"/>
      <c r="I41" s="284"/>
      <c r="J41" s="284"/>
      <c r="K41" s="285"/>
    </row>
    <row r="42" ht="17" customHeight="1" spans="1:11">
      <c r="A42" s="283" t="s">
        <v>134</v>
      </c>
      <c r="B42" s="284"/>
      <c r="C42" s="284"/>
      <c r="D42" s="284"/>
      <c r="E42" s="284"/>
      <c r="F42" s="284"/>
      <c r="G42" s="284"/>
      <c r="H42" s="284"/>
      <c r="I42" s="284"/>
      <c r="J42" s="284"/>
      <c r="K42" s="285"/>
    </row>
    <row r="43" ht="14.25" spans="1:11">
      <c r="A43" s="286"/>
      <c r="B43" s="287"/>
      <c r="C43" s="287"/>
      <c r="D43" s="287"/>
      <c r="E43" s="287"/>
      <c r="F43" s="287"/>
      <c r="G43" s="287"/>
      <c r="H43" s="287"/>
      <c r="I43" s="287"/>
      <c r="J43" s="287"/>
      <c r="K43" s="288"/>
    </row>
    <row r="44" ht="15" spans="1:11">
      <c r="A44" s="289" t="s">
        <v>135</v>
      </c>
      <c r="B44" s="290"/>
      <c r="C44" s="290"/>
      <c r="D44" s="290"/>
      <c r="E44" s="290"/>
      <c r="F44" s="290"/>
      <c r="G44" s="290"/>
      <c r="H44" s="290"/>
      <c r="I44" s="290"/>
      <c r="J44" s="290"/>
      <c r="K44" s="291"/>
    </row>
    <row r="45" ht="15" spans="1:11">
      <c r="A45" s="222" t="s">
        <v>136</v>
      </c>
      <c r="B45" s="223"/>
      <c r="C45" s="223"/>
      <c r="D45" s="223"/>
      <c r="E45" s="223"/>
      <c r="F45" s="223"/>
      <c r="G45" s="223"/>
      <c r="H45" s="223"/>
      <c r="I45" s="223"/>
      <c r="J45" s="223"/>
      <c r="K45" s="224"/>
    </row>
    <row r="46" ht="14.25" spans="1:11">
      <c r="A46" s="233" t="s">
        <v>137</v>
      </c>
      <c r="B46" s="227" t="s">
        <v>96</v>
      </c>
      <c r="C46" s="227" t="s">
        <v>97</v>
      </c>
      <c r="D46" s="227" t="s">
        <v>89</v>
      </c>
      <c r="E46" s="235" t="s">
        <v>138</v>
      </c>
      <c r="F46" s="227" t="s">
        <v>96</v>
      </c>
      <c r="G46" s="227" t="s">
        <v>97</v>
      </c>
      <c r="H46" s="227" t="s">
        <v>89</v>
      </c>
      <c r="I46" s="235" t="s">
        <v>139</v>
      </c>
      <c r="J46" s="227" t="s">
        <v>96</v>
      </c>
      <c r="K46" s="230" t="s">
        <v>97</v>
      </c>
    </row>
    <row r="47" ht="14.25" spans="1:11">
      <c r="A47" s="237" t="s">
        <v>88</v>
      </c>
      <c r="B47" s="201" t="s">
        <v>96</v>
      </c>
      <c r="C47" s="201" t="s">
        <v>97</v>
      </c>
      <c r="D47" s="201" t="s">
        <v>89</v>
      </c>
      <c r="E47" s="238" t="s">
        <v>95</v>
      </c>
      <c r="F47" s="201" t="s">
        <v>96</v>
      </c>
      <c r="G47" s="201" t="s">
        <v>97</v>
      </c>
      <c r="H47" s="201" t="s">
        <v>89</v>
      </c>
      <c r="I47" s="238" t="s">
        <v>106</v>
      </c>
      <c r="J47" s="201" t="s">
        <v>96</v>
      </c>
      <c r="K47" s="202" t="s">
        <v>97</v>
      </c>
    </row>
    <row r="48" ht="15" spans="1:11">
      <c r="A48" s="213" t="s">
        <v>140</v>
      </c>
      <c r="B48" s="214"/>
      <c r="C48" s="214"/>
      <c r="D48" s="214"/>
      <c r="E48" s="214"/>
      <c r="F48" s="214"/>
      <c r="G48" s="214"/>
      <c r="H48" s="214"/>
      <c r="I48" s="214"/>
      <c r="J48" s="214"/>
      <c r="K48" s="232"/>
    </row>
    <row r="49" ht="15" spans="1:11">
      <c r="A49" s="279" t="s">
        <v>141</v>
      </c>
      <c r="B49" s="279"/>
      <c r="C49" s="279"/>
      <c r="D49" s="279"/>
      <c r="E49" s="279"/>
      <c r="F49" s="279"/>
      <c r="G49" s="279"/>
      <c r="H49" s="279"/>
      <c r="I49" s="279"/>
      <c r="J49" s="279"/>
      <c r="K49" s="279"/>
    </row>
    <row r="50" ht="15" spans="1:11">
      <c r="A50" s="283" t="s">
        <v>142</v>
      </c>
      <c r="B50" s="284"/>
      <c r="C50" s="284"/>
      <c r="D50" s="284"/>
      <c r="E50" s="284"/>
      <c r="F50" s="284"/>
      <c r="G50" s="284"/>
      <c r="H50" s="284"/>
      <c r="I50" s="284"/>
      <c r="J50" s="284"/>
      <c r="K50" s="285"/>
    </row>
    <row r="51" ht="15" spans="1:11">
      <c r="A51" s="292" t="s">
        <v>143</v>
      </c>
      <c r="B51" s="293" t="s">
        <v>144</v>
      </c>
      <c r="C51" s="293"/>
      <c r="D51" s="294" t="s">
        <v>145</v>
      </c>
      <c r="E51" s="295" t="s">
        <v>146</v>
      </c>
      <c r="F51" s="296" t="s">
        <v>147</v>
      </c>
      <c r="G51" s="297">
        <v>46119</v>
      </c>
      <c r="H51" s="298" t="s">
        <v>148</v>
      </c>
      <c r="I51" s="299"/>
      <c r="J51" s="300" t="s">
        <v>149</v>
      </c>
      <c r="K51" s="301"/>
    </row>
    <row r="52" ht="15" spans="1:11">
      <c r="A52" s="279" t="s">
        <v>150</v>
      </c>
      <c r="B52" s="279"/>
      <c r="C52" s="279"/>
      <c r="D52" s="279"/>
      <c r="E52" s="279"/>
      <c r="F52" s="279"/>
      <c r="G52" s="279"/>
      <c r="H52" s="279"/>
      <c r="I52" s="279"/>
      <c r="J52" s="279"/>
      <c r="K52" s="279"/>
    </row>
    <row r="53" ht="15" spans="1:11">
      <c r="A53" s="302"/>
      <c r="B53" s="303"/>
      <c r="C53" s="303"/>
      <c r="D53" s="303"/>
      <c r="E53" s="303"/>
      <c r="F53" s="303"/>
      <c r="G53" s="303"/>
      <c r="H53" s="303"/>
      <c r="I53" s="303"/>
      <c r="J53" s="303"/>
      <c r="K53" s="304"/>
    </row>
    <row r="54" ht="15" spans="1:11">
      <c r="A54" s="292" t="s">
        <v>143</v>
      </c>
      <c r="B54" s="305"/>
      <c r="C54" s="305"/>
      <c r="D54" s="294" t="s">
        <v>145</v>
      </c>
      <c r="E54" s="306"/>
      <c r="F54" s="296" t="s">
        <v>151</v>
      </c>
      <c r="G54" s="297"/>
      <c r="H54" s="298" t="s">
        <v>148</v>
      </c>
      <c r="I54" s="299"/>
      <c r="J54" s="300"/>
      <c r="K54" s="301"/>
    </row>
  </sheetData>
  <mergeCells count="6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8:K48"/>
    <mergeCell ref="A49:K49"/>
    <mergeCell ref="A50:K50"/>
    <mergeCell ref="B51:C51"/>
    <mergeCell ref="H51:I51"/>
    <mergeCell ref="J51:K51"/>
    <mergeCell ref="A52:K52"/>
    <mergeCell ref="A53:K53"/>
    <mergeCell ref="B54:C54"/>
    <mergeCell ref="H54:I54"/>
    <mergeCell ref="J54:K5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304800</xdr:colOff>
                    <xdr:row>50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393700</xdr:colOff>
                    <xdr:row>51</xdr:row>
                    <xdr:rowOff>18415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188595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208915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188595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3</xdr:row>
                    <xdr:rowOff>421640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175895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163195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3</xdr:row>
                    <xdr:rowOff>408940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186055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186055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12700</xdr:rowOff>
                  </from>
                  <to>
                    <xdr:col>1</xdr:col>
                    <xdr:colOff>596900</xdr:colOff>
                    <xdr:row>46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46</xdr:row>
                    <xdr:rowOff>0</xdr:rowOff>
                  </from>
                  <to>
                    <xdr:col>1</xdr:col>
                    <xdr:colOff>596900</xdr:colOff>
                    <xdr:row>47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46</xdr:row>
                    <xdr:rowOff>0</xdr:rowOff>
                  </from>
                  <to>
                    <xdr:col>2</xdr:col>
                    <xdr:colOff>596900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18415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46</xdr:row>
                    <xdr:rowOff>0</xdr:rowOff>
                  </from>
                  <to>
                    <xdr:col>5</xdr:col>
                    <xdr:colOff>635000</xdr:colOff>
                    <xdr:row>47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45</xdr:row>
                    <xdr:rowOff>0</xdr:rowOff>
                  </from>
                  <to>
                    <xdr:col>5</xdr:col>
                    <xdr:colOff>622300</xdr:colOff>
                    <xdr:row>46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46</xdr:row>
                    <xdr:rowOff>0</xdr:rowOff>
                  </from>
                  <to>
                    <xdr:col>9</xdr:col>
                    <xdr:colOff>596900</xdr:colOff>
                    <xdr:row>47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45</xdr:row>
                    <xdr:rowOff>0</xdr:rowOff>
                  </from>
                  <to>
                    <xdr:col>9</xdr:col>
                    <xdr:colOff>584200</xdr:colOff>
                    <xdr:row>46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18415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46</xdr:row>
                    <xdr:rowOff>0</xdr:rowOff>
                  </from>
                  <to>
                    <xdr:col>4</xdr:col>
                    <xdr:colOff>190500</xdr:colOff>
                    <xdr:row>47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18415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U33"/>
  <sheetViews>
    <sheetView tabSelected="1" zoomScale="90" zoomScaleNormal="90" workbookViewId="0">
      <selection activeCell="N7" sqref="N7:N8"/>
    </sheetView>
  </sheetViews>
  <sheetFormatPr defaultColWidth="9" defaultRowHeight="16.5"/>
  <cols>
    <col min="1" max="1" width="17.5" style="114" customWidth="1"/>
    <col min="2" max="3" width="11.125" style="114" customWidth="1"/>
    <col min="4" max="4" width="11.125" style="115" customWidth="1"/>
    <col min="5" max="7" width="11.125" style="114" customWidth="1"/>
    <col min="8" max="8" width="10.5" style="114" customWidth="1"/>
    <col min="9" max="9" width="1.8" style="114" customWidth="1"/>
    <col min="10" max="11" width="10.5" style="114" customWidth="1"/>
    <col min="12" max="13" width="9" style="114"/>
    <col min="14" max="14" width="10.25" style="114" customWidth="1"/>
    <col min="15" max="16384" width="9" style="114"/>
  </cols>
  <sheetData>
    <row r="1" s="111" customFormat="1" ht="22.5" customHeight="1" spans="1:21">
      <c r="A1" s="116"/>
      <c r="B1" s="117"/>
      <c r="C1" s="117"/>
      <c r="D1" s="117"/>
      <c r="E1" s="118"/>
      <c r="F1" s="119"/>
      <c r="G1" s="120"/>
      <c r="H1" s="121"/>
      <c r="I1" s="122"/>
      <c r="J1" s="123"/>
      <c r="K1" s="123"/>
    </row>
    <row r="2" s="112" customFormat="1" ht="24.75" customHeight="1" spans="1:21">
      <c r="A2" s="124"/>
      <c r="B2" s="125"/>
      <c r="C2" s="125"/>
      <c r="D2" s="125"/>
      <c r="E2" s="125"/>
      <c r="F2" s="126"/>
      <c r="G2" s="126"/>
      <c r="H2" s="126"/>
      <c r="I2" s="127"/>
      <c r="J2" s="128" t="s">
        <v>152</v>
      </c>
      <c r="K2" s="129"/>
      <c r="L2" s="130" t="s">
        <v>153</v>
      </c>
      <c r="M2" s="131"/>
      <c r="N2" s="132" t="s">
        <v>154</v>
      </c>
      <c r="O2" s="132"/>
      <c r="P2" s="128" t="s">
        <v>155</v>
      </c>
      <c r="Q2" s="129"/>
      <c r="R2" s="128" t="s">
        <v>156</v>
      </c>
      <c r="S2" s="129"/>
      <c r="T2" s="128" t="s">
        <v>157</v>
      </c>
      <c r="U2" s="129"/>
    </row>
    <row r="3" s="113" customFormat="1" ht="21" customHeight="1" spans="1:21">
      <c r="A3" s="133" t="s">
        <v>158</v>
      </c>
      <c r="B3" s="134" t="s">
        <v>159</v>
      </c>
      <c r="C3" s="134" t="s">
        <v>153</v>
      </c>
      <c r="D3" s="135" t="s">
        <v>154</v>
      </c>
      <c r="E3" s="134" t="s">
        <v>155</v>
      </c>
      <c r="F3" s="134" t="s">
        <v>156</v>
      </c>
      <c r="G3" s="134" t="s">
        <v>157</v>
      </c>
      <c r="H3" s="134" t="s">
        <v>160</v>
      </c>
      <c r="I3" s="136"/>
      <c r="J3" s="137" t="s">
        <v>155</v>
      </c>
      <c r="K3" s="138"/>
      <c r="L3" s="139" t="s">
        <v>161</v>
      </c>
      <c r="M3" s="130"/>
      <c r="N3" s="137" t="s">
        <v>162</v>
      </c>
      <c r="O3" s="138"/>
      <c r="P3" s="137" t="s">
        <v>152</v>
      </c>
      <c r="Q3" s="138"/>
      <c r="R3" s="137" t="s">
        <v>163</v>
      </c>
      <c r="S3" s="138"/>
      <c r="T3" s="137" t="s">
        <v>164</v>
      </c>
      <c r="U3" s="138"/>
    </row>
    <row r="4" s="113" customFormat="1" ht="18" customHeight="1" spans="1:21">
      <c r="A4" s="140" t="s">
        <v>165</v>
      </c>
      <c r="B4" s="141" t="s">
        <v>166</v>
      </c>
      <c r="C4" s="141" t="s">
        <v>161</v>
      </c>
      <c r="D4" s="142" t="s">
        <v>162</v>
      </c>
      <c r="E4" s="141" t="s">
        <v>167</v>
      </c>
      <c r="F4" s="141" t="s">
        <v>163</v>
      </c>
      <c r="G4" s="141" t="s">
        <v>164</v>
      </c>
      <c r="H4" s="141" t="s">
        <v>168</v>
      </c>
      <c r="I4" s="143"/>
      <c r="J4" s="144"/>
      <c r="K4" s="144"/>
      <c r="L4" s="145"/>
      <c r="M4" s="146"/>
      <c r="N4" s="146"/>
      <c r="O4" s="147"/>
      <c r="P4" s="148" t="s">
        <v>169</v>
      </c>
      <c r="Q4" s="148" t="s">
        <v>170</v>
      </c>
      <c r="R4" s="147"/>
      <c r="S4" s="147"/>
      <c r="T4" s="147"/>
      <c r="U4" s="147"/>
    </row>
    <row r="5" s="113" customFormat="1" ht="20.25" customHeight="1" spans="1:21">
      <c r="A5" s="149" t="s">
        <v>171</v>
      </c>
      <c r="B5" s="93">
        <f>C5-1</f>
        <v>76</v>
      </c>
      <c r="C5" s="93">
        <f>D5-2</f>
        <v>77</v>
      </c>
      <c r="D5" s="150">
        <v>79</v>
      </c>
      <c r="E5" s="93">
        <f>D5+2</f>
        <v>81</v>
      </c>
      <c r="F5" s="93">
        <f>E5+2</f>
        <v>83</v>
      </c>
      <c r="G5" s="93">
        <f>F5+1</f>
        <v>84</v>
      </c>
      <c r="H5" s="93">
        <f>G5+1</f>
        <v>85</v>
      </c>
      <c r="I5" s="151"/>
      <c r="J5" s="144" t="s">
        <v>172</v>
      </c>
      <c r="K5" s="144"/>
      <c r="L5" s="145"/>
      <c r="M5" s="152"/>
      <c r="N5" s="152"/>
      <c r="O5" s="147"/>
      <c r="P5" s="147">
        <v>-0.5</v>
      </c>
      <c r="Q5" s="147">
        <v>-0.5</v>
      </c>
      <c r="R5" s="147"/>
      <c r="S5" s="147"/>
      <c r="T5" s="147"/>
      <c r="U5" s="147"/>
    </row>
    <row r="6" s="113" customFormat="1" ht="20.25" customHeight="1" spans="1:21">
      <c r="A6" s="153" t="s">
        <v>173</v>
      </c>
      <c r="B6" s="93">
        <f>C6-1</f>
        <v>77</v>
      </c>
      <c r="C6" s="93">
        <f>D6-2</f>
        <v>78</v>
      </c>
      <c r="D6" s="150">
        <v>80</v>
      </c>
      <c r="E6" s="93">
        <f>D6+2</f>
        <v>82</v>
      </c>
      <c r="F6" s="93">
        <f>E6+2</f>
        <v>84</v>
      </c>
      <c r="G6" s="93">
        <f>F6+1</f>
        <v>85</v>
      </c>
      <c r="H6" s="93">
        <f>G6+1</f>
        <v>86</v>
      </c>
      <c r="I6" s="151"/>
      <c r="J6" s="144"/>
      <c r="K6" s="144"/>
      <c r="L6" s="145"/>
      <c r="M6" s="152"/>
      <c r="N6" s="152"/>
      <c r="O6" s="147"/>
      <c r="P6" s="147">
        <v>0.5</v>
      </c>
      <c r="Q6" s="147">
        <v>0</v>
      </c>
      <c r="R6" s="147"/>
      <c r="S6" s="147"/>
      <c r="T6" s="147"/>
      <c r="U6" s="147"/>
    </row>
    <row r="7" s="113" customFormat="1" ht="20.25" customHeight="1" spans="1:21">
      <c r="A7" s="153" t="s">
        <v>174</v>
      </c>
      <c r="B7" s="93">
        <f t="shared" ref="B7:B9" si="0">C7-4</f>
        <v>120</v>
      </c>
      <c r="C7" s="93">
        <f t="shared" ref="C7:C9" si="1">D7-4</f>
        <v>124</v>
      </c>
      <c r="D7" s="150">
        <v>128</v>
      </c>
      <c r="E7" s="93">
        <f t="shared" ref="E7:E9" si="2">D7+4</f>
        <v>132</v>
      </c>
      <c r="F7" s="93">
        <f t="shared" ref="F7:F9" si="3">E7+4</f>
        <v>136</v>
      </c>
      <c r="G7" s="93">
        <f t="shared" ref="G7:G9" si="4">F7+6</f>
        <v>142</v>
      </c>
      <c r="H7" s="93">
        <f>G7+6</f>
        <v>148</v>
      </c>
      <c r="I7" s="151"/>
      <c r="J7" s="144" t="s">
        <v>175</v>
      </c>
      <c r="K7" s="144"/>
      <c r="L7" s="145"/>
      <c r="M7" s="152"/>
      <c r="N7" s="152"/>
      <c r="O7" s="147"/>
      <c r="P7" s="147">
        <v>0</v>
      </c>
      <c r="Q7" s="147">
        <v>1</v>
      </c>
      <c r="R7" s="147"/>
      <c r="S7" s="147"/>
      <c r="T7" s="147"/>
      <c r="U7" s="147"/>
    </row>
    <row r="8" s="113" customFormat="1" ht="20.25" customHeight="1" spans="1:21">
      <c r="A8" s="153" t="s">
        <v>176</v>
      </c>
      <c r="B8" s="93">
        <f t="shared" si="0"/>
        <v>116</v>
      </c>
      <c r="C8" s="93">
        <f t="shared" si="1"/>
        <v>120</v>
      </c>
      <c r="D8" s="154">
        <v>124</v>
      </c>
      <c r="E8" s="93">
        <f t="shared" si="2"/>
        <v>128</v>
      </c>
      <c r="F8" s="93">
        <f t="shared" si="3"/>
        <v>132</v>
      </c>
      <c r="G8" s="93">
        <f t="shared" si="4"/>
        <v>138</v>
      </c>
      <c r="H8" s="93">
        <f>G8+7</f>
        <v>145</v>
      </c>
      <c r="I8" s="151"/>
      <c r="J8" s="144"/>
      <c r="K8" s="144"/>
      <c r="L8" s="145"/>
      <c r="M8" s="152"/>
      <c r="N8" s="152"/>
      <c r="O8" s="147"/>
      <c r="P8" s="147">
        <v>1</v>
      </c>
      <c r="Q8" s="147">
        <v>0</v>
      </c>
      <c r="R8" s="147"/>
      <c r="S8" s="147"/>
      <c r="T8" s="147"/>
      <c r="U8" s="147"/>
    </row>
    <row r="9" s="113" customFormat="1" ht="20.25" customHeight="1" spans="1:21">
      <c r="A9" s="153" t="s">
        <v>177</v>
      </c>
      <c r="B9" s="93">
        <f t="shared" si="0"/>
        <v>114</v>
      </c>
      <c r="C9" s="93">
        <f t="shared" si="1"/>
        <v>118</v>
      </c>
      <c r="D9" s="150">
        <v>122</v>
      </c>
      <c r="E9" s="93">
        <f t="shared" si="2"/>
        <v>126</v>
      </c>
      <c r="F9" s="93">
        <f t="shared" si="3"/>
        <v>130</v>
      </c>
      <c r="G9" s="93">
        <f t="shared" si="4"/>
        <v>136</v>
      </c>
      <c r="H9" s="93">
        <f>G9+7</f>
        <v>143</v>
      </c>
      <c r="I9" s="151"/>
      <c r="J9" s="144" t="s">
        <v>175</v>
      </c>
      <c r="K9" s="144"/>
      <c r="L9" s="145"/>
      <c r="M9" s="152"/>
      <c r="N9" s="152"/>
      <c r="O9" s="147"/>
      <c r="P9" s="147">
        <v>0</v>
      </c>
      <c r="Q9" s="147">
        <v>0</v>
      </c>
      <c r="R9" s="147"/>
      <c r="S9" s="147"/>
      <c r="T9" s="147"/>
      <c r="U9" s="147"/>
    </row>
    <row r="10" s="113" customFormat="1" ht="20.25" customHeight="1" spans="1:21">
      <c r="A10" s="155" t="s">
        <v>178</v>
      </c>
      <c r="B10" s="93">
        <f>C10-1.2</f>
        <v>47.6</v>
      </c>
      <c r="C10" s="93">
        <f>D10-1.2</f>
        <v>48.8</v>
      </c>
      <c r="D10" s="150">
        <v>50</v>
      </c>
      <c r="E10" s="93">
        <f>D10+1.2</f>
        <v>51.2</v>
      </c>
      <c r="F10" s="93">
        <f>E10+1.2</f>
        <v>52.4</v>
      </c>
      <c r="G10" s="93">
        <f>F10+1.4</f>
        <v>53.8</v>
      </c>
      <c r="H10" s="93">
        <f>G10+1.4</f>
        <v>55.2</v>
      </c>
      <c r="I10" s="151"/>
      <c r="J10" s="144" t="s">
        <v>179</v>
      </c>
      <c r="K10" s="144"/>
      <c r="L10" s="145"/>
      <c r="M10" s="152"/>
      <c r="N10" s="152"/>
      <c r="O10" s="147"/>
      <c r="P10" s="147">
        <v>0.3</v>
      </c>
      <c r="Q10" s="147"/>
      <c r="R10" s="147"/>
      <c r="S10" s="147"/>
      <c r="T10" s="147"/>
      <c r="U10" s="147"/>
    </row>
    <row r="11" s="113" customFormat="1" ht="20.25" customHeight="1" spans="1:21">
      <c r="A11" s="156" t="s">
        <v>180</v>
      </c>
      <c r="B11" s="93">
        <f>C11-0.6</f>
        <v>64.7</v>
      </c>
      <c r="C11" s="93">
        <f>D11-1.2</f>
        <v>65.3</v>
      </c>
      <c r="D11" s="150">
        <v>66.5</v>
      </c>
      <c r="E11" s="93">
        <f>D11+1.2</f>
        <v>67.7</v>
      </c>
      <c r="F11" s="93">
        <f>E11+1.2</f>
        <v>68.9</v>
      </c>
      <c r="G11" s="93">
        <f>F11+0.6</f>
        <v>69.5</v>
      </c>
      <c r="H11" s="93">
        <f>G11+0.6</f>
        <v>70.1</v>
      </c>
      <c r="I11" s="151"/>
      <c r="J11" s="144" t="s">
        <v>181</v>
      </c>
      <c r="K11" s="144"/>
      <c r="L11" s="145"/>
      <c r="M11" s="152"/>
      <c r="N11" s="152"/>
      <c r="O11" s="147"/>
      <c r="P11" s="147">
        <v>0</v>
      </c>
      <c r="Q11" s="147">
        <v>0</v>
      </c>
      <c r="R11" s="147"/>
      <c r="S11" s="147"/>
      <c r="T11" s="147"/>
      <c r="U11" s="147"/>
    </row>
    <row r="12" s="113" customFormat="1" ht="20.25" customHeight="1" spans="1:21">
      <c r="A12" s="153" t="s">
        <v>182</v>
      </c>
      <c r="B12" s="93">
        <f>C12-0.8</f>
        <v>23.9</v>
      </c>
      <c r="C12" s="93">
        <f>D12-0.8</f>
        <v>24.7</v>
      </c>
      <c r="D12" s="150">
        <v>25.5</v>
      </c>
      <c r="E12" s="93">
        <f>D12+0.8</f>
        <v>26.3</v>
      </c>
      <c r="F12" s="93">
        <f>E12+0.8</f>
        <v>27.1</v>
      </c>
      <c r="G12" s="93">
        <f>F12+1.2</f>
        <v>28.3</v>
      </c>
      <c r="H12" s="93">
        <f>G12+1.2</f>
        <v>29.5</v>
      </c>
      <c r="I12" s="151"/>
      <c r="J12" s="144" t="s">
        <v>183</v>
      </c>
      <c r="K12" s="144"/>
      <c r="L12" s="145"/>
      <c r="M12" s="157"/>
      <c r="N12" s="157"/>
      <c r="O12" s="147"/>
      <c r="P12" s="147">
        <v>0.2</v>
      </c>
      <c r="Q12" s="147">
        <v>0.3</v>
      </c>
      <c r="R12" s="147"/>
      <c r="S12" s="147"/>
      <c r="T12" s="147"/>
      <c r="U12" s="147"/>
    </row>
    <row r="13" s="113" customFormat="1" ht="20.25" customHeight="1" spans="1:21">
      <c r="A13" s="153" t="s">
        <v>184</v>
      </c>
      <c r="B13" s="93">
        <f>C13-0.7</f>
        <v>20.6</v>
      </c>
      <c r="C13" s="93">
        <f>D13-0.7</f>
        <v>21.3</v>
      </c>
      <c r="D13" s="150">
        <v>22</v>
      </c>
      <c r="E13" s="93">
        <f>D13+0.7</f>
        <v>22.7</v>
      </c>
      <c r="F13" s="93">
        <f>E13+0.7</f>
        <v>23.4</v>
      </c>
      <c r="G13" s="93">
        <f>F13+0.9</f>
        <v>24.3</v>
      </c>
      <c r="H13" s="93">
        <f>G13+0.9</f>
        <v>25.2</v>
      </c>
      <c r="I13" s="151"/>
      <c r="J13" s="144" t="s">
        <v>185</v>
      </c>
      <c r="K13" s="144"/>
      <c r="L13" s="145"/>
      <c r="M13" s="157"/>
      <c r="N13" s="157"/>
      <c r="O13" s="147"/>
      <c r="P13" s="147">
        <v>0</v>
      </c>
      <c r="Q13" s="147">
        <v>0</v>
      </c>
      <c r="R13" s="147"/>
      <c r="S13" s="147"/>
      <c r="T13" s="147"/>
      <c r="U13" s="147"/>
    </row>
    <row r="14" s="113" customFormat="1" ht="20.25" customHeight="1" spans="1:21">
      <c r="A14" s="153" t="s">
        <v>186</v>
      </c>
      <c r="B14" s="93">
        <f t="shared" ref="B14:B19" si="5">C14-0.5</f>
        <v>15</v>
      </c>
      <c r="C14" s="93">
        <f t="shared" ref="C14:C19" si="6">D14-0.5</f>
        <v>15.5</v>
      </c>
      <c r="D14" s="150">
        <v>16</v>
      </c>
      <c r="E14" s="93">
        <f>D14+0.5</f>
        <v>16.5</v>
      </c>
      <c r="F14" s="93">
        <f>E14+0.5</f>
        <v>17</v>
      </c>
      <c r="G14" s="93">
        <f>F14+0.7</f>
        <v>17.7</v>
      </c>
      <c r="H14" s="93">
        <f>G14+0.7</f>
        <v>18.4</v>
      </c>
      <c r="I14" s="151"/>
      <c r="J14" s="144" t="s">
        <v>183</v>
      </c>
      <c r="K14" s="144"/>
      <c r="L14" s="145"/>
      <c r="M14" s="157"/>
      <c r="N14" s="157"/>
      <c r="O14" s="147"/>
      <c r="P14" s="147">
        <v>0.5</v>
      </c>
      <c r="Q14" s="147">
        <v>0.5</v>
      </c>
      <c r="R14" s="147"/>
      <c r="S14" s="147"/>
      <c r="T14" s="147"/>
      <c r="U14" s="147"/>
    </row>
    <row r="15" s="113" customFormat="1" ht="20.25" customHeight="1" spans="1:21">
      <c r="A15" s="153" t="s">
        <v>187</v>
      </c>
      <c r="B15" s="93">
        <f>C15-1</f>
        <v>61</v>
      </c>
      <c r="C15" s="93">
        <f>D15-1</f>
        <v>62</v>
      </c>
      <c r="D15" s="150">
        <v>63</v>
      </c>
      <c r="E15" s="93">
        <f>D15+1</f>
        <v>64</v>
      </c>
      <c r="F15" s="93">
        <f>E15+1</f>
        <v>65</v>
      </c>
      <c r="G15" s="93">
        <f>F15+1.5</f>
        <v>66.5</v>
      </c>
      <c r="H15" s="93">
        <f>G15+1.5</f>
        <v>68</v>
      </c>
      <c r="I15" s="151"/>
      <c r="J15" s="144" t="s">
        <v>172</v>
      </c>
      <c r="K15" s="144"/>
      <c r="L15" s="145"/>
      <c r="M15" s="157"/>
      <c r="N15" s="157"/>
      <c r="O15" s="147"/>
      <c r="P15" s="147">
        <v>0</v>
      </c>
      <c r="Q15" s="147">
        <v>0</v>
      </c>
      <c r="R15" s="147"/>
      <c r="S15" s="147"/>
      <c r="T15" s="147"/>
      <c r="U15" s="147"/>
    </row>
    <row r="16" s="113" customFormat="1" ht="20.25" customHeight="1" spans="1:21">
      <c r="A16" s="153" t="s">
        <v>188</v>
      </c>
      <c r="B16" s="158">
        <f>D16</f>
        <v>14</v>
      </c>
      <c r="C16" s="158">
        <f>D16</f>
        <v>14</v>
      </c>
      <c r="D16" s="150">
        <v>14</v>
      </c>
      <c r="E16" s="158">
        <f t="shared" ref="E16:E21" si="7">D16</f>
        <v>14</v>
      </c>
      <c r="F16" s="158">
        <f>D16</f>
        <v>14</v>
      </c>
      <c r="G16" s="158">
        <f>D16</f>
        <v>14</v>
      </c>
      <c r="H16" s="159">
        <f t="shared" ref="H16:H20" si="8">G16</f>
        <v>14</v>
      </c>
      <c r="I16" s="160"/>
      <c r="J16" s="161"/>
      <c r="K16" s="161"/>
      <c r="L16" s="145"/>
      <c r="M16" s="157"/>
      <c r="N16" s="157"/>
      <c r="O16" s="147"/>
      <c r="P16" s="147">
        <v>0</v>
      </c>
      <c r="Q16" s="147">
        <v>0</v>
      </c>
      <c r="R16" s="147"/>
      <c r="S16" s="147"/>
      <c r="T16" s="147"/>
      <c r="U16" s="147"/>
    </row>
    <row r="17" s="113" customFormat="1" ht="20.25" customHeight="1" spans="1:21">
      <c r="A17" s="153" t="s">
        <v>189</v>
      </c>
      <c r="B17" s="158">
        <f>D17</f>
        <v>10.5</v>
      </c>
      <c r="C17" s="158">
        <f>D17</f>
        <v>10.5</v>
      </c>
      <c r="D17" s="150">
        <v>10.5</v>
      </c>
      <c r="E17" s="158">
        <f t="shared" si="7"/>
        <v>10.5</v>
      </c>
      <c r="F17" s="158">
        <f>D17</f>
        <v>10.5</v>
      </c>
      <c r="G17" s="158">
        <f>D17</f>
        <v>10.5</v>
      </c>
      <c r="H17" s="159">
        <f t="shared" si="8"/>
        <v>10.5</v>
      </c>
      <c r="I17" s="160"/>
      <c r="J17" s="161"/>
      <c r="K17" s="161"/>
      <c r="L17" s="145"/>
      <c r="M17" s="157"/>
      <c r="N17" s="157"/>
      <c r="O17" s="147"/>
      <c r="P17" s="147">
        <v>0</v>
      </c>
      <c r="Q17" s="147">
        <v>0</v>
      </c>
      <c r="R17" s="147"/>
      <c r="S17" s="147"/>
      <c r="T17" s="147"/>
      <c r="U17" s="147"/>
    </row>
    <row r="18" s="113" customFormat="1" customHeight="1" spans="1:21">
      <c r="A18" s="153" t="s">
        <v>190</v>
      </c>
      <c r="B18" s="162">
        <f t="shared" si="5"/>
        <v>37</v>
      </c>
      <c r="C18" s="162">
        <f t="shared" si="6"/>
        <v>37.5</v>
      </c>
      <c r="D18" s="150">
        <v>38</v>
      </c>
      <c r="E18" s="162">
        <f t="shared" ref="E18:G18" si="9">D18+0.5</f>
        <v>38.5</v>
      </c>
      <c r="F18" s="162">
        <f t="shared" si="9"/>
        <v>39</v>
      </c>
      <c r="G18" s="163">
        <f t="shared" si="9"/>
        <v>39.5</v>
      </c>
      <c r="H18" s="163">
        <f t="shared" si="8"/>
        <v>39.5</v>
      </c>
      <c r="I18" s="164"/>
      <c r="J18" s="165" t="s">
        <v>191</v>
      </c>
      <c r="K18" s="165"/>
      <c r="L18" s="145"/>
      <c r="M18" s="157"/>
      <c r="N18" s="157"/>
      <c r="O18" s="147"/>
      <c r="P18" s="147">
        <v>0</v>
      </c>
      <c r="Q18" s="147">
        <v>0</v>
      </c>
      <c r="R18" s="147"/>
      <c r="S18" s="147"/>
      <c r="T18" s="147"/>
      <c r="U18" s="147"/>
    </row>
    <row r="19" s="113" customFormat="1" spans="1:21">
      <c r="A19" s="153" t="s">
        <v>192</v>
      </c>
      <c r="B19" s="162">
        <f t="shared" si="5"/>
        <v>27.5</v>
      </c>
      <c r="C19" s="162">
        <f t="shared" si="6"/>
        <v>28</v>
      </c>
      <c r="D19" s="150">
        <v>28.5</v>
      </c>
      <c r="E19" s="162">
        <f>D19+0.5</f>
        <v>29</v>
      </c>
      <c r="F19" s="162">
        <f>E19+0.5</f>
        <v>29.5</v>
      </c>
      <c r="G19" s="166">
        <f>F19+0.75</f>
        <v>30.25</v>
      </c>
      <c r="H19" s="166">
        <f t="shared" si="8"/>
        <v>30.25</v>
      </c>
      <c r="I19" s="167"/>
      <c r="J19" s="165" t="s">
        <v>191</v>
      </c>
      <c r="K19" s="165"/>
      <c r="L19" s="145"/>
      <c r="M19" s="157"/>
      <c r="N19" s="157"/>
      <c r="O19" s="147"/>
      <c r="P19" s="147">
        <v>0</v>
      </c>
      <c r="Q19" s="147">
        <v>0</v>
      </c>
      <c r="R19" s="147"/>
      <c r="S19" s="147"/>
      <c r="T19" s="147"/>
      <c r="U19" s="147"/>
    </row>
    <row r="20" s="113" customFormat="1" ht="20.25" customHeight="1" spans="1:21">
      <c r="A20" s="153" t="s">
        <v>193</v>
      </c>
      <c r="B20" s="163">
        <f>C20</f>
        <v>20</v>
      </c>
      <c r="C20" s="163">
        <f>D20-1</f>
        <v>20</v>
      </c>
      <c r="D20" s="150">
        <v>21</v>
      </c>
      <c r="E20" s="163">
        <f t="shared" si="7"/>
        <v>21</v>
      </c>
      <c r="F20" s="163">
        <f>E20+1.5</f>
        <v>22.5</v>
      </c>
      <c r="G20" s="163">
        <f>F20</f>
        <v>22.5</v>
      </c>
      <c r="H20" s="163">
        <f t="shared" si="8"/>
        <v>22.5</v>
      </c>
      <c r="I20" s="164"/>
      <c r="J20" s="168"/>
      <c r="K20" s="168"/>
      <c r="L20" s="169"/>
      <c r="M20" s="147"/>
      <c r="N20" s="147"/>
      <c r="O20" s="147"/>
      <c r="P20" s="147">
        <v>0</v>
      </c>
      <c r="Q20" s="147">
        <v>0</v>
      </c>
      <c r="R20" s="147"/>
      <c r="S20" s="147"/>
      <c r="T20" s="147"/>
      <c r="U20" s="147"/>
    </row>
    <row r="21" s="113" customFormat="1" ht="18.75" customHeight="1" spans="1:21">
      <c r="A21" s="153" t="s">
        <v>194</v>
      </c>
      <c r="B21" s="158">
        <f>C21</f>
        <v>25</v>
      </c>
      <c r="C21" s="158">
        <f>D21-1</f>
        <v>25</v>
      </c>
      <c r="D21" s="150">
        <v>26</v>
      </c>
      <c r="E21" s="158">
        <f t="shared" si="7"/>
        <v>26</v>
      </c>
      <c r="F21" s="158">
        <f>D21+1</f>
        <v>27</v>
      </c>
      <c r="G21" s="158">
        <f>F21</f>
        <v>27</v>
      </c>
      <c r="H21" s="131">
        <v>27</v>
      </c>
      <c r="I21" s="170"/>
      <c r="J21" s="130"/>
      <c r="K21" s="130"/>
      <c r="L21" s="169"/>
      <c r="M21" s="147"/>
      <c r="N21" s="147"/>
      <c r="O21" s="147"/>
      <c r="P21" s="147">
        <v>0</v>
      </c>
      <c r="Q21" s="147">
        <v>0</v>
      </c>
      <c r="R21" s="147"/>
      <c r="S21" s="147"/>
      <c r="T21" s="147"/>
      <c r="U21" s="147"/>
    </row>
    <row r="22" s="113" customFormat="1" ht="21" customHeight="1" spans="1:21">
      <c r="A22" s="171" t="s">
        <v>195</v>
      </c>
      <c r="B22" s="172">
        <f t="shared" ref="B22:G22" si="10">B23+5</f>
        <v>183</v>
      </c>
      <c r="C22" s="172">
        <f t="shared" si="10"/>
        <v>191</v>
      </c>
      <c r="D22" s="172">
        <f t="shared" si="10"/>
        <v>201</v>
      </c>
      <c r="E22" s="172">
        <f t="shared" si="10"/>
        <v>212</v>
      </c>
      <c r="F22" s="172">
        <f t="shared" si="10"/>
        <v>222</v>
      </c>
      <c r="G22" s="172">
        <f t="shared" si="10"/>
        <v>232</v>
      </c>
      <c r="H22" s="147"/>
      <c r="I22" s="173"/>
      <c r="J22" s="169"/>
      <c r="K22" s="169"/>
      <c r="L22" s="169"/>
      <c r="M22" s="147"/>
      <c r="N22" s="147"/>
      <c r="O22" s="147"/>
      <c r="P22" s="147"/>
      <c r="Q22" s="147"/>
      <c r="R22" s="147"/>
      <c r="S22" s="147"/>
      <c r="T22" s="147"/>
      <c r="U22" s="147"/>
    </row>
    <row r="23" s="113" customFormat="1" ht="18" customHeight="1" spans="1:21">
      <c r="A23" s="171" t="s">
        <v>196</v>
      </c>
      <c r="B23" s="172">
        <v>178</v>
      </c>
      <c r="C23" s="172">
        <v>186</v>
      </c>
      <c r="D23" s="174">
        <v>196</v>
      </c>
      <c r="E23" s="172">
        <v>207</v>
      </c>
      <c r="F23" s="172">
        <v>217</v>
      </c>
      <c r="G23" s="172">
        <v>227</v>
      </c>
      <c r="H23" s="147"/>
      <c r="I23" s="175"/>
      <c r="J23" s="169" t="s">
        <v>197</v>
      </c>
      <c r="K23" s="169"/>
      <c r="L23" s="169"/>
      <c r="M23" s="147"/>
      <c r="N23" s="147"/>
      <c r="O23" s="147"/>
      <c r="P23" s="147"/>
      <c r="Q23" s="147"/>
      <c r="R23" s="147"/>
      <c r="S23" s="147"/>
      <c r="T23" s="147"/>
      <c r="U23" s="147"/>
    </row>
    <row r="24" s="113" customFormat="1" ht="20.25" customHeight="1" spans="1:21">
      <c r="A24" s="176"/>
      <c r="B24" s="158"/>
      <c r="C24" s="158"/>
      <c r="D24" s="177"/>
      <c r="E24" s="158"/>
      <c r="F24" s="158"/>
      <c r="G24" s="158"/>
      <c r="H24" s="147"/>
    </row>
    <row r="25" ht="23.25" customHeight="1"/>
    <row r="26" s="114" customFormat="1" ht="18" customHeight="1" spans="1:21">
      <c r="A26" s="178" t="s">
        <v>198</v>
      </c>
      <c r="B26" s="178"/>
      <c r="C26" s="178"/>
      <c r="D26" s="178"/>
      <c r="E26" s="178"/>
      <c r="F26" s="178"/>
    </row>
    <row r="27" s="114" customFormat="1" ht="18" customHeight="1" spans="1:21">
      <c r="A27" s="178" t="s">
        <v>199</v>
      </c>
      <c r="B27" s="178"/>
      <c r="C27" s="178"/>
      <c r="D27" s="178"/>
      <c r="E27" s="178"/>
      <c r="F27" s="178"/>
    </row>
    <row r="28" s="114" customFormat="1" ht="18" customHeight="1" spans="1:21">
      <c r="A28" s="178" t="s">
        <v>200</v>
      </c>
      <c r="B28" s="178"/>
      <c r="C28" s="178"/>
      <c r="D28" s="178"/>
      <c r="E28" s="178"/>
      <c r="F28" s="178"/>
    </row>
    <row r="29" s="114" customFormat="1" ht="18" customHeight="1" spans="1:21">
      <c r="A29" s="178" t="s">
        <v>201</v>
      </c>
      <c r="B29" s="178"/>
      <c r="C29" s="178"/>
      <c r="D29" s="178"/>
      <c r="E29" s="178"/>
      <c r="F29" s="178"/>
    </row>
    <row r="30" s="114" customFormat="1" ht="18" customHeight="1" spans="1:21">
      <c r="A30" s="178" t="s">
        <v>202</v>
      </c>
      <c r="B30" s="178"/>
      <c r="C30" s="178"/>
      <c r="D30" s="178"/>
      <c r="E30" s="178"/>
      <c r="F30" s="178"/>
    </row>
    <row r="31" s="114" customFormat="1" ht="18" customHeight="1" spans="1:21">
      <c r="A31" s="179"/>
      <c r="B31" s="179"/>
      <c r="C31" s="179"/>
      <c r="D31" s="179"/>
      <c r="E31" s="179"/>
      <c r="F31" s="179"/>
    </row>
    <row r="32" s="114" customFormat="1" ht="18" customHeight="1" spans="1:21">
      <c r="A32" s="179"/>
      <c r="B32" s="179"/>
      <c r="C32" s="179"/>
      <c r="D32" s="179"/>
      <c r="E32" s="179"/>
      <c r="F32" s="179"/>
    </row>
    <row r="33" s="114" customFormat="1" ht="18" customHeight="1" spans="1:6">
      <c r="A33" s="179"/>
      <c r="B33" s="179"/>
      <c r="C33" s="179"/>
      <c r="D33" s="179"/>
      <c r="E33" s="179"/>
      <c r="F33" s="179"/>
    </row>
  </sheetData>
  <mergeCells count="24">
    <mergeCell ref="B1:D1"/>
    <mergeCell ref="F1:H1"/>
    <mergeCell ref="B2:D2"/>
    <mergeCell ref="F2:H2"/>
    <mergeCell ref="J2:K2"/>
    <mergeCell ref="L2:M2"/>
    <mergeCell ref="N2:O2"/>
    <mergeCell ref="P2:Q2"/>
    <mergeCell ref="R2:S2"/>
    <mergeCell ref="T2:U2"/>
    <mergeCell ref="J3:K3"/>
    <mergeCell ref="L3:M3"/>
    <mergeCell ref="N3:O3"/>
    <mergeCell ref="P3:Q3"/>
    <mergeCell ref="R3:S3"/>
    <mergeCell ref="T3:U3"/>
    <mergeCell ref="A26:F26"/>
    <mergeCell ref="A27:F27"/>
    <mergeCell ref="A28:F28"/>
    <mergeCell ref="A29:F29"/>
    <mergeCell ref="A30:F30"/>
    <mergeCell ref="A31:F31"/>
    <mergeCell ref="A32:F32"/>
    <mergeCell ref="A33:F33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zoomScale="80" zoomScaleNormal="80" workbookViewId="0">
      <selection activeCell="A1" sqref="A1:N1"/>
    </sheetView>
  </sheetViews>
  <sheetFormatPr defaultColWidth="9" defaultRowHeight="26" customHeight="1"/>
  <cols>
    <col min="1" max="1" width="17.1666666666667" style="75" customWidth="1"/>
    <col min="2" max="7" width="9.33333333333333" style="75" customWidth="1"/>
    <col min="8" max="8" width="1.33333333333333" style="75" customWidth="1"/>
    <col min="9" max="14" width="15.1666666666667" style="76" customWidth="1"/>
    <col min="15" max="16384" width="9" style="75"/>
  </cols>
  <sheetData>
    <row r="1" ht="22" customHeight="1" spans="1:14">
      <c r="A1" s="77" t="s">
        <v>203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ht="22" customHeight="1" spans="1:14">
      <c r="A2" s="79" t="s">
        <v>62</v>
      </c>
      <c r="B2" s="80"/>
      <c r="C2" s="80"/>
      <c r="D2" s="81" t="s">
        <v>68</v>
      </c>
      <c r="E2" s="80"/>
      <c r="F2" s="80"/>
      <c r="G2" s="80"/>
      <c r="H2" s="82"/>
      <c r="I2" s="83" t="s">
        <v>57</v>
      </c>
      <c r="J2" s="84"/>
      <c r="K2" s="84"/>
      <c r="L2" s="84"/>
      <c r="M2" s="84"/>
      <c r="N2" s="85"/>
    </row>
    <row r="3" ht="22" customHeight="1" spans="1:14">
      <c r="A3" s="86" t="s">
        <v>204</v>
      </c>
      <c r="B3" s="87" t="s">
        <v>205</v>
      </c>
      <c r="C3" s="87"/>
      <c r="D3" s="87"/>
      <c r="E3" s="87"/>
      <c r="F3" s="87"/>
      <c r="G3" s="87"/>
      <c r="H3" s="88"/>
      <c r="I3" s="89" t="s">
        <v>206</v>
      </c>
      <c r="J3" s="89"/>
      <c r="K3" s="89"/>
      <c r="L3" s="89"/>
      <c r="M3" s="89"/>
      <c r="N3" s="90"/>
    </row>
    <row r="4" ht="22" customHeight="1" spans="1:14">
      <c r="A4" s="86"/>
      <c r="B4" s="91" t="s">
        <v>207</v>
      </c>
      <c r="C4" s="91" t="s">
        <v>208</v>
      </c>
      <c r="D4" s="91" t="s">
        <v>209</v>
      </c>
      <c r="E4" s="91" t="s">
        <v>210</v>
      </c>
      <c r="F4" s="91" t="s">
        <v>211</v>
      </c>
      <c r="G4" s="91" t="s">
        <v>212</v>
      </c>
      <c r="H4" s="88"/>
      <c r="I4" s="92" t="s">
        <v>207</v>
      </c>
      <c r="J4" s="92" t="s">
        <v>208</v>
      </c>
      <c r="K4" s="92" t="s">
        <v>209</v>
      </c>
      <c r="L4" s="92" t="s">
        <v>210</v>
      </c>
      <c r="M4" s="92" t="s">
        <v>211</v>
      </c>
      <c r="N4" s="92" t="s">
        <v>212</v>
      </c>
    </row>
    <row r="5" ht="22" customHeight="1" spans="1:14">
      <c r="A5" s="86"/>
      <c r="B5" s="93"/>
      <c r="C5" s="93"/>
      <c r="D5" s="94"/>
      <c r="E5" s="93"/>
      <c r="F5" s="93"/>
      <c r="G5" s="93"/>
      <c r="H5" s="88"/>
      <c r="I5" s="95"/>
      <c r="J5" s="95"/>
      <c r="K5" s="95"/>
      <c r="L5" s="95"/>
      <c r="M5" s="95"/>
      <c r="N5" s="96"/>
    </row>
    <row r="6" ht="22" customHeight="1" spans="1:14">
      <c r="A6" s="91"/>
      <c r="B6" s="91"/>
      <c r="C6" s="91"/>
      <c r="D6" s="91"/>
      <c r="E6" s="91"/>
      <c r="F6" s="91"/>
      <c r="G6" s="91"/>
      <c r="H6" s="88"/>
      <c r="I6" s="95"/>
      <c r="J6" s="95"/>
      <c r="K6" s="95"/>
      <c r="L6" s="95"/>
      <c r="M6" s="95"/>
      <c r="N6" s="97"/>
    </row>
    <row r="7" ht="22" customHeight="1" spans="1:14">
      <c r="A7" s="91"/>
      <c r="B7" s="91"/>
      <c r="C7" s="91"/>
      <c r="D7" s="91"/>
      <c r="E7" s="91"/>
      <c r="F7" s="91"/>
      <c r="G7" s="91"/>
      <c r="H7" s="88"/>
      <c r="I7" s="95"/>
      <c r="J7" s="95"/>
      <c r="K7" s="95"/>
      <c r="L7" s="95"/>
      <c r="M7" s="95"/>
      <c r="N7" s="97"/>
    </row>
    <row r="8" ht="22" customHeight="1" spans="1:14">
      <c r="A8" s="91"/>
      <c r="B8" s="91"/>
      <c r="C8" s="91"/>
      <c r="D8" s="91"/>
      <c r="E8" s="91"/>
      <c r="F8" s="91"/>
      <c r="G8" s="91"/>
      <c r="H8" s="88"/>
      <c r="I8" s="95"/>
      <c r="J8" s="95"/>
      <c r="K8" s="95"/>
      <c r="L8" s="98"/>
      <c r="M8" s="98"/>
      <c r="N8" s="97"/>
    </row>
    <row r="9" ht="22" customHeight="1" spans="1:14">
      <c r="A9" s="91"/>
      <c r="B9" s="91"/>
      <c r="C9" s="91"/>
      <c r="D9" s="91"/>
      <c r="E9" s="91"/>
      <c r="F9" s="91"/>
      <c r="G9" s="91"/>
      <c r="H9" s="88"/>
      <c r="I9" s="95"/>
      <c r="J9" s="95"/>
      <c r="K9" s="95"/>
      <c r="L9" s="98"/>
      <c r="M9" s="98"/>
      <c r="N9" s="97"/>
    </row>
    <row r="10" ht="22" customHeight="1" spans="1:14">
      <c r="A10" s="91"/>
      <c r="B10" s="91"/>
      <c r="C10" s="91"/>
      <c r="D10" s="91"/>
      <c r="E10" s="91"/>
      <c r="F10" s="91"/>
      <c r="G10" s="91"/>
      <c r="H10" s="88"/>
      <c r="I10" s="95"/>
      <c r="J10" s="95"/>
      <c r="K10" s="95"/>
      <c r="L10" s="98"/>
      <c r="M10" s="95"/>
      <c r="N10" s="97"/>
    </row>
    <row r="11" ht="22" customHeight="1" spans="1:14">
      <c r="A11" s="91"/>
      <c r="B11" s="91"/>
      <c r="C11" s="91"/>
      <c r="D11" s="91"/>
      <c r="E11" s="91"/>
      <c r="F11" s="91"/>
      <c r="G11" s="91"/>
      <c r="H11" s="88"/>
      <c r="I11" s="98"/>
      <c r="J11" s="98"/>
      <c r="K11" s="98"/>
      <c r="L11" s="98"/>
      <c r="M11" s="98"/>
      <c r="N11" s="97"/>
    </row>
    <row r="12" ht="22" customHeight="1" spans="1:14">
      <c r="A12" s="91"/>
      <c r="B12" s="91"/>
      <c r="C12" s="91"/>
      <c r="D12" s="91"/>
      <c r="E12" s="91"/>
      <c r="F12" s="91"/>
      <c r="G12" s="91"/>
      <c r="H12" s="88"/>
      <c r="I12" s="98"/>
      <c r="J12" s="98"/>
      <c r="K12" s="98"/>
      <c r="L12" s="98"/>
      <c r="M12" s="98"/>
      <c r="N12" s="97"/>
    </row>
    <row r="13" ht="22" customHeight="1" spans="1:14">
      <c r="A13" s="91"/>
      <c r="B13" s="91"/>
      <c r="C13" s="91"/>
      <c r="D13" s="91"/>
      <c r="E13" s="91"/>
      <c r="F13" s="91"/>
      <c r="G13" s="91"/>
      <c r="H13" s="88"/>
      <c r="I13" s="95"/>
      <c r="J13" s="95"/>
      <c r="K13" s="98"/>
      <c r="L13" s="95"/>
      <c r="M13" s="95"/>
      <c r="N13" s="97"/>
    </row>
    <row r="14" ht="22" customHeight="1" spans="1:14">
      <c r="A14" s="91"/>
      <c r="B14" s="91"/>
      <c r="C14" s="91"/>
      <c r="D14" s="91"/>
      <c r="E14" s="91"/>
      <c r="F14" s="91"/>
      <c r="G14" s="91"/>
      <c r="H14" s="88"/>
      <c r="I14" s="98"/>
      <c r="J14" s="98"/>
      <c r="K14" s="98"/>
      <c r="L14" s="98"/>
      <c r="M14" s="98"/>
      <c r="N14" s="97"/>
    </row>
    <row r="15" ht="22" customHeight="1" spans="1:14">
      <c r="A15" s="91"/>
      <c r="B15" s="91"/>
      <c r="C15" s="91"/>
      <c r="D15" s="91"/>
      <c r="E15" s="91"/>
      <c r="F15" s="91"/>
      <c r="G15" s="91"/>
      <c r="H15" s="88"/>
      <c r="I15" s="98"/>
      <c r="J15" s="98"/>
      <c r="K15" s="98"/>
      <c r="L15" s="98"/>
      <c r="M15" s="98"/>
      <c r="N15" s="97"/>
    </row>
    <row r="16" ht="22" customHeight="1" spans="1:14">
      <c r="A16" s="99"/>
      <c r="B16" s="93"/>
      <c r="C16" s="93"/>
      <c r="D16" s="100"/>
      <c r="E16" s="93"/>
      <c r="F16" s="93"/>
      <c r="G16" s="93"/>
      <c r="H16" s="88"/>
      <c r="I16" s="101"/>
      <c r="J16" s="101"/>
      <c r="K16" s="101"/>
      <c r="L16" s="101"/>
      <c r="M16" s="101"/>
      <c r="N16" s="102"/>
    </row>
    <row r="17" ht="22" customHeight="1" spans="1:14">
      <c r="A17" s="103"/>
      <c r="B17" s="104"/>
      <c r="C17" s="105"/>
      <c r="D17" s="106"/>
      <c r="E17" s="105"/>
      <c r="F17" s="105"/>
      <c r="G17" s="105"/>
      <c r="H17" s="88"/>
      <c r="I17" s="101"/>
      <c r="J17" s="101"/>
      <c r="K17" s="101"/>
      <c r="L17" s="101"/>
      <c r="M17" s="101"/>
      <c r="N17" s="102"/>
    </row>
    <row r="18" ht="22" customHeight="1" spans="1:14">
      <c r="A18" s="107" t="s">
        <v>213</v>
      </c>
      <c r="D18" s="108"/>
      <c r="E18" s="108"/>
      <c r="F18" s="108"/>
      <c r="G18" s="108"/>
      <c r="H18" s="108"/>
      <c r="I18" s="109"/>
      <c r="J18" s="109"/>
      <c r="K18" s="109"/>
      <c r="L18" s="109"/>
      <c r="M18" s="109"/>
      <c r="N18" s="109"/>
    </row>
    <row r="19" ht="22" customHeight="1" spans="1:14">
      <c r="A19" s="75" t="s">
        <v>214</v>
      </c>
      <c r="D19" s="108"/>
      <c r="E19" s="108"/>
      <c r="F19" s="108"/>
      <c r="G19" s="108"/>
      <c r="H19" s="108"/>
      <c r="I19" s="109"/>
      <c r="J19" s="109"/>
      <c r="K19" s="109"/>
      <c r="L19" s="109"/>
      <c r="M19" s="109"/>
      <c r="N19" s="109"/>
    </row>
    <row r="20" ht="14.25" spans="1:14">
      <c r="A20" s="108"/>
      <c r="B20" s="108"/>
      <c r="C20" s="108"/>
      <c r="D20" s="108"/>
      <c r="E20" s="108"/>
      <c r="F20" s="108"/>
      <c r="G20" s="108"/>
      <c r="H20" s="108"/>
      <c r="I20" s="110" t="s">
        <v>215</v>
      </c>
      <c r="J20" s="110"/>
      <c r="K20" s="110" t="s">
        <v>216</v>
      </c>
      <c r="L20" s="110"/>
      <c r="M20" s="110" t="s">
        <v>217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15"/>
  <sheetViews>
    <sheetView workbookViewId="0">
      <selection activeCell="H30" sqref="H30"/>
    </sheetView>
  </sheetViews>
  <sheetFormatPr defaultColWidth="9" defaultRowHeight="14.25"/>
  <cols>
    <col min="1" max="1" width="6.125" customWidth="1"/>
    <col min="2" max="2" width="11.875" customWidth="1"/>
    <col min="3" max="3" width="17.125" customWidth="1"/>
    <col min="4" max="4" width="9.5" customWidth="1"/>
    <col min="5" max="5" width="15.125" customWidth="1"/>
    <col min="6" max="6" width="12.625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20.125" style="64" customWidth="1"/>
    <col min="15" max="15" width="10.6666666666667" customWidth="1"/>
  </cols>
  <sheetData>
    <row r="1" ht="29.25" spans="1:16">
      <c r="A1" s="3" t="s">
        <v>218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6">
      <c r="A2" s="4" t="s">
        <v>219</v>
      </c>
      <c r="B2" s="5" t="s">
        <v>220</v>
      </c>
      <c r="C2" s="5" t="s">
        <v>221</v>
      </c>
      <c r="D2" s="5" t="s">
        <v>222</v>
      </c>
      <c r="E2" s="5" t="s">
        <v>223</v>
      </c>
      <c r="F2" s="5" t="s">
        <v>224</v>
      </c>
      <c r="G2" s="5" t="s">
        <v>225</v>
      </c>
      <c r="H2" s="5" t="s">
        <v>226</v>
      </c>
      <c r="I2" s="4" t="s">
        <v>227</v>
      </c>
      <c r="J2" s="4" t="s">
        <v>228</v>
      </c>
      <c r="K2" s="4" t="s">
        <v>229</v>
      </c>
      <c r="L2" s="4" t="s">
        <v>230</v>
      </c>
      <c r="M2" s="4" t="s">
        <v>231</v>
      </c>
      <c r="N2" s="65" t="s">
        <v>232</v>
      </c>
      <c r="O2" s="5" t="s">
        <v>233</v>
      </c>
    </row>
    <row r="3" s="1" customFormat="1" ht="16.5" spans="1:16">
      <c r="A3" s="4"/>
      <c r="B3" s="8"/>
      <c r="C3" s="8"/>
      <c r="D3" s="8"/>
      <c r="E3" s="8"/>
      <c r="F3" s="8"/>
      <c r="G3" s="8"/>
      <c r="H3" s="8"/>
      <c r="I3" s="4" t="s">
        <v>234</v>
      </c>
      <c r="J3" s="4" t="s">
        <v>234</v>
      </c>
      <c r="K3" s="4" t="s">
        <v>234</v>
      </c>
      <c r="L3" s="4" t="s">
        <v>234</v>
      </c>
      <c r="M3" s="4" t="s">
        <v>234</v>
      </c>
      <c r="N3" s="66"/>
      <c r="O3" s="8"/>
    </row>
    <row r="4" s="1" customFormat="1" ht="16.5" spans="1:16">
      <c r="A4" s="67">
        <v>1</v>
      </c>
      <c r="B4" s="68">
        <v>260303268</v>
      </c>
      <c r="C4" s="68" t="s">
        <v>235</v>
      </c>
      <c r="D4" s="68" t="s">
        <v>152</v>
      </c>
      <c r="E4" s="68" t="s">
        <v>63</v>
      </c>
      <c r="F4" s="57" t="s">
        <v>236</v>
      </c>
      <c r="G4" s="57" t="s">
        <v>237</v>
      </c>
      <c r="H4" s="68"/>
      <c r="I4" s="67"/>
      <c r="J4" s="67">
        <v>1</v>
      </c>
      <c r="K4" s="67"/>
      <c r="L4" s="67"/>
      <c r="M4" s="67"/>
      <c r="N4" s="69">
        <f>SUM(I4:M4)</f>
        <v>1</v>
      </c>
      <c r="O4" s="57" t="s">
        <v>238</v>
      </c>
    </row>
    <row r="5" s="1" customFormat="1" ht="16.5" spans="1:16">
      <c r="A5" s="67">
        <v>2</v>
      </c>
      <c r="B5" s="68">
        <v>260303264</v>
      </c>
      <c r="C5" s="68" t="s">
        <v>235</v>
      </c>
      <c r="D5" s="68" t="s">
        <v>152</v>
      </c>
      <c r="E5" s="68" t="s">
        <v>63</v>
      </c>
      <c r="F5" s="57" t="s">
        <v>236</v>
      </c>
      <c r="G5" s="57" t="s">
        <v>237</v>
      </c>
      <c r="H5" s="68"/>
      <c r="I5" s="67"/>
      <c r="J5" s="67"/>
      <c r="K5" s="67"/>
      <c r="L5" s="67"/>
      <c r="M5" s="67">
        <v>1</v>
      </c>
      <c r="N5" s="69">
        <f>SUM(I5:M5)</f>
        <v>1</v>
      </c>
      <c r="O5" s="57" t="s">
        <v>238</v>
      </c>
    </row>
    <row r="6" s="1" customFormat="1" ht="16.5" spans="1:16">
      <c r="A6" s="67">
        <v>3</v>
      </c>
      <c r="B6" s="68">
        <v>260303270</v>
      </c>
      <c r="C6" s="68" t="s">
        <v>235</v>
      </c>
      <c r="D6" s="68" t="s">
        <v>152</v>
      </c>
      <c r="E6" s="68" t="s">
        <v>63</v>
      </c>
      <c r="F6" s="57" t="s">
        <v>236</v>
      </c>
      <c r="G6" s="57" t="s">
        <v>237</v>
      </c>
      <c r="H6" s="68"/>
      <c r="I6" s="67"/>
      <c r="J6" s="67"/>
      <c r="K6" s="67">
        <v>1</v>
      </c>
      <c r="L6" s="67">
        <v>1</v>
      </c>
      <c r="M6" s="67"/>
      <c r="N6" s="69">
        <f t="shared" ref="N6:N12" si="0">SUM(I6:M6)</f>
        <v>2</v>
      </c>
      <c r="O6" s="57" t="s">
        <v>238</v>
      </c>
    </row>
    <row r="7" s="1" customFormat="1" ht="16.5" spans="1:16">
      <c r="A7" s="67">
        <v>4</v>
      </c>
      <c r="B7" s="68">
        <v>260303267</v>
      </c>
      <c r="C7" s="68" t="s">
        <v>235</v>
      </c>
      <c r="D7" s="68" t="s">
        <v>152</v>
      </c>
      <c r="E7" s="68" t="s">
        <v>63</v>
      </c>
      <c r="F7" s="57" t="s">
        <v>236</v>
      </c>
      <c r="G7" s="57" t="s">
        <v>237</v>
      </c>
      <c r="H7" s="68"/>
      <c r="I7" s="67">
        <v>1</v>
      </c>
      <c r="J7" s="67">
        <v>1</v>
      </c>
      <c r="K7" s="67"/>
      <c r="L7" s="67"/>
      <c r="M7" s="67"/>
      <c r="N7" s="69">
        <f t="shared" si="0"/>
        <v>2</v>
      </c>
      <c r="O7" s="57" t="s">
        <v>238</v>
      </c>
    </row>
    <row r="8" s="1" customFormat="1" ht="16.5" spans="1:16">
      <c r="A8" s="67">
        <v>5</v>
      </c>
      <c r="B8" s="68">
        <v>260303269</v>
      </c>
      <c r="C8" s="68" t="s">
        <v>235</v>
      </c>
      <c r="D8" s="68" t="s">
        <v>152</v>
      </c>
      <c r="E8" s="68" t="s">
        <v>63</v>
      </c>
      <c r="F8" s="57" t="s">
        <v>236</v>
      </c>
      <c r="G8" s="57" t="s">
        <v>237</v>
      </c>
      <c r="H8" s="68"/>
      <c r="I8" s="67"/>
      <c r="J8" s="67"/>
      <c r="K8" s="67"/>
      <c r="L8" s="67">
        <v>3</v>
      </c>
      <c r="M8" s="67"/>
      <c r="N8" s="69">
        <f t="shared" si="0"/>
        <v>3</v>
      </c>
      <c r="O8" s="57" t="s">
        <v>238</v>
      </c>
    </row>
    <row r="9" s="1" customFormat="1" ht="16.5" spans="1:16">
      <c r="A9" s="67">
        <v>6</v>
      </c>
      <c r="B9" s="68">
        <v>260303263</v>
      </c>
      <c r="C9" s="68" t="s">
        <v>235</v>
      </c>
      <c r="D9" s="68" t="s">
        <v>152</v>
      </c>
      <c r="E9" s="68" t="s">
        <v>63</v>
      </c>
      <c r="F9" s="57" t="s">
        <v>236</v>
      </c>
      <c r="G9" s="57" t="s">
        <v>237</v>
      </c>
      <c r="H9" s="68"/>
      <c r="I9" s="67"/>
      <c r="J9" s="67">
        <v>2</v>
      </c>
      <c r="K9" s="67"/>
      <c r="L9" s="67">
        <v>1</v>
      </c>
      <c r="M9" s="67"/>
      <c r="N9" s="69">
        <f t="shared" si="0"/>
        <v>3</v>
      </c>
      <c r="O9" s="57" t="s">
        <v>238</v>
      </c>
    </row>
    <row r="10" s="1" customFormat="1" ht="16.5" spans="1:16">
      <c r="A10" s="67">
        <v>7</v>
      </c>
      <c r="B10" s="68">
        <v>260303266</v>
      </c>
      <c r="C10" s="68" t="s">
        <v>235</v>
      </c>
      <c r="D10" s="68" t="s">
        <v>152</v>
      </c>
      <c r="E10" s="68" t="s">
        <v>63</v>
      </c>
      <c r="F10" s="57" t="s">
        <v>236</v>
      </c>
      <c r="G10" s="57" t="s">
        <v>237</v>
      </c>
      <c r="H10" s="68"/>
      <c r="I10" s="67"/>
      <c r="J10" s="67"/>
      <c r="K10" s="67">
        <v>3</v>
      </c>
      <c r="L10" s="67"/>
      <c r="M10" s="67"/>
      <c r="N10" s="69">
        <f t="shared" si="0"/>
        <v>3</v>
      </c>
      <c r="O10" s="57" t="s">
        <v>238</v>
      </c>
    </row>
    <row r="11" s="1" customFormat="1" ht="16.5" spans="1:16">
      <c r="A11" s="67">
        <v>8</v>
      </c>
      <c r="B11" s="68" t="s">
        <v>239</v>
      </c>
      <c r="C11" s="68" t="s">
        <v>235</v>
      </c>
      <c r="D11" s="68" t="s">
        <v>119</v>
      </c>
      <c r="E11" s="68" t="s">
        <v>63</v>
      </c>
      <c r="F11" s="57" t="s">
        <v>236</v>
      </c>
      <c r="G11" s="57" t="s">
        <v>237</v>
      </c>
      <c r="H11" s="68"/>
      <c r="I11" s="67"/>
      <c r="J11" s="67">
        <v>1</v>
      </c>
      <c r="K11" s="67">
        <v>1</v>
      </c>
      <c r="L11" s="67"/>
      <c r="M11" s="67"/>
      <c r="N11" s="69">
        <f t="shared" si="0"/>
        <v>2</v>
      </c>
      <c r="O11" s="57" t="s">
        <v>238</v>
      </c>
    </row>
    <row r="12" s="63" customFormat="1" ht="15" customHeight="1" spans="1:16">
      <c r="A12" s="67">
        <v>9</v>
      </c>
      <c r="B12" s="68">
        <v>260307194</v>
      </c>
      <c r="C12" s="68" t="s">
        <v>235</v>
      </c>
      <c r="D12" s="57" t="s">
        <v>119</v>
      </c>
      <c r="E12" s="68" t="s">
        <v>63</v>
      </c>
      <c r="F12" s="57" t="s">
        <v>236</v>
      </c>
      <c r="G12" s="57" t="s">
        <v>237</v>
      </c>
      <c r="H12" s="70"/>
      <c r="I12" s="57">
        <v>3</v>
      </c>
      <c r="J12" s="57">
        <v>0</v>
      </c>
      <c r="K12" s="57">
        <v>0</v>
      </c>
      <c r="L12" s="57">
        <v>0</v>
      </c>
      <c r="M12" s="57">
        <v>0</v>
      </c>
      <c r="N12" s="69">
        <f t="shared" si="0"/>
        <v>3</v>
      </c>
      <c r="O12" s="57" t="s">
        <v>238</v>
      </c>
      <c r="P12" s="71"/>
    </row>
    <row r="13" ht="15" customHeight="1" spans="1:16">
      <c r="A13" s="72"/>
      <c r="B13" s="72"/>
      <c r="C13" s="72"/>
      <c r="D13" s="72"/>
      <c r="E13" s="14"/>
      <c r="F13" s="72"/>
      <c r="G13" s="72"/>
      <c r="H13" s="72"/>
      <c r="I13" s="72"/>
      <c r="J13" s="72"/>
      <c r="K13" s="72"/>
      <c r="L13" s="72"/>
      <c r="M13" s="72"/>
      <c r="N13" s="73"/>
      <c r="O13" s="15"/>
    </row>
    <row r="14" s="2" customFormat="1" ht="18.75" spans="1:16">
      <c r="A14" s="16" t="s">
        <v>240</v>
      </c>
      <c r="B14" s="17"/>
      <c r="C14" s="17"/>
      <c r="D14" s="18"/>
      <c r="E14" s="19"/>
      <c r="F14" s="34"/>
      <c r="G14" s="34"/>
      <c r="H14" s="34"/>
      <c r="I14" s="28"/>
      <c r="J14" s="16" t="s">
        <v>241</v>
      </c>
      <c r="K14" s="17"/>
      <c r="L14" s="17"/>
      <c r="M14" s="18"/>
      <c r="N14" s="74"/>
      <c r="O14" s="23"/>
    </row>
    <row r="15" ht="34" customHeight="1" spans="1:16">
      <c r="A15" s="24" t="s">
        <v>242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</row>
  </sheetData>
  <mergeCells count="15">
    <mergeCell ref="A1:O1"/>
    <mergeCell ref="A14:D14"/>
    <mergeCell ref="E14:I14"/>
    <mergeCell ref="J14:M14"/>
    <mergeCell ref="A15:O1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M17"/>
  <sheetViews>
    <sheetView workbookViewId="0">
      <selection activeCell="D4" sqref="D4"/>
    </sheetView>
  </sheetViews>
  <sheetFormatPr defaultColWidth="9" defaultRowHeight="14.25"/>
  <cols>
    <col min="1" max="1" width="7" customWidth="1"/>
    <col min="2" max="2" width="11.9" customWidth="1"/>
    <col min="3" max="3" width="9.5" customWidth="1"/>
    <col min="4" max="4" width="16.625" customWidth="1"/>
    <col min="5" max="5" width="10.25" customWidth="1"/>
    <col min="6" max="6" width="15.625" customWidth="1"/>
    <col min="7" max="10" width="10" customWidth="1"/>
    <col min="11" max="11" width="24" customWidth="1"/>
    <col min="12" max="13" width="10.6666666666667" customWidth="1"/>
  </cols>
  <sheetData>
    <row r="1" ht="29.25" spans="1:13">
      <c r="A1" s="3" t="s">
        <v>243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219</v>
      </c>
      <c r="B2" s="5" t="s">
        <v>224</v>
      </c>
      <c r="C2" s="5" t="s">
        <v>220</v>
      </c>
      <c r="D2" s="5" t="s">
        <v>221</v>
      </c>
      <c r="E2" s="5" t="s">
        <v>222</v>
      </c>
      <c r="F2" s="5" t="s">
        <v>223</v>
      </c>
      <c r="G2" s="4" t="s">
        <v>244</v>
      </c>
      <c r="H2" s="4"/>
      <c r="I2" s="4" t="s">
        <v>245</v>
      </c>
      <c r="J2" s="4"/>
      <c r="K2" s="6" t="s">
        <v>246</v>
      </c>
      <c r="L2" s="54" t="s">
        <v>247</v>
      </c>
      <c r="M2" s="7" t="s">
        <v>248</v>
      </c>
    </row>
    <row r="3" s="1" customFormat="1" ht="16.5" spans="1:13">
      <c r="A3" s="4"/>
      <c r="B3" s="8"/>
      <c r="C3" s="8"/>
      <c r="D3" s="8"/>
      <c r="E3" s="8"/>
      <c r="F3" s="8"/>
      <c r="G3" s="4" t="s">
        <v>249</v>
      </c>
      <c r="H3" s="4" t="s">
        <v>250</v>
      </c>
      <c r="I3" s="4" t="s">
        <v>249</v>
      </c>
      <c r="J3" s="4" t="s">
        <v>250</v>
      </c>
      <c r="K3" s="9"/>
      <c r="L3" s="55"/>
      <c r="M3" s="10"/>
    </row>
    <row r="4" ht="16.5" spans="1:13">
      <c r="A4" s="56">
        <v>1</v>
      </c>
      <c r="B4" s="57" t="s">
        <v>236</v>
      </c>
      <c r="C4" s="27">
        <v>260303268</v>
      </c>
      <c r="D4" s="27" t="s">
        <v>235</v>
      </c>
      <c r="E4" s="27" t="s">
        <v>152</v>
      </c>
      <c r="F4" s="27" t="s">
        <v>63</v>
      </c>
      <c r="G4" s="58">
        <v>-1</v>
      </c>
      <c r="H4" s="58">
        <v>-1</v>
      </c>
      <c r="I4" s="59">
        <v>-1</v>
      </c>
      <c r="J4" s="59">
        <v>-2</v>
      </c>
      <c r="K4" s="60" t="s">
        <v>251</v>
      </c>
      <c r="L4" s="11" t="s">
        <v>238</v>
      </c>
      <c r="M4" s="11" t="s">
        <v>238</v>
      </c>
    </row>
    <row r="5" ht="16.5" spans="1:13">
      <c r="A5" s="56">
        <v>2</v>
      </c>
      <c r="B5" s="57" t="s">
        <v>236</v>
      </c>
      <c r="C5" s="27">
        <v>260303264</v>
      </c>
      <c r="D5" s="27" t="s">
        <v>235</v>
      </c>
      <c r="E5" s="27" t="s">
        <v>152</v>
      </c>
      <c r="F5" s="27" t="s">
        <v>63</v>
      </c>
      <c r="G5" s="58">
        <v>-2</v>
      </c>
      <c r="H5" s="58">
        <v>-1</v>
      </c>
      <c r="I5" s="59">
        <v>-2</v>
      </c>
      <c r="J5" s="59">
        <v>-1</v>
      </c>
      <c r="K5" s="60" t="s">
        <v>252</v>
      </c>
      <c r="L5" s="11" t="s">
        <v>238</v>
      </c>
      <c r="M5" s="11" t="s">
        <v>238</v>
      </c>
    </row>
    <row r="6" ht="16.5" spans="1:13">
      <c r="A6" s="56">
        <v>3</v>
      </c>
      <c r="B6" s="57" t="s">
        <v>236</v>
      </c>
      <c r="C6" s="27">
        <v>260303270</v>
      </c>
      <c r="D6" s="27" t="s">
        <v>235</v>
      </c>
      <c r="E6" s="27" t="s">
        <v>152</v>
      </c>
      <c r="F6" s="27" t="s">
        <v>63</v>
      </c>
      <c r="G6" s="58">
        <v>-1</v>
      </c>
      <c r="H6" s="58">
        <v>-1</v>
      </c>
      <c r="I6" s="59">
        <v>-1</v>
      </c>
      <c r="J6" s="59">
        <v>-1</v>
      </c>
      <c r="K6" s="60" t="s">
        <v>253</v>
      </c>
      <c r="L6" s="11" t="s">
        <v>238</v>
      </c>
      <c r="M6" s="11" t="s">
        <v>238</v>
      </c>
    </row>
    <row r="7" ht="16.5" spans="1:13">
      <c r="A7" s="56">
        <v>4</v>
      </c>
      <c r="B7" s="57" t="s">
        <v>236</v>
      </c>
      <c r="C7" s="27">
        <v>260303267</v>
      </c>
      <c r="D7" s="27" t="s">
        <v>235</v>
      </c>
      <c r="E7" s="27" t="s">
        <v>152</v>
      </c>
      <c r="F7" s="27" t="s">
        <v>63</v>
      </c>
      <c r="G7" s="58">
        <v>-1</v>
      </c>
      <c r="H7" s="58">
        <v>0</v>
      </c>
      <c r="I7" s="59">
        <v>-1</v>
      </c>
      <c r="J7" s="59">
        <v>0</v>
      </c>
      <c r="K7" s="60" t="s">
        <v>254</v>
      </c>
      <c r="L7" s="11" t="s">
        <v>238</v>
      </c>
      <c r="M7" s="11" t="s">
        <v>238</v>
      </c>
    </row>
    <row r="8" ht="16.5" spans="1:13">
      <c r="A8" s="56">
        <v>5</v>
      </c>
      <c r="B8" s="57" t="s">
        <v>236</v>
      </c>
      <c r="C8" s="27">
        <v>260303269</v>
      </c>
      <c r="D8" s="27" t="s">
        <v>235</v>
      </c>
      <c r="E8" s="27" t="s">
        <v>152</v>
      </c>
      <c r="F8" s="27" t="s">
        <v>63</v>
      </c>
      <c r="G8" s="58">
        <v>0</v>
      </c>
      <c r="H8" s="58">
        <v>-1</v>
      </c>
      <c r="I8" s="59">
        <v>0</v>
      </c>
      <c r="J8" s="59">
        <v>-1</v>
      </c>
      <c r="K8" s="60" t="s">
        <v>255</v>
      </c>
      <c r="L8" s="11" t="s">
        <v>238</v>
      </c>
      <c r="M8" s="11" t="s">
        <v>238</v>
      </c>
    </row>
    <row r="9" ht="16.5" spans="1:13">
      <c r="A9" s="56">
        <v>6</v>
      </c>
      <c r="B9" s="57" t="s">
        <v>236</v>
      </c>
      <c r="C9" s="27">
        <v>260303263</v>
      </c>
      <c r="D9" s="27" t="s">
        <v>235</v>
      </c>
      <c r="E9" s="27" t="s">
        <v>152</v>
      </c>
      <c r="F9" s="27" t="s">
        <v>63</v>
      </c>
      <c r="G9" s="58">
        <v>-1</v>
      </c>
      <c r="H9" s="58">
        <v>-1</v>
      </c>
      <c r="I9" s="59">
        <v>-1</v>
      </c>
      <c r="J9" s="59">
        <v>-1</v>
      </c>
      <c r="K9" s="60" t="s">
        <v>253</v>
      </c>
      <c r="L9" s="11" t="s">
        <v>238</v>
      </c>
      <c r="M9" s="11" t="s">
        <v>238</v>
      </c>
    </row>
    <row r="10" ht="16.5" spans="1:13">
      <c r="A10" s="56">
        <v>7</v>
      </c>
      <c r="B10" s="57" t="s">
        <v>236</v>
      </c>
      <c r="C10" s="27">
        <v>260303266</v>
      </c>
      <c r="D10" s="27" t="s">
        <v>235</v>
      </c>
      <c r="E10" s="27" t="s">
        <v>152</v>
      </c>
      <c r="F10" s="27" t="s">
        <v>63</v>
      </c>
      <c r="G10" s="58">
        <v>-1</v>
      </c>
      <c r="H10" s="58">
        <v>-1</v>
      </c>
      <c r="I10" s="59">
        <v>-1</v>
      </c>
      <c r="J10" s="59">
        <v>-2</v>
      </c>
      <c r="K10" s="60" t="s">
        <v>251</v>
      </c>
      <c r="L10" s="11" t="s">
        <v>238</v>
      </c>
      <c r="M10" s="11" t="s">
        <v>238</v>
      </c>
    </row>
    <row r="11" ht="16.5" spans="1:13">
      <c r="A11" s="56">
        <v>8</v>
      </c>
      <c r="B11" s="57" t="s">
        <v>236</v>
      </c>
      <c r="C11" s="27" t="s">
        <v>239</v>
      </c>
      <c r="D11" s="27" t="s">
        <v>235</v>
      </c>
      <c r="E11" s="27" t="s">
        <v>119</v>
      </c>
      <c r="F11" s="27" t="s">
        <v>63</v>
      </c>
      <c r="G11" s="58">
        <v>0</v>
      </c>
      <c r="H11" s="58">
        <v>-1</v>
      </c>
      <c r="I11" s="59">
        <v>0</v>
      </c>
      <c r="J11" s="59">
        <v>-1</v>
      </c>
      <c r="K11" s="60" t="s">
        <v>255</v>
      </c>
      <c r="L11" s="11" t="s">
        <v>238</v>
      </c>
      <c r="M11" s="11" t="s">
        <v>238</v>
      </c>
    </row>
    <row r="12" ht="16.5" spans="1:13">
      <c r="A12" s="56">
        <v>9</v>
      </c>
      <c r="B12" s="57" t="s">
        <v>236</v>
      </c>
      <c r="C12" s="27">
        <v>260307194</v>
      </c>
      <c r="D12" s="27" t="s">
        <v>235</v>
      </c>
      <c r="E12" s="57" t="s">
        <v>119</v>
      </c>
      <c r="F12" s="27" t="s">
        <v>63</v>
      </c>
      <c r="G12" s="58">
        <v>-1</v>
      </c>
      <c r="H12" s="58">
        <v>-1</v>
      </c>
      <c r="I12" s="59">
        <v>-1</v>
      </c>
      <c r="J12" s="59">
        <v>-1</v>
      </c>
      <c r="K12" s="60" t="s">
        <v>253</v>
      </c>
      <c r="L12" s="11" t="s">
        <v>238</v>
      </c>
      <c r="M12" s="11" t="s">
        <v>238</v>
      </c>
    </row>
    <row r="13" spans="1:13">
      <c r="A13" s="11"/>
      <c r="B13" s="26"/>
      <c r="C13" s="61"/>
      <c r="D13" s="26"/>
      <c r="E13" s="26"/>
      <c r="F13" s="14"/>
      <c r="G13" s="58"/>
      <c r="H13" s="58"/>
      <c r="I13" s="59"/>
      <c r="J13" s="59"/>
      <c r="K13" s="60"/>
      <c r="L13" s="11"/>
      <c r="M13" s="11"/>
    </row>
    <row r="14" spans="1:13">
      <c r="A14" s="11"/>
      <c r="B14" s="26"/>
      <c r="C14" s="61"/>
      <c r="D14" s="26"/>
      <c r="E14" s="26"/>
      <c r="F14" s="14"/>
      <c r="G14" s="58"/>
      <c r="H14" s="58"/>
      <c r="I14" s="59"/>
      <c r="J14" s="59"/>
      <c r="K14" s="60"/>
      <c r="L14" s="11"/>
      <c r="M14" s="11"/>
    </row>
    <row r="15" spans="1:13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s="2" customFormat="1" ht="18.75" spans="1:13">
      <c r="A16" s="16" t="s">
        <v>256</v>
      </c>
      <c r="B16" s="17"/>
      <c r="C16" s="17"/>
      <c r="D16" s="17"/>
      <c r="E16" s="18"/>
      <c r="F16" s="19"/>
      <c r="G16" s="28"/>
      <c r="H16" s="16" t="s">
        <v>257</v>
      </c>
      <c r="I16" s="17"/>
      <c r="J16" s="17"/>
      <c r="K16" s="18"/>
      <c r="L16" s="62"/>
      <c r="M16" s="23"/>
    </row>
    <row r="17" ht="32" customHeight="1" spans="1:13">
      <c r="A17" s="24" t="s">
        <v>258</v>
      </c>
      <c r="B17" s="24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</row>
  </sheetData>
  <mergeCells count="17">
    <mergeCell ref="A1:M1"/>
    <mergeCell ref="G2:H2"/>
    <mergeCell ref="I2:J2"/>
    <mergeCell ref="A16:E16"/>
    <mergeCell ref="F16:G16"/>
    <mergeCell ref="H16:K16"/>
    <mergeCell ref="L16:M16"/>
    <mergeCell ref="A17:M17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15:M1048576 L4:M14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W12"/>
  <sheetViews>
    <sheetView workbookViewId="0">
      <selection activeCell="K28" sqref="K28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259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260</v>
      </c>
      <c r="B2" s="5" t="s">
        <v>224</v>
      </c>
      <c r="C2" s="5" t="s">
        <v>220</v>
      </c>
      <c r="D2" s="5" t="s">
        <v>221</v>
      </c>
      <c r="E2" s="5" t="s">
        <v>222</v>
      </c>
      <c r="F2" s="5" t="s">
        <v>223</v>
      </c>
      <c r="G2" s="35" t="s">
        <v>261</v>
      </c>
      <c r="H2" s="36"/>
      <c r="I2" s="37"/>
      <c r="J2" s="35" t="s">
        <v>262</v>
      </c>
      <c r="K2" s="36"/>
      <c r="L2" s="37"/>
      <c r="M2" s="35" t="s">
        <v>263</v>
      </c>
      <c r="N2" s="36"/>
      <c r="O2" s="37"/>
      <c r="P2" s="35" t="s">
        <v>264</v>
      </c>
      <c r="Q2" s="36"/>
      <c r="R2" s="37"/>
      <c r="S2" s="36" t="s">
        <v>265</v>
      </c>
      <c r="T2" s="36"/>
      <c r="U2" s="37"/>
      <c r="V2" s="30" t="s">
        <v>266</v>
      </c>
      <c r="W2" s="30" t="s">
        <v>233</v>
      </c>
    </row>
    <row r="3" s="1" customFormat="1" ht="16.5" spans="1:23">
      <c r="A3" s="8"/>
      <c r="B3" s="38"/>
      <c r="C3" s="38"/>
      <c r="D3" s="38"/>
      <c r="E3" s="38"/>
      <c r="F3" s="38"/>
      <c r="G3" s="4" t="s">
        <v>267</v>
      </c>
      <c r="H3" s="4" t="s">
        <v>68</v>
      </c>
      <c r="I3" s="4" t="s">
        <v>224</v>
      </c>
      <c r="J3" s="4" t="s">
        <v>267</v>
      </c>
      <c r="K3" s="4" t="s">
        <v>68</v>
      </c>
      <c r="L3" s="4" t="s">
        <v>224</v>
      </c>
      <c r="M3" s="4" t="s">
        <v>267</v>
      </c>
      <c r="N3" s="4" t="s">
        <v>68</v>
      </c>
      <c r="O3" s="4" t="s">
        <v>224</v>
      </c>
      <c r="P3" s="4" t="s">
        <v>267</v>
      </c>
      <c r="Q3" s="4" t="s">
        <v>68</v>
      </c>
      <c r="R3" s="4" t="s">
        <v>224</v>
      </c>
      <c r="S3" s="4" t="s">
        <v>267</v>
      </c>
      <c r="T3" s="4" t="s">
        <v>68</v>
      </c>
      <c r="U3" s="4" t="s">
        <v>224</v>
      </c>
      <c r="V3" s="39"/>
      <c r="W3" s="39"/>
    </row>
    <row r="4" spans="1:23">
      <c r="A4" s="40" t="s">
        <v>268</v>
      </c>
      <c r="B4" s="41" t="s">
        <v>269</v>
      </c>
      <c r="C4" s="42"/>
      <c r="D4" s="42"/>
      <c r="E4" s="42"/>
      <c r="F4" s="43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ht="16.5" spans="1:23">
      <c r="A5" s="44"/>
      <c r="B5" s="45"/>
      <c r="C5" s="46"/>
      <c r="D5" s="46"/>
      <c r="E5" s="46"/>
      <c r="F5" s="47"/>
      <c r="G5" s="35" t="s">
        <v>270</v>
      </c>
      <c r="H5" s="36"/>
      <c r="I5" s="37"/>
      <c r="J5" s="35" t="s">
        <v>271</v>
      </c>
      <c r="K5" s="36"/>
      <c r="L5" s="37"/>
      <c r="M5" s="35" t="s">
        <v>272</v>
      </c>
      <c r="N5" s="36"/>
      <c r="O5" s="37"/>
      <c r="P5" s="35" t="s">
        <v>273</v>
      </c>
      <c r="Q5" s="36"/>
      <c r="R5" s="37"/>
      <c r="S5" s="36" t="s">
        <v>274</v>
      </c>
      <c r="T5" s="36"/>
      <c r="U5" s="37"/>
      <c r="V5" s="12"/>
      <c r="W5" s="12"/>
    </row>
    <row r="6" ht="16.5" spans="1:23">
      <c r="A6" s="44"/>
      <c r="B6" s="45"/>
      <c r="C6" s="46"/>
      <c r="D6" s="46"/>
      <c r="E6" s="46"/>
      <c r="F6" s="47"/>
      <c r="G6" s="4" t="s">
        <v>267</v>
      </c>
      <c r="H6" s="4" t="s">
        <v>68</v>
      </c>
      <c r="I6" s="4" t="s">
        <v>224</v>
      </c>
      <c r="J6" s="4" t="s">
        <v>267</v>
      </c>
      <c r="K6" s="4" t="s">
        <v>68</v>
      </c>
      <c r="L6" s="4" t="s">
        <v>224</v>
      </c>
      <c r="M6" s="4" t="s">
        <v>267</v>
      </c>
      <c r="N6" s="4" t="s">
        <v>68</v>
      </c>
      <c r="O6" s="4" t="s">
        <v>224</v>
      </c>
      <c r="P6" s="4" t="s">
        <v>267</v>
      </c>
      <c r="Q6" s="4" t="s">
        <v>68</v>
      </c>
      <c r="R6" s="4" t="s">
        <v>224</v>
      </c>
      <c r="S6" s="4" t="s">
        <v>267</v>
      </c>
      <c r="T6" s="4" t="s">
        <v>68</v>
      </c>
      <c r="U6" s="4" t="s">
        <v>224</v>
      </c>
      <c r="V6" s="12"/>
      <c r="W6" s="12"/>
    </row>
    <row r="7" spans="1:23">
      <c r="A7" s="48"/>
      <c r="B7" s="49"/>
      <c r="C7" s="50"/>
      <c r="D7" s="50"/>
      <c r="E7" s="50"/>
      <c r="F7" s="51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52"/>
      <c r="B8" s="52"/>
      <c r="C8" s="52"/>
      <c r="D8" s="52"/>
      <c r="E8" s="52"/>
      <c r="F8" s="52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spans="1:23">
      <c r="A9" s="53"/>
      <c r="B9" s="53"/>
      <c r="C9" s="53"/>
      <c r="D9" s="53"/>
      <c r="E9" s="53"/>
      <c r="F9" s="53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pans="1:23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s="2" customFormat="1" ht="18.75" spans="1:23">
      <c r="A11" s="16" t="s">
        <v>275</v>
      </c>
      <c r="B11" s="17"/>
      <c r="C11" s="17"/>
      <c r="D11" s="17"/>
      <c r="E11" s="18"/>
      <c r="F11" s="19"/>
      <c r="G11" s="28"/>
      <c r="H11" s="34"/>
      <c r="I11" s="34"/>
      <c r="J11" s="16" t="s">
        <v>257</v>
      </c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8"/>
      <c r="V11" s="17"/>
      <c r="W11" s="23"/>
    </row>
    <row r="12" ht="52" customHeight="1" spans="1:23">
      <c r="A12" s="24" t="s">
        <v>276</v>
      </c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12"/>
  <sheetViews>
    <sheetView workbookViewId="0">
      <selection activeCell="H5" sqref="H5"/>
    </sheetView>
  </sheetViews>
  <sheetFormatPr defaultColWidth="9" defaultRowHeight="14.25"/>
  <cols>
    <col min="1" max="1" width="7" customWidth="1"/>
    <col min="2" max="2" width="8.33333333333333" customWidth="1"/>
    <col min="3" max="3" width="14.8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277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9" t="s">
        <v>278</v>
      </c>
      <c r="B2" s="30" t="s">
        <v>220</v>
      </c>
      <c r="C2" s="30" t="s">
        <v>221</v>
      </c>
      <c r="D2" s="30" t="s">
        <v>222</v>
      </c>
      <c r="E2" s="30" t="s">
        <v>223</v>
      </c>
      <c r="F2" s="30" t="s">
        <v>224</v>
      </c>
      <c r="G2" s="29" t="s">
        <v>279</v>
      </c>
      <c r="H2" s="29" t="s">
        <v>280</v>
      </c>
      <c r="I2" s="29" t="s">
        <v>281</v>
      </c>
      <c r="J2" s="29" t="s">
        <v>280</v>
      </c>
      <c r="K2" s="29" t="s">
        <v>282</v>
      </c>
      <c r="L2" s="29" t="s">
        <v>280</v>
      </c>
      <c r="M2" s="30" t="s">
        <v>266</v>
      </c>
      <c r="N2" s="30" t="s">
        <v>233</v>
      </c>
    </row>
    <row r="3" spans="1:14">
      <c r="A3" s="15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31" t="s">
        <v>278</v>
      </c>
      <c r="B4" s="32" t="s">
        <v>283</v>
      </c>
      <c r="C4" s="32" t="s">
        <v>267</v>
      </c>
      <c r="D4" s="32" t="s">
        <v>222</v>
      </c>
      <c r="E4" s="30" t="s">
        <v>223</v>
      </c>
      <c r="F4" s="30" t="s">
        <v>224</v>
      </c>
      <c r="G4" s="29" t="s">
        <v>279</v>
      </c>
      <c r="H4" s="29" t="s">
        <v>280</v>
      </c>
      <c r="I4" s="29" t="s">
        <v>281</v>
      </c>
      <c r="J4" s="29" t="s">
        <v>280</v>
      </c>
      <c r="K4" s="29" t="s">
        <v>282</v>
      </c>
      <c r="L4" s="29" t="s">
        <v>280</v>
      </c>
      <c r="M4" s="30" t="s">
        <v>266</v>
      </c>
      <c r="N4" s="30" t="s">
        <v>233</v>
      </c>
    </row>
    <row r="5" spans="1:14">
      <c r="A5" s="15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15"/>
      <c r="B6" s="12"/>
      <c r="C6" s="33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="2" customFormat="1" ht="18.75" spans="1:14">
      <c r="A11" s="16" t="s">
        <v>284</v>
      </c>
      <c r="B11" s="17"/>
      <c r="C11" s="17"/>
      <c r="D11" s="18"/>
      <c r="E11" s="19"/>
      <c r="F11" s="34"/>
      <c r="G11" s="28"/>
      <c r="H11" s="34"/>
      <c r="I11" s="16" t="s">
        <v>285</v>
      </c>
      <c r="J11" s="17"/>
      <c r="K11" s="17"/>
      <c r="L11" s="17"/>
      <c r="M11" s="17"/>
      <c r="N11" s="23"/>
    </row>
    <row r="12" ht="48" customHeight="1" spans="1:14">
      <c r="A12" s="24" t="s">
        <v>286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工作内容</vt:lpstr>
      <vt:lpstr>AQL2.5验货</vt:lpstr>
      <vt:lpstr>首期</vt:lpstr>
      <vt:lpstr>验货尺寸表 首期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2026-05-11T08:40:34Z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A4FBDB1B68BE4905908FA4AD8ACB8C25_13</vt:lpwstr>
  </property>
  <property fmtid="{D5CDD505-2E9C-101B-9397-08002B2CF9AE}" pid="4" name="CalculationRule">
    <vt:i4>0</vt:i4>
  </property>
</Properties>
</file>