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tabRatio="892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9" r:id="rId15"/>
  </sheets>
  <definedNames>
    <definedName name="_xlnm.Print_Area" localSheetId="2">首期!$A$1:$K$53</definedName>
    <definedName name="_xlnm.Print_Area" localSheetId="4">中期!$A$1:$K$52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<sst xmlns="http://schemas.openxmlformats.org/spreadsheetml/2006/main" count="1461" uniqueCount="395">
  <si>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</si>
  <si>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</si>
  <si>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</si>
  <si>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</si>
  <si>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</si>
  <si>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</si>
  <si>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</si>
  <si>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</si>
  <si>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</si>
  <si>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</si>
  <si>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</si>
  <si>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</si>
  <si>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</si>
  <si>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</si>
  <si>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</si>
  <si>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</si>
  <si>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</si>
  <si>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</si>
  <si>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</si>
  <si>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</si>
  <si>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</si>
  <si>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</si>
  <si>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</si>
  <si>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</si>
  <si>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</si>
  <si>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</si>
  <si>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</si>
  <si>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</si>
  <si>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</si>
  <si>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</si>
  <si>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</si>
  <si>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</si>
  <si>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</si>
  <si>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</si>
  <si>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</si>
  <si>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</si>
  <si>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</si>
  <si>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</si>
  <si>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</si>
  <si>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</si>
  <si>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北京铜牛</t>
  </si>
  <si>
    <t>生产工厂</t>
  </si>
  <si>
    <t>丹东雅宁</t>
  </si>
  <si>
    <t>订单基础信息</t>
  </si>
  <si>
    <t>生产•出货进度</t>
  </si>
  <si>
    <t>指示•确认资料</t>
  </si>
  <si>
    <t>款号</t>
  </si>
  <si>
    <t>TAWWAO91221</t>
  </si>
  <si>
    <t>合同交期</t>
  </si>
  <si>
    <t>产前确认样</t>
  </si>
  <si>
    <t>有</t>
  </si>
  <si>
    <t>无</t>
  </si>
  <si>
    <t>品名</t>
  </si>
  <si>
    <t xml:space="preserve">男款套绒冲锋衣 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</si>
  <si>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</si>
  <si>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</si>
  <si>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</si>
  <si>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</si>
  <si>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</si>
  <si>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</si>
  <si>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</si>
  <si>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</si>
  <si>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</si>
  <si>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 xml:space="preserve">CGDD26041700017 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</si>
  <si>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</si>
  <si>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</si>
  <si>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</si>
  <si>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</si>
  <si>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</si>
  <si>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</si>
  <si>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</si>
  <si>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</si>
  <si>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</si>
  <si>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</si>
  <si>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</si>
  <si>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</si>
  <si>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</si>
  <si>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</si>
  <si>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</si>
  <si>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</si>
  <si>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</si>
  <si>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</si>
  <si>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</si>
  <si>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</si>
  <si>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</si>
  <si>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</si>
  <si>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</si>
  <si>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</si>
  <si>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</si>
  <si>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</si>
  <si>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</si>
  <si>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</si>
  <si>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</si>
  <si>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</si>
  <si>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</si>
  <si>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</si>
  <si>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</si>
  <si>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</si>
  <si>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</si>
  <si>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</si>
  <si>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</si>
  <si>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</si>
  <si>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素影灰\炭灰</t>
  </si>
  <si>
    <t>岩石蓝</t>
  </si>
  <si>
    <t>岩土棕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</si>
  <si>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</si>
  <si>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黑色：M#6件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</si>
  <si>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</si>
  <si>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</si>
  <si>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</si>
  <si>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</si>
  <si>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</si>
  <si>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1。脏污问题必须杜绝</t>
  </si>
  <si>
    <t>2。注意溢胶</t>
  </si>
  <si>
    <t>3。里子紧，面起泡</t>
  </si>
  <si>
    <t>4。压胶要平整，不能有褶皱。</t>
  </si>
  <si>
    <t>5。清理干净内外线毛</t>
  </si>
  <si>
    <t>产前样提出问题已改进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</si>
  <si>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</si>
  <si>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</si>
  <si>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</si>
  <si>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</si>
  <si>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</si>
  <si>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</si>
  <si>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</si>
  <si>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品控部</t>
  </si>
  <si>
    <t>检验担当</t>
  </si>
  <si>
    <t>冀成平</t>
  </si>
  <si>
    <t>查验时间</t>
  </si>
  <si>
    <t>工厂负责人</t>
  </si>
  <si>
    <t>蒋希林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</si>
  <si>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</si>
  <si>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</si>
  <si>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</si>
  <si>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</si>
  <si>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</si>
  <si>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</si>
  <si>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</si>
  <si>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</si>
  <si>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</si>
  <si>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</si>
  <si>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</si>
  <si>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</si>
  <si>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</si>
  <si>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</si>
  <si>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</si>
  <si>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r>
      <rPr>
        <sz val="11"/>
        <rFont val="宋体"/>
        <charset val="134"/>
      </rPr>
      <t>后中长</t>
    </r>
  </si>
  <si>
    <t>+0.3/0</t>
  </si>
  <si>
    <t>0/0</t>
  </si>
  <si>
    <t>+0.2/0</t>
  </si>
  <si>
    <t>0.3+/0</t>
  </si>
  <si>
    <t>前中长</t>
  </si>
  <si>
    <t>+0.3/0.3</t>
  </si>
  <si>
    <t>+0.4/+0.2</t>
  </si>
  <si>
    <t>+0.4/0</t>
  </si>
  <si>
    <t>内主项拉链</t>
  </si>
  <si>
    <t>0.5/0</t>
  </si>
  <si>
    <r>
      <rPr>
        <sz val="11"/>
        <rFont val="宋体"/>
        <charset val="134"/>
      </rPr>
      <t>胸围</t>
    </r>
  </si>
  <si>
    <t>0/-0.5</t>
  </si>
  <si>
    <r>
      <rPr>
        <sz val="11"/>
        <rFont val="宋体"/>
        <charset val="134"/>
      </rPr>
      <t>腰围</t>
    </r>
  </si>
  <si>
    <r>
      <rPr>
        <sz val="11"/>
        <rFont val="宋体"/>
        <charset val="134"/>
      </rPr>
      <t>下摆</t>
    </r>
  </si>
  <si>
    <t>-0.5/-0.4</t>
  </si>
  <si>
    <t>-0.6/-0.8</t>
  </si>
  <si>
    <t>-1/-0.7</t>
  </si>
  <si>
    <t>-1/-1</t>
  </si>
  <si>
    <t>-0.8/-0.8</t>
  </si>
  <si>
    <r>
      <rPr>
        <sz val="12"/>
        <rFont val="宋体"/>
        <charset val="134"/>
      </rPr>
      <t>总肩宽</t>
    </r>
  </si>
  <si>
    <t>0/-0.1</t>
  </si>
  <si>
    <t>-0.2/-0.2</t>
  </si>
  <si>
    <t>0/-0.3</t>
  </si>
  <si>
    <t>肩点袖长</t>
  </si>
  <si>
    <t>+0.2/+0.2</t>
  </si>
  <si>
    <t>+0.3/+0.3</t>
  </si>
  <si>
    <r>
      <rPr>
        <sz val="11"/>
        <rFont val="宋体"/>
        <charset val="134"/>
      </rPr>
      <t>袖肥</t>
    </r>
  </si>
  <si>
    <r>
      <rPr>
        <sz val="11"/>
        <rFont val="宋体"/>
        <charset val="134"/>
      </rPr>
      <t>袖肘</t>
    </r>
  </si>
  <si>
    <r>
      <rPr>
        <sz val="11"/>
        <rFont val="宋体"/>
        <charset val="134"/>
      </rPr>
      <t>袖口</t>
    </r>
    <r>
      <rPr>
        <sz val="11"/>
        <rFont val="Arial"/>
        <charset val="134"/>
      </rPr>
      <t xml:space="preserve"> </t>
    </r>
    <r>
      <rPr>
        <sz val="11"/>
        <rFont val="宋体"/>
        <charset val="134"/>
      </rPr>
      <t>拉量</t>
    </r>
  </si>
  <si>
    <r>
      <rPr>
        <sz val="11"/>
        <rFont val="宋体"/>
        <charset val="134"/>
      </rPr>
      <t>下领围</t>
    </r>
  </si>
  <si>
    <r>
      <rPr>
        <sz val="11"/>
        <rFont val="宋体"/>
        <charset val="134"/>
      </rPr>
      <t>前领高</t>
    </r>
  </si>
  <si>
    <t>+0.4/+0.3</t>
  </si>
  <si>
    <t>+0.5/+0.3</t>
  </si>
  <si>
    <r>
      <rPr>
        <sz val="11"/>
        <rFont val="宋体"/>
        <charset val="134"/>
      </rPr>
      <t>帽高　</t>
    </r>
  </si>
  <si>
    <r>
      <rPr>
        <sz val="11"/>
        <rFont val="宋体"/>
        <charset val="134"/>
      </rPr>
      <t>帽宽</t>
    </r>
  </si>
  <si>
    <t>插手袋拉链口长</t>
  </si>
  <si>
    <t>验货时间：2月27日</t>
  </si>
  <si>
    <t>跟单QC:冀成平</t>
  </si>
  <si>
    <t>工厂负责人：蒋希林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</si>
  <si>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</si>
  <si>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</si>
  <si>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</si>
  <si>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</si>
  <si>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</si>
  <si>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</si>
  <si>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</si>
  <si>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无异常</t>
  </si>
  <si>
    <t xml:space="preserve"> </t>
  </si>
  <si>
    <t>【检验明细】：检验明细（要求齐色、齐号至少10件检查）</t>
  </si>
  <si>
    <r>
      <rPr>
        <sz val="10"/>
        <rFont val="宋体"/>
        <charset val="134"/>
      </rPr>
      <t>黑色：1</t>
    </r>
    <r>
      <rPr>
        <i/>
        <sz val="10"/>
        <rFont val="宋体"/>
        <charset val="134"/>
      </rPr>
      <t>#8#12#20#25#各5件</t>
    </r>
  </si>
  <si>
    <t>岩土棕：200#205#220#227#246#各4件</t>
  </si>
  <si>
    <t>素影灰\炭灰：60#61#77#90#101#各5件</t>
  </si>
  <si>
    <t>岩石蓝：130#131#150#161#168#各5件</t>
  </si>
  <si>
    <t>【耐水洗测试】：耐洗水测试明细（要求齐色、齐号）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</si>
  <si>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</si>
  <si>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</si>
  <si>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1，拼缝太紧</t>
  </si>
  <si>
    <t>2，底襟和门襟不平</t>
  </si>
  <si>
    <t>初期问题点已改进</t>
  </si>
  <si>
    <t>【整改的严重缺陷及整改复核时间】</t>
  </si>
  <si>
    <t>品控</t>
  </si>
  <si>
    <t>-0.7/-0.5</t>
  </si>
  <si>
    <t>-0.4/-0.6</t>
  </si>
  <si>
    <t>-0.5/-0.7</t>
  </si>
  <si>
    <t>+0.3/+0.4</t>
  </si>
  <si>
    <t>+0.2/+0.3</t>
  </si>
  <si>
    <t>验货时间：4月2日</t>
  </si>
  <si>
    <t>QC出货报告书</t>
  </si>
  <si>
    <t>产品名称</t>
  </si>
  <si>
    <t>男款套绒冲锋衣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</si>
  <si>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</si>
  <si>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</si>
  <si>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</si>
  <si>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</si>
  <si>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</si>
  <si>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</si>
  <si>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俄罗斯S</t>
  </si>
  <si>
    <t>盛源仓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</si>
  <si>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</si>
  <si>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</si>
  <si>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</si>
  <si>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</si>
  <si>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</si>
  <si>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</si>
  <si>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</si>
  <si>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</si>
  <si>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</si>
  <si>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</si>
  <si>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</si>
  <si>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采购凭证编号：CGDD26041700017     21446件   验货1900件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</si>
  <si>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</si>
  <si>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</si>
  <si>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</si>
  <si>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</si>
  <si>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</si>
  <si>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</si>
  <si>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</si>
  <si>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</si>
  <si>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</si>
  <si>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</si>
  <si>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</si>
  <si>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</si>
  <si>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</si>
  <si>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</si>
  <si>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</si>
  <si>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素影灰\炭灰：451#472#473#500#502#509#517#523#533#541#543#560#564#</t>
  </si>
  <si>
    <t>黑色：573#579#590#593#599#603#609#628#631#637#640#648#649#655#</t>
  </si>
  <si>
    <t>岩石蓝：665#666#675#679#687#690#693#699#707#713#719#725#730#</t>
  </si>
  <si>
    <t>岩石棕：802#809#816#824#839#856#863#864#871#872#881#888#892#899#</t>
  </si>
  <si>
    <t>情况说明：</t>
  </si>
  <si>
    <t xml:space="preserve">【问题点描述】  </t>
  </si>
  <si>
    <t>1，有少量线毛</t>
  </si>
  <si>
    <t>中期的问题点已改进，返修已修复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</si>
  <si>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</si>
  <si>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</si>
  <si>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</si>
  <si>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</si>
  <si>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</si>
  <si>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</si>
  <si>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</si>
  <si>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抽验未超标，同意出货。</t>
  </si>
  <si>
    <t>检验人</t>
  </si>
  <si>
    <t>验货时间：4月25日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</si>
  <si>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</si>
  <si>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</si>
  <si>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</si>
  <si>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</si>
  <si>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</si>
  <si>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</si>
  <si>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</si>
  <si>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</si>
  <si>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</si>
  <si>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</si>
  <si>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色差</t>
  </si>
  <si>
    <t>色点</t>
  </si>
  <si>
    <t>色杠</t>
  </si>
  <si>
    <t>折痕</t>
  </si>
  <si>
    <t>合计数量</t>
  </si>
  <si>
    <t>备注</t>
  </si>
  <si>
    <t>数量</t>
  </si>
  <si>
    <t>3/5</t>
  </si>
  <si>
    <t>FW11920</t>
  </si>
  <si>
    <t>山东恒利</t>
  </si>
  <si>
    <t>5/14</t>
  </si>
  <si>
    <t>2/3</t>
  </si>
  <si>
    <t>8/13</t>
  </si>
  <si>
    <t>素影灰</t>
  </si>
  <si>
    <t>5/9</t>
  </si>
  <si>
    <t>炭灰</t>
  </si>
  <si>
    <t>制表时间：2026/4/25</t>
  </si>
  <si>
    <t>测试人签名：蒋希林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</si>
  <si>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</si>
  <si>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</si>
  <si>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</si>
  <si>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</si>
  <si>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</si>
  <si>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</si>
  <si>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</si>
  <si>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</si>
  <si>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</si>
  <si>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4/7</t>
  </si>
  <si>
    <t>6/13</t>
  </si>
  <si>
    <t>3/4</t>
  </si>
  <si>
    <t>8/11</t>
  </si>
  <si>
    <t>4/9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</si>
  <si>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</si>
  <si>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</si>
  <si>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</si>
  <si>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</si>
  <si>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</si>
  <si>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</si>
  <si>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</si>
  <si>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</si>
  <si>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</si>
  <si>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</si>
  <si>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外件</t>
  </si>
  <si>
    <t>FW00020</t>
  </si>
  <si>
    <t>探路者logo210</t>
  </si>
  <si>
    <t>台华</t>
  </si>
  <si>
    <t>YK00186</t>
  </si>
  <si>
    <t>5#尼龙开尾反装，</t>
  </si>
  <si>
    <t>YK</t>
  </si>
  <si>
    <t>FK00510</t>
  </si>
  <si>
    <t>超细天鹅绒</t>
  </si>
  <si>
    <t>新颜</t>
  </si>
  <si>
    <t>ZD00014</t>
  </si>
  <si>
    <t>涤纶平纹定卡织带</t>
  </si>
  <si>
    <t>泰丰服装</t>
  </si>
  <si>
    <t>XJ00002</t>
  </si>
  <si>
    <t>橡筋绳</t>
  </si>
  <si>
    <t>7/15</t>
  </si>
  <si>
    <t>1/4</t>
  </si>
  <si>
    <t>3/7</t>
  </si>
  <si>
    <t>内件</t>
  </si>
  <si>
    <t>新颜纺织</t>
  </si>
  <si>
    <t>2/5</t>
  </si>
  <si>
    <t>FK03010</t>
  </si>
  <si>
    <t>FW00021</t>
  </si>
  <si>
    <t>探路者logo211</t>
  </si>
  <si>
    <t>YK00032</t>
  </si>
  <si>
    <t>5#树脂开尾，DU拉头</t>
  </si>
  <si>
    <t>SJ00006</t>
  </si>
  <si>
    <t>5/8</t>
  </si>
  <si>
    <t>FW00022</t>
  </si>
  <si>
    <t>探路者logo212</t>
  </si>
  <si>
    <t>FW00023</t>
  </si>
  <si>
    <t>探路者logo213</t>
  </si>
  <si>
    <t>11/16</t>
  </si>
  <si>
    <t>橙橘</t>
  </si>
  <si>
    <t>FW00024</t>
  </si>
  <si>
    <t>探路者logo214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</si>
  <si>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</si>
  <si>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</si>
  <si>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</si>
  <si>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</si>
  <si>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</si>
  <si>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</si>
  <si>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</si>
  <si>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7m/0.45mpa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</si>
  <si>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</si>
  <si>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5/15</t>
  </si>
  <si>
    <t>1/6</t>
  </si>
  <si>
    <t>9/14</t>
  </si>
  <si>
    <t>制表时间：2026/4/24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</si>
  <si>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</si>
  <si>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</si>
  <si>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</si>
  <si>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</si>
  <si>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</si>
  <si>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</si>
  <si>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</si>
  <si>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所有缝份</t>
  </si>
  <si>
    <t>胶条</t>
  </si>
  <si>
    <t>印花</t>
  </si>
  <si>
    <t>装饰胶</t>
  </si>
  <si>
    <t>ok</t>
  </si>
  <si>
    <t>洗测2次</t>
  </si>
  <si>
    <t>7/11</t>
  </si>
  <si>
    <t>5/6</t>
  </si>
  <si>
    <t>洗测4次</t>
  </si>
  <si>
    <t>6/9</t>
  </si>
  <si>
    <t>绣花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</si>
  <si>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</si>
  <si>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</si>
  <si>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</si>
  <si>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</si>
  <si>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定卡织带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</si>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</sst>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  <numFmt numFmtId="177" formatCode="0.0%"/>
    <numFmt numFmtId="178" formatCode="yyyy/m/d;@"/>
  </numFmts>
  <fonts count="63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8"/>
      <name val="微软雅黑"/>
      <charset val="134"/>
    </font>
    <font>
      <b/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ajor"/>
    </font>
    <font>
      <b/>
      <sz val="11"/>
      <name val="宋体"/>
      <charset val="134"/>
    </font>
    <font>
      <b/>
      <sz val="12"/>
      <color theme="1"/>
      <name val="宋体"/>
      <charset val="134"/>
      <scheme val="major"/>
    </font>
    <font>
      <sz val="12"/>
      <name val="华文细黑"/>
      <charset val="134"/>
    </font>
    <font>
      <b/>
      <sz val="12"/>
      <name val="华文细黑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FF0000"/>
      <name val="宋体"/>
      <charset val="0"/>
      <scheme val="minor"/>
    </font>
    <font>
      <sz val="11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新細明體"/>
      <charset val="134"/>
    </font>
    <font>
      <sz val="11"/>
      <color rgb="FF000000"/>
      <name val="等线"/>
      <charset val="134"/>
    </font>
    <font>
      <sz val="11"/>
      <name val="Arial"/>
      <charset val="134"/>
    </font>
    <font>
      <i/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" fillId="7" borderId="63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64" applyNumberFormat="0" applyFill="0" applyAlignment="0" applyProtection="0">
      <alignment vertical="center"/>
    </xf>
    <xf numFmtId="0" fontId="45" fillId="0" borderId="64" applyNumberFormat="0" applyFill="0" applyAlignment="0" applyProtection="0">
      <alignment vertical="center"/>
    </xf>
    <xf numFmtId="0" fontId="46" fillId="0" borderId="6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8" borderId="66" applyNumberFormat="0" applyAlignment="0" applyProtection="0">
      <alignment vertical="center"/>
    </xf>
    <xf numFmtId="0" fontId="48" fillId="9" borderId="67" applyNumberFormat="0" applyAlignment="0" applyProtection="0">
      <alignment vertical="center"/>
    </xf>
    <xf numFmtId="0" fontId="49" fillId="9" borderId="66" applyNumberFormat="0" applyAlignment="0" applyProtection="0">
      <alignment vertical="center"/>
    </xf>
    <xf numFmtId="0" fontId="50" fillId="10" borderId="68" applyNumberFormat="0" applyAlignment="0" applyProtection="0">
      <alignment vertical="center"/>
    </xf>
    <xf numFmtId="0" fontId="51" fillId="0" borderId="69" applyNumberFormat="0" applyFill="0" applyAlignment="0" applyProtection="0">
      <alignment vertical="center"/>
    </xf>
    <xf numFmtId="0" fontId="52" fillId="0" borderId="70" applyNumberFormat="0" applyFill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58" fillId="0" borderId="0">
      <alignment vertical="center"/>
    </xf>
    <xf numFmtId="0" fontId="21" fillId="0" borderId="0">
      <alignment vertical="center"/>
    </xf>
    <xf numFmtId="0" fontId="21" fillId="0" borderId="0"/>
    <xf numFmtId="0" fontId="1" fillId="0" borderId="0">
      <alignment vertical="center"/>
    </xf>
    <xf numFmtId="0" fontId="21" fillId="0" borderId="0"/>
    <xf numFmtId="0" fontId="21" fillId="0" borderId="0"/>
    <xf numFmtId="176" fontId="59" fillId="0" borderId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58" fillId="0" borderId="0">
      <alignment vertical="center"/>
    </xf>
    <xf numFmtId="0" fontId="24" fillId="0" borderId="0">
      <alignment vertical="center"/>
    </xf>
    <xf numFmtId="0" fontId="60" fillId="0" borderId="0">
      <alignment vertical="center"/>
    </xf>
  </cellStyleXfs>
  <cellXfs count="393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176" fontId="7" fillId="0" borderId="2" xfId="5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/>
    </xf>
    <xf numFmtId="177" fontId="3" fillId="0" borderId="2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/>
    <xf numFmtId="0" fontId="1" fillId="0" borderId="2" xfId="0" applyFont="1" applyFill="1" applyBorder="1" applyAlignment="1"/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2" fillId="0" borderId="2" xfId="0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 applyAlignment="1"/>
    <xf numFmtId="49" fontId="2" fillId="0" borderId="4" xfId="0" applyNumberFormat="1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6" fontId="10" fillId="0" borderId="2" xfId="59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/>
    <xf numFmtId="0" fontId="1" fillId="0" borderId="7" xfId="0" applyFont="1" applyFill="1" applyBorder="1" applyAlignment="1"/>
    <xf numFmtId="0" fontId="12" fillId="0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/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3" fillId="0" borderId="0" xfId="55" applyFont="1" applyFill="1"/>
    <xf numFmtId="0" fontId="14" fillId="0" borderId="0" xfId="0" applyFont="1" applyFill="1" applyAlignment="1">
      <alignment vertical="center"/>
    </xf>
    <xf numFmtId="0" fontId="13" fillId="0" borderId="9" xfId="55" applyFont="1" applyFill="1" applyBorder="1" applyAlignment="1">
      <alignment horizontal="center" vertical="center"/>
    </xf>
    <xf numFmtId="0" fontId="13" fillId="0" borderId="0" xfId="55" applyFont="1" applyFill="1" applyAlignment="1">
      <alignment horizontal="center" vertical="center"/>
    </xf>
    <xf numFmtId="0" fontId="15" fillId="0" borderId="2" xfId="57" applyFont="1" applyFill="1" applyBorder="1" applyAlignment="1">
      <alignment horizontal="center"/>
    </xf>
    <xf numFmtId="0" fontId="16" fillId="0" borderId="10" xfId="54" applyFont="1" applyFill="1" applyBorder="1" applyAlignment="1">
      <alignment horizontal="left" vertical="center"/>
    </xf>
    <xf numFmtId="0" fontId="16" fillId="0" borderId="11" xfId="54" applyFont="1" applyFill="1" applyBorder="1" applyAlignment="1">
      <alignment horizontal="left" vertical="center"/>
    </xf>
    <xf numFmtId="0" fontId="15" fillId="0" borderId="3" xfId="57" applyFont="1" applyFill="1" applyBorder="1" applyAlignment="1">
      <alignment horizontal="left" vertical="center"/>
    </xf>
    <xf numFmtId="0" fontId="15" fillId="0" borderId="3" xfId="57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5" fillId="0" borderId="2" xfId="57" applyFont="1" applyFill="1" applyBorder="1" applyAlignment="1">
      <alignment horizontal="center" vertical="center"/>
    </xf>
    <xf numFmtId="0" fontId="15" fillId="0" borderId="7" xfId="57" applyFont="1" applyFill="1" applyBorder="1" applyAlignment="1">
      <alignment horizontal="center" vertical="center"/>
    </xf>
    <xf numFmtId="0" fontId="18" fillId="0" borderId="2" xfId="64" applyFont="1" applyFill="1" applyBorder="1" applyAlignment="1">
      <alignment horizontal="left" vertical="top"/>
    </xf>
    <xf numFmtId="0" fontId="19" fillId="0" borderId="2" xfId="64" applyFont="1" applyFill="1" applyBorder="1" applyAlignment="1">
      <alignment horizontal="left" vertical="top"/>
    </xf>
    <xf numFmtId="49" fontId="15" fillId="0" borderId="2" xfId="57" applyNumberFormat="1" applyFont="1" applyFill="1" applyBorder="1" applyAlignment="1">
      <alignment horizontal="center"/>
    </xf>
    <xf numFmtId="0" fontId="13" fillId="0" borderId="12" xfId="55" applyFont="1" applyFill="1" applyBorder="1" applyAlignment="1">
      <alignment horizontal="center"/>
    </xf>
    <xf numFmtId="0" fontId="20" fillId="0" borderId="0" xfId="56" applyFont="1" applyFill="1">
      <alignment vertical="center"/>
    </xf>
    <xf numFmtId="14" fontId="13" fillId="0" borderId="0" xfId="55" applyNumberFormat="1" applyFont="1" applyFill="1"/>
    <xf numFmtId="0" fontId="21" fillId="0" borderId="0" xfId="54" applyFill="1" applyBorder="1" applyAlignment="1">
      <alignment horizontal="left" vertical="center"/>
    </xf>
    <xf numFmtId="0" fontId="21" fillId="0" borderId="0" xfId="54" applyFont="1" applyFill="1" applyAlignment="1">
      <alignment horizontal="left" vertical="center"/>
    </xf>
    <xf numFmtId="0" fontId="21" fillId="0" borderId="0" xfId="54" applyFill="1" applyAlignment="1">
      <alignment horizontal="left" vertical="center"/>
    </xf>
    <xf numFmtId="0" fontId="22" fillId="0" borderId="13" xfId="54" applyFont="1" applyFill="1" applyBorder="1" applyAlignment="1">
      <alignment horizontal="center" vertical="top"/>
    </xf>
    <xf numFmtId="0" fontId="23" fillId="0" borderId="14" xfId="54" applyFont="1" applyFill="1" applyBorder="1" applyAlignment="1">
      <alignment horizontal="left" vertical="center"/>
    </xf>
    <xf numFmtId="0" fontId="24" fillId="0" borderId="15" xfId="54" applyFont="1" applyFill="1" applyBorder="1" applyAlignment="1">
      <alignment horizontal="center" vertical="center"/>
    </xf>
    <xf numFmtId="0" fontId="23" fillId="0" borderId="15" xfId="54" applyFont="1" applyFill="1" applyBorder="1" applyAlignment="1">
      <alignment horizontal="center" vertical="center"/>
    </xf>
    <xf numFmtId="0" fontId="25" fillId="0" borderId="15" xfId="54" applyFont="1" applyFill="1" applyBorder="1" applyAlignment="1">
      <alignment vertical="center"/>
    </xf>
    <xf numFmtId="0" fontId="23" fillId="0" borderId="15" xfId="54" applyFont="1" applyFill="1" applyBorder="1" applyAlignment="1">
      <alignment vertical="center"/>
    </xf>
    <xf numFmtId="0" fontId="25" fillId="0" borderId="15" xfId="54" applyFont="1" applyFill="1" applyBorder="1" applyAlignment="1">
      <alignment horizontal="center" vertical="center"/>
    </xf>
    <xf numFmtId="0" fontId="23" fillId="0" borderId="15" xfId="54" applyFont="1" applyFill="1" applyBorder="1" applyAlignment="1">
      <alignment horizontal="left" vertical="center"/>
    </xf>
    <xf numFmtId="0" fontId="25" fillId="0" borderId="16" xfId="54" applyFont="1" applyFill="1" applyBorder="1" applyAlignment="1">
      <alignment horizontal="center" vertical="center"/>
    </xf>
    <xf numFmtId="0" fontId="23" fillId="0" borderId="17" xfId="54" applyFont="1" applyFill="1" applyBorder="1" applyAlignment="1">
      <alignment vertical="center"/>
    </xf>
    <xf numFmtId="0" fontId="24" fillId="0" borderId="10" xfId="54" applyFont="1" applyFill="1" applyBorder="1" applyAlignment="1">
      <alignment horizontal="center" vertical="center"/>
    </xf>
    <xf numFmtId="0" fontId="23" fillId="0" borderId="10" xfId="54" applyFont="1" applyFill="1" applyBorder="1" applyAlignment="1">
      <alignment vertical="center"/>
    </xf>
    <xf numFmtId="178" fontId="25" fillId="0" borderId="10" xfId="54" applyNumberFormat="1" applyFont="1" applyFill="1" applyBorder="1" applyAlignment="1">
      <alignment horizontal="center" vertical="center"/>
    </xf>
    <xf numFmtId="0" fontId="23" fillId="0" borderId="10" xfId="54" applyFont="1" applyFill="1" applyBorder="1" applyAlignment="1">
      <alignment horizontal="center" vertical="center"/>
    </xf>
    <xf numFmtId="0" fontId="23" fillId="0" borderId="11" xfId="54" applyFont="1" applyFill="1" applyBorder="1" applyAlignment="1">
      <alignment horizontal="center" vertical="center"/>
    </xf>
    <xf numFmtId="0" fontId="23" fillId="0" borderId="17" xfId="54" applyFont="1" applyFill="1" applyBorder="1" applyAlignment="1">
      <alignment horizontal="left" vertical="center"/>
    </xf>
    <xf numFmtId="0" fontId="24" fillId="0" borderId="10" xfId="54" applyFont="1" applyFill="1" applyBorder="1" applyAlignment="1">
      <alignment horizontal="right" vertical="center"/>
    </xf>
    <xf numFmtId="0" fontId="23" fillId="0" borderId="10" xfId="54" applyFont="1" applyFill="1" applyBorder="1" applyAlignment="1">
      <alignment horizontal="left" vertical="center"/>
    </xf>
    <xf numFmtId="0" fontId="25" fillId="0" borderId="10" xfId="54" applyFont="1" applyFill="1" applyBorder="1" applyAlignment="1">
      <alignment horizontal="center" vertical="center"/>
    </xf>
    <xf numFmtId="0" fontId="25" fillId="0" borderId="10" xfId="54" applyFont="1" applyFill="1" applyBorder="1" applyAlignment="1">
      <alignment horizontal="left" vertical="center"/>
    </xf>
    <xf numFmtId="0" fontId="25" fillId="0" borderId="11" xfId="54" applyFont="1" applyFill="1" applyBorder="1" applyAlignment="1">
      <alignment horizontal="left" vertical="center"/>
    </xf>
    <xf numFmtId="0" fontId="24" fillId="0" borderId="10" xfId="54" applyFont="1" applyFill="1" applyBorder="1" applyAlignment="1">
      <alignment horizontal="center" vertical="center"/>
    </xf>
    <xf numFmtId="0" fontId="23" fillId="0" borderId="10" xfId="54" applyFont="1" applyFill="1" applyBorder="1" applyAlignment="1">
      <alignment vertical="center"/>
    </xf>
    <xf numFmtId="0" fontId="23" fillId="0" borderId="18" xfId="54" applyFont="1" applyFill="1" applyBorder="1" applyAlignment="1">
      <alignment vertical="center"/>
    </xf>
    <xf numFmtId="0" fontId="24" fillId="0" borderId="19" xfId="54" applyFont="1" applyFill="1" applyBorder="1" applyAlignment="1">
      <alignment horizontal="center" vertical="center"/>
    </xf>
    <xf numFmtId="0" fontId="23" fillId="0" borderId="19" xfId="54" applyFont="1" applyFill="1" applyBorder="1" applyAlignment="1">
      <alignment vertical="center"/>
    </xf>
    <xf numFmtId="0" fontId="25" fillId="0" borderId="19" xfId="54" applyFont="1" applyFill="1" applyBorder="1" applyAlignment="1">
      <alignment vertical="center"/>
    </xf>
    <xf numFmtId="0" fontId="25" fillId="0" borderId="19" xfId="54" applyFont="1" applyFill="1" applyBorder="1" applyAlignment="1">
      <alignment horizontal="center" vertical="center"/>
    </xf>
    <xf numFmtId="0" fontId="23" fillId="0" borderId="19" xfId="54" applyFont="1" applyFill="1" applyBorder="1" applyAlignment="1">
      <alignment horizontal="left" vertical="center"/>
    </xf>
    <xf numFmtId="0" fontId="25" fillId="0" borderId="19" xfId="54" applyFont="1" applyFill="1" applyBorder="1" applyAlignment="1">
      <alignment horizontal="left" vertical="center"/>
    </xf>
    <xf numFmtId="0" fontId="25" fillId="0" borderId="20" xfId="54" applyFont="1" applyFill="1" applyBorder="1" applyAlignment="1">
      <alignment horizontal="left" vertical="center"/>
    </xf>
    <xf numFmtId="0" fontId="23" fillId="0" borderId="0" xfId="54" applyFont="1" applyFill="1" applyBorder="1" applyAlignment="1">
      <alignment vertical="center"/>
    </xf>
    <xf numFmtId="0" fontId="25" fillId="0" borderId="0" xfId="54" applyFont="1" applyFill="1" applyBorder="1" applyAlignment="1">
      <alignment vertical="center"/>
    </xf>
    <xf numFmtId="0" fontId="25" fillId="0" borderId="0" xfId="54" applyFont="1" applyFill="1" applyAlignment="1">
      <alignment horizontal="left" vertical="center"/>
    </xf>
    <xf numFmtId="0" fontId="23" fillId="0" borderId="14" xfId="54" applyFont="1" applyFill="1" applyBorder="1" applyAlignment="1">
      <alignment vertical="center"/>
    </xf>
    <xf numFmtId="0" fontId="23" fillId="0" borderId="15" xfId="54" applyFont="1" applyFill="1" applyBorder="1" applyAlignment="1">
      <alignment vertical="center"/>
    </xf>
    <xf numFmtId="0" fontId="23" fillId="0" borderId="21" xfId="54" applyFont="1" applyFill="1" applyBorder="1" applyAlignment="1">
      <alignment horizontal="left" vertical="center"/>
    </xf>
    <xf numFmtId="0" fontId="23" fillId="0" borderId="22" xfId="54" applyFont="1" applyFill="1" applyBorder="1" applyAlignment="1">
      <alignment horizontal="left" vertical="center"/>
    </xf>
    <xf numFmtId="0" fontId="23" fillId="0" borderId="23" xfId="54" applyFont="1" applyFill="1" applyBorder="1" applyAlignment="1">
      <alignment horizontal="left" vertical="center"/>
    </xf>
    <xf numFmtId="0" fontId="25" fillId="0" borderId="10" xfId="54" applyFont="1" applyFill="1" applyBorder="1" applyAlignment="1">
      <alignment vertical="center"/>
    </xf>
    <xf numFmtId="0" fontId="25" fillId="0" borderId="24" xfId="54" applyFont="1" applyFill="1" applyBorder="1" applyAlignment="1">
      <alignment horizontal="center" vertical="center"/>
    </xf>
    <xf numFmtId="0" fontId="25" fillId="0" borderId="25" xfId="54" applyFont="1" applyFill="1" applyBorder="1" applyAlignment="1">
      <alignment horizontal="center" vertical="center"/>
    </xf>
    <xf numFmtId="0" fontId="25" fillId="0" borderId="26" xfId="54" applyFont="1" applyFill="1" applyBorder="1" applyAlignment="1">
      <alignment horizontal="center" vertical="center"/>
    </xf>
    <xf numFmtId="0" fontId="16" fillId="0" borderId="27" xfId="54" applyFont="1" applyFill="1" applyBorder="1" applyAlignment="1">
      <alignment horizontal="left" vertical="center"/>
    </xf>
    <xf numFmtId="0" fontId="16" fillId="0" borderId="25" xfId="54" applyFont="1" applyFill="1" applyBorder="1" applyAlignment="1">
      <alignment horizontal="left" vertical="center"/>
    </xf>
    <xf numFmtId="0" fontId="16" fillId="0" borderId="26" xfId="54" applyFont="1" applyFill="1" applyBorder="1" applyAlignment="1">
      <alignment horizontal="left" vertical="center"/>
    </xf>
    <xf numFmtId="0" fontId="23" fillId="0" borderId="17" xfId="54" applyFont="1" applyFill="1" applyBorder="1" applyAlignment="1">
      <alignment vertical="center"/>
    </xf>
    <xf numFmtId="0" fontId="25" fillId="0" borderId="10" xfId="54" applyFont="1" applyFill="1" applyBorder="1" applyAlignment="1">
      <alignment horizontal="left" vertical="center"/>
    </xf>
    <xf numFmtId="0" fontId="25" fillId="0" borderId="10" xfId="54" applyFont="1" applyFill="1" applyBorder="1" applyAlignment="1">
      <alignment vertical="center"/>
    </xf>
    <xf numFmtId="0" fontId="25" fillId="0" borderId="11" xfId="54" applyFont="1" applyFill="1" applyBorder="1" applyAlignment="1">
      <alignment horizontal="left" vertical="center"/>
    </xf>
    <xf numFmtId="0" fontId="23" fillId="0" borderId="18" xfId="54" applyFont="1" applyFill="1" applyBorder="1" applyAlignment="1">
      <alignment vertical="center"/>
    </xf>
    <xf numFmtId="0" fontId="25" fillId="0" borderId="19" xfId="54" applyFont="1" applyFill="1" applyBorder="1" applyAlignment="1">
      <alignment horizontal="left" vertical="center"/>
    </xf>
    <xf numFmtId="0" fontId="25" fillId="0" borderId="19" xfId="54" applyFont="1" applyFill="1" applyBorder="1" applyAlignment="1">
      <alignment vertical="center"/>
    </xf>
    <xf numFmtId="0" fontId="23" fillId="0" borderId="19" xfId="54" applyFont="1" applyFill="1" applyBorder="1" applyAlignment="1">
      <alignment vertical="center"/>
    </xf>
    <xf numFmtId="0" fontId="25" fillId="0" borderId="20" xfId="54" applyFont="1" applyFill="1" applyBorder="1" applyAlignment="1">
      <alignment horizontal="left" vertical="center"/>
    </xf>
    <xf numFmtId="0" fontId="23" fillId="0" borderId="0" xfId="54" applyFont="1" applyFill="1" applyBorder="1" applyAlignment="1">
      <alignment vertical="center"/>
    </xf>
    <xf numFmtId="0" fontId="25" fillId="0" borderId="0" xfId="54" applyFont="1" applyFill="1" applyBorder="1" applyAlignment="1">
      <alignment horizontal="left" vertical="center"/>
    </xf>
    <xf numFmtId="0" fontId="25" fillId="0" borderId="0" xfId="54" applyFont="1" applyFill="1" applyBorder="1" applyAlignment="1">
      <alignment vertical="center"/>
    </xf>
    <xf numFmtId="0" fontId="23" fillId="0" borderId="16" xfId="54" applyFont="1" applyFill="1" applyBorder="1" applyAlignment="1">
      <alignment horizontal="left" vertical="center"/>
    </xf>
    <xf numFmtId="0" fontId="23" fillId="0" borderId="17" xfId="54" applyFont="1" applyFill="1" applyBorder="1" applyAlignment="1">
      <alignment horizontal="left" vertical="center"/>
    </xf>
    <xf numFmtId="0" fontId="23" fillId="0" borderId="10" xfId="54" applyFont="1" applyFill="1" applyBorder="1" applyAlignment="1">
      <alignment horizontal="left" vertical="center"/>
    </xf>
    <xf numFmtId="0" fontId="23" fillId="0" borderId="11" xfId="54" applyFont="1" applyFill="1" applyBorder="1" applyAlignment="1">
      <alignment horizontal="left" vertical="center"/>
    </xf>
    <xf numFmtId="0" fontId="25" fillId="0" borderId="17" xfId="54" applyFont="1" applyFill="1" applyBorder="1" applyAlignment="1">
      <alignment horizontal="left" vertical="center"/>
    </xf>
    <xf numFmtId="0" fontId="25" fillId="0" borderId="27" xfId="54" applyFont="1" applyFill="1" applyBorder="1" applyAlignment="1">
      <alignment horizontal="left" vertical="center"/>
    </xf>
    <xf numFmtId="0" fontId="25" fillId="0" borderId="25" xfId="54" applyFont="1" applyFill="1" applyBorder="1" applyAlignment="1">
      <alignment horizontal="left" vertical="center"/>
    </xf>
    <xf numFmtId="0" fontId="25" fillId="0" borderId="26" xfId="54" applyFont="1" applyFill="1" applyBorder="1" applyAlignment="1">
      <alignment horizontal="left" vertical="center"/>
    </xf>
    <xf numFmtId="0" fontId="25" fillId="0" borderId="17" xfId="54" applyFont="1" applyFill="1" applyBorder="1" applyAlignment="1">
      <alignment horizontal="left" vertical="center" wrapText="1"/>
    </xf>
    <xf numFmtId="0" fontId="25" fillId="0" borderId="10" xfId="54" applyFont="1" applyFill="1" applyBorder="1" applyAlignment="1">
      <alignment horizontal="left" vertical="center" wrapText="1"/>
    </xf>
    <xf numFmtId="0" fontId="25" fillId="0" borderId="11" xfId="54" applyFont="1" applyFill="1" applyBorder="1" applyAlignment="1">
      <alignment horizontal="left" vertical="center" wrapText="1"/>
    </xf>
    <xf numFmtId="0" fontId="23" fillId="0" borderId="18" xfId="54" applyFont="1" applyFill="1" applyBorder="1" applyAlignment="1">
      <alignment horizontal="left" vertical="center"/>
    </xf>
    <xf numFmtId="0" fontId="21" fillId="0" borderId="19" xfId="54" applyFill="1" applyBorder="1" applyAlignment="1">
      <alignment horizontal="center" vertical="center"/>
    </xf>
    <xf numFmtId="0" fontId="21" fillId="0" borderId="20" xfId="54" applyFill="1" applyBorder="1" applyAlignment="1">
      <alignment horizontal="center" vertical="center"/>
    </xf>
    <xf numFmtId="0" fontId="23" fillId="0" borderId="28" xfId="54" applyFont="1" applyFill="1" applyBorder="1" applyAlignment="1">
      <alignment horizontal="center" vertical="center"/>
    </xf>
    <xf numFmtId="0" fontId="23" fillId="0" borderId="29" xfId="54" applyFont="1" applyFill="1" applyBorder="1" applyAlignment="1">
      <alignment horizontal="left" vertical="center"/>
    </xf>
    <xf numFmtId="0" fontId="23" fillId="0" borderId="22" xfId="54" applyFont="1" applyFill="1" applyBorder="1" applyAlignment="1">
      <alignment horizontal="left" vertical="center"/>
    </xf>
    <xf numFmtId="0" fontId="23" fillId="0" borderId="23" xfId="54" applyFont="1" applyFill="1" applyBorder="1" applyAlignment="1">
      <alignment horizontal="left" vertical="center"/>
    </xf>
    <xf numFmtId="0" fontId="21" fillId="0" borderId="27" xfId="54" applyFont="1" applyFill="1" applyBorder="1" applyAlignment="1">
      <alignment horizontal="left" vertical="center"/>
    </xf>
    <xf numFmtId="0" fontId="21" fillId="0" borderId="25" xfId="54" applyFont="1" applyFill="1" applyBorder="1" applyAlignment="1">
      <alignment horizontal="left" vertical="center"/>
    </xf>
    <xf numFmtId="0" fontId="21" fillId="0" borderId="26" xfId="54" applyFont="1" applyFill="1" applyBorder="1" applyAlignment="1">
      <alignment horizontal="left" vertical="center"/>
    </xf>
    <xf numFmtId="0" fontId="26" fillId="0" borderId="27" xfId="54" applyFont="1" applyFill="1" applyBorder="1" applyAlignment="1">
      <alignment horizontal="left" vertical="center"/>
    </xf>
    <xf numFmtId="0" fontId="25" fillId="0" borderId="30" xfId="54" applyFont="1" applyFill="1" applyBorder="1" applyAlignment="1">
      <alignment horizontal="left" vertical="center"/>
    </xf>
    <xf numFmtId="0" fontId="25" fillId="0" borderId="31" xfId="54" applyFont="1" applyFill="1" applyBorder="1" applyAlignment="1">
      <alignment horizontal="left" vertical="center"/>
    </xf>
    <xf numFmtId="0" fontId="25" fillId="0" borderId="32" xfId="54" applyFont="1" applyFill="1" applyBorder="1" applyAlignment="1">
      <alignment horizontal="left" vertical="center"/>
    </xf>
    <xf numFmtId="0" fontId="16" fillId="0" borderId="14" xfId="54" applyFont="1" applyFill="1" applyBorder="1" applyAlignment="1">
      <alignment horizontal="left" vertical="center"/>
    </xf>
    <xf numFmtId="0" fontId="16" fillId="0" borderId="15" xfId="54" applyFont="1" applyFill="1" applyBorder="1" applyAlignment="1">
      <alignment horizontal="left" vertical="center"/>
    </xf>
    <xf numFmtId="0" fontId="16" fillId="0" borderId="16" xfId="54" applyFont="1" applyFill="1" applyBorder="1" applyAlignment="1">
      <alignment horizontal="left" vertical="center"/>
    </xf>
    <xf numFmtId="0" fontId="23" fillId="0" borderId="24" xfId="54" applyFont="1" applyFill="1" applyBorder="1" applyAlignment="1">
      <alignment horizontal="left" vertical="center"/>
    </xf>
    <xf numFmtId="0" fontId="23" fillId="0" borderId="33" xfId="54" applyFont="1" applyFill="1" applyBorder="1" applyAlignment="1">
      <alignment horizontal="left" vertical="center"/>
    </xf>
    <xf numFmtId="0" fontId="25" fillId="0" borderId="19" xfId="54" applyFont="1" applyFill="1" applyBorder="1" applyAlignment="1">
      <alignment horizontal="center" vertical="center"/>
    </xf>
    <xf numFmtId="178" fontId="25" fillId="0" borderId="19" xfId="54" applyNumberFormat="1" applyFont="1" applyFill="1" applyBorder="1" applyAlignment="1">
      <alignment vertical="center"/>
    </xf>
    <xf numFmtId="0" fontId="23" fillId="0" borderId="19" xfId="54" applyFont="1" applyFill="1" applyBorder="1" applyAlignment="1">
      <alignment horizontal="center" vertical="center"/>
    </xf>
    <xf numFmtId="0" fontId="25" fillId="0" borderId="20" xfId="54" applyFont="1" applyFill="1" applyBorder="1" applyAlignment="1">
      <alignment horizontal="center" vertical="center"/>
    </xf>
    <xf numFmtId="0" fontId="21" fillId="0" borderId="0" xfId="54" applyFont="1" applyAlignment="1">
      <alignment horizontal="left" vertical="center"/>
    </xf>
    <xf numFmtId="0" fontId="27" fillId="0" borderId="13" xfId="54" applyFont="1" applyBorder="1" applyAlignment="1">
      <alignment horizontal="center" vertical="top"/>
    </xf>
    <xf numFmtId="0" fontId="26" fillId="0" borderId="34" xfId="54" applyFont="1" applyBorder="1" applyAlignment="1">
      <alignment horizontal="left" vertical="center"/>
    </xf>
    <xf numFmtId="0" fontId="24" fillId="0" borderId="35" xfId="54" applyFont="1" applyBorder="1" applyAlignment="1">
      <alignment horizontal="center" vertical="center"/>
    </xf>
    <xf numFmtId="0" fontId="26" fillId="0" borderId="35" xfId="54" applyFont="1" applyBorder="1" applyAlignment="1">
      <alignment horizontal="center" vertical="center"/>
    </xf>
    <xf numFmtId="0" fontId="16" fillId="0" borderId="35" xfId="54" applyFont="1" applyBorder="1" applyAlignment="1">
      <alignment horizontal="left" vertical="center"/>
    </xf>
    <xf numFmtId="0" fontId="21" fillId="0" borderId="35" xfId="54" applyFont="1" applyBorder="1" applyAlignment="1">
      <alignment horizontal="center" vertical="center"/>
    </xf>
    <xf numFmtId="0" fontId="21" fillId="0" borderId="36" xfId="54" applyFont="1" applyBorder="1" applyAlignment="1">
      <alignment horizontal="center" vertical="center"/>
    </xf>
    <xf numFmtId="0" fontId="16" fillId="0" borderId="14" xfId="54" applyFont="1" applyBorder="1" applyAlignment="1">
      <alignment horizontal="center" vertical="center"/>
    </xf>
    <xf numFmtId="0" fontId="16" fillId="0" borderId="15" xfId="54" applyFont="1" applyBorder="1" applyAlignment="1">
      <alignment horizontal="center" vertical="center"/>
    </xf>
    <xf numFmtId="0" fontId="16" fillId="0" borderId="16" xfId="54" applyFont="1" applyBorder="1" applyAlignment="1">
      <alignment horizontal="center" vertical="center"/>
    </xf>
    <xf numFmtId="0" fontId="26" fillId="0" borderId="14" xfId="54" applyFont="1" applyBorder="1" applyAlignment="1">
      <alignment horizontal="center" vertical="center"/>
    </xf>
    <xf numFmtId="0" fontId="26" fillId="0" borderId="15" xfId="54" applyFont="1" applyBorder="1" applyAlignment="1">
      <alignment horizontal="center" vertical="center"/>
    </xf>
    <xf numFmtId="0" fontId="26" fillId="0" borderId="16" xfId="54" applyFont="1" applyBorder="1" applyAlignment="1">
      <alignment horizontal="center" vertical="center"/>
    </xf>
    <xf numFmtId="0" fontId="16" fillId="0" borderId="17" xfId="54" applyFont="1" applyBorder="1" applyAlignment="1">
      <alignment horizontal="left" vertical="center"/>
    </xf>
    <xf numFmtId="0" fontId="24" fillId="0" borderId="10" xfId="54" applyFont="1" applyFill="1" applyBorder="1" applyAlignment="1">
      <alignment horizontal="left" vertical="center"/>
    </xf>
    <xf numFmtId="0" fontId="24" fillId="0" borderId="11" xfId="54" applyFont="1" applyFill="1" applyBorder="1" applyAlignment="1">
      <alignment horizontal="left" vertical="center"/>
    </xf>
    <xf numFmtId="0" fontId="16" fillId="0" borderId="10" xfId="54" applyFont="1" applyBorder="1" applyAlignment="1">
      <alignment horizontal="left" vertical="center"/>
    </xf>
    <xf numFmtId="14" fontId="24" fillId="0" borderId="10" xfId="54" applyNumberFormat="1" applyFont="1" applyFill="1" applyBorder="1" applyAlignment="1">
      <alignment horizontal="center" vertical="center"/>
    </xf>
    <xf numFmtId="14" fontId="24" fillId="0" borderId="11" xfId="54" applyNumberFormat="1" applyFont="1" applyFill="1" applyBorder="1" applyAlignment="1">
      <alignment horizontal="center" vertical="center"/>
    </xf>
    <xf numFmtId="0" fontId="24" fillId="0" borderId="10" xfId="54" applyFont="1" applyBorder="1" applyAlignment="1">
      <alignment horizontal="left" vertical="center"/>
    </xf>
    <xf numFmtId="0" fontId="24" fillId="0" borderId="11" xfId="54" applyFont="1" applyBorder="1" applyAlignment="1">
      <alignment horizontal="left" vertical="center"/>
    </xf>
    <xf numFmtId="0" fontId="16" fillId="0" borderId="17" xfId="54" applyFont="1" applyBorder="1" applyAlignment="1">
      <alignment vertical="center"/>
    </xf>
    <xf numFmtId="9" fontId="24" fillId="0" borderId="10" xfId="54" applyNumberFormat="1" applyFont="1" applyFill="1" applyBorder="1" applyAlignment="1" applyProtection="1">
      <alignment horizontal="center" vertical="center"/>
    </xf>
    <xf numFmtId="0" fontId="24" fillId="0" borderId="11" xfId="54" applyFont="1" applyFill="1" applyBorder="1" applyAlignment="1">
      <alignment horizontal="center" vertical="center"/>
    </xf>
    <xf numFmtId="9" fontId="24" fillId="0" borderId="10" xfId="54" applyNumberFormat="1" applyFont="1" applyFill="1" applyBorder="1" applyAlignment="1">
      <alignment horizontal="center" vertical="center"/>
    </xf>
    <xf numFmtId="0" fontId="16" fillId="0" borderId="17" xfId="54" applyFont="1" applyBorder="1" applyAlignment="1">
      <alignment horizontal="center" vertical="center"/>
    </xf>
    <xf numFmtId="0" fontId="16" fillId="0" borderId="10" xfId="54" applyFont="1" applyBorder="1" applyAlignment="1">
      <alignment horizontal="center" vertical="center"/>
    </xf>
    <xf numFmtId="0" fontId="16" fillId="0" borderId="11" xfId="54" applyFont="1" applyBorder="1" applyAlignment="1">
      <alignment horizontal="center" vertical="center"/>
    </xf>
    <xf numFmtId="0" fontId="24" fillId="0" borderId="24" xfId="54" applyFont="1" applyFill="1" applyBorder="1" applyAlignment="1">
      <alignment horizontal="left" vertical="center"/>
    </xf>
    <xf numFmtId="0" fontId="24" fillId="0" borderId="26" xfId="54" applyFont="1" applyFill="1" applyBorder="1" applyAlignment="1">
      <alignment horizontal="left" vertical="center"/>
    </xf>
    <xf numFmtId="0" fontId="24" fillId="0" borderId="17" xfId="54" applyFont="1" applyBorder="1" applyAlignment="1">
      <alignment horizontal="left" vertical="center"/>
    </xf>
    <xf numFmtId="0" fontId="28" fillId="0" borderId="18" xfId="54" applyFont="1" applyBorder="1" applyAlignment="1">
      <alignment vertical="center"/>
    </xf>
    <xf numFmtId="0" fontId="29" fillId="0" borderId="19" xfId="6" applyNumberFormat="1" applyFont="1" applyFill="1" applyBorder="1" applyAlignment="1" applyProtection="1">
      <alignment horizontal="center" vertical="center" wrapText="1"/>
    </xf>
    <xf numFmtId="0" fontId="30" fillId="0" borderId="20" xfId="54" applyFont="1" applyFill="1" applyBorder="1" applyAlignment="1">
      <alignment horizontal="center" vertical="center" wrapText="1"/>
    </xf>
    <xf numFmtId="0" fontId="16" fillId="0" borderId="18" xfId="54" applyFont="1" applyBorder="1" applyAlignment="1">
      <alignment horizontal="left" vertical="center"/>
    </xf>
    <xf numFmtId="0" fontId="16" fillId="0" borderId="19" xfId="54" applyFont="1" applyBorder="1" applyAlignment="1">
      <alignment horizontal="left" vertical="center"/>
    </xf>
    <xf numFmtId="14" fontId="24" fillId="0" borderId="19" xfId="54" applyNumberFormat="1" applyFont="1" applyFill="1" applyBorder="1" applyAlignment="1">
      <alignment horizontal="center" vertical="center" wrapText="1"/>
    </xf>
    <xf numFmtId="14" fontId="24" fillId="0" borderId="20" xfId="54" applyNumberFormat="1" applyFont="1" applyFill="1" applyBorder="1" applyAlignment="1">
      <alignment horizontal="center" vertical="center" wrapText="1"/>
    </xf>
    <xf numFmtId="0" fontId="16" fillId="0" borderId="20" xfId="54" applyFont="1" applyBorder="1" applyAlignment="1">
      <alignment horizontal="left" vertical="center"/>
    </xf>
    <xf numFmtId="0" fontId="26" fillId="0" borderId="0" xfId="54" applyFont="1" applyBorder="1" applyAlignment="1">
      <alignment horizontal="left" vertical="center"/>
    </xf>
    <xf numFmtId="0" fontId="16" fillId="0" borderId="14" xfId="54" applyFont="1" applyBorder="1" applyAlignment="1">
      <alignment vertical="center"/>
    </xf>
    <xf numFmtId="0" fontId="21" fillId="0" borderId="15" xfId="54" applyFont="1" applyBorder="1" applyAlignment="1">
      <alignment horizontal="left" vertical="center"/>
    </xf>
    <xf numFmtId="0" fontId="24" fillId="0" borderId="15" xfId="54" applyFont="1" applyBorder="1" applyAlignment="1">
      <alignment horizontal="left" vertical="center"/>
    </xf>
    <xf numFmtId="0" fontId="21" fillId="0" borderId="15" xfId="54" applyFont="1" applyBorder="1" applyAlignment="1">
      <alignment vertical="center"/>
    </xf>
    <xf numFmtId="0" fontId="16" fillId="0" borderId="15" xfId="54" applyFont="1" applyBorder="1" applyAlignment="1">
      <alignment vertical="center"/>
    </xf>
    <xf numFmtId="0" fontId="24" fillId="0" borderId="16" xfId="54" applyFont="1" applyBorder="1" applyAlignment="1">
      <alignment horizontal="left" vertical="center"/>
    </xf>
    <xf numFmtId="0" fontId="21" fillId="0" borderId="10" xfId="54" applyFont="1" applyBorder="1" applyAlignment="1">
      <alignment horizontal="left" vertical="center"/>
    </xf>
    <xf numFmtId="0" fontId="21" fillId="0" borderId="10" xfId="54" applyFont="1" applyBorder="1" applyAlignment="1">
      <alignment vertical="center"/>
    </xf>
    <xf numFmtId="0" fontId="16" fillId="0" borderId="10" xfId="54" applyFont="1" applyBorder="1" applyAlignment="1">
      <alignment vertical="center"/>
    </xf>
    <xf numFmtId="0" fontId="16" fillId="0" borderId="0" xfId="54" applyFont="1" applyBorder="1" applyAlignment="1">
      <alignment horizontal="left" vertical="center"/>
    </xf>
    <xf numFmtId="0" fontId="25" fillId="0" borderId="14" xfId="54" applyFont="1" applyFill="1" applyBorder="1" applyAlignment="1">
      <alignment horizontal="left" vertical="center"/>
    </xf>
    <xf numFmtId="0" fontId="25" fillId="0" borderId="15" xfId="54" applyFont="1" applyFill="1" applyBorder="1" applyAlignment="1">
      <alignment horizontal="left" vertical="center"/>
    </xf>
    <xf numFmtId="0" fontId="23" fillId="0" borderId="15" xfId="54" applyFont="1" applyBorder="1" applyAlignment="1">
      <alignment horizontal="left" vertical="center"/>
    </xf>
    <xf numFmtId="0" fontId="23" fillId="0" borderId="16" xfId="54" applyFont="1" applyBorder="1" applyAlignment="1">
      <alignment horizontal="left" vertical="center"/>
    </xf>
    <xf numFmtId="0" fontId="25" fillId="0" borderId="33" xfId="54" applyFont="1" applyFill="1" applyBorder="1" applyAlignment="1">
      <alignment horizontal="left" vertical="center"/>
    </xf>
    <xf numFmtId="0" fontId="25" fillId="0" borderId="24" xfId="54" applyFont="1" applyFill="1" applyBorder="1" applyAlignment="1">
      <alignment horizontal="left" vertical="center"/>
    </xf>
    <xf numFmtId="0" fontId="23" fillId="0" borderId="24" xfId="54" applyFont="1" applyBorder="1" applyAlignment="1">
      <alignment horizontal="left" vertical="center"/>
    </xf>
    <xf numFmtId="0" fontId="23" fillId="0" borderId="25" xfId="54" applyFont="1" applyBorder="1" applyAlignment="1">
      <alignment horizontal="left" vertical="center"/>
    </xf>
    <xf numFmtId="0" fontId="23" fillId="0" borderId="26" xfId="54" applyFont="1" applyBorder="1" applyAlignment="1">
      <alignment horizontal="left" vertical="center"/>
    </xf>
    <xf numFmtId="0" fontId="24" fillId="0" borderId="18" xfId="54" applyFont="1" applyFill="1" applyBorder="1" applyAlignment="1">
      <alignment horizontal="left" vertical="center"/>
    </xf>
    <xf numFmtId="0" fontId="24" fillId="0" borderId="19" xfId="54" applyFont="1" applyFill="1" applyBorder="1" applyAlignment="1">
      <alignment horizontal="left" vertical="center"/>
    </xf>
    <xf numFmtId="0" fontId="24" fillId="0" borderId="19" xfId="54" applyFont="1" applyBorder="1" applyAlignment="1">
      <alignment horizontal="left" vertical="center"/>
    </xf>
    <xf numFmtId="0" fontId="24" fillId="0" borderId="20" xfId="54" applyFont="1" applyBorder="1" applyAlignment="1">
      <alignment horizontal="left" vertical="center"/>
    </xf>
    <xf numFmtId="0" fontId="25" fillId="0" borderId="14" xfId="54" applyFont="1" applyBorder="1" applyAlignment="1">
      <alignment horizontal="left" vertical="center"/>
    </xf>
    <xf numFmtId="0" fontId="25" fillId="0" borderId="15" xfId="54" applyFont="1" applyBorder="1" applyAlignment="1">
      <alignment horizontal="left" vertical="center"/>
    </xf>
    <xf numFmtId="0" fontId="25" fillId="0" borderId="27" xfId="54" applyFont="1" applyBorder="1" applyAlignment="1">
      <alignment horizontal="left" vertical="center"/>
    </xf>
    <xf numFmtId="0" fontId="25" fillId="0" borderId="25" xfId="54" applyFont="1" applyBorder="1" applyAlignment="1">
      <alignment horizontal="left" vertical="center"/>
    </xf>
    <xf numFmtId="0" fontId="25" fillId="0" borderId="33" xfId="54" applyFont="1" applyBorder="1" applyAlignment="1">
      <alignment horizontal="left" vertical="center"/>
    </xf>
    <xf numFmtId="0" fontId="25" fillId="0" borderId="24" xfId="54" applyFont="1" applyBorder="1" applyAlignment="1">
      <alignment horizontal="left" vertical="center"/>
    </xf>
    <xf numFmtId="0" fontId="24" fillId="0" borderId="18" xfId="54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16" fillId="0" borderId="17" xfId="54" applyFont="1" applyFill="1" applyBorder="1" applyAlignment="1">
      <alignment horizontal="left" vertical="center"/>
    </xf>
    <xf numFmtId="0" fontId="16" fillId="0" borderId="18" xfId="54" applyFont="1" applyBorder="1" applyAlignment="1">
      <alignment horizontal="center" vertical="center"/>
    </xf>
    <xf numFmtId="0" fontId="16" fillId="0" borderId="19" xfId="54" applyFont="1" applyBorder="1" applyAlignment="1">
      <alignment horizontal="center" vertical="center"/>
    </xf>
    <xf numFmtId="0" fontId="16" fillId="0" borderId="20" xfId="54" applyFont="1" applyBorder="1" applyAlignment="1">
      <alignment horizontal="center" vertical="center"/>
    </xf>
    <xf numFmtId="0" fontId="23" fillId="0" borderId="10" xfId="54" applyFont="1" applyBorder="1" applyAlignment="1">
      <alignment horizontal="left" vertical="center"/>
    </xf>
    <xf numFmtId="0" fontId="23" fillId="0" borderId="11" xfId="54" applyFont="1" applyBorder="1" applyAlignment="1">
      <alignment horizontal="left" vertical="center"/>
    </xf>
    <xf numFmtId="0" fontId="16" fillId="0" borderId="30" xfId="54" applyFont="1" applyFill="1" applyBorder="1" applyAlignment="1">
      <alignment horizontal="left" vertical="center"/>
    </xf>
    <xf numFmtId="0" fontId="16" fillId="0" borderId="31" xfId="54" applyFont="1" applyFill="1" applyBorder="1" applyAlignment="1">
      <alignment horizontal="left" vertical="center"/>
    </xf>
    <xf numFmtId="0" fontId="16" fillId="0" borderId="32" xfId="54" applyFont="1" applyFill="1" applyBorder="1" applyAlignment="1">
      <alignment horizontal="left" vertical="center"/>
    </xf>
    <xf numFmtId="0" fontId="26" fillId="0" borderId="0" xfId="54" applyFont="1" applyFill="1" applyBorder="1" applyAlignment="1">
      <alignment horizontal="left" vertical="center"/>
    </xf>
    <xf numFmtId="0" fontId="24" fillId="0" borderId="27" xfId="54" applyFont="1" applyFill="1" applyBorder="1" applyAlignment="1">
      <alignment horizontal="left" vertical="center"/>
    </xf>
    <xf numFmtId="0" fontId="24" fillId="0" borderId="25" xfId="54" applyFont="1" applyFill="1" applyBorder="1" applyAlignment="1">
      <alignment horizontal="left" vertical="center"/>
    </xf>
    <xf numFmtId="0" fontId="16" fillId="0" borderId="27" xfId="54" applyFont="1" applyBorder="1" applyAlignment="1">
      <alignment horizontal="left" vertical="center"/>
    </xf>
    <xf numFmtId="0" fontId="16" fillId="0" borderId="25" xfId="54" applyFont="1" applyBorder="1" applyAlignment="1">
      <alignment horizontal="left" vertical="center"/>
    </xf>
    <xf numFmtId="0" fontId="16" fillId="0" borderId="26" xfId="54" applyFont="1" applyBorder="1" applyAlignment="1">
      <alignment horizontal="left" vertical="center"/>
    </xf>
    <xf numFmtId="0" fontId="26" fillId="0" borderId="37" xfId="54" applyFont="1" applyBorder="1" applyAlignment="1">
      <alignment vertical="center"/>
    </xf>
    <xf numFmtId="0" fontId="24" fillId="0" borderId="38" xfId="54" applyFont="1" applyBorder="1" applyAlignment="1">
      <alignment horizontal="center" vertical="center"/>
    </xf>
    <xf numFmtId="0" fontId="26" fillId="0" borderId="38" xfId="54" applyFont="1" applyBorder="1" applyAlignment="1">
      <alignment vertical="center"/>
    </xf>
    <xf numFmtId="0" fontId="24" fillId="0" borderId="38" xfId="54" applyFont="1" applyBorder="1" applyAlignment="1">
      <alignment vertical="center"/>
    </xf>
    <xf numFmtId="58" fontId="21" fillId="0" borderId="38" xfId="54" applyNumberFormat="1" applyFont="1" applyBorder="1" applyAlignment="1">
      <alignment vertical="center"/>
    </xf>
    <xf numFmtId="0" fontId="26" fillId="0" borderId="38" xfId="54" applyFont="1" applyBorder="1" applyAlignment="1">
      <alignment horizontal="center" vertical="center"/>
    </xf>
    <xf numFmtId="0" fontId="24" fillId="0" borderId="39" xfId="54" applyFont="1" applyBorder="1" applyAlignment="1">
      <alignment horizontal="center" vertical="center"/>
    </xf>
    <xf numFmtId="0" fontId="26" fillId="0" borderId="40" xfId="54" applyFont="1" applyFill="1" applyBorder="1" applyAlignment="1">
      <alignment horizontal="left" vertical="center"/>
    </xf>
    <xf numFmtId="0" fontId="26" fillId="0" borderId="38" xfId="54" applyFont="1" applyFill="1" applyBorder="1" applyAlignment="1">
      <alignment horizontal="left" vertical="center"/>
    </xf>
    <xf numFmtId="0" fontId="26" fillId="0" borderId="41" xfId="54" applyFont="1" applyFill="1" applyBorder="1" applyAlignment="1">
      <alignment horizontal="left" vertical="center"/>
    </xf>
    <xf numFmtId="0" fontId="26" fillId="0" borderId="42" xfId="54" applyFont="1" applyFill="1" applyBorder="1" applyAlignment="1">
      <alignment horizontal="center" vertical="center"/>
    </xf>
    <xf numFmtId="0" fontId="26" fillId="0" borderId="43" xfId="54" applyFont="1" applyFill="1" applyBorder="1" applyAlignment="1">
      <alignment horizontal="center" vertical="center"/>
    </xf>
    <xf numFmtId="0" fontId="26" fillId="0" borderId="44" xfId="54" applyFont="1" applyFill="1" applyBorder="1" applyAlignment="1">
      <alignment horizontal="center" vertical="center"/>
    </xf>
    <xf numFmtId="0" fontId="26" fillId="0" borderId="18" xfId="54" applyFont="1" applyFill="1" applyBorder="1" applyAlignment="1">
      <alignment horizontal="center" vertical="center"/>
    </xf>
    <xf numFmtId="0" fontId="26" fillId="0" borderId="19" xfId="54" applyFont="1" applyFill="1" applyBorder="1" applyAlignment="1">
      <alignment horizontal="center" vertical="center"/>
    </xf>
    <xf numFmtId="0" fontId="26" fillId="0" borderId="20" xfId="54" applyFont="1" applyFill="1" applyBorder="1" applyAlignment="1">
      <alignment horizontal="center" vertical="center"/>
    </xf>
    <xf numFmtId="58" fontId="26" fillId="0" borderId="38" xfId="54" applyNumberFormat="1" applyFont="1" applyFill="1" applyBorder="1" applyAlignment="1">
      <alignment vertical="center"/>
    </xf>
    <xf numFmtId="0" fontId="21" fillId="0" borderId="38" xfId="54" applyFont="1" applyBorder="1" applyAlignment="1">
      <alignment horizontal="center" vertical="center"/>
    </xf>
    <xf numFmtId="0" fontId="21" fillId="0" borderId="39" xfId="54" applyFont="1" applyBorder="1" applyAlignment="1">
      <alignment horizontal="center" vertical="center"/>
    </xf>
    <xf numFmtId="0" fontId="21" fillId="0" borderId="0" xfId="54" applyFont="1" applyBorder="1" applyAlignment="1">
      <alignment horizontal="left" vertical="center"/>
    </xf>
    <xf numFmtId="0" fontId="31" fillId="0" borderId="13" xfId="54" applyFont="1" applyBorder="1" applyAlignment="1">
      <alignment horizontal="center" vertical="top"/>
    </xf>
    <xf numFmtId="0" fontId="24" fillId="0" borderId="10" xfId="54" applyFont="1" applyFill="1" applyBorder="1" applyAlignment="1">
      <alignment vertical="center"/>
    </xf>
    <xf numFmtId="0" fontId="24" fillId="0" borderId="11" xfId="54" applyFont="1" applyFill="1" applyBorder="1" applyAlignment="1">
      <alignment vertical="center"/>
    </xf>
    <xf numFmtId="0" fontId="16" fillId="0" borderId="17" xfId="54" applyFont="1" applyFill="1" applyBorder="1" applyAlignment="1">
      <alignment vertical="center"/>
    </xf>
    <xf numFmtId="0" fontId="16" fillId="0" borderId="10" xfId="54" applyFont="1" applyFill="1" applyBorder="1" applyAlignment="1">
      <alignment vertical="center"/>
    </xf>
    <xf numFmtId="0" fontId="21" fillId="0" borderId="10" xfId="54" applyFont="1" applyFill="1" applyBorder="1" applyAlignment="1">
      <alignment vertical="center"/>
    </xf>
    <xf numFmtId="14" fontId="24" fillId="0" borderId="19" xfId="54" applyNumberFormat="1" applyFont="1" applyFill="1" applyBorder="1" applyAlignment="1">
      <alignment horizontal="center" vertical="center"/>
    </xf>
    <xf numFmtId="14" fontId="24" fillId="0" borderId="20" xfId="54" applyNumberFormat="1" applyFont="1" applyFill="1" applyBorder="1" applyAlignment="1">
      <alignment horizontal="center" vertical="center"/>
    </xf>
    <xf numFmtId="0" fontId="16" fillId="0" borderId="45" xfId="54" applyFont="1" applyBorder="1" applyAlignment="1">
      <alignment horizontal="left" vertical="center"/>
    </xf>
    <xf numFmtId="0" fontId="16" fillId="0" borderId="28" xfId="54" applyFont="1" applyBorder="1" applyAlignment="1">
      <alignment horizontal="left" vertical="center"/>
    </xf>
    <xf numFmtId="0" fontId="16" fillId="0" borderId="46" xfId="54" applyFont="1" applyBorder="1" applyAlignment="1">
      <alignment horizontal="left" vertical="center"/>
    </xf>
    <xf numFmtId="0" fontId="26" fillId="0" borderId="40" xfId="54" applyFont="1" applyBorder="1" applyAlignment="1">
      <alignment horizontal="left" vertical="center"/>
    </xf>
    <xf numFmtId="0" fontId="26" fillId="0" borderId="38" xfId="54" applyFont="1" applyBorder="1" applyAlignment="1">
      <alignment horizontal="left" vertical="center"/>
    </xf>
    <xf numFmtId="0" fontId="26" fillId="0" borderId="41" xfId="54" applyFont="1" applyBorder="1" applyAlignment="1">
      <alignment horizontal="left" vertical="center"/>
    </xf>
    <xf numFmtId="0" fontId="16" fillId="0" borderId="42" xfId="54" applyFont="1" applyBorder="1" applyAlignment="1">
      <alignment vertical="center"/>
    </xf>
    <xf numFmtId="0" fontId="21" fillId="0" borderId="43" xfId="54" applyFont="1" applyBorder="1" applyAlignment="1">
      <alignment horizontal="left" vertical="center"/>
    </xf>
    <xf numFmtId="0" fontId="24" fillId="0" borderId="43" xfId="54" applyFont="1" applyBorder="1" applyAlignment="1">
      <alignment horizontal="left" vertical="center"/>
    </xf>
    <xf numFmtId="0" fontId="21" fillId="0" borderId="43" xfId="54" applyFont="1" applyBorder="1" applyAlignment="1">
      <alignment vertical="center"/>
    </xf>
    <xf numFmtId="0" fontId="16" fillId="0" borderId="43" xfId="54" applyFont="1" applyBorder="1" applyAlignment="1">
      <alignment vertical="center"/>
    </xf>
    <xf numFmtId="0" fontId="24" fillId="0" borderId="44" xfId="54" applyFont="1" applyBorder="1" applyAlignment="1">
      <alignment horizontal="left" vertical="center"/>
    </xf>
    <xf numFmtId="0" fontId="16" fillId="0" borderId="42" xfId="54" applyFont="1" applyBorder="1" applyAlignment="1">
      <alignment horizontal="center" vertical="center"/>
    </xf>
    <xf numFmtId="0" fontId="24" fillId="0" borderId="43" xfId="54" applyFont="1" applyBorder="1" applyAlignment="1">
      <alignment horizontal="center" vertical="center"/>
    </xf>
    <xf numFmtId="0" fontId="16" fillId="0" borderId="43" xfId="54" applyFont="1" applyBorder="1" applyAlignment="1">
      <alignment horizontal="center" vertical="center"/>
    </xf>
    <xf numFmtId="0" fontId="21" fillId="0" borderId="43" xfId="54" applyFont="1" applyBorder="1" applyAlignment="1">
      <alignment horizontal="center" vertical="center"/>
    </xf>
    <xf numFmtId="0" fontId="24" fillId="0" borderId="10" xfId="54" applyFont="1" applyBorder="1" applyAlignment="1">
      <alignment horizontal="center" vertical="center"/>
    </xf>
    <xf numFmtId="0" fontId="21" fillId="0" borderId="10" xfId="54" applyFont="1" applyBorder="1" applyAlignment="1">
      <alignment horizontal="center" vertical="center"/>
    </xf>
    <xf numFmtId="0" fontId="16" fillId="0" borderId="0" xfId="54" applyFont="1" applyBorder="1" applyAlignment="1">
      <alignment vertical="center"/>
    </xf>
    <xf numFmtId="0" fontId="16" fillId="0" borderId="30" xfId="54" applyFont="1" applyBorder="1" applyAlignment="1">
      <alignment horizontal="left" vertical="center" wrapText="1"/>
    </xf>
    <xf numFmtId="0" fontId="16" fillId="0" borderId="31" xfId="54" applyFont="1" applyBorder="1" applyAlignment="1">
      <alignment horizontal="left" vertical="center" wrapText="1"/>
    </xf>
    <xf numFmtId="0" fontId="16" fillId="0" borderId="32" xfId="54" applyFont="1" applyBorder="1" applyAlignment="1">
      <alignment horizontal="left" vertical="center" wrapText="1"/>
    </xf>
    <xf numFmtId="0" fontId="16" fillId="0" borderId="42" xfId="54" applyFont="1" applyBorder="1" applyAlignment="1">
      <alignment horizontal="left" vertical="center"/>
    </xf>
    <xf numFmtId="0" fontId="16" fillId="0" borderId="43" xfId="54" applyFont="1" applyBorder="1" applyAlignment="1">
      <alignment horizontal="left" vertical="center"/>
    </xf>
    <xf numFmtId="0" fontId="16" fillId="0" borderId="44" xfId="54" applyFont="1" applyBorder="1" applyAlignment="1">
      <alignment horizontal="left" vertical="center"/>
    </xf>
    <xf numFmtId="0" fontId="32" fillId="0" borderId="47" xfId="54" applyFont="1" applyBorder="1" applyAlignment="1">
      <alignment horizontal="left" vertical="center" wrapText="1"/>
    </xf>
    <xf numFmtId="0" fontId="24" fillId="0" borderId="17" xfId="54" applyFont="1" applyFill="1" applyBorder="1" applyAlignment="1">
      <alignment horizontal="left" vertical="center"/>
    </xf>
    <xf numFmtId="9" fontId="24" fillId="0" borderId="10" xfId="54" applyNumberFormat="1" applyFont="1" applyBorder="1" applyAlignment="1">
      <alignment horizontal="center" vertical="center"/>
    </xf>
    <xf numFmtId="0" fontId="33" fillId="0" borderId="11" xfId="54" applyFont="1" applyBorder="1" applyAlignment="1">
      <alignment horizontal="left" vertical="center"/>
    </xf>
    <xf numFmtId="0" fontId="25" fillId="0" borderId="11" xfId="54" applyFont="1" applyBorder="1" applyAlignment="1">
      <alignment horizontal="left" vertical="center"/>
    </xf>
    <xf numFmtId="0" fontId="26" fillId="0" borderId="40" xfId="0" applyFont="1" applyBorder="1" applyAlignment="1">
      <alignment horizontal="left" vertical="center"/>
    </xf>
    <xf numFmtId="0" fontId="26" fillId="0" borderId="38" xfId="0" applyFont="1" applyBorder="1" applyAlignment="1">
      <alignment horizontal="left" vertical="center"/>
    </xf>
    <xf numFmtId="0" fontId="26" fillId="0" borderId="41" xfId="0" applyFont="1" applyBorder="1" applyAlignment="1">
      <alignment horizontal="left" vertical="center"/>
    </xf>
    <xf numFmtId="9" fontId="24" fillId="0" borderId="29" xfId="54" applyNumberFormat="1" applyFont="1" applyFill="1" applyBorder="1" applyAlignment="1">
      <alignment horizontal="left" vertical="center"/>
    </xf>
    <xf numFmtId="9" fontId="24" fillId="0" borderId="22" xfId="54" applyNumberFormat="1" applyFont="1" applyFill="1" applyBorder="1" applyAlignment="1">
      <alignment horizontal="left" vertical="center"/>
    </xf>
    <xf numFmtId="9" fontId="24" fillId="0" borderId="23" xfId="54" applyNumberFormat="1" applyFont="1" applyFill="1" applyBorder="1" applyAlignment="1">
      <alignment horizontal="left" vertical="center"/>
    </xf>
    <xf numFmtId="9" fontId="24" fillId="0" borderId="30" xfId="54" applyNumberFormat="1" applyFont="1" applyBorder="1" applyAlignment="1">
      <alignment horizontal="left" vertical="center"/>
    </xf>
    <xf numFmtId="9" fontId="24" fillId="0" borderId="31" xfId="54" applyNumberFormat="1" applyFont="1" applyBorder="1" applyAlignment="1">
      <alignment horizontal="left" vertical="center"/>
    </xf>
    <xf numFmtId="9" fontId="24" fillId="0" borderId="32" xfId="54" applyNumberFormat="1" applyFont="1" applyBorder="1" applyAlignment="1">
      <alignment horizontal="left" vertical="center"/>
    </xf>
    <xf numFmtId="0" fontId="23" fillId="0" borderId="42" xfId="54" applyFont="1" applyFill="1" applyBorder="1" applyAlignment="1">
      <alignment horizontal="left" vertical="center"/>
    </xf>
    <xf numFmtId="0" fontId="23" fillId="0" borderId="43" xfId="54" applyFont="1" applyFill="1" applyBorder="1" applyAlignment="1">
      <alignment horizontal="left" vertical="center"/>
    </xf>
    <xf numFmtId="0" fontId="23" fillId="0" borderId="44" xfId="54" applyFont="1" applyFill="1" applyBorder="1" applyAlignment="1">
      <alignment horizontal="left" vertical="center"/>
    </xf>
    <xf numFmtId="0" fontId="23" fillId="0" borderId="48" xfId="54" applyFont="1" applyFill="1" applyBorder="1" applyAlignment="1">
      <alignment horizontal="left" vertical="center"/>
    </xf>
    <xf numFmtId="0" fontId="23" fillId="0" borderId="31" xfId="54" applyFont="1" applyFill="1" applyBorder="1" applyAlignment="1">
      <alignment horizontal="left" vertical="center"/>
    </xf>
    <xf numFmtId="0" fontId="23" fillId="0" borderId="32" xfId="54" applyFont="1" applyFill="1" applyBorder="1" applyAlignment="1">
      <alignment horizontal="left" vertical="center"/>
    </xf>
    <xf numFmtId="0" fontId="26" fillId="0" borderId="28" xfId="54" applyFont="1" applyFill="1" applyBorder="1" applyAlignment="1">
      <alignment horizontal="left" vertical="center"/>
    </xf>
    <xf numFmtId="0" fontId="24" fillId="0" borderId="49" xfId="54" applyFont="1" applyFill="1" applyBorder="1" applyAlignment="1">
      <alignment horizontal="left" vertical="center"/>
    </xf>
    <xf numFmtId="0" fontId="24" fillId="0" borderId="50" xfId="54" applyFont="1" applyFill="1" applyBorder="1" applyAlignment="1">
      <alignment horizontal="left" vertical="center"/>
    </xf>
    <xf numFmtId="0" fontId="24" fillId="0" borderId="51" xfId="54" applyFont="1" applyFill="1" applyBorder="1" applyAlignment="1">
      <alignment horizontal="left" vertical="center"/>
    </xf>
    <xf numFmtId="0" fontId="26" fillId="0" borderId="34" xfId="54" applyFont="1" applyBorder="1" applyAlignment="1">
      <alignment vertical="center"/>
    </xf>
    <xf numFmtId="0" fontId="34" fillId="0" borderId="38" xfId="54" applyFont="1" applyBorder="1" applyAlignment="1">
      <alignment horizontal="center" vertical="center"/>
    </xf>
    <xf numFmtId="0" fontId="26" fillId="0" borderId="35" xfId="54" applyFont="1" applyBorder="1" applyAlignment="1">
      <alignment vertical="center"/>
    </xf>
    <xf numFmtId="0" fontId="24" fillId="0" borderId="52" xfId="54" applyFont="1" applyBorder="1" applyAlignment="1">
      <alignment vertical="center"/>
    </xf>
    <xf numFmtId="0" fontId="26" fillId="0" borderId="52" xfId="54" applyFont="1" applyBorder="1" applyAlignment="1">
      <alignment vertical="center"/>
    </xf>
    <xf numFmtId="58" fontId="21" fillId="0" borderId="35" xfId="54" applyNumberFormat="1" applyFont="1" applyBorder="1" applyAlignment="1">
      <alignment vertical="center"/>
    </xf>
    <xf numFmtId="0" fontId="26" fillId="0" borderId="28" xfId="54" applyFont="1" applyBorder="1" applyAlignment="1">
      <alignment horizontal="center" vertical="center"/>
    </xf>
    <xf numFmtId="0" fontId="26" fillId="0" borderId="53" xfId="54" applyFont="1" applyBorder="1" applyAlignment="1">
      <alignment horizontal="center" vertical="center"/>
    </xf>
    <xf numFmtId="0" fontId="24" fillId="0" borderId="52" xfId="54" applyFont="1" applyBorder="1" applyAlignment="1">
      <alignment horizontal="center" vertical="center"/>
    </xf>
    <xf numFmtId="0" fontId="24" fillId="0" borderId="46" xfId="54" applyFont="1" applyBorder="1" applyAlignment="1">
      <alignment horizontal="center" vertical="center"/>
    </xf>
    <xf numFmtId="0" fontId="24" fillId="0" borderId="45" xfId="54" applyFont="1" applyFill="1" applyBorder="1" applyAlignment="1">
      <alignment horizontal="left" vertical="center"/>
    </xf>
    <xf numFmtId="0" fontId="24" fillId="0" borderId="28" xfId="54" applyFont="1" applyFill="1" applyBorder="1" applyAlignment="1">
      <alignment horizontal="left" vertical="center"/>
    </xf>
    <xf numFmtId="0" fontId="24" fillId="0" borderId="46" xfId="54" applyFont="1" applyFill="1" applyBorder="1" applyAlignment="1">
      <alignment horizontal="left" vertical="center"/>
    </xf>
    <xf numFmtId="0" fontId="21" fillId="0" borderId="52" xfId="54" applyFont="1" applyBorder="1" applyAlignment="1">
      <alignment vertical="center"/>
    </xf>
    <xf numFmtId="58" fontId="21" fillId="0" borderId="35" xfId="54" applyNumberFormat="1" applyFont="1" applyFill="1" applyBorder="1" applyAlignment="1">
      <alignment vertical="center"/>
    </xf>
    <xf numFmtId="0" fontId="35" fillId="0" borderId="54" xfId="0" applyFont="1" applyBorder="1" applyAlignment="1">
      <alignment horizontal="center" vertical="center" wrapText="1"/>
    </xf>
    <xf numFmtId="0" fontId="35" fillId="0" borderId="55" xfId="0" applyFont="1" applyBorder="1" applyAlignment="1">
      <alignment horizontal="center" vertical="center" wrapText="1"/>
    </xf>
    <xf numFmtId="0" fontId="35" fillId="0" borderId="56" xfId="0" applyFont="1" applyBorder="1" applyAlignment="1">
      <alignment horizontal="center" vertical="center" wrapText="1"/>
    </xf>
    <xf numFmtId="0" fontId="36" fillId="0" borderId="57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4" borderId="5" xfId="0" applyFont="1" applyFill="1" applyBorder="1" applyAlignment="1">
      <alignment horizontal="center" vertical="center"/>
    </xf>
    <xf numFmtId="0" fontId="36" fillId="4" borderId="7" xfId="0" applyFont="1" applyFill="1" applyBorder="1" applyAlignment="1">
      <alignment horizontal="center" vertical="center"/>
    </xf>
    <xf numFmtId="0" fontId="36" fillId="0" borderId="58" xfId="0" applyFont="1" applyBorder="1" applyAlignment="1">
      <alignment horizontal="center" vertical="center"/>
    </xf>
    <xf numFmtId="0" fontId="36" fillId="4" borderId="2" xfId="0" applyFont="1" applyFill="1" applyBorder="1"/>
    <xf numFmtId="0" fontId="36" fillId="0" borderId="59" xfId="0" applyFont="1" applyBorder="1"/>
    <xf numFmtId="0" fontId="0" fillId="0" borderId="57" xfId="0" applyBorder="1"/>
    <xf numFmtId="0" fontId="0" fillId="0" borderId="2" xfId="0" applyBorder="1"/>
    <xf numFmtId="0" fontId="0" fillId="4" borderId="2" xfId="0" applyFill="1" applyBorder="1"/>
    <xf numFmtId="0" fontId="0" fillId="0" borderId="59" xfId="0" applyBorder="1"/>
    <xf numFmtId="0" fontId="0" fillId="0" borderId="60" xfId="0" applyBorder="1"/>
    <xf numFmtId="0" fontId="0" fillId="0" borderId="61" xfId="0" applyBorder="1"/>
    <xf numFmtId="0" fontId="0" fillId="4" borderId="61" xfId="0" applyFill="1" applyBorder="1"/>
    <xf numFmtId="0" fontId="0" fillId="0" borderId="62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7" fillId="6" borderId="2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6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 applyAlignment="1">
      <alignment horizontal="center"/>
    </xf>
    <xf numFmtId="0" fontId="38" fillId="0" borderId="0" xfId="0" applyFont="1" applyAlignment="1">
      <alignment vertical="top" wrapText="1"/>
    </xf>
    <xf numFmtId="0" fontId="1" fillId="0" borderId="2" xfId="0" applyFont="1" applyFill="1" applyBorder="1" applyAlignment="1" quotePrefix="1"/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10" xfId="50"/>
    <cellStyle name="常规 5 2" xfId="51"/>
    <cellStyle name="常规_110509_2006-09-28" xfId="52"/>
    <cellStyle name="常规 2 2 3" xfId="53"/>
    <cellStyle name="常规 2" xfId="54"/>
    <cellStyle name="常规 3" xfId="55"/>
    <cellStyle name="常规 4" xfId="56"/>
    <cellStyle name="常规 23" xfId="57"/>
    <cellStyle name="常规 3 3 3" xfId="58"/>
    <cellStyle name="常规_10AW核价-润懋(35款已核，单耗未减)" xfId="59"/>
    <cellStyle name="常规 23 2 3" xfId="60"/>
    <cellStyle name="常规 72" xfId="61"/>
    <cellStyle name="常规 10 10" xfId="62"/>
    <cellStyle name="常规 43" xfId="63"/>
    <cellStyle name="常规 23 4" xfId="6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6740" y="24453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541640" y="104425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31740" y="237426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9340" y="24453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67040" y="237426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6740" y="22472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6985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541640" y="10442575"/>
              <a:ext cx="393700" cy="2146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57040" y="224726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31740" y="2217420"/>
              <a:ext cx="3937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44340" y="24453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9340" y="22472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68540" y="224726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54340" y="2153920"/>
              <a:ext cx="39370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81240" y="24453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4740" y="32696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4740" y="34677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694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21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316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18940" y="325691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317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317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939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79740" y="345503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939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797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5080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32040" y="127825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32040" y="14763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32040" y="1080135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184785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19340" y="839470"/>
              <a:ext cx="393700" cy="2273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123190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06640" y="654050"/>
              <a:ext cx="393700" cy="14351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127635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4340" y="615950"/>
              <a:ext cx="393700" cy="1860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184150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040" y="826770"/>
              <a:ext cx="393700" cy="2393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79740" y="1080135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10160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79740" y="1278255"/>
              <a:ext cx="39370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79740" y="14763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67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93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570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317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00140" y="26435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4740" y="94361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47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2140" y="96215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2140" y="94234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824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69740" y="94234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06340" y="96215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06340" y="94234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939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797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81240" y="94234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79740" y="94234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001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00140" y="94234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505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50540" y="94234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67040" y="2585085"/>
              <a:ext cx="3937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68540" y="26435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00140" y="24453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00140" y="22472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001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2140" y="7205980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69540" y="720598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641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641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641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641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641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641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641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22</xdr:row>
      <xdr:rowOff>0</xdr:rowOff>
    </xdr:from>
    <xdr:to>
      <xdr:col>9</xdr:col>
      <xdr:colOff>465455</xdr:colOff>
      <xdr:row>22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18715" y="641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8295" y="103282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8295" y="1032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5990" y="219329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5445" y="216471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5990" y="242443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1160" y="236855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773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084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471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814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8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7495" y="5978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5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7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51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0</xdr:rowOff>
    </xdr:from>
    <xdr:to>
      <xdr:col>9</xdr:col>
      <xdr:colOff>465455</xdr:colOff>
      <xdr:row>21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418715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20290"/>
              <a:ext cx="787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330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93520"/>
              <a:ext cx="411480" cy="3257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92090" y="79330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752590" y="79330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149590" y="794575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24150"/>
              <a:ext cx="7874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320290"/>
              <a:ext cx="406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60390" y="2193290"/>
              <a:ext cx="6350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60390" y="2391410"/>
              <a:ext cx="6350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2716530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60390" y="2614930"/>
              <a:ext cx="6350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505190" y="2180590"/>
              <a:ext cx="3556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505190" y="2391410"/>
              <a:ext cx="3556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54290" y="2716530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505190" y="2551430"/>
              <a:ext cx="355600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104775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514590" y="1142365"/>
              <a:ext cx="393700" cy="2901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3146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3146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33550"/>
              <a:ext cx="787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46250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44370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35430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35430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535430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691380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654290" y="232791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654290" y="252603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104775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314690" y="1142365"/>
              <a:ext cx="393700" cy="2901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5145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5145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487295"/>
              <a:ext cx="519430" cy="287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493260"/>
              <a:ext cx="1028700" cy="662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80310"/>
              <a:ext cx="7874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714625"/>
              <a:ext cx="6350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07590"/>
              <a:ext cx="6350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493010"/>
              <a:ext cx="6985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76835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80185"/>
              <a:ext cx="408940" cy="330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925320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266700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266700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workbookViewId="0">
      <selection activeCell="B31" sqref="B31"/>
    </sheetView>
  </sheetViews>
  <sheetFormatPr defaultColWidth="11" defaultRowHeight="15.6" outlineLevelCol="1"/>
  <cols>
    <col min="1" max="1" width="5.5" style="381" customWidth="1"/>
    <col min="2" max="2" width="96.3333333333333" style="382" customWidth="1"/>
    <col min="3" max="3" width="10.1666666666667" customWidth="1"/>
  </cols>
  <sheetData>
    <row r="1" customFormat="1" ht="21" customHeight="1" spans="1:2">
      <c r="A1" s="383"/>
      <c r="B1" s="384" t="s">
        <v>0</v>
      </c>
    </row>
    <row r="2" customFormat="1" spans="1:2">
      <c r="A2" s="385">
        <v>1</v>
      </c>
      <c r="B2" s="386" t="s">
        <v>1</v>
      </c>
    </row>
    <row r="3" customFormat="1" spans="1:2">
      <c r="A3" s="385">
        <v>2</v>
      </c>
      <c r="B3" s="386" t="s">
        <v>2</v>
      </c>
    </row>
    <row r="4" customFormat="1" spans="1:2">
      <c r="A4" s="385">
        <v>3</v>
      </c>
      <c r="B4" s="386" t="s">
        <v>3</v>
      </c>
    </row>
    <row r="5" customFormat="1" spans="1:2">
      <c r="A5" s="385">
        <v>4</v>
      </c>
      <c r="B5" s="386" t="s">
        <v>4</v>
      </c>
    </row>
    <row r="6" customFormat="1" spans="1:2">
      <c r="A6" s="385">
        <v>5</v>
      </c>
      <c r="B6" s="386" t="s">
        <v>5</v>
      </c>
    </row>
    <row r="7" customFormat="1" spans="1:2">
      <c r="A7" s="385">
        <v>6</v>
      </c>
      <c r="B7" s="386" t="s">
        <v>6</v>
      </c>
    </row>
    <row r="8" s="380" customFormat="1" ht="35" customHeight="1" spans="1:2">
      <c r="A8" s="387">
        <v>7</v>
      </c>
      <c r="B8" s="388" t="s">
        <v>7</v>
      </c>
    </row>
    <row r="9" customFormat="1" ht="19" customHeight="1" spans="1:2">
      <c r="A9" s="383"/>
      <c r="B9" s="389" t="s">
        <v>8</v>
      </c>
    </row>
    <row r="10" customFormat="1" ht="30" customHeight="1" spans="1:2">
      <c r="A10" s="385">
        <v>1</v>
      </c>
      <c r="B10" s="390" t="s">
        <v>9</v>
      </c>
    </row>
    <row r="11" customFormat="1" spans="1:2">
      <c r="A11" s="385">
        <v>2</v>
      </c>
      <c r="B11" s="388" t="s">
        <v>10</v>
      </c>
    </row>
    <row r="12" customFormat="1" spans="1:2">
      <c r="A12" s="385"/>
      <c r="B12" s="386"/>
    </row>
    <row r="13" customFormat="1" ht="20.4" spans="1:2">
      <c r="A13" s="383"/>
      <c r="B13" s="389" t="s">
        <v>11</v>
      </c>
    </row>
    <row r="14" customFormat="1" ht="31.2" spans="1:2">
      <c r="A14" s="385">
        <v>1</v>
      </c>
      <c r="B14" s="390" t="s">
        <v>12</v>
      </c>
    </row>
    <row r="15" customFormat="1" spans="1:2">
      <c r="A15" s="385">
        <v>2</v>
      </c>
      <c r="B15" s="386" t="s">
        <v>13</v>
      </c>
    </row>
    <row r="16" customFormat="1" spans="1:2">
      <c r="A16" s="385">
        <v>3</v>
      </c>
      <c r="B16" s="386" t="s">
        <v>14</v>
      </c>
    </row>
    <row r="17" customFormat="1" spans="1:2">
      <c r="A17" s="385"/>
      <c r="B17" s="386"/>
    </row>
    <row r="18" customFormat="1" ht="20.4" spans="1:2">
      <c r="A18" s="383"/>
      <c r="B18" s="389" t="s">
        <v>15</v>
      </c>
    </row>
    <row r="19" customFormat="1" ht="31.2" spans="1:2">
      <c r="A19" s="385">
        <v>1</v>
      </c>
      <c r="B19" s="390" t="s">
        <v>16</v>
      </c>
    </row>
    <row r="20" customFormat="1" spans="1:2">
      <c r="A20" s="385">
        <v>2</v>
      </c>
      <c r="B20" s="386" t="s">
        <v>17</v>
      </c>
    </row>
    <row r="21" customFormat="1" ht="31.2" spans="1:2">
      <c r="A21" s="385">
        <v>3</v>
      </c>
      <c r="B21" s="386" t="s">
        <v>18</v>
      </c>
    </row>
    <row r="22" customFormat="1" spans="1:2">
      <c r="A22" s="385"/>
      <c r="B22" s="386"/>
    </row>
    <row r="24" customFormat="1" spans="1:2">
      <c r="A24" s="391"/>
      <c r="B24" s="392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zoomScale="120" zoomScaleNormal="120" workbookViewId="0">
      <selection activeCell="H11" sqref="H11:K11"/>
    </sheetView>
  </sheetViews>
  <sheetFormatPr defaultColWidth="8.1" defaultRowHeight="14.4"/>
  <cols>
    <col min="1" max="1" width="6.3" style="1" customWidth="1"/>
    <col min="2" max="2" width="8.3" style="1" customWidth="1"/>
    <col min="3" max="3" width="11.025" style="1" customWidth="1"/>
    <col min="4" max="4" width="12.6" style="1" customWidth="1"/>
    <col min="5" max="5" width="11.025" style="1" customWidth="1"/>
    <col min="6" max="6" width="15.5" style="1" customWidth="1"/>
    <col min="7" max="10" width="9" style="1" customWidth="1"/>
    <col min="11" max="11" width="8.325" style="1" customWidth="1"/>
    <col min="12" max="13" width="9.675" style="1" customWidth="1"/>
    <col min="14" max="16384" width="8.1" style="1"/>
  </cols>
  <sheetData>
    <row r="1" s="1" customFormat="1" ht="28.5" customHeight="1" spans="1:13">
      <c r="A1" s="5" t="s">
        <v>299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18" customHeight="1" spans="1:13">
      <c r="A2" s="6" t="s">
        <v>271</v>
      </c>
      <c r="B2" s="7" t="s">
        <v>276</v>
      </c>
      <c r="C2" s="7" t="s">
        <v>272</v>
      </c>
      <c r="D2" s="7" t="s">
        <v>273</v>
      </c>
      <c r="E2" s="7" t="s">
        <v>274</v>
      </c>
      <c r="F2" s="7" t="s">
        <v>275</v>
      </c>
      <c r="G2" s="6" t="s">
        <v>300</v>
      </c>
      <c r="H2" s="6"/>
      <c r="I2" s="6" t="s">
        <v>301</v>
      </c>
      <c r="J2" s="6"/>
      <c r="K2" s="8" t="s">
        <v>302</v>
      </c>
      <c r="L2" s="57" t="s">
        <v>303</v>
      </c>
      <c r="M2" s="9" t="s">
        <v>304</v>
      </c>
    </row>
    <row r="3" s="2" customFormat="1" ht="21" customHeight="1" spans="1:13">
      <c r="A3" s="6"/>
      <c r="B3" s="10"/>
      <c r="C3" s="10"/>
      <c r="D3" s="10"/>
      <c r="E3" s="10"/>
      <c r="F3" s="10"/>
      <c r="G3" s="6" t="s">
        <v>305</v>
      </c>
      <c r="H3" s="6" t="s">
        <v>306</v>
      </c>
      <c r="I3" s="6" t="s">
        <v>305</v>
      </c>
      <c r="J3" s="6" t="s">
        <v>306</v>
      </c>
      <c r="K3" s="11"/>
      <c r="L3" s="58"/>
      <c r="M3" s="12"/>
    </row>
    <row r="4" s="55" customFormat="1" ht="18" customHeight="1" spans="1:13">
      <c r="A4" s="13">
        <v>1</v>
      </c>
      <c r="B4" s="13" t="s">
        <v>289</v>
      </c>
      <c r="C4" s="30" t="s">
        <v>307</v>
      </c>
      <c r="D4" s="31" t="s">
        <v>288</v>
      </c>
      <c r="E4" s="14" t="s">
        <v>101</v>
      </c>
      <c r="F4" s="15" t="s">
        <v>47</v>
      </c>
      <c r="G4" s="16">
        <v>-0.005</v>
      </c>
      <c r="H4" s="16">
        <v>-0.001</v>
      </c>
      <c r="I4" s="17">
        <v>-0.002</v>
      </c>
      <c r="J4" s="17">
        <v>-0.008</v>
      </c>
      <c r="K4" s="16">
        <f t="shared" ref="K4:K8" si="0">SUM(G4:J4)</f>
        <v>-0.016</v>
      </c>
      <c r="L4" s="13"/>
      <c r="M4" s="13"/>
    </row>
    <row r="5" s="55" customFormat="1" ht="18" customHeight="1" spans="1:13">
      <c r="A5" s="13">
        <v>2</v>
      </c>
      <c r="B5" s="13" t="s">
        <v>289</v>
      </c>
      <c r="C5" s="30" t="s">
        <v>308</v>
      </c>
      <c r="D5" s="31" t="s">
        <v>288</v>
      </c>
      <c r="E5" s="14" t="s">
        <v>103</v>
      </c>
      <c r="F5" s="15" t="s">
        <v>47</v>
      </c>
      <c r="G5" s="16">
        <v>-0.006</v>
      </c>
      <c r="H5" s="16">
        <v>-0.003</v>
      </c>
      <c r="I5" s="17">
        <v>-0.003</v>
      </c>
      <c r="J5" s="17">
        <v>-0.007</v>
      </c>
      <c r="K5" s="16">
        <f t="shared" si="0"/>
        <v>-0.019</v>
      </c>
      <c r="L5" s="13"/>
      <c r="M5" s="13"/>
    </row>
    <row r="6" s="55" customFormat="1" ht="18" customHeight="1" spans="1:13">
      <c r="A6" s="13">
        <v>3</v>
      </c>
      <c r="B6" s="13" t="s">
        <v>289</v>
      </c>
      <c r="C6" s="30" t="s">
        <v>309</v>
      </c>
      <c r="D6" s="31" t="s">
        <v>288</v>
      </c>
      <c r="E6" s="14" t="s">
        <v>104</v>
      </c>
      <c r="F6" s="15" t="s">
        <v>47</v>
      </c>
      <c r="G6" s="16">
        <v>-0.005</v>
      </c>
      <c r="H6" s="16">
        <v>-0.003</v>
      </c>
      <c r="I6" s="17">
        <v>-0.003</v>
      </c>
      <c r="J6" s="17">
        <v>-0.008</v>
      </c>
      <c r="K6" s="16">
        <f t="shared" si="0"/>
        <v>-0.019</v>
      </c>
      <c r="L6" s="13"/>
      <c r="M6" s="13"/>
    </row>
    <row r="7" s="55" customFormat="1" ht="18" customHeight="1" spans="1:13">
      <c r="A7" s="13">
        <v>4</v>
      </c>
      <c r="B7" s="13" t="s">
        <v>289</v>
      </c>
      <c r="C7" s="30" t="s">
        <v>310</v>
      </c>
      <c r="D7" s="31" t="s">
        <v>288</v>
      </c>
      <c r="E7" s="14" t="s">
        <v>293</v>
      </c>
      <c r="F7" s="15" t="s">
        <v>47</v>
      </c>
      <c r="G7" s="16">
        <v>-0.005</v>
      </c>
      <c r="H7" s="16">
        <v>-0.001</v>
      </c>
      <c r="I7" s="17">
        <v>-0.002</v>
      </c>
      <c r="J7" s="17">
        <v>-0.008</v>
      </c>
      <c r="K7" s="16">
        <f t="shared" si="0"/>
        <v>-0.016</v>
      </c>
      <c r="L7" s="13"/>
      <c r="M7" s="13"/>
    </row>
    <row r="8" s="55" customFormat="1" ht="18" customHeight="1" spans="1:13">
      <c r="A8" s="13">
        <v>5</v>
      </c>
      <c r="B8" s="13" t="s">
        <v>289</v>
      </c>
      <c r="C8" s="30" t="s">
        <v>311</v>
      </c>
      <c r="D8" s="31" t="s">
        <v>288</v>
      </c>
      <c r="E8" s="14" t="s">
        <v>295</v>
      </c>
      <c r="F8" s="15" t="s">
        <v>47</v>
      </c>
      <c r="G8" s="16">
        <v>-0.005</v>
      </c>
      <c r="H8" s="16">
        <v>-0.001</v>
      </c>
      <c r="I8" s="17">
        <v>-0.002</v>
      </c>
      <c r="J8" s="17">
        <v>-0.008</v>
      </c>
      <c r="K8" s="16">
        <f t="shared" si="0"/>
        <v>-0.016</v>
      </c>
      <c r="L8" s="13"/>
      <c r="M8" s="13"/>
    </row>
    <row r="9" s="56" customFormat="1" ht="14.25" customHeight="1" spans="1:13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</row>
    <row r="10" s="1" customFormat="1" ht="14.25" customHeight="1" spans="1:13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="4" customFormat="1" ht="29.25" customHeight="1" spans="1:13">
      <c r="A11" s="22" t="s">
        <v>296</v>
      </c>
      <c r="B11" s="23"/>
      <c r="C11" s="23"/>
      <c r="D11" s="23"/>
      <c r="E11" s="24"/>
      <c r="F11" s="25"/>
      <c r="G11" s="34"/>
      <c r="H11" s="22" t="s">
        <v>297</v>
      </c>
      <c r="I11" s="23"/>
      <c r="J11" s="23"/>
      <c r="K11" s="24"/>
      <c r="L11" s="59"/>
      <c r="M11" s="26"/>
    </row>
    <row r="12" s="1" customFormat="1" ht="105" customHeight="1" spans="1:13">
      <c r="A12" s="60" t="s">
        <v>312</v>
      </c>
      <c r="B12" s="60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0"/>
  <sheetViews>
    <sheetView view="pageBreakPreview" zoomScale="110" zoomScaleNormal="100" topLeftCell="G1" workbookViewId="0">
      <selection activeCell="J19" sqref="J19:U19"/>
    </sheetView>
  </sheetViews>
  <sheetFormatPr defaultColWidth="8.1" defaultRowHeight="14.4"/>
  <cols>
    <col min="1" max="1" width="7.76666666666667" style="1" customWidth="1"/>
    <col min="2" max="2" width="8.7" style="1" customWidth="1"/>
    <col min="3" max="3" width="11.025" style="1" customWidth="1"/>
    <col min="4" max="4" width="11.5916666666667" style="1" customWidth="1"/>
    <col min="5" max="5" width="11.025" style="1" customWidth="1"/>
    <col min="6" max="6" width="18.5666666666667" style="1" customWidth="1"/>
    <col min="7" max="7" width="13.1833333333333" style="1" customWidth="1"/>
    <col min="8" max="8" width="15.9916666666667" style="1" customWidth="1"/>
    <col min="9" max="9" width="5.74166666666667" style="1" customWidth="1"/>
    <col min="10" max="10" width="9.99166666666667" style="1" customWidth="1"/>
    <col min="11" max="11" width="16.6" style="1" customWidth="1"/>
    <col min="12" max="12" width="7.31666666666667" style="1" customWidth="1"/>
    <col min="13" max="13" width="9.54166666666667" style="1" customWidth="1"/>
    <col min="14" max="14" width="12.2666666666667" style="1" customWidth="1"/>
    <col min="15" max="16" width="7.425" style="1" customWidth="1"/>
    <col min="17" max="17" width="16.6" style="1" customWidth="1"/>
    <col min="18" max="18" width="8.7" style="1" customWidth="1"/>
    <col min="19" max="19" width="7.425" style="1" customWidth="1"/>
    <col min="20" max="20" width="7.31666666666667" style="1" customWidth="1"/>
    <col min="21" max="21" width="8.7" style="1" customWidth="1"/>
    <col min="22" max="22" width="6.3" style="1" customWidth="1"/>
    <col min="23" max="23" width="7.65" style="1" customWidth="1"/>
    <col min="24" max="16384" width="8.1" style="1"/>
  </cols>
  <sheetData>
    <row r="1" s="1" customFormat="1" ht="28.5" customHeight="1" spans="1:23">
      <c r="A1" s="5" t="s">
        <v>313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2" customFormat="1" ht="15.95" customHeight="1" spans="1:23">
      <c r="A2" s="7" t="s">
        <v>314</v>
      </c>
      <c r="B2" s="7" t="s">
        <v>276</v>
      </c>
      <c r="C2" s="7" t="s">
        <v>272</v>
      </c>
      <c r="D2" s="7" t="s">
        <v>273</v>
      </c>
      <c r="E2" s="7" t="s">
        <v>274</v>
      </c>
      <c r="F2" s="7" t="s">
        <v>275</v>
      </c>
      <c r="G2" s="44" t="s">
        <v>315</v>
      </c>
      <c r="H2" s="45"/>
      <c r="I2" s="46"/>
      <c r="J2" s="44" t="s">
        <v>316</v>
      </c>
      <c r="K2" s="45"/>
      <c r="L2" s="46"/>
      <c r="M2" s="44" t="s">
        <v>317</v>
      </c>
      <c r="N2" s="45"/>
      <c r="O2" s="46"/>
      <c r="P2" s="44" t="s">
        <v>318</v>
      </c>
      <c r="Q2" s="45"/>
      <c r="R2" s="46"/>
      <c r="S2" s="45" t="s">
        <v>319</v>
      </c>
      <c r="T2" s="45"/>
      <c r="U2" s="46"/>
      <c r="V2" s="36" t="s">
        <v>320</v>
      </c>
      <c r="W2" s="36" t="s">
        <v>285</v>
      </c>
    </row>
    <row r="3" s="2" customFormat="1" ht="18" customHeight="1" spans="1:23">
      <c r="A3" s="47"/>
      <c r="B3" s="47"/>
      <c r="C3" s="47"/>
      <c r="D3" s="47"/>
      <c r="E3" s="47"/>
      <c r="F3" s="47"/>
      <c r="G3" s="6" t="s">
        <v>321</v>
      </c>
      <c r="H3" s="6" t="s">
        <v>52</v>
      </c>
      <c r="I3" s="6" t="s">
        <v>276</v>
      </c>
      <c r="J3" s="6" t="s">
        <v>321</v>
      </c>
      <c r="K3" s="6" t="s">
        <v>52</v>
      </c>
      <c r="L3" s="6" t="s">
        <v>276</v>
      </c>
      <c r="M3" s="6" t="s">
        <v>321</v>
      </c>
      <c r="N3" s="6" t="s">
        <v>52</v>
      </c>
      <c r="O3" s="6" t="s">
        <v>276</v>
      </c>
      <c r="P3" s="6" t="s">
        <v>321</v>
      </c>
      <c r="Q3" s="6" t="s">
        <v>52</v>
      </c>
      <c r="R3" s="6" t="s">
        <v>276</v>
      </c>
      <c r="S3" s="6" t="s">
        <v>321</v>
      </c>
      <c r="T3" s="6" t="s">
        <v>52</v>
      </c>
      <c r="U3" s="6" t="s">
        <v>276</v>
      </c>
      <c r="V3" s="48"/>
      <c r="W3" s="48"/>
    </row>
    <row r="4" s="1" customFormat="1" ht="18" customHeight="1" spans="1:23">
      <c r="A4" s="21" t="s">
        <v>322</v>
      </c>
      <c r="B4" s="13" t="s">
        <v>289</v>
      </c>
      <c r="C4" s="30" t="s">
        <v>307</v>
      </c>
      <c r="D4" s="31" t="s">
        <v>288</v>
      </c>
      <c r="E4" s="14" t="s">
        <v>101</v>
      </c>
      <c r="F4" s="15" t="s">
        <v>47</v>
      </c>
      <c r="G4" s="31" t="s">
        <v>323</v>
      </c>
      <c r="H4" s="49" t="s">
        <v>324</v>
      </c>
      <c r="I4" s="14" t="s">
        <v>325</v>
      </c>
      <c r="J4" s="50" t="s">
        <v>326</v>
      </c>
      <c r="K4" s="40" t="s">
        <v>327</v>
      </c>
      <c r="L4" s="40" t="s">
        <v>328</v>
      </c>
      <c r="M4" s="50" t="s">
        <v>329</v>
      </c>
      <c r="N4" s="40" t="s">
        <v>330</v>
      </c>
      <c r="O4" s="40" t="s">
        <v>331</v>
      </c>
      <c r="P4" s="40" t="s">
        <v>332</v>
      </c>
      <c r="Q4" s="40" t="s">
        <v>333</v>
      </c>
      <c r="R4" s="40" t="s">
        <v>334</v>
      </c>
      <c r="S4" s="40" t="s">
        <v>335</v>
      </c>
      <c r="T4" s="40" t="s">
        <v>336</v>
      </c>
      <c r="U4" s="40" t="s">
        <v>334</v>
      </c>
      <c r="V4" s="40" t="s">
        <v>79</v>
      </c>
      <c r="W4" s="40"/>
    </row>
    <row r="5" s="1" customFormat="1" ht="18" customHeight="1" spans="1:23">
      <c r="A5" s="21"/>
      <c r="B5" s="13" t="s">
        <v>289</v>
      </c>
      <c r="C5" s="30" t="s">
        <v>337</v>
      </c>
      <c r="D5" s="31" t="s">
        <v>288</v>
      </c>
      <c r="E5" s="14" t="s">
        <v>103</v>
      </c>
      <c r="F5" s="15" t="s">
        <v>47</v>
      </c>
      <c r="G5" s="31" t="s">
        <v>323</v>
      </c>
      <c r="H5" s="49" t="s">
        <v>324</v>
      </c>
      <c r="I5" s="14" t="s">
        <v>325</v>
      </c>
      <c r="J5" s="50" t="s">
        <v>326</v>
      </c>
      <c r="K5" s="40" t="s">
        <v>327</v>
      </c>
      <c r="L5" s="40" t="s">
        <v>328</v>
      </c>
      <c r="M5" s="50" t="s">
        <v>329</v>
      </c>
      <c r="N5" s="40" t="s">
        <v>330</v>
      </c>
      <c r="O5" s="40" t="s">
        <v>331</v>
      </c>
      <c r="P5" s="40" t="s">
        <v>332</v>
      </c>
      <c r="Q5" s="40" t="s">
        <v>333</v>
      </c>
      <c r="R5" s="40" t="s">
        <v>334</v>
      </c>
      <c r="S5" s="40" t="s">
        <v>335</v>
      </c>
      <c r="T5" s="40" t="s">
        <v>336</v>
      </c>
      <c r="U5" s="40" t="s">
        <v>334</v>
      </c>
      <c r="V5" s="40" t="s">
        <v>79</v>
      </c>
      <c r="W5" s="40"/>
    </row>
    <row r="6" s="1" customFormat="1" ht="14.25" customHeight="1" spans="1:23">
      <c r="A6" s="21"/>
      <c r="B6" s="13" t="s">
        <v>289</v>
      </c>
      <c r="C6" s="30" t="s">
        <v>338</v>
      </c>
      <c r="D6" s="31" t="s">
        <v>288</v>
      </c>
      <c r="E6" s="14" t="s">
        <v>104</v>
      </c>
      <c r="F6" s="15" t="s">
        <v>47</v>
      </c>
      <c r="G6" s="31" t="s">
        <v>323</v>
      </c>
      <c r="H6" s="49" t="s">
        <v>324</v>
      </c>
      <c r="I6" s="14" t="s">
        <v>325</v>
      </c>
      <c r="J6" s="50" t="s">
        <v>326</v>
      </c>
      <c r="K6" s="40" t="s">
        <v>327</v>
      </c>
      <c r="L6" s="40" t="s">
        <v>328</v>
      </c>
      <c r="M6" s="50" t="s">
        <v>329</v>
      </c>
      <c r="N6" s="40" t="s">
        <v>330</v>
      </c>
      <c r="O6" s="40" t="s">
        <v>331</v>
      </c>
      <c r="P6" s="40" t="s">
        <v>332</v>
      </c>
      <c r="Q6" s="40" t="s">
        <v>333</v>
      </c>
      <c r="R6" s="40" t="s">
        <v>334</v>
      </c>
      <c r="S6" s="40" t="s">
        <v>335</v>
      </c>
      <c r="T6" s="40" t="s">
        <v>336</v>
      </c>
      <c r="U6" s="40" t="s">
        <v>334</v>
      </c>
      <c r="V6" s="40" t="s">
        <v>79</v>
      </c>
      <c r="W6" s="21"/>
    </row>
    <row r="7" s="1" customFormat="1" ht="14.25" customHeight="1" spans="1:23">
      <c r="A7" s="51"/>
      <c r="B7" s="13" t="s">
        <v>289</v>
      </c>
      <c r="C7" s="30" t="s">
        <v>310</v>
      </c>
      <c r="D7" s="31" t="s">
        <v>288</v>
      </c>
      <c r="E7" s="14" t="s">
        <v>293</v>
      </c>
      <c r="F7" s="15" t="s">
        <v>47</v>
      </c>
      <c r="G7" s="31" t="s">
        <v>323</v>
      </c>
      <c r="H7" s="49" t="s">
        <v>324</v>
      </c>
      <c r="I7" s="14" t="s">
        <v>325</v>
      </c>
      <c r="J7" s="50" t="s">
        <v>326</v>
      </c>
      <c r="K7" s="40" t="s">
        <v>327</v>
      </c>
      <c r="L7" s="40" t="s">
        <v>328</v>
      </c>
      <c r="M7" s="50" t="s">
        <v>329</v>
      </c>
      <c r="N7" s="40" t="s">
        <v>330</v>
      </c>
      <c r="O7" s="40" t="s">
        <v>331</v>
      </c>
      <c r="P7" s="40" t="s">
        <v>332</v>
      </c>
      <c r="Q7" s="40" t="s">
        <v>333</v>
      </c>
      <c r="R7" s="40" t="s">
        <v>334</v>
      </c>
      <c r="S7" s="40" t="s">
        <v>335</v>
      </c>
      <c r="T7" s="40" t="s">
        <v>336</v>
      </c>
      <c r="U7" s="40" t="s">
        <v>334</v>
      </c>
      <c r="V7" s="40" t="s">
        <v>79</v>
      </c>
      <c r="W7" s="52"/>
    </row>
    <row r="8" s="1" customFormat="1" ht="14.25" customHeight="1" spans="1:23">
      <c r="A8" s="51"/>
      <c r="B8" s="13" t="s">
        <v>289</v>
      </c>
      <c r="C8" s="30" t="s">
        <v>339</v>
      </c>
      <c r="D8" s="31" t="s">
        <v>288</v>
      </c>
      <c r="E8" s="14" t="s">
        <v>295</v>
      </c>
      <c r="F8" s="15" t="s">
        <v>47</v>
      </c>
      <c r="G8" s="31" t="s">
        <v>323</v>
      </c>
      <c r="H8" s="49" t="s">
        <v>324</v>
      </c>
      <c r="I8" s="14" t="s">
        <v>325</v>
      </c>
      <c r="J8" s="50" t="s">
        <v>326</v>
      </c>
      <c r="K8" s="40" t="s">
        <v>327</v>
      </c>
      <c r="L8" s="40" t="s">
        <v>328</v>
      </c>
      <c r="M8" s="50" t="s">
        <v>329</v>
      </c>
      <c r="N8" s="40" t="s">
        <v>330</v>
      </c>
      <c r="O8" s="40" t="s">
        <v>331</v>
      </c>
      <c r="P8" s="40" t="s">
        <v>332</v>
      </c>
      <c r="Q8" s="40" t="s">
        <v>333</v>
      </c>
      <c r="R8" s="40" t="s">
        <v>334</v>
      </c>
      <c r="S8" s="40" t="s">
        <v>335</v>
      </c>
      <c r="T8" s="40" t="s">
        <v>336</v>
      </c>
      <c r="U8" s="40" t="s">
        <v>334</v>
      </c>
      <c r="V8" s="40" t="s">
        <v>79</v>
      </c>
      <c r="W8" s="52"/>
    </row>
    <row r="9" s="1" customFormat="1" ht="14.25" customHeight="1" spans="1:23">
      <c r="A9" s="51" t="s">
        <v>340</v>
      </c>
      <c r="B9" s="13" t="s">
        <v>341</v>
      </c>
      <c r="C9" s="13" t="s">
        <v>342</v>
      </c>
      <c r="D9" s="13" t="s">
        <v>343</v>
      </c>
      <c r="E9" s="13" t="s">
        <v>101</v>
      </c>
      <c r="F9" s="15" t="s">
        <v>47</v>
      </c>
      <c r="G9" s="31" t="s">
        <v>344</v>
      </c>
      <c r="H9" s="49" t="s">
        <v>345</v>
      </c>
      <c r="I9" s="14" t="s">
        <v>325</v>
      </c>
      <c r="J9" s="21" t="s">
        <v>346</v>
      </c>
      <c r="K9" s="393" t="s">
        <v>347</v>
      </c>
      <c r="L9" s="40" t="s">
        <v>328</v>
      </c>
      <c r="M9" s="50" t="s">
        <v>329</v>
      </c>
      <c r="N9" s="40" t="s">
        <v>330</v>
      </c>
      <c r="O9" s="40" t="s">
        <v>331</v>
      </c>
      <c r="P9" s="40" t="s">
        <v>332</v>
      </c>
      <c r="Q9" s="40" t="s">
        <v>333</v>
      </c>
      <c r="R9" s="40" t="s">
        <v>334</v>
      </c>
      <c r="S9" s="21" t="s">
        <v>348</v>
      </c>
      <c r="T9" s="40" t="s">
        <v>336</v>
      </c>
      <c r="U9" s="40" t="s">
        <v>334</v>
      </c>
      <c r="V9" s="40" t="s">
        <v>79</v>
      </c>
      <c r="W9" s="52"/>
    </row>
    <row r="10" s="1" customFormat="1" ht="14.25" customHeight="1" spans="1:23">
      <c r="A10" s="51"/>
      <c r="B10" s="13" t="s">
        <v>341</v>
      </c>
      <c r="C10" s="13" t="s">
        <v>349</v>
      </c>
      <c r="D10" s="13" t="s">
        <v>343</v>
      </c>
      <c r="E10" s="13" t="s">
        <v>103</v>
      </c>
      <c r="F10" s="15" t="s">
        <v>47</v>
      </c>
      <c r="G10" s="31" t="s">
        <v>350</v>
      </c>
      <c r="H10" s="49" t="s">
        <v>351</v>
      </c>
      <c r="I10" s="14" t="s">
        <v>325</v>
      </c>
      <c r="J10" s="21" t="s">
        <v>346</v>
      </c>
      <c r="K10" s="393" t="s">
        <v>347</v>
      </c>
      <c r="L10" s="40" t="s">
        <v>328</v>
      </c>
      <c r="M10" s="50" t="s">
        <v>329</v>
      </c>
      <c r="N10" s="40" t="s">
        <v>330</v>
      </c>
      <c r="O10" s="40" t="s">
        <v>331</v>
      </c>
      <c r="P10" s="40" t="s">
        <v>332</v>
      </c>
      <c r="Q10" s="40" t="s">
        <v>333</v>
      </c>
      <c r="R10" s="40" t="s">
        <v>334</v>
      </c>
      <c r="S10" s="21" t="s">
        <v>348</v>
      </c>
      <c r="T10" s="40" t="s">
        <v>336</v>
      </c>
      <c r="U10" s="40" t="s">
        <v>334</v>
      </c>
      <c r="V10" s="40" t="s">
        <v>79</v>
      </c>
      <c r="W10" s="52"/>
    </row>
    <row r="11" s="1" customFormat="1" ht="14.25" customHeight="1" spans="1:23">
      <c r="A11" s="51"/>
      <c r="B11" s="13" t="s">
        <v>341</v>
      </c>
      <c r="C11" s="13" t="s">
        <v>338</v>
      </c>
      <c r="D11" s="13" t="s">
        <v>343</v>
      </c>
      <c r="E11" s="13" t="s">
        <v>295</v>
      </c>
      <c r="F11" s="15" t="s">
        <v>47</v>
      </c>
      <c r="G11" s="31" t="s">
        <v>352</v>
      </c>
      <c r="H11" s="49" t="s">
        <v>353</v>
      </c>
      <c r="I11" s="14" t="s">
        <v>325</v>
      </c>
      <c r="J11" s="21" t="s">
        <v>346</v>
      </c>
      <c r="K11" s="393" t="s">
        <v>347</v>
      </c>
      <c r="L11" s="40" t="s">
        <v>328</v>
      </c>
      <c r="M11" s="50" t="s">
        <v>329</v>
      </c>
      <c r="N11" s="40" t="s">
        <v>330</v>
      </c>
      <c r="O11" s="40" t="s">
        <v>331</v>
      </c>
      <c r="P11" s="40" t="s">
        <v>332</v>
      </c>
      <c r="Q11" s="40" t="s">
        <v>333</v>
      </c>
      <c r="R11" s="40" t="s">
        <v>334</v>
      </c>
      <c r="S11" s="21" t="s">
        <v>348</v>
      </c>
      <c r="T11" s="40" t="s">
        <v>336</v>
      </c>
      <c r="U11" s="40" t="s">
        <v>334</v>
      </c>
      <c r="V11" s="40" t="s">
        <v>79</v>
      </c>
      <c r="W11" s="52"/>
    </row>
    <row r="12" s="1" customFormat="1" ht="14.25" customHeight="1" spans="1:23">
      <c r="A12" s="51"/>
      <c r="B12" s="13" t="s">
        <v>341</v>
      </c>
      <c r="C12" s="13" t="s">
        <v>354</v>
      </c>
      <c r="D12" s="13" t="s">
        <v>343</v>
      </c>
      <c r="E12" s="13" t="s">
        <v>355</v>
      </c>
      <c r="F12" s="15" t="s">
        <v>47</v>
      </c>
      <c r="G12" s="31" t="s">
        <v>356</v>
      </c>
      <c r="H12" s="49" t="s">
        <v>357</v>
      </c>
      <c r="I12" s="14" t="s">
        <v>325</v>
      </c>
      <c r="J12" s="21" t="s">
        <v>346</v>
      </c>
      <c r="K12" s="393" t="s">
        <v>347</v>
      </c>
      <c r="L12" s="40" t="s">
        <v>328</v>
      </c>
      <c r="M12" s="50" t="s">
        <v>329</v>
      </c>
      <c r="N12" s="40" t="s">
        <v>330</v>
      </c>
      <c r="O12" s="40" t="s">
        <v>331</v>
      </c>
      <c r="P12" s="40" t="s">
        <v>332</v>
      </c>
      <c r="Q12" s="40" t="s">
        <v>333</v>
      </c>
      <c r="R12" s="40" t="s">
        <v>334</v>
      </c>
      <c r="S12" s="21" t="s">
        <v>348</v>
      </c>
      <c r="T12" s="40" t="s">
        <v>336</v>
      </c>
      <c r="U12" s="40" t="s">
        <v>334</v>
      </c>
      <c r="V12" s="40" t="s">
        <v>79</v>
      </c>
      <c r="W12" s="52"/>
    </row>
    <row r="13" s="1" customFormat="1" ht="14.25" customHeight="1" spans="1:23">
      <c r="A13" s="51"/>
      <c r="B13" s="21"/>
      <c r="C13" s="30"/>
      <c r="D13" s="21"/>
      <c r="E13" s="53"/>
      <c r="F13" s="51"/>
      <c r="G13" s="15"/>
      <c r="H13" s="54"/>
      <c r="I13" s="54"/>
      <c r="J13" s="51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2"/>
      <c r="V13" s="40"/>
      <c r="W13" s="52"/>
    </row>
    <row r="14" s="1" customFormat="1" ht="14.25" customHeight="1" spans="1:23">
      <c r="A14" s="51"/>
      <c r="B14" s="21"/>
      <c r="C14" s="21"/>
      <c r="D14" s="21"/>
      <c r="E14" s="53"/>
      <c r="F14" s="51"/>
      <c r="G14" s="15"/>
      <c r="H14" s="54"/>
      <c r="I14" s="54"/>
      <c r="J14" s="51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2"/>
      <c r="V14" s="40"/>
      <c r="W14" s="52"/>
    </row>
    <row r="15" s="1" customFormat="1" ht="14.25" customHeight="1" spans="1:23">
      <c r="A15" s="51"/>
      <c r="B15" s="21"/>
      <c r="C15" s="21"/>
      <c r="D15" s="21"/>
      <c r="E15" s="53"/>
      <c r="F15" s="51"/>
      <c r="G15" s="15"/>
      <c r="H15" s="54"/>
      <c r="I15" s="54"/>
      <c r="J15" s="51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2"/>
      <c r="V15" s="40"/>
      <c r="W15" s="52"/>
    </row>
    <row r="16" s="1" customFormat="1" ht="14.25" customHeight="1" spans="1:23">
      <c r="A16" s="51"/>
      <c r="B16" s="21"/>
      <c r="C16" s="21"/>
      <c r="D16" s="21"/>
      <c r="E16" s="53"/>
      <c r="F16" s="51"/>
      <c r="G16" s="15"/>
      <c r="H16" s="54"/>
      <c r="I16" s="54"/>
      <c r="J16" s="51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2"/>
      <c r="V16" s="40"/>
      <c r="W16" s="52"/>
    </row>
    <row r="17" s="1" customFormat="1" ht="14.25" customHeight="1" spans="1:23">
      <c r="A17" s="51"/>
      <c r="B17" s="21"/>
      <c r="C17" s="21"/>
      <c r="D17" s="21"/>
      <c r="E17" s="53"/>
      <c r="F17" s="51"/>
      <c r="G17" s="15"/>
      <c r="H17" s="54"/>
      <c r="I17" s="54"/>
      <c r="J17" s="51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2"/>
      <c r="V17" s="40"/>
      <c r="W17" s="52"/>
    </row>
    <row r="18" s="1" customFormat="1" ht="14.25" customHeight="1" spans="1:23">
      <c r="A18" s="21"/>
      <c r="B18" s="21"/>
      <c r="C18" s="21"/>
      <c r="D18" s="21"/>
      <c r="E18" s="53"/>
      <c r="F18" s="51"/>
      <c r="G18" s="15"/>
      <c r="H18" s="54"/>
      <c r="I18" s="54"/>
      <c r="J18" s="51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2"/>
      <c r="V18" s="40"/>
      <c r="W18" s="52"/>
    </row>
    <row r="19" s="4" customFormat="1" ht="29.25" customHeight="1" spans="1:23">
      <c r="A19" s="22" t="s">
        <v>296</v>
      </c>
      <c r="B19" s="23"/>
      <c r="C19" s="23"/>
      <c r="D19" s="23"/>
      <c r="E19" s="24"/>
      <c r="F19" s="25"/>
      <c r="G19" s="34"/>
      <c r="H19" s="43"/>
      <c r="I19" s="43"/>
      <c r="J19" s="22" t="s">
        <v>297</v>
      </c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4"/>
      <c r="V19" s="23"/>
      <c r="W19" s="26"/>
    </row>
    <row r="20" s="1" customFormat="1" ht="72.95" customHeight="1" spans="1:23">
      <c r="A20" s="27" t="s">
        <v>358</v>
      </c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</row>
  </sheetData>
  <mergeCells count="18">
    <mergeCell ref="A1:W1"/>
    <mergeCell ref="G2:I2"/>
    <mergeCell ref="J2:L2"/>
    <mergeCell ref="M2:O2"/>
    <mergeCell ref="P2:R2"/>
    <mergeCell ref="S2:U2"/>
    <mergeCell ref="A19:E19"/>
    <mergeCell ref="F19:G19"/>
    <mergeCell ref="J19:U19"/>
    <mergeCell ref="A20:W20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51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zoomScale="125" zoomScaleNormal="125" topLeftCell="C1" workbookViewId="0">
      <selection activeCell="I8" sqref="I8:K8"/>
    </sheetView>
  </sheetViews>
  <sheetFormatPr defaultColWidth="8.1" defaultRowHeight="14.4"/>
  <cols>
    <col min="1" max="1" width="10.35" style="1" customWidth="1"/>
    <col min="2" max="2" width="11.1416666666667" style="1" customWidth="1"/>
    <col min="3" max="3" width="21.15" style="1" customWidth="1"/>
    <col min="4" max="4" width="8.89166666666667" style="1" customWidth="1"/>
    <col min="5" max="5" width="15.1916666666667" style="1" customWidth="1"/>
    <col min="6" max="6" width="12.15" style="1" customWidth="1"/>
    <col min="7" max="7" width="10.575" style="1" customWidth="1"/>
    <col min="8" max="8" width="12.6" style="1" customWidth="1"/>
    <col min="9" max="9" width="10.35" style="1" customWidth="1"/>
    <col min="10" max="13" width="9" style="1" customWidth="1"/>
    <col min="14" max="14" width="9.675" style="1" customWidth="1"/>
    <col min="15" max="16384" width="8.1" style="1"/>
  </cols>
  <sheetData>
    <row r="1" s="1" customFormat="1" ht="28.5" customHeight="1" spans="1:15">
      <c r="A1" s="5" t="s">
        <v>359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18" customHeight="1" spans="1:15">
      <c r="A2" s="35" t="s">
        <v>360</v>
      </c>
      <c r="B2" s="36" t="s">
        <v>272</v>
      </c>
      <c r="C2" s="36" t="s">
        <v>273</v>
      </c>
      <c r="D2" s="36" t="s">
        <v>274</v>
      </c>
      <c r="E2" s="35" t="s">
        <v>275</v>
      </c>
      <c r="F2" s="36" t="s">
        <v>276</v>
      </c>
      <c r="G2" s="35" t="s">
        <v>361</v>
      </c>
      <c r="H2" s="35" t="s">
        <v>362</v>
      </c>
      <c r="I2" s="35" t="s">
        <v>363</v>
      </c>
      <c r="J2" s="35" t="s">
        <v>362</v>
      </c>
      <c r="K2" s="35" t="s">
        <v>364</v>
      </c>
      <c r="L2" s="35" t="s">
        <v>362</v>
      </c>
      <c r="M2" s="36" t="s">
        <v>320</v>
      </c>
      <c r="N2" s="36" t="s">
        <v>285</v>
      </c>
    </row>
    <row r="3" s="1" customFormat="1" ht="14.25" customHeight="1" spans="1:15">
      <c r="A3" s="37">
        <v>46025</v>
      </c>
      <c r="B3" s="30" t="s">
        <v>311</v>
      </c>
      <c r="C3" s="31" t="s">
        <v>288</v>
      </c>
      <c r="D3" s="14" t="s">
        <v>101</v>
      </c>
      <c r="E3" s="15" t="s">
        <v>47</v>
      </c>
      <c r="F3" s="13" t="s">
        <v>289</v>
      </c>
      <c r="G3" s="38">
        <v>0.333333333333333</v>
      </c>
      <c r="H3" s="39" t="s">
        <v>365</v>
      </c>
      <c r="I3" s="38">
        <v>0.583333333333333</v>
      </c>
      <c r="J3" s="39" t="s">
        <v>365</v>
      </c>
      <c r="K3" s="21"/>
      <c r="L3" s="40"/>
      <c r="M3" s="40"/>
      <c r="N3" s="40" t="s">
        <v>366</v>
      </c>
      <c r="O3" s="40"/>
    </row>
    <row r="4" s="1" customFormat="1" ht="14.25" customHeight="1" spans="1:15">
      <c r="A4" s="37">
        <v>46024</v>
      </c>
      <c r="B4" s="30" t="s">
        <v>367</v>
      </c>
      <c r="C4" s="31" t="s">
        <v>288</v>
      </c>
      <c r="D4" s="14" t="s">
        <v>103</v>
      </c>
      <c r="E4" s="15" t="s">
        <v>47</v>
      </c>
      <c r="F4" s="13" t="s">
        <v>289</v>
      </c>
      <c r="G4" s="38">
        <v>0.375</v>
      </c>
      <c r="H4" s="39" t="s">
        <v>365</v>
      </c>
      <c r="I4" s="38">
        <v>0.604166666666667</v>
      </c>
      <c r="J4" s="39" t="s">
        <v>365</v>
      </c>
      <c r="K4" s="21"/>
      <c r="L4" s="35"/>
      <c r="M4" s="35"/>
      <c r="N4" s="40" t="s">
        <v>366</v>
      </c>
      <c r="O4" s="36"/>
    </row>
    <row r="5" s="1" customFormat="1" ht="14.25" customHeight="1" spans="1:15">
      <c r="A5" s="37">
        <v>46025</v>
      </c>
      <c r="B5" s="30" t="s">
        <v>368</v>
      </c>
      <c r="C5" s="31" t="s">
        <v>288</v>
      </c>
      <c r="D5" s="14" t="s">
        <v>104</v>
      </c>
      <c r="E5" s="15" t="s">
        <v>47</v>
      </c>
      <c r="F5" s="13" t="s">
        <v>289</v>
      </c>
      <c r="G5" s="38">
        <v>0.395833333333333</v>
      </c>
      <c r="H5" s="39" t="s">
        <v>365</v>
      </c>
      <c r="I5" s="38">
        <v>0.625</v>
      </c>
      <c r="J5" s="39" t="s">
        <v>365</v>
      </c>
      <c r="K5" s="21"/>
      <c r="L5" s="40"/>
      <c r="M5" s="40"/>
      <c r="N5" s="40" t="s">
        <v>366</v>
      </c>
      <c r="O5" s="40"/>
    </row>
    <row r="6" s="1" customFormat="1" ht="14.25" customHeight="1" spans="1:15">
      <c r="A6" s="37">
        <v>46036</v>
      </c>
      <c r="B6" s="30" t="s">
        <v>369</v>
      </c>
      <c r="C6" s="31" t="s">
        <v>288</v>
      </c>
      <c r="D6" s="14" t="s">
        <v>293</v>
      </c>
      <c r="E6" s="15" t="s">
        <v>47</v>
      </c>
      <c r="F6" s="13" t="s">
        <v>289</v>
      </c>
      <c r="G6" s="38">
        <v>0.395833333333333</v>
      </c>
      <c r="H6" s="39" t="s">
        <v>365</v>
      </c>
      <c r="I6" s="38">
        <v>0.625</v>
      </c>
      <c r="J6" s="39" t="s">
        <v>365</v>
      </c>
      <c r="L6" s="41"/>
      <c r="M6" s="21"/>
      <c r="N6" s="40" t="s">
        <v>366</v>
      </c>
      <c r="O6" s="21"/>
    </row>
    <row r="7" s="1" customFormat="1" ht="14.25" customHeight="1" spans="1:15">
      <c r="A7" s="37">
        <v>46028</v>
      </c>
      <c r="B7" s="30" t="s">
        <v>310</v>
      </c>
      <c r="C7" s="31" t="s">
        <v>288</v>
      </c>
      <c r="D7" s="14" t="s">
        <v>295</v>
      </c>
      <c r="E7" s="15" t="s">
        <v>47</v>
      </c>
      <c r="F7" s="13" t="s">
        <v>289</v>
      </c>
      <c r="G7" s="38">
        <v>0.416666666666667</v>
      </c>
      <c r="H7" s="39" t="s">
        <v>365</v>
      </c>
      <c r="I7" s="38">
        <v>0.645833333333334</v>
      </c>
      <c r="J7" s="42" t="s">
        <v>365</v>
      </c>
      <c r="L7" s="41"/>
      <c r="M7" s="21"/>
      <c r="N7" s="40" t="s">
        <v>366</v>
      </c>
      <c r="O7" s="21"/>
    </row>
    <row r="8" s="4" customFormat="1" ht="29.25" customHeight="1" spans="1:15">
      <c r="A8" s="22" t="s">
        <v>370</v>
      </c>
      <c r="B8" s="23"/>
      <c r="C8" s="23"/>
      <c r="D8" s="24"/>
      <c r="E8" s="25"/>
      <c r="F8" s="43"/>
      <c r="G8" s="34"/>
      <c r="H8" s="43"/>
      <c r="I8" s="22" t="s">
        <v>297</v>
      </c>
      <c r="J8" s="23"/>
      <c r="K8" s="23"/>
      <c r="L8" s="23"/>
      <c r="M8" s="23"/>
      <c r="N8" s="26"/>
    </row>
    <row r="9" s="1" customFormat="1" ht="72.95" customHeight="1" spans="1:15">
      <c r="A9" s="27" t="s">
        <v>371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</row>
  </sheetData>
  <mergeCells count="5">
    <mergeCell ref="A1:N1"/>
    <mergeCell ref="A8:D8"/>
    <mergeCell ref="E8:G8"/>
    <mergeCell ref="I8:K8"/>
    <mergeCell ref="A9:N9"/>
  </mergeCells>
  <dataValidations count="1">
    <dataValidation type="list" allowBlank="1" showInputMessage="1" showErrorMessage="1" sqref="N1 O3 N8:N1048576 O5:O7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zoomScale="125" zoomScaleNormal="125" topLeftCell="B1" workbookViewId="0">
      <selection activeCell="H13" sqref="H13:J13"/>
    </sheetView>
  </sheetViews>
  <sheetFormatPr defaultColWidth="8.1" defaultRowHeight="14.4"/>
  <cols>
    <col min="1" max="1" width="9.79166666666667" style="1" customWidth="1"/>
    <col min="2" max="2" width="8.3" style="1" customWidth="1"/>
    <col min="3" max="3" width="11.025" style="1" customWidth="1"/>
    <col min="4" max="4" width="16.9916666666667" style="1" customWidth="1"/>
    <col min="5" max="5" width="11.025" style="1" customWidth="1"/>
    <col min="6" max="6" width="15.5" style="1" customWidth="1"/>
    <col min="7" max="7" width="10.575" style="1" customWidth="1"/>
    <col min="8" max="9" width="12.6" style="1" customWidth="1"/>
    <col min="10" max="10" width="10.35" style="1" customWidth="1"/>
    <col min="11" max="16384" width="8.1" style="1"/>
  </cols>
  <sheetData>
    <row r="1" s="1" customFormat="1" ht="28.5" customHeight="1" spans="1:12">
      <c r="A1" s="5" t="s">
        <v>372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18" customHeight="1" spans="1:12">
      <c r="A2" s="6" t="s">
        <v>314</v>
      </c>
      <c r="B2" s="7" t="s">
        <v>276</v>
      </c>
      <c r="C2" s="7" t="s">
        <v>272</v>
      </c>
      <c r="D2" s="7" t="s">
        <v>273</v>
      </c>
      <c r="E2" s="7" t="s">
        <v>274</v>
      </c>
      <c r="F2" s="7" t="s">
        <v>275</v>
      </c>
      <c r="G2" s="6" t="s">
        <v>373</v>
      </c>
      <c r="H2" s="6" t="s">
        <v>374</v>
      </c>
      <c r="I2" s="6" t="s">
        <v>375</v>
      </c>
      <c r="J2" s="6" t="s">
        <v>376</v>
      </c>
      <c r="K2" s="7" t="s">
        <v>320</v>
      </c>
      <c r="L2" s="7" t="s">
        <v>285</v>
      </c>
    </row>
    <row r="3" s="2" customFormat="1" ht="15.95" customHeight="1" spans="1:12">
      <c r="A3" s="29" t="s">
        <v>377</v>
      </c>
      <c r="B3" s="13" t="s">
        <v>289</v>
      </c>
      <c r="C3" s="30" t="s">
        <v>307</v>
      </c>
      <c r="D3" s="31" t="s">
        <v>288</v>
      </c>
      <c r="E3" s="14" t="s">
        <v>101</v>
      </c>
      <c r="F3" s="15" t="s">
        <v>47</v>
      </c>
      <c r="G3" s="32" t="s">
        <v>378</v>
      </c>
      <c r="H3" s="32" t="s">
        <v>379</v>
      </c>
      <c r="I3" s="32" t="s">
        <v>380</v>
      </c>
      <c r="J3" s="33" t="s">
        <v>381</v>
      </c>
      <c r="K3" s="33" t="s">
        <v>382</v>
      </c>
      <c r="L3" s="33"/>
    </row>
    <row r="4" s="2" customFormat="1" ht="15.95" customHeight="1" spans="1:12">
      <c r="A4" s="29" t="s">
        <v>383</v>
      </c>
      <c r="B4" s="13" t="s">
        <v>289</v>
      </c>
      <c r="C4" s="30" t="s">
        <v>384</v>
      </c>
      <c r="D4" s="31" t="s">
        <v>288</v>
      </c>
      <c r="E4" s="14" t="s">
        <v>103</v>
      </c>
      <c r="F4" s="15" t="s">
        <v>47</v>
      </c>
      <c r="G4" s="32" t="s">
        <v>378</v>
      </c>
      <c r="H4" s="32" t="s">
        <v>379</v>
      </c>
      <c r="I4" s="32" t="s">
        <v>380</v>
      </c>
      <c r="J4" s="33" t="s">
        <v>381</v>
      </c>
      <c r="K4" s="33" t="s">
        <v>382</v>
      </c>
      <c r="L4" s="33"/>
    </row>
    <row r="5" s="2" customFormat="1" ht="15.95" customHeight="1" spans="1:12">
      <c r="A5" s="29" t="s">
        <v>377</v>
      </c>
      <c r="B5" s="13" t="s">
        <v>289</v>
      </c>
      <c r="C5" s="30" t="s">
        <v>338</v>
      </c>
      <c r="D5" s="31" t="s">
        <v>288</v>
      </c>
      <c r="E5" s="14" t="s">
        <v>104</v>
      </c>
      <c r="F5" s="15" t="s">
        <v>47</v>
      </c>
      <c r="G5" s="32" t="s">
        <v>378</v>
      </c>
      <c r="H5" s="32" t="s">
        <v>379</v>
      </c>
      <c r="I5" s="32" t="s">
        <v>380</v>
      </c>
      <c r="J5" s="33" t="s">
        <v>381</v>
      </c>
      <c r="K5" s="33" t="s">
        <v>382</v>
      </c>
      <c r="L5" s="33"/>
    </row>
    <row r="6" s="2" customFormat="1" ht="15.95" customHeight="1" spans="1:12">
      <c r="A6" s="29" t="s">
        <v>383</v>
      </c>
      <c r="B6" s="13" t="s">
        <v>289</v>
      </c>
      <c r="C6" s="30" t="s">
        <v>385</v>
      </c>
      <c r="D6" s="31" t="s">
        <v>288</v>
      </c>
      <c r="E6" s="14" t="s">
        <v>293</v>
      </c>
      <c r="F6" s="15" t="s">
        <v>47</v>
      </c>
      <c r="G6" s="32" t="s">
        <v>378</v>
      </c>
      <c r="H6" s="32" t="s">
        <v>379</v>
      </c>
      <c r="I6" s="32" t="s">
        <v>380</v>
      </c>
      <c r="J6" s="33" t="s">
        <v>381</v>
      </c>
      <c r="K6" s="33" t="s">
        <v>382</v>
      </c>
      <c r="L6" s="29"/>
    </row>
    <row r="7" s="2" customFormat="1" ht="15.95" customHeight="1" spans="1:12">
      <c r="A7" s="29" t="s">
        <v>383</v>
      </c>
      <c r="B7" s="13" t="s">
        <v>289</v>
      </c>
      <c r="C7" s="30" t="s">
        <v>339</v>
      </c>
      <c r="D7" s="31" t="s">
        <v>288</v>
      </c>
      <c r="E7" s="14" t="s">
        <v>295</v>
      </c>
      <c r="F7" s="15" t="s">
        <v>47</v>
      </c>
      <c r="G7" s="32" t="s">
        <v>378</v>
      </c>
      <c r="H7" s="32" t="s">
        <v>379</v>
      </c>
      <c r="I7" s="32" t="s">
        <v>380</v>
      </c>
      <c r="J7" s="33" t="s">
        <v>381</v>
      </c>
      <c r="K7" s="33" t="s">
        <v>382</v>
      </c>
      <c r="L7" s="29"/>
    </row>
    <row r="8" s="2" customFormat="1" ht="15.95" customHeight="1" spans="1:12">
      <c r="A8" s="29" t="s">
        <v>386</v>
      </c>
      <c r="B8" s="13" t="s">
        <v>341</v>
      </c>
      <c r="C8" s="30" t="s">
        <v>387</v>
      </c>
      <c r="D8" s="13" t="s">
        <v>343</v>
      </c>
      <c r="E8" s="13" t="s">
        <v>101</v>
      </c>
      <c r="F8" s="15" t="s">
        <v>47</v>
      </c>
      <c r="G8" s="32" t="s">
        <v>378</v>
      </c>
      <c r="H8" s="32" t="s">
        <v>379</v>
      </c>
      <c r="I8" s="32" t="s">
        <v>388</v>
      </c>
      <c r="J8" s="33" t="s">
        <v>381</v>
      </c>
      <c r="K8" s="33" t="s">
        <v>382</v>
      </c>
      <c r="L8" s="29"/>
    </row>
    <row r="9" s="2" customFormat="1" ht="15.95" customHeight="1" spans="1:12">
      <c r="A9" s="29" t="s">
        <v>386</v>
      </c>
      <c r="B9" s="13" t="s">
        <v>341</v>
      </c>
      <c r="C9" s="13" t="s">
        <v>349</v>
      </c>
      <c r="D9" s="13" t="s">
        <v>343</v>
      </c>
      <c r="E9" s="13" t="s">
        <v>103</v>
      </c>
      <c r="F9" s="15" t="s">
        <v>47</v>
      </c>
      <c r="G9" s="32" t="s">
        <v>378</v>
      </c>
      <c r="H9" s="32" t="s">
        <v>379</v>
      </c>
      <c r="I9" s="32" t="s">
        <v>388</v>
      </c>
      <c r="J9" s="33" t="s">
        <v>381</v>
      </c>
      <c r="K9" s="33" t="s">
        <v>382</v>
      </c>
      <c r="L9" s="29"/>
    </row>
    <row r="10" s="2" customFormat="1" ht="15.95" customHeight="1" spans="1:12">
      <c r="A10" s="29" t="s">
        <v>383</v>
      </c>
      <c r="B10" s="13" t="s">
        <v>341</v>
      </c>
      <c r="C10" s="13" t="s">
        <v>338</v>
      </c>
      <c r="D10" s="13" t="s">
        <v>343</v>
      </c>
      <c r="E10" s="13" t="s">
        <v>295</v>
      </c>
      <c r="F10" s="15" t="s">
        <v>47</v>
      </c>
      <c r="G10" s="32" t="s">
        <v>378</v>
      </c>
      <c r="H10" s="32" t="s">
        <v>379</v>
      </c>
      <c r="I10" s="32" t="s">
        <v>388</v>
      </c>
      <c r="J10" s="33" t="s">
        <v>381</v>
      </c>
      <c r="K10" s="33" t="s">
        <v>382</v>
      </c>
      <c r="L10" s="29"/>
    </row>
    <row r="11" s="2" customFormat="1" ht="15.95" customHeight="1" spans="1:12">
      <c r="A11" s="29" t="s">
        <v>377</v>
      </c>
      <c r="B11" s="13" t="s">
        <v>341</v>
      </c>
      <c r="C11" s="13" t="s">
        <v>354</v>
      </c>
      <c r="D11" s="13" t="s">
        <v>343</v>
      </c>
      <c r="E11" s="13" t="s">
        <v>355</v>
      </c>
      <c r="F11" s="15" t="s">
        <v>47</v>
      </c>
      <c r="G11" s="32" t="s">
        <v>378</v>
      </c>
      <c r="H11" s="32" t="s">
        <v>379</v>
      </c>
      <c r="I11" s="32" t="s">
        <v>388</v>
      </c>
      <c r="J11" s="33" t="s">
        <v>381</v>
      </c>
      <c r="K11" s="33" t="s">
        <v>382</v>
      </c>
      <c r="L11" s="29"/>
    </row>
    <row r="12" s="2" customFormat="1" ht="15.95" customHeight="1" spans="1:12">
      <c r="A12" s="29"/>
      <c r="B12" s="13"/>
      <c r="C12" s="30"/>
      <c r="D12" s="31"/>
      <c r="E12" s="14"/>
      <c r="F12" s="15"/>
      <c r="G12" s="32"/>
      <c r="H12" s="32"/>
      <c r="I12" s="32"/>
      <c r="J12" s="33"/>
      <c r="K12" s="33"/>
      <c r="L12" s="29"/>
    </row>
    <row r="13" s="4" customFormat="1" ht="29.25" customHeight="1" spans="1:12">
      <c r="A13" s="22" t="s">
        <v>296</v>
      </c>
      <c r="B13" s="23"/>
      <c r="C13" s="23"/>
      <c r="D13" s="23"/>
      <c r="E13" s="24"/>
      <c r="F13" s="25"/>
      <c r="G13" s="34"/>
      <c r="H13" s="22" t="s">
        <v>297</v>
      </c>
      <c r="I13" s="23"/>
      <c r="J13" s="23"/>
      <c r="K13" s="23"/>
      <c r="L13" s="26"/>
    </row>
    <row r="14" s="1" customFormat="1" ht="72.95" customHeight="1" spans="1:12">
      <c r="A14" s="27" t="s">
        <v>389</v>
      </c>
      <c r="B14" s="27"/>
      <c r="C14" s="28"/>
      <c r="D14" s="28"/>
      <c r="E14" s="28"/>
      <c r="F14" s="28"/>
      <c r="G14" s="28"/>
      <c r="H14" s="28"/>
      <c r="I14" s="28"/>
      <c r="J14" s="28"/>
      <c r="K14" s="28"/>
      <c r="L14" s="28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zoomScale="125" zoomScaleNormal="125" workbookViewId="0">
      <selection activeCell="F15" sqref="F15:H15"/>
    </sheetView>
  </sheetViews>
  <sheetFormatPr defaultColWidth="8.1" defaultRowHeight="14.4"/>
  <cols>
    <col min="1" max="1" width="6.3" style="1" customWidth="1"/>
    <col min="2" max="2" width="8.3" style="1" customWidth="1"/>
    <col min="3" max="3" width="20.475" style="1" customWidth="1"/>
    <col min="4" max="4" width="17.4416666666667" style="1" customWidth="1"/>
    <col min="5" max="5" width="15.5" style="1" customWidth="1"/>
    <col min="6" max="6" width="11.5916666666667" style="1" customWidth="1"/>
    <col min="7" max="7" width="10.8" style="1" customWidth="1"/>
    <col min="8" max="8" width="11.3666666666667" style="1" customWidth="1"/>
    <col min="9" max="9" width="12.0416666666667" style="1" customWidth="1"/>
    <col min="10" max="16384" width="8.1" style="1"/>
  </cols>
  <sheetData>
    <row r="1" s="1" customFormat="1" ht="28.5" customHeight="1" spans="1:9">
      <c r="A1" s="5" t="s">
        <v>390</v>
      </c>
      <c r="B1" s="5"/>
      <c r="C1" s="5"/>
      <c r="D1" s="5"/>
      <c r="E1" s="5"/>
      <c r="F1" s="5"/>
      <c r="G1" s="5"/>
      <c r="H1" s="5"/>
      <c r="I1" s="5"/>
    </row>
    <row r="2" s="2" customFormat="1" ht="18" customHeight="1" spans="1:9">
      <c r="A2" s="6" t="s">
        <v>271</v>
      </c>
      <c r="B2" s="7" t="s">
        <v>276</v>
      </c>
      <c r="C2" s="7" t="s">
        <v>321</v>
      </c>
      <c r="D2" s="7" t="s">
        <v>274</v>
      </c>
      <c r="E2" s="7" t="s">
        <v>275</v>
      </c>
      <c r="F2" s="6" t="s">
        <v>391</v>
      </c>
      <c r="G2" s="6" t="s">
        <v>301</v>
      </c>
      <c r="H2" s="8" t="s">
        <v>302</v>
      </c>
      <c r="I2" s="9" t="s">
        <v>304</v>
      </c>
    </row>
    <row r="3" s="2" customFormat="1" ht="18" customHeight="1" spans="1:9">
      <c r="A3" s="6"/>
      <c r="B3" s="10"/>
      <c r="C3" s="10"/>
      <c r="D3" s="10"/>
      <c r="E3" s="10"/>
      <c r="F3" s="6" t="s">
        <v>392</v>
      </c>
      <c r="G3" s="6" t="s">
        <v>305</v>
      </c>
      <c r="H3" s="11"/>
      <c r="I3" s="12"/>
    </row>
    <row r="4" s="3" customFormat="1" ht="18" customHeight="1" spans="1:9">
      <c r="A4" s="13">
        <v>1</v>
      </c>
      <c r="B4" s="13" t="s">
        <v>334</v>
      </c>
      <c r="C4" s="14" t="s">
        <v>336</v>
      </c>
      <c r="D4" s="14" t="s">
        <v>101</v>
      </c>
      <c r="E4" s="15" t="s">
        <v>47</v>
      </c>
      <c r="F4" s="16">
        <v>-0.008</v>
      </c>
      <c r="G4" s="16">
        <v>-0.01</v>
      </c>
      <c r="H4" s="17">
        <f t="shared" ref="H4:H11" si="0">SUM(F4:G4)</f>
        <v>-0.018</v>
      </c>
      <c r="I4" s="13"/>
    </row>
    <row r="5" s="3" customFormat="1" ht="18" customHeight="1" spans="1:9">
      <c r="A5" s="13">
        <v>2</v>
      </c>
      <c r="B5" s="13" t="s">
        <v>334</v>
      </c>
      <c r="C5" s="14" t="s">
        <v>336</v>
      </c>
      <c r="D5" s="14" t="s">
        <v>103</v>
      </c>
      <c r="E5" s="15" t="s">
        <v>47</v>
      </c>
      <c r="F5" s="16">
        <v>0.006</v>
      </c>
      <c r="G5" s="16">
        <v>-0.01</v>
      </c>
      <c r="H5" s="17">
        <f t="shared" si="0"/>
        <v>-0.004</v>
      </c>
      <c r="I5" s="13"/>
    </row>
    <row r="6" s="3" customFormat="1" ht="18" customHeight="1" spans="1:9">
      <c r="A6" s="13">
        <v>3</v>
      </c>
      <c r="B6" s="13" t="s">
        <v>334</v>
      </c>
      <c r="C6" s="14" t="s">
        <v>336</v>
      </c>
      <c r="D6" s="14" t="s">
        <v>104</v>
      </c>
      <c r="E6" s="15" t="s">
        <v>47</v>
      </c>
      <c r="F6" s="16">
        <v>-0.007</v>
      </c>
      <c r="G6" s="16">
        <v>-0.008</v>
      </c>
      <c r="H6" s="17">
        <f t="shared" si="0"/>
        <v>-0.015</v>
      </c>
      <c r="I6" s="13"/>
    </row>
    <row r="7" s="3" customFormat="1" ht="18" customHeight="1" spans="1:9">
      <c r="A7" s="13">
        <v>4</v>
      </c>
      <c r="B7" s="13" t="s">
        <v>334</v>
      </c>
      <c r="C7" s="14" t="s">
        <v>336</v>
      </c>
      <c r="D7" s="14" t="s">
        <v>293</v>
      </c>
      <c r="E7" s="15" t="s">
        <v>47</v>
      </c>
      <c r="F7" s="16">
        <v>0.006</v>
      </c>
      <c r="G7" s="16">
        <v>-0.01</v>
      </c>
      <c r="H7" s="17">
        <f t="shared" si="0"/>
        <v>-0.004</v>
      </c>
      <c r="I7" s="13"/>
    </row>
    <row r="8" s="3" customFormat="1" ht="18" customHeight="1" spans="1:9">
      <c r="A8" s="13">
        <v>5</v>
      </c>
      <c r="B8" s="13" t="s">
        <v>334</v>
      </c>
      <c r="C8" s="14" t="s">
        <v>336</v>
      </c>
      <c r="D8" s="14" t="s">
        <v>101</v>
      </c>
      <c r="E8" s="15" t="s">
        <v>47</v>
      </c>
      <c r="F8" s="16">
        <v>-0.007</v>
      </c>
      <c r="G8" s="16">
        <v>-0.008</v>
      </c>
      <c r="H8" s="17">
        <f t="shared" si="0"/>
        <v>-0.015</v>
      </c>
      <c r="I8" s="13"/>
    </row>
    <row r="9" s="3" customFormat="1" ht="18" customHeight="1" spans="1:9">
      <c r="A9" s="13">
        <v>6</v>
      </c>
      <c r="B9" s="13" t="s">
        <v>334</v>
      </c>
      <c r="C9" s="18" t="s">
        <v>393</v>
      </c>
      <c r="D9" s="14" t="s">
        <v>103</v>
      </c>
      <c r="E9" s="15" t="s">
        <v>47</v>
      </c>
      <c r="F9" s="16">
        <v>0.006</v>
      </c>
      <c r="G9" s="16">
        <v>-0.01</v>
      </c>
      <c r="H9" s="17">
        <f t="shared" si="0"/>
        <v>-0.004</v>
      </c>
      <c r="I9" s="13"/>
    </row>
    <row r="10" s="3" customFormat="1" ht="18" customHeight="1" spans="1:9">
      <c r="A10" s="13">
        <v>7</v>
      </c>
      <c r="B10" s="13" t="s">
        <v>334</v>
      </c>
      <c r="C10" s="18" t="s">
        <v>393</v>
      </c>
      <c r="D10" s="14" t="s">
        <v>293</v>
      </c>
      <c r="E10" s="15" t="s">
        <v>47</v>
      </c>
      <c r="F10" s="16">
        <v>-0.007</v>
      </c>
      <c r="G10" s="16">
        <v>-0.008</v>
      </c>
      <c r="H10" s="17">
        <f t="shared" si="0"/>
        <v>-0.015</v>
      </c>
      <c r="I10" s="13"/>
    </row>
    <row r="11" s="3" customFormat="1" ht="18" customHeight="1" spans="1:9">
      <c r="A11" s="13">
        <v>8</v>
      </c>
      <c r="B11" s="13" t="s">
        <v>334</v>
      </c>
      <c r="C11" s="18" t="s">
        <v>393</v>
      </c>
      <c r="D11" s="14" t="s">
        <v>355</v>
      </c>
      <c r="E11" s="15" t="s">
        <v>47</v>
      </c>
      <c r="F11" s="16">
        <v>0.006</v>
      </c>
      <c r="G11" s="16">
        <v>-0.01</v>
      </c>
      <c r="H11" s="17">
        <f t="shared" si="0"/>
        <v>-0.004</v>
      </c>
      <c r="I11" s="13"/>
    </row>
    <row r="12" s="3" customFormat="1" ht="18" customHeight="1" spans="1:9">
      <c r="A12" s="13"/>
      <c r="B12" s="13"/>
      <c r="C12" s="18"/>
      <c r="D12" s="19"/>
      <c r="E12" s="15"/>
      <c r="F12" s="16"/>
      <c r="G12" s="16"/>
      <c r="H12" s="17"/>
      <c r="I12" s="20"/>
    </row>
    <row r="13" s="3" customFormat="1" ht="18" customHeight="1" spans="1:9">
      <c r="A13" s="13"/>
      <c r="B13" s="13"/>
      <c r="C13" s="18"/>
      <c r="D13" s="19"/>
      <c r="E13" s="15"/>
      <c r="F13" s="16"/>
      <c r="G13" s="16"/>
      <c r="H13" s="17"/>
      <c r="I13" s="20"/>
    </row>
    <row r="14" s="1" customFormat="1" ht="18" customHeight="1" spans="1:9">
      <c r="A14" s="21"/>
      <c r="B14" s="21"/>
      <c r="C14" s="21"/>
      <c r="D14" s="21"/>
      <c r="E14" s="21"/>
      <c r="F14" s="21"/>
      <c r="G14" s="21"/>
      <c r="H14" s="21"/>
      <c r="I14" s="21"/>
    </row>
    <row r="15" s="4" customFormat="1" ht="29.25" customHeight="1" spans="1:9">
      <c r="A15" s="22" t="s">
        <v>370</v>
      </c>
      <c r="B15" s="23"/>
      <c r="C15" s="23"/>
      <c r="D15" s="24"/>
      <c r="E15" s="25"/>
      <c r="F15" s="22" t="s">
        <v>297</v>
      </c>
      <c r="G15" s="23"/>
      <c r="H15" s="24"/>
      <c r="I15" s="26"/>
    </row>
    <row r="16" s="1" customFormat="1" ht="51.95" customHeight="1" spans="1:9">
      <c r="A16" s="27" t="s">
        <v>394</v>
      </c>
      <c r="B16" s="27"/>
      <c r="C16" s="28"/>
      <c r="D16" s="28"/>
      <c r="E16" s="28"/>
      <c r="F16" s="28"/>
      <c r="G16" s="28"/>
      <c r="H16" s="28"/>
      <c r="I16" s="28"/>
    </row>
  </sheetData>
  <mergeCells count="11">
    <mergeCell ref="A1:I1"/>
    <mergeCell ref="A15:D15"/>
    <mergeCell ref="F15:H15"/>
    <mergeCell ref="A16:I16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12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.6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B9" sqref="B9:G9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59" t="s">
        <v>19</v>
      </c>
      <c r="C2" s="360"/>
      <c r="D2" s="360"/>
      <c r="E2" s="360"/>
      <c r="F2" s="360"/>
      <c r="G2" s="360"/>
      <c r="H2" s="360"/>
      <c r="I2" s="361"/>
    </row>
    <row r="3" ht="28" customHeight="1" spans="2:9">
      <c r="B3" s="362"/>
      <c r="C3" s="363"/>
      <c r="D3" s="364" t="s">
        <v>20</v>
      </c>
      <c r="E3" s="365"/>
      <c r="F3" s="366" t="s">
        <v>21</v>
      </c>
      <c r="G3" s="367"/>
      <c r="H3" s="364" t="s">
        <v>22</v>
      </c>
      <c r="I3" s="368"/>
    </row>
    <row r="4" ht="28" customHeight="1" spans="2:9">
      <c r="B4" s="362" t="s">
        <v>23</v>
      </c>
      <c r="C4" s="363" t="s">
        <v>24</v>
      </c>
      <c r="D4" s="363" t="s">
        <v>25</v>
      </c>
      <c r="E4" s="363" t="s">
        <v>26</v>
      </c>
      <c r="F4" s="369" t="s">
        <v>25</v>
      </c>
      <c r="G4" s="369" t="s">
        <v>26</v>
      </c>
      <c r="H4" s="363" t="s">
        <v>25</v>
      </c>
      <c r="I4" s="370" t="s">
        <v>26</v>
      </c>
    </row>
    <row r="5" ht="28" customHeight="1" spans="2:9">
      <c r="B5" s="371" t="s">
        <v>27</v>
      </c>
      <c r="C5" s="372">
        <v>13</v>
      </c>
      <c r="D5" s="372">
        <v>0</v>
      </c>
      <c r="E5" s="372">
        <v>1</v>
      </c>
      <c r="F5" s="373">
        <v>0</v>
      </c>
      <c r="G5" s="373">
        <v>1</v>
      </c>
      <c r="H5" s="372">
        <v>1</v>
      </c>
      <c r="I5" s="374">
        <v>2</v>
      </c>
    </row>
    <row r="6" ht="28" customHeight="1" spans="2:9">
      <c r="B6" s="371" t="s">
        <v>28</v>
      </c>
      <c r="C6" s="372">
        <v>20</v>
      </c>
      <c r="D6" s="372">
        <v>0</v>
      </c>
      <c r="E6" s="372">
        <v>1</v>
      </c>
      <c r="F6" s="373">
        <v>1</v>
      </c>
      <c r="G6" s="373">
        <v>2</v>
      </c>
      <c r="H6" s="372">
        <v>2</v>
      </c>
      <c r="I6" s="374">
        <v>3</v>
      </c>
    </row>
    <row r="7" ht="28" customHeight="1" spans="2:9">
      <c r="B7" s="371" t="s">
        <v>29</v>
      </c>
      <c r="C7" s="372">
        <v>32</v>
      </c>
      <c r="D7" s="372">
        <v>0</v>
      </c>
      <c r="E7" s="372">
        <v>1</v>
      </c>
      <c r="F7" s="373">
        <v>2</v>
      </c>
      <c r="G7" s="373">
        <v>3</v>
      </c>
      <c r="H7" s="372">
        <v>3</v>
      </c>
      <c r="I7" s="374">
        <v>4</v>
      </c>
    </row>
    <row r="8" ht="28" customHeight="1" spans="2:9">
      <c r="B8" s="371" t="s">
        <v>30</v>
      </c>
      <c r="C8" s="372">
        <v>50</v>
      </c>
      <c r="D8" s="372">
        <v>1</v>
      </c>
      <c r="E8" s="372">
        <v>2</v>
      </c>
      <c r="F8" s="373">
        <v>3</v>
      </c>
      <c r="G8" s="373">
        <v>4</v>
      </c>
      <c r="H8" s="372">
        <v>5</v>
      </c>
      <c r="I8" s="374">
        <v>6</v>
      </c>
    </row>
    <row r="9" ht="28" customHeight="1" spans="2:9">
      <c r="B9" s="371" t="s">
        <v>31</v>
      </c>
      <c r="C9" s="372">
        <v>80</v>
      </c>
      <c r="D9" s="372">
        <v>2</v>
      </c>
      <c r="E9" s="372">
        <v>3</v>
      </c>
      <c r="F9" s="373">
        <v>5</v>
      </c>
      <c r="G9" s="373">
        <v>6</v>
      </c>
      <c r="H9" s="372">
        <v>7</v>
      </c>
      <c r="I9" s="374">
        <v>8</v>
      </c>
    </row>
    <row r="10" ht="28" customHeight="1" spans="2:9">
      <c r="B10" s="371" t="s">
        <v>32</v>
      </c>
      <c r="C10" s="372">
        <v>125</v>
      </c>
      <c r="D10" s="372">
        <v>3</v>
      </c>
      <c r="E10" s="372">
        <v>4</v>
      </c>
      <c r="F10" s="373">
        <v>7</v>
      </c>
      <c r="G10" s="373">
        <v>8</v>
      </c>
      <c r="H10" s="372">
        <v>10</v>
      </c>
      <c r="I10" s="374">
        <v>11</v>
      </c>
    </row>
    <row r="11" ht="28" customHeight="1" spans="2:9">
      <c r="B11" s="371" t="s">
        <v>33</v>
      </c>
      <c r="C11" s="372">
        <v>200</v>
      </c>
      <c r="D11" s="372">
        <v>5</v>
      </c>
      <c r="E11" s="372">
        <v>6</v>
      </c>
      <c r="F11" s="373">
        <v>10</v>
      </c>
      <c r="G11" s="373">
        <v>11</v>
      </c>
      <c r="H11" s="372">
        <v>14</v>
      </c>
      <c r="I11" s="374">
        <v>15</v>
      </c>
    </row>
    <row r="12" ht="28" customHeight="1" spans="2:9">
      <c r="B12" s="375" t="s">
        <v>34</v>
      </c>
      <c r="C12" s="376">
        <v>315</v>
      </c>
      <c r="D12" s="376">
        <v>7</v>
      </c>
      <c r="E12" s="376">
        <v>8</v>
      </c>
      <c r="F12" s="377">
        <v>14</v>
      </c>
      <c r="G12" s="377">
        <v>15</v>
      </c>
      <c r="H12" s="376">
        <v>21</v>
      </c>
      <c r="I12" s="378">
        <v>22</v>
      </c>
    </row>
    <row r="14" spans="2:9">
      <c r="B14" s="379" t="s">
        <v>35</v>
      </c>
      <c r="C14" s="379"/>
      <c r="D14" s="37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N12" sqref="N12"/>
    </sheetView>
  </sheetViews>
  <sheetFormatPr defaultColWidth="10.3333333333333" defaultRowHeight="16.5" customHeight="1"/>
  <cols>
    <col min="1" max="1" width="11.7" style="180" customWidth="1"/>
    <col min="2" max="9" width="10.3333333333333" style="180"/>
    <col min="10" max="10" width="8.83333333333333" style="180" customWidth="1"/>
    <col min="11" max="11" width="12" style="180" customWidth="1"/>
    <col min="12" max="16384" width="10.3333333333333" style="180"/>
  </cols>
  <sheetData>
    <row r="1" ht="21.15" spans="1:11">
      <c r="A1" s="287" t="s">
        <v>36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ht="16.35" spans="1:11">
      <c r="A2" s="182" t="s">
        <v>37</v>
      </c>
      <c r="B2" s="183" t="s">
        <v>38</v>
      </c>
      <c r="C2" s="183"/>
      <c r="D2" s="184" t="s">
        <v>39</v>
      </c>
      <c r="E2" s="184"/>
      <c r="F2" s="183" t="s">
        <v>40</v>
      </c>
      <c r="G2" s="183"/>
      <c r="H2" s="185" t="s">
        <v>41</v>
      </c>
      <c r="I2" s="186" t="s">
        <v>42</v>
      </c>
      <c r="J2" s="186"/>
      <c r="K2" s="187"/>
    </row>
    <row r="3" ht="15.6" spans="1:11">
      <c r="A3" s="188" t="s">
        <v>43</v>
      </c>
      <c r="B3" s="189"/>
      <c r="C3" s="190"/>
      <c r="D3" s="191" t="s">
        <v>44</v>
      </c>
      <c r="E3" s="192"/>
      <c r="F3" s="192"/>
      <c r="G3" s="193"/>
      <c r="H3" s="191" t="s">
        <v>45</v>
      </c>
      <c r="I3" s="192"/>
      <c r="J3" s="192"/>
      <c r="K3" s="193"/>
    </row>
    <row r="4" ht="16.35" spans="1:11">
      <c r="A4" s="194" t="s">
        <v>46</v>
      </c>
      <c r="B4" s="195" t="s">
        <v>47</v>
      </c>
      <c r="C4" s="196"/>
      <c r="D4" s="252" t="s">
        <v>48</v>
      </c>
      <c r="E4" s="68"/>
      <c r="F4" s="198">
        <v>46189</v>
      </c>
      <c r="G4" s="199"/>
      <c r="H4" s="194" t="s">
        <v>49</v>
      </c>
      <c r="I4" s="197"/>
      <c r="J4" s="200" t="s">
        <v>50</v>
      </c>
      <c r="K4" s="201" t="s">
        <v>51</v>
      </c>
    </row>
    <row r="5" ht="15.6" spans="1:11">
      <c r="A5" s="202" t="s">
        <v>52</v>
      </c>
      <c r="B5" s="94" t="s">
        <v>53</v>
      </c>
      <c r="C5" s="94"/>
      <c r="D5" s="252" t="s">
        <v>54</v>
      </c>
      <c r="E5" s="68"/>
      <c r="F5" s="198">
        <v>46067</v>
      </c>
      <c r="G5" s="199"/>
      <c r="H5" s="194" t="s">
        <v>55</v>
      </c>
      <c r="I5" s="197"/>
      <c r="J5" s="200" t="s">
        <v>50</v>
      </c>
      <c r="K5" s="201" t="s">
        <v>51</v>
      </c>
    </row>
    <row r="6" ht="15.6" spans="1:11">
      <c r="A6" s="194" t="s">
        <v>56</v>
      </c>
      <c r="B6" s="288">
        <v>4</v>
      </c>
      <c r="C6" s="289">
        <v>7</v>
      </c>
      <c r="D6" s="290" t="s">
        <v>57</v>
      </c>
      <c r="E6" s="291"/>
      <c r="F6" s="198">
        <v>46162</v>
      </c>
      <c r="G6" s="199"/>
      <c r="H6" s="194" t="s">
        <v>58</v>
      </c>
      <c r="I6" s="197"/>
      <c r="J6" s="200" t="s">
        <v>50</v>
      </c>
      <c r="K6" s="201" t="s">
        <v>51</v>
      </c>
    </row>
    <row r="7" ht="15.6" spans="1:11">
      <c r="A7" s="194" t="s">
        <v>59</v>
      </c>
      <c r="B7" s="209">
        <v>60277</v>
      </c>
      <c r="C7" s="210"/>
      <c r="D7" s="290" t="s">
        <v>60</v>
      </c>
      <c r="E7" s="292"/>
      <c r="F7" s="198">
        <v>46178</v>
      </c>
      <c r="G7" s="199"/>
      <c r="H7" s="194" t="s">
        <v>61</v>
      </c>
      <c r="I7" s="197"/>
      <c r="J7" s="200" t="s">
        <v>50</v>
      </c>
      <c r="K7" s="201" t="s">
        <v>51</v>
      </c>
    </row>
    <row r="8" ht="28" customHeight="1" spans="1:11">
      <c r="A8" s="212" t="s">
        <v>62</v>
      </c>
      <c r="B8" s="213" t="s">
        <v>63</v>
      </c>
      <c r="C8" s="214"/>
      <c r="D8" s="215" t="s">
        <v>64</v>
      </c>
      <c r="E8" s="216"/>
      <c r="F8" s="293">
        <v>46151</v>
      </c>
      <c r="G8" s="294"/>
      <c r="H8" s="215" t="s">
        <v>65</v>
      </c>
      <c r="I8" s="216"/>
      <c r="J8" s="242" t="s">
        <v>50</v>
      </c>
      <c r="K8" s="243" t="s">
        <v>51</v>
      </c>
    </row>
    <row r="9" ht="16.35" spans="1:11">
      <c r="A9" s="295" t="s">
        <v>66</v>
      </c>
      <c r="B9" s="296"/>
      <c r="C9" s="296"/>
      <c r="D9" s="296"/>
      <c r="E9" s="296"/>
      <c r="F9" s="296"/>
      <c r="G9" s="296"/>
      <c r="H9" s="296"/>
      <c r="I9" s="296"/>
      <c r="J9" s="296"/>
      <c r="K9" s="297"/>
    </row>
    <row r="10" ht="16.35" spans="1:11">
      <c r="A10" s="298" t="s">
        <v>67</v>
      </c>
      <c r="B10" s="299"/>
      <c r="C10" s="299"/>
      <c r="D10" s="299"/>
      <c r="E10" s="299"/>
      <c r="F10" s="299"/>
      <c r="G10" s="299"/>
      <c r="H10" s="299"/>
      <c r="I10" s="299"/>
      <c r="J10" s="299"/>
      <c r="K10" s="300"/>
    </row>
    <row r="11" ht="15.6" spans="1:11">
      <c r="A11" s="301" t="s">
        <v>68</v>
      </c>
      <c r="B11" s="302" t="s">
        <v>69</v>
      </c>
      <c r="C11" s="303" t="s">
        <v>70</v>
      </c>
      <c r="D11" s="304"/>
      <c r="E11" s="305" t="s">
        <v>71</v>
      </c>
      <c r="F11" s="302" t="s">
        <v>69</v>
      </c>
      <c r="G11" s="303" t="s">
        <v>70</v>
      </c>
      <c r="H11" s="303" t="s">
        <v>72</v>
      </c>
      <c r="I11" s="305" t="s">
        <v>73</v>
      </c>
      <c r="J11" s="302" t="s">
        <v>69</v>
      </c>
      <c r="K11" s="306" t="s">
        <v>70</v>
      </c>
    </row>
    <row r="12" ht="15.6" spans="1:11">
      <c r="A12" s="202" t="s">
        <v>74</v>
      </c>
      <c r="B12" s="227" t="s">
        <v>69</v>
      </c>
      <c r="C12" s="200" t="s">
        <v>70</v>
      </c>
      <c r="D12" s="228"/>
      <c r="E12" s="229" t="s">
        <v>75</v>
      </c>
      <c r="F12" s="227" t="s">
        <v>69</v>
      </c>
      <c r="G12" s="200" t="s">
        <v>70</v>
      </c>
      <c r="H12" s="200" t="s">
        <v>72</v>
      </c>
      <c r="I12" s="229" t="s">
        <v>76</v>
      </c>
      <c r="J12" s="227" t="s">
        <v>69</v>
      </c>
      <c r="K12" s="201" t="s">
        <v>70</v>
      </c>
    </row>
    <row r="13" ht="15.6" spans="1:11">
      <c r="A13" s="202" t="s">
        <v>77</v>
      </c>
      <c r="B13" s="227" t="s">
        <v>69</v>
      </c>
      <c r="C13" s="200" t="s">
        <v>70</v>
      </c>
      <c r="D13" s="228"/>
      <c r="E13" s="229" t="s">
        <v>78</v>
      </c>
      <c r="F13" s="200" t="s">
        <v>79</v>
      </c>
      <c r="G13" s="200" t="s">
        <v>80</v>
      </c>
      <c r="H13" s="200" t="s">
        <v>72</v>
      </c>
      <c r="I13" s="229" t="s">
        <v>81</v>
      </c>
      <c r="J13" s="227" t="s">
        <v>69</v>
      </c>
      <c r="K13" s="201" t="s">
        <v>70</v>
      </c>
    </row>
    <row r="14" ht="16.35" spans="1:11">
      <c r="A14" s="215" t="s">
        <v>82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19"/>
    </row>
    <row r="15" ht="16.35" spans="1:11">
      <c r="A15" s="298" t="s">
        <v>83</v>
      </c>
      <c r="B15" s="299"/>
      <c r="C15" s="299"/>
      <c r="D15" s="299"/>
      <c r="E15" s="299"/>
      <c r="F15" s="299"/>
      <c r="G15" s="299"/>
      <c r="H15" s="299"/>
      <c r="I15" s="299"/>
      <c r="J15" s="299"/>
      <c r="K15" s="300"/>
    </row>
    <row r="16" ht="15.6" spans="1:11">
      <c r="A16" s="307" t="s">
        <v>84</v>
      </c>
      <c r="B16" s="303" t="s">
        <v>79</v>
      </c>
      <c r="C16" s="303" t="s">
        <v>80</v>
      </c>
      <c r="D16" s="308"/>
      <c r="E16" s="309" t="s">
        <v>85</v>
      </c>
      <c r="F16" s="303" t="s">
        <v>79</v>
      </c>
      <c r="G16" s="303" t="s">
        <v>80</v>
      </c>
      <c r="H16" s="310"/>
      <c r="I16" s="309" t="s">
        <v>86</v>
      </c>
      <c r="J16" s="303" t="s">
        <v>79</v>
      </c>
      <c r="K16" s="306" t="s">
        <v>80</v>
      </c>
    </row>
    <row r="17" customHeight="1" spans="1:22">
      <c r="A17" s="206" t="s">
        <v>87</v>
      </c>
      <c r="B17" s="200" t="s">
        <v>79</v>
      </c>
      <c r="C17" s="200" t="s">
        <v>80</v>
      </c>
      <c r="D17" s="311"/>
      <c r="E17" s="207" t="s">
        <v>88</v>
      </c>
      <c r="F17" s="200" t="s">
        <v>79</v>
      </c>
      <c r="G17" s="200" t="s">
        <v>80</v>
      </c>
      <c r="H17" s="312"/>
      <c r="I17" s="207" t="s">
        <v>89</v>
      </c>
      <c r="J17" s="200" t="s">
        <v>79</v>
      </c>
      <c r="K17" s="201" t="s">
        <v>80</v>
      </c>
      <c r="L17" s="313"/>
      <c r="M17" s="313"/>
      <c r="N17" s="313"/>
      <c r="O17" s="313"/>
      <c r="P17" s="313"/>
      <c r="Q17" s="313"/>
      <c r="R17" s="313"/>
      <c r="S17" s="313"/>
      <c r="T17" s="313"/>
      <c r="U17" s="313"/>
      <c r="V17" s="313"/>
    </row>
    <row r="18" ht="18" customHeight="1" spans="1:22">
      <c r="A18" s="314" t="s">
        <v>90</v>
      </c>
      <c r="B18" s="315"/>
      <c r="C18" s="315"/>
      <c r="D18" s="315"/>
      <c r="E18" s="315"/>
      <c r="F18" s="315"/>
      <c r="G18" s="315"/>
      <c r="H18" s="315"/>
      <c r="I18" s="315"/>
      <c r="J18" s="315"/>
      <c r="K18" s="316"/>
    </row>
    <row r="19" s="286" customFormat="1" ht="18" customHeight="1" spans="1:22">
      <c r="A19" s="298" t="s">
        <v>91</v>
      </c>
      <c r="B19" s="299"/>
      <c r="C19" s="299"/>
      <c r="D19" s="299"/>
      <c r="E19" s="299"/>
      <c r="F19" s="299"/>
      <c r="G19" s="299"/>
      <c r="H19" s="299"/>
      <c r="I19" s="299"/>
      <c r="J19" s="299"/>
      <c r="K19" s="300"/>
    </row>
    <row r="20" customHeight="1" spans="1:22">
      <c r="A20" s="317" t="s">
        <v>92</v>
      </c>
      <c r="B20" s="318"/>
      <c r="C20" s="318"/>
      <c r="D20" s="318"/>
      <c r="E20" s="318"/>
      <c r="F20" s="318"/>
      <c r="G20" s="318"/>
      <c r="H20" s="318"/>
      <c r="I20" s="318"/>
      <c r="J20" s="318"/>
      <c r="K20" s="319"/>
    </row>
    <row r="21" ht="21.75" customHeight="1" spans="1:22">
      <c r="A21" s="320" t="s">
        <v>93</v>
      </c>
      <c r="B21" s="207" t="s">
        <v>94</v>
      </c>
      <c r="C21" s="207" t="s">
        <v>95</v>
      </c>
      <c r="D21" s="207" t="s">
        <v>96</v>
      </c>
      <c r="E21" s="207" t="s">
        <v>97</v>
      </c>
      <c r="F21" s="207" t="s">
        <v>98</v>
      </c>
      <c r="G21" s="207" t="s">
        <v>99</v>
      </c>
      <c r="H21" s="207"/>
      <c r="I21" s="207"/>
      <c r="J21" s="207"/>
      <c r="K21" s="257" t="s">
        <v>100</v>
      </c>
    </row>
    <row r="22" customHeight="1" spans="1:22">
      <c r="A22" s="321" t="s">
        <v>101</v>
      </c>
      <c r="B22" s="322">
        <v>1</v>
      </c>
      <c r="C22" s="322">
        <v>1</v>
      </c>
      <c r="D22" s="322">
        <v>1</v>
      </c>
      <c r="E22" s="322">
        <v>1</v>
      </c>
      <c r="F22" s="322">
        <v>1</v>
      </c>
      <c r="G22" s="322">
        <v>1</v>
      </c>
      <c r="H22" s="322"/>
      <c r="I22" s="322"/>
      <c r="J22" s="322"/>
      <c r="K22" s="323"/>
    </row>
    <row r="23" customHeight="1" spans="1:22">
      <c r="A23" s="321" t="s">
        <v>102</v>
      </c>
      <c r="B23" s="322">
        <v>1</v>
      </c>
      <c r="C23" s="322">
        <v>1</v>
      </c>
      <c r="D23" s="322">
        <v>1</v>
      </c>
      <c r="E23" s="322">
        <v>1</v>
      </c>
      <c r="F23" s="322">
        <v>1</v>
      </c>
      <c r="G23" s="322">
        <v>1</v>
      </c>
      <c r="H23" s="322"/>
      <c r="I23" s="322"/>
      <c r="J23" s="322"/>
      <c r="K23" s="323"/>
    </row>
    <row r="24" customHeight="1" spans="1:22">
      <c r="A24" s="321" t="s">
        <v>103</v>
      </c>
      <c r="B24" s="322">
        <v>1</v>
      </c>
      <c r="C24" s="322">
        <v>1</v>
      </c>
      <c r="D24" s="322">
        <v>1</v>
      </c>
      <c r="E24" s="322">
        <v>1</v>
      </c>
      <c r="F24" s="322">
        <v>1</v>
      </c>
      <c r="G24" s="322">
        <v>1</v>
      </c>
      <c r="H24" s="322"/>
      <c r="I24" s="322"/>
      <c r="J24" s="322"/>
      <c r="K24" s="323"/>
    </row>
    <row r="25" customHeight="1" spans="1:22">
      <c r="A25" s="321" t="s">
        <v>104</v>
      </c>
      <c r="B25" s="322">
        <v>1</v>
      </c>
      <c r="C25" s="322">
        <v>1</v>
      </c>
      <c r="D25" s="322">
        <v>1</v>
      </c>
      <c r="E25" s="322">
        <v>1</v>
      </c>
      <c r="F25" s="322">
        <v>1</v>
      </c>
      <c r="G25" s="322">
        <v>1</v>
      </c>
      <c r="H25" s="322"/>
      <c r="I25" s="322"/>
      <c r="J25" s="322"/>
      <c r="K25" s="323"/>
    </row>
    <row r="26" customHeight="1" spans="1:22">
      <c r="A26" s="211"/>
      <c r="B26" s="322"/>
      <c r="C26" s="322"/>
      <c r="D26" s="322"/>
      <c r="E26" s="322"/>
      <c r="F26" s="322"/>
      <c r="G26" s="322"/>
      <c r="H26" s="322"/>
      <c r="I26" s="322"/>
      <c r="J26" s="322"/>
      <c r="K26" s="324"/>
    </row>
    <row r="27" customHeight="1" spans="1:22">
      <c r="A27" s="211"/>
      <c r="B27" s="322"/>
      <c r="C27" s="322"/>
      <c r="D27" s="322"/>
      <c r="E27" s="322"/>
      <c r="F27" s="322"/>
      <c r="G27" s="322"/>
      <c r="H27" s="322"/>
      <c r="I27" s="322"/>
      <c r="J27" s="322"/>
      <c r="K27" s="324"/>
    </row>
    <row r="28" customHeight="1" spans="1:22">
      <c r="A28" s="211"/>
      <c r="B28" s="322"/>
      <c r="C28" s="322"/>
      <c r="D28" s="322"/>
      <c r="E28" s="322"/>
      <c r="F28" s="322"/>
      <c r="G28" s="322"/>
      <c r="H28" s="322"/>
      <c r="I28" s="322"/>
      <c r="J28" s="322"/>
      <c r="K28" s="324"/>
    </row>
    <row r="29" ht="18" customHeight="1" spans="1:22">
      <c r="A29" s="325" t="s">
        <v>105</v>
      </c>
      <c r="B29" s="326"/>
      <c r="C29" s="326"/>
      <c r="D29" s="326"/>
      <c r="E29" s="326"/>
      <c r="F29" s="326"/>
      <c r="G29" s="326"/>
      <c r="H29" s="326"/>
      <c r="I29" s="326"/>
      <c r="J29" s="326"/>
      <c r="K29" s="327"/>
    </row>
    <row r="30" ht="18.75" customHeight="1" spans="1:22">
      <c r="A30" s="328" t="s">
        <v>106</v>
      </c>
      <c r="B30" s="329"/>
      <c r="C30" s="329"/>
      <c r="D30" s="329"/>
      <c r="E30" s="329"/>
      <c r="F30" s="329"/>
      <c r="G30" s="329"/>
      <c r="H30" s="329"/>
      <c r="I30" s="329"/>
      <c r="J30" s="329"/>
      <c r="K30" s="330"/>
    </row>
    <row r="31" ht="18.75" customHeight="1" spans="1:22">
      <c r="A31" s="331"/>
      <c r="B31" s="332"/>
      <c r="C31" s="332"/>
      <c r="D31" s="332"/>
      <c r="E31" s="332"/>
      <c r="F31" s="332"/>
      <c r="G31" s="332"/>
      <c r="H31" s="332"/>
      <c r="I31" s="332"/>
      <c r="J31" s="332"/>
      <c r="K31" s="333"/>
    </row>
    <row r="32" ht="18" customHeight="1" spans="1:22">
      <c r="A32" s="325" t="s">
        <v>107</v>
      </c>
      <c r="B32" s="326"/>
      <c r="C32" s="326"/>
      <c r="D32" s="326"/>
      <c r="E32" s="326"/>
      <c r="F32" s="326"/>
      <c r="G32" s="326"/>
      <c r="H32" s="326"/>
      <c r="I32" s="326"/>
      <c r="J32" s="326"/>
      <c r="K32" s="327"/>
    </row>
    <row r="33" ht="15.6" spans="1:11">
      <c r="A33" s="334" t="s">
        <v>108</v>
      </c>
      <c r="B33" s="335"/>
      <c r="C33" s="335"/>
      <c r="D33" s="335"/>
      <c r="E33" s="335"/>
      <c r="F33" s="335"/>
      <c r="G33" s="335"/>
      <c r="H33" s="335"/>
      <c r="I33" s="335"/>
      <c r="J33" s="335"/>
      <c r="K33" s="336"/>
    </row>
    <row r="34" ht="16.35" spans="1:11">
      <c r="A34" s="147" t="s">
        <v>109</v>
      </c>
      <c r="B34" s="148"/>
      <c r="C34" s="200" t="s">
        <v>50</v>
      </c>
      <c r="D34" s="200" t="s">
        <v>51</v>
      </c>
      <c r="E34" s="337" t="s">
        <v>110</v>
      </c>
      <c r="F34" s="338"/>
      <c r="G34" s="338"/>
      <c r="H34" s="338"/>
      <c r="I34" s="338"/>
      <c r="J34" s="338"/>
      <c r="K34" s="339"/>
    </row>
    <row r="35" ht="16.35" spans="1:11">
      <c r="A35" s="340" t="s">
        <v>111</v>
      </c>
      <c r="B35" s="340"/>
      <c r="C35" s="340"/>
      <c r="D35" s="340"/>
      <c r="E35" s="340"/>
      <c r="F35" s="340"/>
      <c r="G35" s="340"/>
      <c r="H35" s="340"/>
      <c r="I35" s="340"/>
      <c r="J35" s="340"/>
      <c r="K35" s="340"/>
    </row>
    <row r="36" ht="15.6" spans="1:11">
      <c r="A36" s="262" t="s">
        <v>112</v>
      </c>
      <c r="B36" s="263"/>
      <c r="C36" s="263"/>
      <c r="D36" s="263"/>
      <c r="E36" s="263"/>
      <c r="F36" s="263"/>
      <c r="G36" s="263"/>
      <c r="H36" s="263"/>
      <c r="I36" s="263"/>
      <c r="J36" s="263"/>
      <c r="K36" s="210"/>
    </row>
    <row r="37" ht="15.6" spans="1:11">
      <c r="A37" s="262" t="s">
        <v>113</v>
      </c>
      <c r="B37" s="263"/>
      <c r="C37" s="263"/>
      <c r="D37" s="263"/>
      <c r="E37" s="263"/>
      <c r="F37" s="263"/>
      <c r="G37" s="263"/>
      <c r="H37" s="263"/>
      <c r="I37" s="263"/>
      <c r="J37" s="263"/>
      <c r="K37" s="210"/>
    </row>
    <row r="38" ht="15.6" spans="1:11">
      <c r="A38" s="262" t="s">
        <v>114</v>
      </c>
      <c r="B38" s="263"/>
      <c r="C38" s="263"/>
      <c r="D38" s="263"/>
      <c r="E38" s="263"/>
      <c r="F38" s="263"/>
      <c r="G38" s="263"/>
      <c r="H38" s="263"/>
      <c r="I38" s="263"/>
      <c r="J38" s="263"/>
      <c r="K38" s="210"/>
    </row>
    <row r="39" ht="15.6" spans="1:11">
      <c r="A39" s="262" t="s">
        <v>115</v>
      </c>
      <c r="B39" s="263"/>
      <c r="C39" s="263"/>
      <c r="D39" s="263"/>
      <c r="E39" s="263"/>
      <c r="F39" s="263"/>
      <c r="G39" s="263"/>
      <c r="H39" s="263"/>
      <c r="I39" s="263"/>
      <c r="J39" s="263"/>
      <c r="K39" s="210"/>
    </row>
    <row r="40" ht="15.6" spans="1:11">
      <c r="A40" s="262" t="s">
        <v>116</v>
      </c>
      <c r="B40" s="263"/>
      <c r="C40" s="263"/>
      <c r="D40" s="263"/>
      <c r="E40" s="263"/>
      <c r="F40" s="263"/>
      <c r="G40" s="263"/>
      <c r="H40" s="263"/>
      <c r="I40" s="263"/>
      <c r="J40" s="263"/>
      <c r="K40" s="210"/>
    </row>
    <row r="41" ht="15.6" spans="1:11">
      <c r="A41" s="262" t="s">
        <v>117</v>
      </c>
      <c r="B41" s="263"/>
      <c r="C41" s="263"/>
      <c r="D41" s="263"/>
      <c r="E41" s="263"/>
      <c r="F41" s="263"/>
      <c r="G41" s="263"/>
      <c r="H41" s="263"/>
      <c r="I41" s="263"/>
      <c r="J41" s="263"/>
      <c r="K41" s="210"/>
    </row>
    <row r="42" ht="15.6" spans="1:11">
      <c r="A42" s="262"/>
      <c r="B42" s="263"/>
      <c r="C42" s="263"/>
      <c r="D42" s="263"/>
      <c r="E42" s="263"/>
      <c r="F42" s="263"/>
      <c r="G42" s="263"/>
      <c r="H42" s="263"/>
      <c r="I42" s="263"/>
      <c r="J42" s="263"/>
      <c r="K42" s="210"/>
    </row>
    <row r="43" ht="16.35" spans="1:11">
      <c r="A43" s="258" t="s">
        <v>118</v>
      </c>
      <c r="B43" s="259"/>
      <c r="C43" s="259"/>
      <c r="D43" s="259"/>
      <c r="E43" s="259"/>
      <c r="F43" s="259"/>
      <c r="G43" s="259"/>
      <c r="H43" s="259"/>
      <c r="I43" s="259"/>
      <c r="J43" s="259"/>
      <c r="K43" s="260"/>
    </row>
    <row r="44" ht="16.35" spans="1:11">
      <c r="A44" s="298" t="s">
        <v>119</v>
      </c>
      <c r="B44" s="299"/>
      <c r="C44" s="299"/>
      <c r="D44" s="299"/>
      <c r="E44" s="299"/>
      <c r="F44" s="299"/>
      <c r="G44" s="299"/>
      <c r="H44" s="299"/>
      <c r="I44" s="299"/>
      <c r="J44" s="299"/>
      <c r="K44" s="300"/>
    </row>
    <row r="45" ht="15.6" spans="1:11">
      <c r="A45" s="307" t="s">
        <v>120</v>
      </c>
      <c r="B45" s="303" t="s">
        <v>79</v>
      </c>
      <c r="C45" s="303" t="s">
        <v>80</v>
      </c>
      <c r="D45" s="303" t="s">
        <v>72</v>
      </c>
      <c r="E45" s="309" t="s">
        <v>121</v>
      </c>
      <c r="F45" s="303" t="s">
        <v>79</v>
      </c>
      <c r="G45" s="303" t="s">
        <v>80</v>
      </c>
      <c r="H45" s="303" t="s">
        <v>72</v>
      </c>
      <c r="I45" s="309" t="s">
        <v>122</v>
      </c>
      <c r="J45" s="303" t="s">
        <v>79</v>
      </c>
      <c r="K45" s="306" t="s">
        <v>80</v>
      </c>
    </row>
    <row r="46" ht="15.6" spans="1:11">
      <c r="A46" s="206" t="s">
        <v>71</v>
      </c>
      <c r="B46" s="200" t="s">
        <v>79</v>
      </c>
      <c r="C46" s="200" t="s">
        <v>80</v>
      </c>
      <c r="D46" s="200" t="s">
        <v>72</v>
      </c>
      <c r="E46" s="207" t="s">
        <v>78</v>
      </c>
      <c r="F46" s="200" t="s">
        <v>79</v>
      </c>
      <c r="G46" s="200" t="s">
        <v>80</v>
      </c>
      <c r="H46" s="200" t="s">
        <v>72</v>
      </c>
      <c r="I46" s="207" t="s">
        <v>89</v>
      </c>
      <c r="J46" s="200" t="s">
        <v>79</v>
      </c>
      <c r="K46" s="201" t="s">
        <v>80</v>
      </c>
    </row>
    <row r="47" ht="16.35" spans="1:11">
      <c r="A47" s="215" t="s">
        <v>82</v>
      </c>
      <c r="B47" s="216"/>
      <c r="C47" s="216"/>
      <c r="D47" s="216"/>
      <c r="E47" s="216"/>
      <c r="F47" s="216"/>
      <c r="G47" s="216"/>
      <c r="H47" s="216"/>
      <c r="I47" s="216"/>
      <c r="J47" s="216"/>
      <c r="K47" s="219"/>
    </row>
    <row r="48" ht="16.35" spans="1:11">
      <c r="A48" s="340" t="s">
        <v>123</v>
      </c>
      <c r="B48" s="340"/>
      <c r="C48" s="340"/>
      <c r="D48" s="340"/>
      <c r="E48" s="340"/>
      <c r="F48" s="340"/>
      <c r="G48" s="340"/>
      <c r="H48" s="340"/>
      <c r="I48" s="340"/>
      <c r="J48" s="340"/>
      <c r="K48" s="340"/>
    </row>
    <row r="49" ht="16.35" spans="1:11">
      <c r="A49" s="341"/>
      <c r="B49" s="342"/>
      <c r="C49" s="342"/>
      <c r="D49" s="342"/>
      <c r="E49" s="342"/>
      <c r="F49" s="342"/>
      <c r="G49" s="342"/>
      <c r="H49" s="342"/>
      <c r="I49" s="342"/>
      <c r="J49" s="342"/>
      <c r="K49" s="343"/>
    </row>
    <row r="50" ht="16.35" spans="1:11">
      <c r="A50" s="344" t="s">
        <v>124</v>
      </c>
      <c r="B50" s="345" t="s">
        <v>125</v>
      </c>
      <c r="C50" s="345"/>
      <c r="D50" s="346" t="s">
        <v>126</v>
      </c>
      <c r="E50" s="347" t="s">
        <v>127</v>
      </c>
      <c r="F50" s="348" t="s">
        <v>128</v>
      </c>
      <c r="G50" s="349">
        <v>46080</v>
      </c>
      <c r="H50" s="350" t="s">
        <v>129</v>
      </c>
      <c r="I50" s="351"/>
      <c r="J50" s="352" t="s">
        <v>130</v>
      </c>
      <c r="K50" s="353"/>
    </row>
    <row r="51" ht="16.35" spans="1:11">
      <c r="A51" s="340" t="s">
        <v>131</v>
      </c>
      <c r="B51" s="340"/>
      <c r="C51" s="340"/>
      <c r="D51" s="340"/>
      <c r="E51" s="340"/>
      <c r="F51" s="340"/>
      <c r="G51" s="340"/>
      <c r="H51" s="340"/>
      <c r="I51" s="340"/>
      <c r="J51" s="340"/>
      <c r="K51" s="340"/>
    </row>
    <row r="52" ht="16.35" spans="1:11">
      <c r="A52" s="354"/>
      <c r="B52" s="355"/>
      <c r="C52" s="355"/>
      <c r="D52" s="355"/>
      <c r="E52" s="355"/>
      <c r="F52" s="355"/>
      <c r="G52" s="355"/>
      <c r="H52" s="355"/>
      <c r="I52" s="355"/>
      <c r="J52" s="355"/>
      <c r="K52" s="356"/>
    </row>
    <row r="53" ht="16.35" spans="1:11">
      <c r="A53" s="344" t="s">
        <v>124</v>
      </c>
      <c r="B53" s="345" t="s">
        <v>125</v>
      </c>
      <c r="C53" s="345"/>
      <c r="D53" s="346" t="s">
        <v>126</v>
      </c>
      <c r="E53" s="357" t="s">
        <v>127</v>
      </c>
      <c r="F53" s="348" t="s">
        <v>132</v>
      </c>
      <c r="G53" s="358">
        <v>46091</v>
      </c>
      <c r="H53" s="350" t="s">
        <v>129</v>
      </c>
      <c r="I53" s="351"/>
      <c r="J53" s="352" t="s">
        <v>130</v>
      </c>
      <c r="K53" s="35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6985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184785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123190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127635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10160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3"/>
  <sheetViews>
    <sheetView view="pageBreakPreview" zoomScale="90" zoomScaleNormal="90" topLeftCell="A11" workbookViewId="0">
      <selection activeCell="N25" sqref="N25"/>
    </sheetView>
  </sheetViews>
  <sheetFormatPr defaultColWidth="9" defaultRowHeight="26" customHeight="1"/>
  <cols>
    <col min="1" max="1" width="17.1666666666667" style="63" customWidth="1"/>
    <col min="2" max="2" width="7.8" style="63" customWidth="1"/>
    <col min="3" max="8" width="9.33333333333333" style="63" customWidth="1"/>
    <col min="9" max="9" width="1.33333333333333" style="63" customWidth="1"/>
    <col min="10" max="10" width="11.5" style="63" customWidth="1"/>
    <col min="11" max="11" width="8.375" style="63" customWidth="1"/>
    <col min="12" max="12" width="10.5" style="63" customWidth="1"/>
    <col min="13" max="13" width="8.375" style="63" customWidth="1"/>
    <col min="14" max="15" width="10.875" style="63" customWidth="1"/>
    <col min="16" max="16" width="11" style="63" customWidth="1"/>
    <col min="17" max="16384" width="9" style="63"/>
  </cols>
  <sheetData>
    <row r="1" s="63" customFormat="1" ht="30" customHeight="1" spans="1:16">
      <c r="A1" s="65" t="s">
        <v>133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="64" customFormat="1" ht="25" customHeight="1" spans="1:16">
      <c r="A2" s="67" t="s">
        <v>46</v>
      </c>
      <c r="B2" s="68" t="s">
        <v>47</v>
      </c>
      <c r="C2" s="69"/>
      <c r="D2" s="70" t="s">
        <v>134</v>
      </c>
      <c r="E2" s="71" t="s">
        <v>53</v>
      </c>
      <c r="F2" s="71"/>
      <c r="G2" s="71"/>
      <c r="H2" s="71"/>
      <c r="I2" s="72"/>
      <c r="J2" s="73" t="s">
        <v>41</v>
      </c>
      <c r="K2" s="74" t="s">
        <v>42</v>
      </c>
      <c r="L2" s="75"/>
      <c r="M2" s="75"/>
      <c r="N2" s="75"/>
      <c r="O2" s="75"/>
      <c r="P2" s="76"/>
    </row>
    <row r="3" s="64" customFormat="1" ht="23" customHeight="1" spans="1:16">
      <c r="A3" s="77" t="s">
        <v>135</v>
      </c>
      <c r="B3" s="78" t="s">
        <v>136</v>
      </c>
      <c r="C3" s="77"/>
      <c r="D3" s="77"/>
      <c r="E3" s="77"/>
      <c r="F3" s="77"/>
      <c r="G3" s="77"/>
      <c r="H3" s="77"/>
      <c r="I3" s="67"/>
      <c r="J3" s="78" t="s">
        <v>137</v>
      </c>
      <c r="K3" s="77"/>
      <c r="L3" s="77"/>
      <c r="M3" s="77"/>
      <c r="N3" s="77"/>
      <c r="O3" s="77"/>
      <c r="P3" s="77"/>
    </row>
    <row r="4" s="64" customFormat="1" ht="23" customHeight="1" spans="1:16">
      <c r="A4" s="77"/>
      <c r="B4" s="79" t="s">
        <v>94</v>
      </c>
      <c r="C4" s="79" t="s">
        <v>95</v>
      </c>
      <c r="D4" s="79" t="s">
        <v>96</v>
      </c>
      <c r="E4" s="79" t="s">
        <v>97</v>
      </c>
      <c r="F4" s="79" t="s">
        <v>98</v>
      </c>
      <c r="G4" s="79" t="s">
        <v>99</v>
      </c>
      <c r="H4" s="79" t="s">
        <v>138</v>
      </c>
      <c r="I4" s="67"/>
      <c r="J4" s="79" t="s">
        <v>94</v>
      </c>
      <c r="K4" s="79" t="s">
        <v>95</v>
      </c>
      <c r="L4" s="79" t="s">
        <v>96</v>
      </c>
      <c r="M4" s="79" t="s">
        <v>97</v>
      </c>
      <c r="N4" s="79" t="s">
        <v>98</v>
      </c>
      <c r="O4" s="79" t="s">
        <v>99</v>
      </c>
      <c r="P4" s="79" t="s">
        <v>138</v>
      </c>
    </row>
    <row r="5" s="64" customFormat="1" ht="23" customHeight="1" spans="1:16">
      <c r="A5" s="77"/>
      <c r="B5" s="79" t="s">
        <v>139</v>
      </c>
      <c r="C5" s="79" t="s">
        <v>140</v>
      </c>
      <c r="D5" s="79" t="s">
        <v>141</v>
      </c>
      <c r="E5" s="79" t="s">
        <v>142</v>
      </c>
      <c r="F5" s="79" t="s">
        <v>143</v>
      </c>
      <c r="G5" s="79" t="s">
        <v>144</v>
      </c>
      <c r="H5" s="79" t="s">
        <v>145</v>
      </c>
      <c r="I5" s="67"/>
      <c r="J5" s="79" t="s">
        <v>139</v>
      </c>
      <c r="K5" s="79" t="s">
        <v>140</v>
      </c>
      <c r="L5" s="79" t="s">
        <v>141</v>
      </c>
      <c r="M5" s="79" t="s">
        <v>142</v>
      </c>
      <c r="N5" s="79" t="s">
        <v>143</v>
      </c>
      <c r="O5" s="79" t="s">
        <v>144</v>
      </c>
      <c r="P5" s="79" t="s">
        <v>145</v>
      </c>
    </row>
    <row r="6" s="64" customFormat="1" ht="21" customHeight="1" spans="1:16">
      <c r="A6" s="79" t="s">
        <v>146</v>
      </c>
      <c r="B6" s="80">
        <f t="shared" ref="B6:B8" si="0">C6-1</f>
        <v>73</v>
      </c>
      <c r="C6" s="80">
        <f t="shared" ref="C6:C8" si="1">D6-2</f>
        <v>74</v>
      </c>
      <c r="D6" s="80">
        <v>76</v>
      </c>
      <c r="E6" s="80">
        <f t="shared" ref="E6:E8" si="2">D6+2</f>
        <v>78</v>
      </c>
      <c r="F6" s="80">
        <f t="shared" ref="F6:F8" si="3">E6+2</f>
        <v>80</v>
      </c>
      <c r="G6" s="80">
        <f t="shared" ref="G6:G8" si="4">F6+1</f>
        <v>81</v>
      </c>
      <c r="H6" s="80">
        <f t="shared" ref="H6:H8" si="5">G6+1</f>
        <v>82</v>
      </c>
      <c r="I6" s="67"/>
      <c r="J6" s="81" t="s">
        <v>147</v>
      </c>
      <c r="K6" s="81" t="s">
        <v>148</v>
      </c>
      <c r="L6" s="81" t="s">
        <v>149</v>
      </c>
      <c r="M6" s="81" t="s">
        <v>148</v>
      </c>
      <c r="N6" s="81" t="s">
        <v>147</v>
      </c>
      <c r="O6" s="81" t="s">
        <v>150</v>
      </c>
      <c r="P6" s="81" t="s">
        <v>147</v>
      </c>
    </row>
    <row r="7" s="64" customFormat="1" ht="21" customHeight="1" spans="1:16">
      <c r="A7" s="79" t="s">
        <v>151</v>
      </c>
      <c r="B7" s="80">
        <f t="shared" si="0"/>
        <v>71</v>
      </c>
      <c r="C7" s="80">
        <f t="shared" si="1"/>
        <v>72</v>
      </c>
      <c r="D7" s="80">
        <v>74</v>
      </c>
      <c r="E7" s="80">
        <f t="shared" si="2"/>
        <v>76</v>
      </c>
      <c r="F7" s="80">
        <f t="shared" si="3"/>
        <v>78</v>
      </c>
      <c r="G7" s="80">
        <f t="shared" si="4"/>
        <v>79</v>
      </c>
      <c r="H7" s="80">
        <f t="shared" si="5"/>
        <v>80</v>
      </c>
      <c r="I7" s="67"/>
      <c r="J7" s="81" t="s">
        <v>152</v>
      </c>
      <c r="K7" s="81" t="s">
        <v>148</v>
      </c>
      <c r="L7" s="81" t="s">
        <v>148</v>
      </c>
      <c r="M7" s="81" t="s">
        <v>149</v>
      </c>
      <c r="N7" s="81" t="s">
        <v>153</v>
      </c>
      <c r="O7" s="81" t="s">
        <v>154</v>
      </c>
      <c r="P7" s="81" t="s">
        <v>153</v>
      </c>
    </row>
    <row r="8" s="64" customFormat="1" ht="21" customHeight="1" spans="1:16">
      <c r="A8" s="79" t="s">
        <v>155</v>
      </c>
      <c r="B8" s="80">
        <f t="shared" si="0"/>
        <v>64</v>
      </c>
      <c r="C8" s="80">
        <f t="shared" si="1"/>
        <v>65</v>
      </c>
      <c r="D8" s="80">
        <v>67</v>
      </c>
      <c r="E8" s="80">
        <f t="shared" si="2"/>
        <v>69</v>
      </c>
      <c r="F8" s="80">
        <f t="shared" si="3"/>
        <v>71</v>
      </c>
      <c r="G8" s="80">
        <f t="shared" si="4"/>
        <v>72</v>
      </c>
      <c r="H8" s="80">
        <f t="shared" si="5"/>
        <v>73</v>
      </c>
      <c r="I8" s="67"/>
      <c r="J8" s="81" t="s">
        <v>156</v>
      </c>
      <c r="K8" s="81" t="s">
        <v>148</v>
      </c>
      <c r="L8" s="81" t="s">
        <v>148</v>
      </c>
      <c r="M8" s="81" t="s">
        <v>148</v>
      </c>
      <c r="N8" s="81" t="s">
        <v>148</v>
      </c>
      <c r="O8" s="81" t="s">
        <v>148</v>
      </c>
      <c r="P8" s="81" t="s">
        <v>148</v>
      </c>
    </row>
    <row r="9" s="64" customFormat="1" ht="21" customHeight="1" spans="1:16">
      <c r="A9" s="79" t="s">
        <v>157</v>
      </c>
      <c r="B9" s="80">
        <f t="shared" ref="B9:B11" si="6">C9-4</f>
        <v>116</v>
      </c>
      <c r="C9" s="80">
        <f t="shared" ref="C9:C11" si="7">D9-4</f>
        <v>120</v>
      </c>
      <c r="D9" s="80">
        <v>124</v>
      </c>
      <c r="E9" s="80">
        <f t="shared" ref="E9:E11" si="8">D9+4</f>
        <v>128</v>
      </c>
      <c r="F9" s="80">
        <f>E9+4</f>
        <v>132</v>
      </c>
      <c r="G9" s="80">
        <f t="shared" ref="G9:G11" si="9">F9+6</f>
        <v>138</v>
      </c>
      <c r="H9" s="80">
        <f t="shared" ref="H9:H11" si="10">G9+6</f>
        <v>144</v>
      </c>
      <c r="I9" s="67"/>
      <c r="J9" s="81" t="s">
        <v>148</v>
      </c>
      <c r="K9" s="81" t="s">
        <v>148</v>
      </c>
      <c r="L9" s="81" t="s">
        <v>148</v>
      </c>
      <c r="M9" s="81" t="s">
        <v>158</v>
      </c>
      <c r="N9" s="81" t="s">
        <v>148</v>
      </c>
      <c r="O9" s="81" t="s">
        <v>148</v>
      </c>
      <c r="P9" s="81" t="s">
        <v>148</v>
      </c>
    </row>
    <row r="10" s="64" customFormat="1" ht="21" customHeight="1" spans="1:16">
      <c r="A10" s="79" t="s">
        <v>159</v>
      </c>
      <c r="B10" s="80">
        <f t="shared" si="6"/>
        <v>112</v>
      </c>
      <c r="C10" s="80">
        <f t="shared" si="7"/>
        <v>116</v>
      </c>
      <c r="D10" s="80">
        <v>120</v>
      </c>
      <c r="E10" s="80">
        <f t="shared" si="8"/>
        <v>124</v>
      </c>
      <c r="F10" s="80">
        <f>E10+5</f>
        <v>129</v>
      </c>
      <c r="G10" s="80">
        <f t="shared" si="9"/>
        <v>135</v>
      </c>
      <c r="H10" s="80">
        <f t="shared" si="10"/>
        <v>141</v>
      </c>
      <c r="I10" s="67"/>
      <c r="J10" s="81" t="s">
        <v>148</v>
      </c>
      <c r="K10" s="81" t="s">
        <v>148</v>
      </c>
      <c r="L10" s="81" t="s">
        <v>148</v>
      </c>
      <c r="M10" s="81" t="s">
        <v>148</v>
      </c>
      <c r="N10" s="81" t="s">
        <v>148</v>
      </c>
      <c r="O10" s="81" t="s">
        <v>148</v>
      </c>
      <c r="P10" s="81" t="s">
        <v>148</v>
      </c>
    </row>
    <row r="11" s="64" customFormat="1" ht="21" customHeight="1" spans="1:16">
      <c r="A11" s="79" t="s">
        <v>160</v>
      </c>
      <c r="B11" s="80">
        <f t="shared" si="6"/>
        <v>112</v>
      </c>
      <c r="C11" s="80">
        <f t="shared" si="7"/>
        <v>116</v>
      </c>
      <c r="D11" s="80">
        <v>120</v>
      </c>
      <c r="E11" s="80">
        <f t="shared" si="8"/>
        <v>124</v>
      </c>
      <c r="F11" s="80">
        <f>E11+5</f>
        <v>129</v>
      </c>
      <c r="G11" s="80">
        <f t="shared" si="9"/>
        <v>135</v>
      </c>
      <c r="H11" s="80">
        <f t="shared" si="10"/>
        <v>141</v>
      </c>
      <c r="I11" s="67"/>
      <c r="J11" s="81" t="s">
        <v>161</v>
      </c>
      <c r="K11" s="81" t="s">
        <v>162</v>
      </c>
      <c r="L11" s="81" t="s">
        <v>163</v>
      </c>
      <c r="M11" s="81" t="s">
        <v>164</v>
      </c>
      <c r="N11" s="81" t="s">
        <v>162</v>
      </c>
      <c r="O11" s="81" t="s">
        <v>165</v>
      </c>
      <c r="P11" s="81" t="s">
        <v>162</v>
      </c>
    </row>
    <row r="12" s="64" customFormat="1" ht="21" customHeight="1" spans="1:16">
      <c r="A12" s="79" t="s">
        <v>166</v>
      </c>
      <c r="B12" s="80">
        <f>C12-1.2</f>
        <v>47.6</v>
      </c>
      <c r="C12" s="80">
        <f>D12-1.2</f>
        <v>48.8</v>
      </c>
      <c r="D12" s="80">
        <v>50</v>
      </c>
      <c r="E12" s="80">
        <f>D12+1.2</f>
        <v>51.2</v>
      </c>
      <c r="F12" s="80">
        <f>E12+1.2</f>
        <v>52.4</v>
      </c>
      <c r="G12" s="80">
        <f>F12+1.4</f>
        <v>53.8</v>
      </c>
      <c r="H12" s="80">
        <f>G12+1.4</f>
        <v>55.2</v>
      </c>
      <c r="I12" s="67"/>
      <c r="J12" s="81" t="s">
        <v>167</v>
      </c>
      <c r="K12" s="81" t="s">
        <v>168</v>
      </c>
      <c r="L12" s="81" t="s">
        <v>148</v>
      </c>
      <c r="M12" s="81" t="s">
        <v>158</v>
      </c>
      <c r="N12" s="81" t="s">
        <v>148</v>
      </c>
      <c r="O12" s="81" t="s">
        <v>169</v>
      </c>
      <c r="P12" s="81" t="s">
        <v>148</v>
      </c>
    </row>
    <row r="13" s="64" customFormat="1" ht="21" customHeight="1" spans="1:16">
      <c r="A13" s="79" t="s">
        <v>170</v>
      </c>
      <c r="B13" s="80">
        <f>C13-0.6</f>
        <v>63.2</v>
      </c>
      <c r="C13" s="80">
        <f>D13-1.2</f>
        <v>63.8</v>
      </c>
      <c r="D13" s="80">
        <v>65</v>
      </c>
      <c r="E13" s="80">
        <f>D13+1.2</f>
        <v>66.2</v>
      </c>
      <c r="F13" s="80">
        <f>E13+1.2</f>
        <v>67.4</v>
      </c>
      <c r="G13" s="80">
        <f>F13+0.6</f>
        <v>68</v>
      </c>
      <c r="H13" s="80">
        <f>G13+0.6</f>
        <v>68.6</v>
      </c>
      <c r="I13" s="67"/>
      <c r="J13" s="81" t="s">
        <v>171</v>
      </c>
      <c r="K13" s="81" t="s">
        <v>172</v>
      </c>
      <c r="L13" s="81" t="s">
        <v>172</v>
      </c>
      <c r="M13" s="81" t="s">
        <v>172</v>
      </c>
      <c r="N13" s="81" t="s">
        <v>172</v>
      </c>
      <c r="O13" s="81" t="s">
        <v>172</v>
      </c>
      <c r="P13" s="81" t="s">
        <v>172</v>
      </c>
    </row>
    <row r="14" s="64" customFormat="1" ht="21" customHeight="1" spans="1:16">
      <c r="A14" s="79" t="s">
        <v>173</v>
      </c>
      <c r="B14" s="80">
        <f>C14-0.8</f>
        <v>22.9</v>
      </c>
      <c r="C14" s="80">
        <f>D14-0.8</f>
        <v>23.7</v>
      </c>
      <c r="D14" s="80">
        <v>24.5</v>
      </c>
      <c r="E14" s="80">
        <f>D14+0.8</f>
        <v>25.3</v>
      </c>
      <c r="F14" s="80">
        <f>E14+0.8</f>
        <v>26.1</v>
      </c>
      <c r="G14" s="80">
        <f>F14+1.3</f>
        <v>27.4</v>
      </c>
      <c r="H14" s="80">
        <f>G14+1.3</f>
        <v>28.7</v>
      </c>
      <c r="I14" s="67"/>
      <c r="J14" s="81" t="s">
        <v>149</v>
      </c>
      <c r="K14" s="81" t="s">
        <v>148</v>
      </c>
      <c r="L14" s="81" t="s">
        <v>171</v>
      </c>
      <c r="M14" s="81" t="s">
        <v>171</v>
      </c>
      <c r="N14" s="81" t="s">
        <v>172</v>
      </c>
      <c r="O14" s="81" t="s">
        <v>172</v>
      </c>
      <c r="P14" s="81" t="s">
        <v>172</v>
      </c>
    </row>
    <row r="15" s="64" customFormat="1" ht="21" customHeight="1" spans="1:16">
      <c r="A15" s="79" t="s">
        <v>174</v>
      </c>
      <c r="B15" s="80">
        <f>C15-0.7</f>
        <v>19.6</v>
      </c>
      <c r="C15" s="80">
        <f>D15-0.7</f>
        <v>20.3</v>
      </c>
      <c r="D15" s="80">
        <v>21</v>
      </c>
      <c r="E15" s="80">
        <f>D15+0.7</f>
        <v>21.7</v>
      </c>
      <c r="F15" s="80">
        <f>E15+0.7</f>
        <v>22.4</v>
      </c>
      <c r="G15" s="80">
        <f>F15+1</f>
        <v>23.4</v>
      </c>
      <c r="H15" s="80">
        <f>G15+1</f>
        <v>24.4</v>
      </c>
      <c r="I15" s="67"/>
      <c r="J15" s="81" t="s">
        <v>148</v>
      </c>
      <c r="K15" s="81" t="s">
        <v>148</v>
      </c>
      <c r="L15" s="81" t="s">
        <v>148</v>
      </c>
      <c r="M15" s="81" t="s">
        <v>148</v>
      </c>
      <c r="N15" s="81" t="s">
        <v>148</v>
      </c>
      <c r="O15" s="81" t="s">
        <v>148</v>
      </c>
      <c r="P15" s="81" t="s">
        <v>148</v>
      </c>
    </row>
    <row r="16" s="64" customFormat="1" ht="21" customHeight="1" spans="1:16">
      <c r="A16" s="79" t="s">
        <v>175</v>
      </c>
      <c r="B16" s="80">
        <f t="shared" ref="B16:B20" si="11">C16-0.5</f>
        <v>14</v>
      </c>
      <c r="C16" s="80">
        <f t="shared" ref="C16:C20" si="12">D16-0.5</f>
        <v>14.5</v>
      </c>
      <c r="D16" s="80">
        <v>15</v>
      </c>
      <c r="E16" s="80">
        <f>D16+0.5</f>
        <v>15.5</v>
      </c>
      <c r="F16" s="80">
        <f>E16+0.5</f>
        <v>16</v>
      </c>
      <c r="G16" s="80">
        <f>F16+0.7</f>
        <v>16.7</v>
      </c>
      <c r="H16" s="80">
        <f>G16+0.7</f>
        <v>17.4</v>
      </c>
      <c r="I16" s="67"/>
      <c r="J16" s="81" t="s">
        <v>148</v>
      </c>
      <c r="K16" s="81" t="s">
        <v>148</v>
      </c>
      <c r="L16" s="81" t="s">
        <v>148</v>
      </c>
      <c r="M16" s="81" t="s">
        <v>148</v>
      </c>
      <c r="N16" s="81" t="s">
        <v>148</v>
      </c>
      <c r="O16" s="81" t="s">
        <v>148</v>
      </c>
      <c r="P16" s="81" t="s">
        <v>148</v>
      </c>
    </row>
    <row r="17" s="64" customFormat="1" ht="21" customHeight="1" spans="1:16">
      <c r="A17" s="79" t="s">
        <v>176</v>
      </c>
      <c r="B17" s="80">
        <f>C17-1</f>
        <v>56</v>
      </c>
      <c r="C17" s="80">
        <f>D17-1</f>
        <v>57</v>
      </c>
      <c r="D17" s="80">
        <v>58</v>
      </c>
      <c r="E17" s="80">
        <f>D17+1</f>
        <v>59</v>
      </c>
      <c r="F17" s="80">
        <f>E17+1</f>
        <v>60</v>
      </c>
      <c r="G17" s="80">
        <f>F17+1.5</f>
        <v>61.5</v>
      </c>
      <c r="H17" s="80">
        <f>G17+1.5</f>
        <v>63</v>
      </c>
      <c r="I17" s="67"/>
      <c r="J17" s="81"/>
      <c r="K17" s="81" t="s">
        <v>148</v>
      </c>
      <c r="L17" s="81" t="s">
        <v>148</v>
      </c>
      <c r="M17" s="81" t="s">
        <v>148</v>
      </c>
      <c r="N17" s="81" t="s">
        <v>148</v>
      </c>
      <c r="O17" s="81" t="s">
        <v>148</v>
      </c>
      <c r="P17" s="81" t="s">
        <v>148</v>
      </c>
    </row>
    <row r="18" s="64" customFormat="1" ht="21" customHeight="1" spans="1:16">
      <c r="A18" s="79" t="s">
        <v>177</v>
      </c>
      <c r="B18" s="80">
        <f>D18</f>
        <v>10</v>
      </c>
      <c r="C18" s="80">
        <f>D18</f>
        <v>10</v>
      </c>
      <c r="D18" s="80">
        <v>10</v>
      </c>
      <c r="E18" s="80">
        <f>D18</f>
        <v>10</v>
      </c>
      <c r="F18" s="80">
        <f>D18</f>
        <v>10</v>
      </c>
      <c r="G18" s="80">
        <f>D18</f>
        <v>10</v>
      </c>
      <c r="H18" s="80">
        <f>E18</f>
        <v>10</v>
      </c>
      <c r="I18" s="67"/>
      <c r="J18" s="81" t="s">
        <v>178</v>
      </c>
      <c r="K18" s="81" t="s">
        <v>172</v>
      </c>
      <c r="L18" s="81" t="s">
        <v>172</v>
      </c>
      <c r="M18" s="81" t="s">
        <v>179</v>
      </c>
      <c r="N18" s="81" t="s">
        <v>172</v>
      </c>
      <c r="O18" s="81" t="s">
        <v>147</v>
      </c>
      <c r="P18" s="81" t="s">
        <v>172</v>
      </c>
    </row>
    <row r="19" s="64" customFormat="1" ht="21" customHeight="1" spans="1:16">
      <c r="A19" s="79" t="s">
        <v>180</v>
      </c>
      <c r="B19" s="80">
        <f t="shared" si="11"/>
        <v>35</v>
      </c>
      <c r="C19" s="80">
        <f t="shared" si="12"/>
        <v>35.5</v>
      </c>
      <c r="D19" s="80">
        <v>36</v>
      </c>
      <c r="E19" s="80">
        <f t="shared" ref="E19:H19" si="13">D19+0.5</f>
        <v>36.5</v>
      </c>
      <c r="F19" s="80">
        <f t="shared" si="13"/>
        <v>37</v>
      </c>
      <c r="G19" s="80">
        <f t="shared" si="13"/>
        <v>37.5</v>
      </c>
      <c r="H19" s="80">
        <f t="shared" si="13"/>
        <v>38</v>
      </c>
      <c r="I19" s="67"/>
      <c r="J19" s="81" t="s">
        <v>149</v>
      </c>
      <c r="K19" s="81" t="s">
        <v>148</v>
      </c>
      <c r="L19" s="81" t="s">
        <v>171</v>
      </c>
      <c r="M19" s="81" t="s">
        <v>171</v>
      </c>
      <c r="N19" s="81" t="s">
        <v>172</v>
      </c>
      <c r="O19" s="81" t="s">
        <v>172</v>
      </c>
      <c r="P19" s="81" t="s">
        <v>172</v>
      </c>
    </row>
    <row r="20" s="64" customFormat="1" ht="21" customHeight="1" spans="1:16">
      <c r="A20" s="79" t="s">
        <v>181</v>
      </c>
      <c r="B20" s="80">
        <f t="shared" si="11"/>
        <v>25.5</v>
      </c>
      <c r="C20" s="80">
        <f t="shared" si="12"/>
        <v>26</v>
      </c>
      <c r="D20" s="80">
        <v>26.5</v>
      </c>
      <c r="E20" s="80">
        <f>D20+0.5</f>
        <v>27</v>
      </c>
      <c r="F20" s="80">
        <f>E20+0.5</f>
        <v>27.5</v>
      </c>
      <c r="G20" s="80">
        <f>F20+0.75</f>
        <v>28.25</v>
      </c>
      <c r="H20" s="80">
        <f>G20+0.75</f>
        <v>29</v>
      </c>
      <c r="I20" s="67"/>
      <c r="J20" s="81" t="s">
        <v>167</v>
      </c>
      <c r="K20" s="81" t="s">
        <v>168</v>
      </c>
      <c r="L20" s="81" t="s">
        <v>148</v>
      </c>
      <c r="M20" s="81" t="s">
        <v>158</v>
      </c>
      <c r="N20" s="81" t="s">
        <v>148</v>
      </c>
      <c r="O20" s="81" t="s">
        <v>169</v>
      </c>
      <c r="P20" s="81" t="s">
        <v>148</v>
      </c>
    </row>
    <row r="21" s="64" customFormat="1" ht="19" customHeight="1" spans="1:16">
      <c r="A21" s="79" t="s">
        <v>182</v>
      </c>
      <c r="B21" s="80">
        <f>D21-1</f>
        <v>18</v>
      </c>
      <c r="C21" s="80">
        <f t="shared" ref="C21:H21" si="14">B21</f>
        <v>18</v>
      </c>
      <c r="D21" s="80">
        <v>19</v>
      </c>
      <c r="E21" s="80">
        <f t="shared" si="14"/>
        <v>19</v>
      </c>
      <c r="F21" s="80">
        <f>D21+1.5</f>
        <v>20.5</v>
      </c>
      <c r="G21" s="80">
        <f t="shared" si="14"/>
        <v>20.5</v>
      </c>
      <c r="H21" s="80">
        <f t="shared" si="14"/>
        <v>20.5</v>
      </c>
      <c r="I21" s="82"/>
      <c r="J21" s="81" t="s">
        <v>171</v>
      </c>
      <c r="K21" s="81" t="s">
        <v>172</v>
      </c>
      <c r="L21" s="81" t="s">
        <v>172</v>
      </c>
      <c r="M21" s="81" t="s">
        <v>172</v>
      </c>
      <c r="N21" s="81" t="s">
        <v>172</v>
      </c>
      <c r="O21" s="81" t="s">
        <v>172</v>
      </c>
      <c r="P21" s="81" t="s">
        <v>172</v>
      </c>
    </row>
    <row r="22" s="63" customFormat="1" ht="47" customHeight="1" spans="1:16">
      <c r="A22" s="83"/>
      <c r="B22" s="83"/>
      <c r="C22" s="83"/>
      <c r="D22" s="83"/>
      <c r="E22" s="83"/>
      <c r="F22" s="83"/>
      <c r="G22" s="83"/>
      <c r="H22" s="83"/>
      <c r="I22" s="83"/>
      <c r="K22" s="84"/>
    </row>
    <row r="23" s="63" customFormat="1" ht="47" customHeight="1" spans="1:16">
      <c r="A23" s="83"/>
      <c r="B23" s="83"/>
      <c r="C23" s="83"/>
      <c r="D23" s="83"/>
      <c r="E23" s="83"/>
      <c r="F23" s="83"/>
      <c r="G23" s="83"/>
      <c r="H23" s="83"/>
      <c r="I23" s="83"/>
      <c r="J23" s="63" t="s">
        <v>183</v>
      </c>
      <c r="K23" s="84"/>
      <c r="L23" s="63" t="s">
        <v>184</v>
      </c>
      <c r="N23" s="63" t="s">
        <v>185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1"/>
  </mergeCells>
  <pageMargins left="0.161111111111111" right="0.161111111111111" top="0.2125" bottom="0.2125" header="0.5" footer="0.5"/>
  <pageSetup paperSize="9" scale="88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topLeftCell="A2" workbookViewId="0">
      <selection activeCell="N16" sqref="N16:O16"/>
    </sheetView>
  </sheetViews>
  <sheetFormatPr defaultColWidth="10" defaultRowHeight="16.5" customHeight="1"/>
  <cols>
    <col min="1" max="1" width="10.875" style="180" customWidth="1"/>
    <col min="2" max="6" width="10" style="180"/>
    <col min="7" max="7" width="10.1" style="180"/>
    <col min="8" max="16384" width="10" style="180"/>
  </cols>
  <sheetData>
    <row r="1" ht="22.5" customHeight="1" spans="1:11">
      <c r="A1" s="181" t="s">
        <v>186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ht="17.25" customHeight="1" spans="1:11">
      <c r="A2" s="182" t="s">
        <v>37</v>
      </c>
      <c r="B2" s="183" t="s">
        <v>38</v>
      </c>
      <c r="C2" s="183"/>
      <c r="D2" s="184" t="s">
        <v>39</v>
      </c>
      <c r="E2" s="184"/>
      <c r="F2" s="183" t="s">
        <v>40</v>
      </c>
      <c r="G2" s="183"/>
      <c r="H2" s="185" t="s">
        <v>41</v>
      </c>
      <c r="I2" s="186" t="s">
        <v>42</v>
      </c>
      <c r="J2" s="186"/>
      <c r="K2" s="187"/>
    </row>
    <row r="3" customHeight="1" spans="1:11">
      <c r="A3" s="188" t="s">
        <v>43</v>
      </c>
      <c r="B3" s="189"/>
      <c r="C3" s="190"/>
      <c r="D3" s="191" t="s">
        <v>44</v>
      </c>
      <c r="E3" s="192"/>
      <c r="F3" s="192"/>
      <c r="G3" s="193"/>
      <c r="H3" s="191" t="s">
        <v>45</v>
      </c>
      <c r="I3" s="192"/>
      <c r="J3" s="192"/>
      <c r="K3" s="193"/>
    </row>
    <row r="4" customHeight="1" spans="1:11">
      <c r="A4" s="194" t="s">
        <v>46</v>
      </c>
      <c r="B4" s="195" t="s">
        <v>47</v>
      </c>
      <c r="C4" s="196"/>
      <c r="D4" s="194" t="s">
        <v>48</v>
      </c>
      <c r="E4" s="197"/>
      <c r="F4" s="198">
        <v>46189</v>
      </c>
      <c r="G4" s="199"/>
      <c r="H4" s="194" t="s">
        <v>187</v>
      </c>
      <c r="I4" s="197"/>
      <c r="J4" s="200" t="s">
        <v>50</v>
      </c>
      <c r="K4" s="201" t="s">
        <v>51</v>
      </c>
    </row>
    <row r="5" customHeight="1" spans="1:11">
      <c r="A5" s="202" t="s">
        <v>52</v>
      </c>
      <c r="B5" s="94" t="s">
        <v>53</v>
      </c>
      <c r="C5" s="94"/>
      <c r="D5" s="194" t="s">
        <v>188</v>
      </c>
      <c r="E5" s="197"/>
      <c r="F5" s="203">
        <v>1</v>
      </c>
      <c r="G5" s="204"/>
      <c r="H5" s="194" t="s">
        <v>189</v>
      </c>
      <c r="I5" s="197"/>
      <c r="J5" s="200" t="s">
        <v>50</v>
      </c>
      <c r="K5" s="201" t="s">
        <v>51</v>
      </c>
    </row>
    <row r="6" customHeight="1" spans="1:11">
      <c r="A6" s="194" t="s">
        <v>56</v>
      </c>
      <c r="B6" s="195">
        <v>4</v>
      </c>
      <c r="C6" s="196">
        <v>7</v>
      </c>
      <c r="D6" s="194" t="s">
        <v>190</v>
      </c>
      <c r="E6" s="197"/>
      <c r="F6" s="205">
        <v>0.8</v>
      </c>
      <c r="G6" s="204"/>
      <c r="H6" s="206" t="s">
        <v>191</v>
      </c>
      <c r="I6" s="207"/>
      <c r="J6" s="207"/>
      <c r="K6" s="208"/>
    </row>
    <row r="7" customHeight="1" spans="1:11">
      <c r="A7" s="194" t="s">
        <v>59</v>
      </c>
      <c r="B7" s="209">
        <v>60277</v>
      </c>
      <c r="C7" s="210"/>
      <c r="D7" s="194" t="s">
        <v>192</v>
      </c>
      <c r="E7" s="197"/>
      <c r="F7" s="205">
        <v>0.6</v>
      </c>
      <c r="G7" s="204"/>
      <c r="H7" s="211"/>
      <c r="I7" s="200"/>
      <c r="J7" s="200"/>
      <c r="K7" s="201"/>
    </row>
    <row r="8" ht="34" customHeight="1" spans="1:11">
      <c r="A8" s="212" t="s">
        <v>62</v>
      </c>
      <c r="B8" s="213" t="s">
        <v>63</v>
      </c>
      <c r="C8" s="214"/>
      <c r="D8" s="215" t="s">
        <v>64</v>
      </c>
      <c r="E8" s="216"/>
      <c r="F8" s="217">
        <v>46151</v>
      </c>
      <c r="G8" s="218"/>
      <c r="H8" s="215" t="s">
        <v>193</v>
      </c>
      <c r="I8" s="216"/>
      <c r="J8" s="216"/>
      <c r="K8" s="219"/>
    </row>
    <row r="9" customHeight="1" spans="1:11">
      <c r="A9" s="220" t="s">
        <v>194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</row>
    <row r="10" customHeight="1" spans="1:11">
      <c r="A10" s="221" t="s">
        <v>68</v>
      </c>
      <c r="B10" s="222" t="s">
        <v>69</v>
      </c>
      <c r="C10" s="223" t="s">
        <v>70</v>
      </c>
      <c r="D10" s="224"/>
      <c r="E10" s="225" t="s">
        <v>73</v>
      </c>
      <c r="F10" s="222" t="s">
        <v>69</v>
      </c>
      <c r="G10" s="223" t="s">
        <v>70</v>
      </c>
      <c r="H10" s="222"/>
      <c r="I10" s="225" t="s">
        <v>71</v>
      </c>
      <c r="J10" s="222" t="s">
        <v>69</v>
      </c>
      <c r="K10" s="226" t="s">
        <v>70</v>
      </c>
    </row>
    <row r="11" customHeight="1" spans="1:11">
      <c r="A11" s="202" t="s">
        <v>74</v>
      </c>
      <c r="B11" s="227" t="s">
        <v>69</v>
      </c>
      <c r="C11" s="200" t="s">
        <v>70</v>
      </c>
      <c r="D11" s="228"/>
      <c r="E11" s="229" t="s">
        <v>76</v>
      </c>
      <c r="F11" s="227" t="s">
        <v>69</v>
      </c>
      <c r="G11" s="200" t="s">
        <v>70</v>
      </c>
      <c r="H11" s="227"/>
      <c r="I11" s="229" t="s">
        <v>81</v>
      </c>
      <c r="J11" s="227" t="s">
        <v>69</v>
      </c>
      <c r="K11" s="201" t="s">
        <v>70</v>
      </c>
    </row>
    <row r="12" customHeight="1" spans="1:11">
      <c r="A12" s="215" t="s">
        <v>110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19"/>
    </row>
    <row r="13" customHeight="1" spans="1:11">
      <c r="A13" s="230" t="s">
        <v>195</v>
      </c>
      <c r="B13" s="230"/>
      <c r="C13" s="230"/>
      <c r="D13" s="230"/>
      <c r="E13" s="230"/>
      <c r="F13" s="230"/>
      <c r="G13" s="230"/>
      <c r="H13" s="230"/>
      <c r="I13" s="230"/>
      <c r="J13" s="230"/>
      <c r="K13" s="230"/>
    </row>
    <row r="14" customHeight="1" spans="1:11">
      <c r="A14" s="231" t="s">
        <v>196</v>
      </c>
      <c r="B14" s="232"/>
      <c r="C14" s="232"/>
      <c r="D14" s="232"/>
      <c r="E14" s="232" t="s">
        <v>197</v>
      </c>
      <c r="F14" s="232"/>
      <c r="G14" s="232"/>
      <c r="H14" s="232"/>
      <c r="I14" s="233"/>
      <c r="J14" s="233"/>
      <c r="K14" s="234"/>
    </row>
    <row r="15" customHeight="1" spans="1:11">
      <c r="A15" s="151" t="s">
        <v>198</v>
      </c>
      <c r="B15" s="152"/>
      <c r="C15" s="152"/>
      <c r="D15" s="235"/>
      <c r="E15" s="236"/>
      <c r="F15" s="152"/>
      <c r="G15" s="152"/>
      <c r="H15" s="235"/>
      <c r="I15" s="237"/>
      <c r="J15" s="238"/>
      <c r="K15" s="239"/>
    </row>
    <row r="16" customHeight="1" spans="1:11">
      <c r="A16" s="240" t="s">
        <v>199</v>
      </c>
      <c r="B16" s="241"/>
      <c r="C16" s="241"/>
      <c r="D16" s="241"/>
      <c r="E16" s="241"/>
      <c r="F16" s="241"/>
      <c r="G16" s="241"/>
      <c r="H16" s="241"/>
      <c r="I16" s="242"/>
      <c r="J16" s="242"/>
      <c r="K16" s="243"/>
    </row>
    <row r="17" customHeight="1" spans="1:11">
      <c r="A17" s="230" t="s">
        <v>200</v>
      </c>
      <c r="B17" s="230"/>
      <c r="C17" s="230"/>
      <c r="D17" s="230"/>
      <c r="E17" s="230"/>
      <c r="F17" s="230"/>
      <c r="G17" s="230"/>
      <c r="H17" s="230"/>
      <c r="I17" s="230"/>
      <c r="J17" s="230"/>
      <c r="K17" s="230"/>
    </row>
    <row r="18" customHeight="1" spans="1:11">
      <c r="A18" s="244" t="s">
        <v>193</v>
      </c>
      <c r="B18" s="245"/>
      <c r="C18" s="245"/>
      <c r="D18" s="245"/>
      <c r="E18" s="245"/>
      <c r="F18" s="245"/>
      <c r="G18" s="245"/>
      <c r="H18" s="245"/>
      <c r="I18" s="233"/>
      <c r="J18" s="233"/>
      <c r="K18" s="234"/>
    </row>
    <row r="19" customHeight="1" spans="1:11">
      <c r="A19" s="246"/>
      <c r="B19" s="247"/>
      <c r="C19" s="247"/>
      <c r="D19" s="248"/>
      <c r="E19" s="249"/>
      <c r="F19" s="247"/>
      <c r="G19" s="247"/>
      <c r="H19" s="248"/>
      <c r="I19" s="237"/>
      <c r="J19" s="238"/>
      <c r="K19" s="239"/>
    </row>
    <row r="20" customHeight="1" spans="1:11">
      <c r="A20" s="250"/>
      <c r="B20" s="242"/>
      <c r="C20" s="242"/>
      <c r="D20" s="242"/>
      <c r="E20" s="242"/>
      <c r="F20" s="242"/>
      <c r="G20" s="242"/>
      <c r="H20" s="242"/>
      <c r="I20" s="242"/>
      <c r="J20" s="242"/>
      <c r="K20" s="243"/>
    </row>
    <row r="21" customHeight="1" spans="1:11">
      <c r="A21" s="251" t="s">
        <v>107</v>
      </c>
      <c r="B21" s="251"/>
      <c r="C21" s="251"/>
      <c r="D21" s="251"/>
      <c r="E21" s="251"/>
      <c r="F21" s="251"/>
      <c r="G21" s="251"/>
      <c r="H21" s="251"/>
      <c r="I21" s="251"/>
      <c r="J21" s="251"/>
      <c r="K21" s="251"/>
    </row>
    <row r="22" customHeight="1" spans="1:11">
      <c r="A22" s="89" t="s">
        <v>108</v>
      </c>
      <c r="B22" s="95"/>
      <c r="C22" s="95"/>
      <c r="D22" s="95"/>
      <c r="E22" s="95"/>
      <c r="F22" s="95"/>
      <c r="G22" s="95"/>
      <c r="H22" s="95"/>
      <c r="I22" s="95"/>
      <c r="J22" s="95"/>
      <c r="K22" s="146"/>
    </row>
    <row r="23" customHeight="1" spans="1:11">
      <c r="A23" s="147" t="s">
        <v>109</v>
      </c>
      <c r="B23" s="148"/>
      <c r="C23" s="200" t="s">
        <v>50</v>
      </c>
      <c r="D23" s="200" t="s">
        <v>51</v>
      </c>
      <c r="E23" s="101"/>
      <c r="F23" s="101"/>
      <c r="G23" s="101"/>
      <c r="H23" s="101"/>
      <c r="I23" s="101"/>
      <c r="J23" s="101"/>
      <c r="K23" s="102"/>
    </row>
    <row r="24" customHeight="1" spans="1:11">
      <c r="A24" s="252" t="s">
        <v>201</v>
      </c>
      <c r="B24" s="195"/>
      <c r="C24" s="195"/>
      <c r="D24" s="195"/>
      <c r="E24" s="195"/>
      <c r="F24" s="195"/>
      <c r="G24" s="195"/>
      <c r="H24" s="195"/>
      <c r="I24" s="195"/>
      <c r="J24" s="195"/>
      <c r="K24" s="196"/>
    </row>
    <row r="25" customHeight="1" spans="1:11">
      <c r="A25" s="253"/>
      <c r="B25" s="254"/>
      <c r="C25" s="254"/>
      <c r="D25" s="254"/>
      <c r="E25" s="254"/>
      <c r="F25" s="254"/>
      <c r="G25" s="254"/>
      <c r="H25" s="254"/>
      <c r="I25" s="254"/>
      <c r="J25" s="254"/>
      <c r="K25" s="255"/>
    </row>
    <row r="26" customHeight="1" spans="1:11">
      <c r="A26" s="220" t="s">
        <v>119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20"/>
    </row>
    <row r="27" customHeight="1" spans="1:11">
      <c r="A27" s="188" t="s">
        <v>120</v>
      </c>
      <c r="B27" s="223" t="s">
        <v>79</v>
      </c>
      <c r="C27" s="223" t="s">
        <v>80</v>
      </c>
      <c r="D27" s="223" t="s">
        <v>72</v>
      </c>
      <c r="E27" s="189" t="s">
        <v>121</v>
      </c>
      <c r="F27" s="223" t="s">
        <v>79</v>
      </c>
      <c r="G27" s="223" t="s">
        <v>80</v>
      </c>
      <c r="H27" s="223" t="s">
        <v>72</v>
      </c>
      <c r="I27" s="189" t="s">
        <v>122</v>
      </c>
      <c r="J27" s="223" t="s">
        <v>79</v>
      </c>
      <c r="K27" s="226" t="s">
        <v>80</v>
      </c>
    </row>
    <row r="28" customHeight="1" spans="1:11">
      <c r="A28" s="206" t="s">
        <v>71</v>
      </c>
      <c r="B28" s="200" t="s">
        <v>79</v>
      </c>
      <c r="C28" s="200" t="s">
        <v>80</v>
      </c>
      <c r="D28" s="200" t="s">
        <v>72</v>
      </c>
      <c r="E28" s="207" t="s">
        <v>78</v>
      </c>
      <c r="F28" s="200" t="s">
        <v>79</v>
      </c>
      <c r="G28" s="200" t="s">
        <v>80</v>
      </c>
      <c r="H28" s="200" t="s">
        <v>72</v>
      </c>
      <c r="I28" s="207" t="s">
        <v>89</v>
      </c>
      <c r="J28" s="200" t="s">
        <v>79</v>
      </c>
      <c r="K28" s="201" t="s">
        <v>80</v>
      </c>
    </row>
    <row r="29" customHeight="1" spans="1:11">
      <c r="A29" s="194" t="s">
        <v>82</v>
      </c>
      <c r="B29" s="256"/>
      <c r="C29" s="256"/>
      <c r="D29" s="256"/>
      <c r="E29" s="256"/>
      <c r="F29" s="256"/>
      <c r="G29" s="256"/>
      <c r="H29" s="256"/>
      <c r="I29" s="256"/>
      <c r="J29" s="256"/>
      <c r="K29" s="257"/>
    </row>
    <row r="30" customHeight="1" spans="1:11">
      <c r="A30" s="258"/>
      <c r="B30" s="259"/>
      <c r="C30" s="259"/>
      <c r="D30" s="259"/>
      <c r="E30" s="259"/>
      <c r="F30" s="259"/>
      <c r="G30" s="259"/>
      <c r="H30" s="259"/>
      <c r="I30" s="259"/>
      <c r="J30" s="259"/>
      <c r="K30" s="260"/>
    </row>
    <row r="31" customHeight="1" spans="1:11">
      <c r="A31" s="261" t="s">
        <v>202</v>
      </c>
      <c r="B31" s="261"/>
      <c r="C31" s="261"/>
      <c r="D31" s="261"/>
      <c r="E31" s="261"/>
      <c r="F31" s="261"/>
      <c r="G31" s="261"/>
      <c r="H31" s="261"/>
      <c r="I31" s="261"/>
      <c r="J31" s="261"/>
      <c r="K31" s="261"/>
    </row>
    <row r="32" ht="17.25" customHeight="1" spans="1:11">
      <c r="A32" s="262" t="s">
        <v>203</v>
      </c>
      <c r="B32" s="263"/>
      <c r="C32" s="263"/>
      <c r="D32" s="263"/>
      <c r="E32" s="263"/>
      <c r="F32" s="263"/>
      <c r="G32" s="263"/>
      <c r="H32" s="263"/>
      <c r="I32" s="263"/>
      <c r="J32" s="263"/>
      <c r="K32" s="210"/>
    </row>
    <row r="33" ht="17.25" customHeight="1" spans="1:11">
      <c r="A33" s="262" t="s">
        <v>204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10"/>
    </row>
    <row r="34" ht="17.25" customHeight="1" spans="1:11">
      <c r="A34" s="262" t="s">
        <v>205</v>
      </c>
      <c r="B34" s="263"/>
      <c r="C34" s="263"/>
      <c r="D34" s="263"/>
      <c r="E34" s="263"/>
      <c r="F34" s="263"/>
      <c r="G34" s="263"/>
      <c r="H34" s="263"/>
      <c r="I34" s="263"/>
      <c r="J34" s="263"/>
      <c r="K34" s="210"/>
    </row>
    <row r="35" ht="17.25" customHeight="1" spans="1:11">
      <c r="A35" s="262"/>
      <c r="B35" s="263"/>
      <c r="C35" s="263"/>
      <c r="D35" s="263"/>
      <c r="E35" s="263"/>
      <c r="F35" s="263"/>
      <c r="G35" s="263"/>
      <c r="H35" s="263"/>
      <c r="I35" s="263"/>
      <c r="J35" s="263"/>
      <c r="K35" s="210"/>
    </row>
    <row r="36" ht="17.25" customHeight="1" spans="1:11">
      <c r="A36" s="262"/>
      <c r="B36" s="263"/>
      <c r="C36" s="263"/>
      <c r="D36" s="263"/>
      <c r="E36" s="263"/>
      <c r="F36" s="263"/>
      <c r="G36" s="263"/>
      <c r="H36" s="263"/>
      <c r="I36" s="263"/>
      <c r="J36" s="263"/>
      <c r="K36" s="210"/>
    </row>
    <row r="37" ht="17.25" customHeight="1" spans="1:11">
      <c r="A37" s="262"/>
      <c r="B37" s="263"/>
      <c r="C37" s="263"/>
      <c r="D37" s="263"/>
      <c r="E37" s="263"/>
      <c r="F37" s="263"/>
      <c r="G37" s="263"/>
      <c r="H37" s="263"/>
      <c r="I37" s="263"/>
      <c r="J37" s="263"/>
      <c r="K37" s="210"/>
    </row>
    <row r="38" ht="17.25" customHeight="1" spans="1:11">
      <c r="A38" s="262"/>
      <c r="B38" s="263"/>
      <c r="C38" s="263"/>
      <c r="D38" s="263"/>
      <c r="E38" s="263"/>
      <c r="F38" s="263"/>
      <c r="G38" s="263"/>
      <c r="H38" s="263"/>
      <c r="I38" s="263"/>
      <c r="J38" s="263"/>
      <c r="K38" s="210"/>
    </row>
    <row r="39" ht="17.25" customHeight="1" spans="1:11">
      <c r="A39" s="262"/>
      <c r="B39" s="263"/>
      <c r="C39" s="263"/>
      <c r="D39" s="263"/>
      <c r="E39" s="263"/>
      <c r="F39" s="263"/>
      <c r="G39" s="263"/>
      <c r="H39" s="263"/>
      <c r="I39" s="263"/>
      <c r="J39" s="263"/>
      <c r="K39" s="210"/>
    </row>
    <row r="40" ht="17.25" customHeight="1" spans="1:11">
      <c r="A40" s="262"/>
      <c r="B40" s="263"/>
      <c r="C40" s="263"/>
      <c r="D40" s="263"/>
      <c r="E40" s="263"/>
      <c r="F40" s="263"/>
      <c r="G40" s="263"/>
      <c r="H40" s="263"/>
      <c r="I40" s="263"/>
      <c r="J40" s="263"/>
      <c r="K40" s="210"/>
    </row>
    <row r="41" ht="17.25" customHeight="1" spans="1:11">
      <c r="A41" s="262"/>
      <c r="B41" s="263"/>
      <c r="C41" s="263"/>
      <c r="D41" s="263"/>
      <c r="E41" s="263"/>
      <c r="F41" s="263"/>
      <c r="G41" s="263"/>
      <c r="H41" s="263"/>
      <c r="I41" s="263"/>
      <c r="J41" s="263"/>
      <c r="K41" s="210"/>
    </row>
    <row r="42" ht="17.25" customHeight="1" spans="1:11">
      <c r="A42" s="262"/>
      <c r="B42" s="263"/>
      <c r="C42" s="263"/>
      <c r="D42" s="263"/>
      <c r="E42" s="263"/>
      <c r="F42" s="263"/>
      <c r="G42" s="263"/>
      <c r="H42" s="263"/>
      <c r="I42" s="263"/>
      <c r="J42" s="263"/>
      <c r="K42" s="210"/>
    </row>
    <row r="43" ht="17.25" customHeight="1" spans="1:11">
      <c r="A43" s="258" t="s">
        <v>118</v>
      </c>
      <c r="B43" s="259"/>
      <c r="C43" s="259"/>
      <c r="D43" s="259"/>
      <c r="E43" s="259"/>
      <c r="F43" s="259"/>
      <c r="G43" s="259"/>
      <c r="H43" s="259"/>
      <c r="I43" s="259"/>
      <c r="J43" s="259"/>
      <c r="K43" s="260"/>
    </row>
    <row r="44" customHeight="1" spans="1:11">
      <c r="A44" s="261" t="s">
        <v>206</v>
      </c>
      <c r="B44" s="261"/>
      <c r="C44" s="261"/>
      <c r="D44" s="261"/>
      <c r="E44" s="261"/>
      <c r="F44" s="261"/>
      <c r="G44" s="261"/>
      <c r="H44" s="261"/>
      <c r="I44" s="261"/>
      <c r="J44" s="261"/>
      <c r="K44" s="261"/>
    </row>
    <row r="45" ht="18" customHeight="1" spans="1:11">
      <c r="A45" s="264" t="s">
        <v>110</v>
      </c>
      <c r="B45" s="265"/>
      <c r="C45" s="265"/>
      <c r="D45" s="265"/>
      <c r="E45" s="265"/>
      <c r="F45" s="265"/>
      <c r="G45" s="265"/>
      <c r="H45" s="265"/>
      <c r="I45" s="265"/>
      <c r="J45" s="265"/>
      <c r="K45" s="266"/>
    </row>
    <row r="46" ht="18" customHeight="1" spans="1:11">
      <c r="A46" s="264"/>
      <c r="B46" s="265"/>
      <c r="C46" s="265"/>
      <c r="D46" s="265"/>
      <c r="E46" s="265"/>
      <c r="F46" s="265"/>
      <c r="G46" s="265"/>
      <c r="H46" s="265"/>
      <c r="I46" s="265"/>
      <c r="J46" s="265"/>
      <c r="K46" s="266"/>
    </row>
    <row r="47" ht="18" customHeight="1" spans="1:11">
      <c r="A47" s="253"/>
      <c r="B47" s="254"/>
      <c r="C47" s="254"/>
      <c r="D47" s="254"/>
      <c r="E47" s="254"/>
      <c r="F47" s="254"/>
      <c r="G47" s="254"/>
      <c r="H47" s="254"/>
      <c r="I47" s="254"/>
      <c r="J47" s="254"/>
      <c r="K47" s="255"/>
    </row>
    <row r="48" ht="21" customHeight="1" spans="1:11">
      <c r="A48" s="267" t="s">
        <v>124</v>
      </c>
      <c r="B48" s="268" t="s">
        <v>207</v>
      </c>
      <c r="C48" s="268"/>
      <c r="D48" s="269" t="s">
        <v>126</v>
      </c>
      <c r="E48" s="270"/>
      <c r="F48" s="269" t="s">
        <v>128</v>
      </c>
      <c r="G48" s="271"/>
      <c r="H48" s="272" t="s">
        <v>129</v>
      </c>
      <c r="I48" s="272"/>
      <c r="J48" s="268"/>
      <c r="K48" s="273"/>
    </row>
    <row r="49" customHeight="1" spans="1:11">
      <c r="A49" s="274" t="s">
        <v>131</v>
      </c>
      <c r="B49" s="275"/>
      <c r="C49" s="275"/>
      <c r="D49" s="275"/>
      <c r="E49" s="275"/>
      <c r="F49" s="275"/>
      <c r="G49" s="275"/>
      <c r="H49" s="275"/>
      <c r="I49" s="275"/>
      <c r="J49" s="275"/>
      <c r="K49" s="276"/>
    </row>
    <row r="50" customHeight="1" spans="1:11">
      <c r="A50" s="277"/>
      <c r="B50" s="278"/>
      <c r="C50" s="278"/>
      <c r="D50" s="278"/>
      <c r="E50" s="278"/>
      <c r="F50" s="278"/>
      <c r="G50" s="278"/>
      <c r="H50" s="278"/>
      <c r="I50" s="278"/>
      <c r="J50" s="278"/>
      <c r="K50" s="279"/>
    </row>
    <row r="51" customHeight="1" spans="1:11">
      <c r="A51" s="280"/>
      <c r="B51" s="281"/>
      <c r="C51" s="281"/>
      <c r="D51" s="281"/>
      <c r="E51" s="281"/>
      <c r="F51" s="281"/>
      <c r="G51" s="281"/>
      <c r="H51" s="281"/>
      <c r="I51" s="281"/>
      <c r="J51" s="281"/>
      <c r="K51" s="282"/>
    </row>
    <row r="52" ht="21" customHeight="1" spans="1:11">
      <c r="A52" s="267" t="s">
        <v>124</v>
      </c>
      <c r="B52" s="268" t="s">
        <v>207</v>
      </c>
      <c r="C52" s="268"/>
      <c r="D52" s="269" t="s">
        <v>126</v>
      </c>
      <c r="E52" s="269" t="s">
        <v>127</v>
      </c>
      <c r="F52" s="269" t="s">
        <v>128</v>
      </c>
      <c r="G52" s="283">
        <v>46114</v>
      </c>
      <c r="H52" s="272" t="s">
        <v>129</v>
      </c>
      <c r="I52" s="272"/>
      <c r="J52" s="284" t="s">
        <v>130</v>
      </c>
      <c r="K52" s="28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3"/>
  <sheetViews>
    <sheetView view="pageBreakPreview" zoomScale="80" zoomScaleNormal="90" topLeftCell="A19" workbookViewId="0">
      <selection activeCell="L27" sqref="L27"/>
    </sheetView>
  </sheetViews>
  <sheetFormatPr defaultColWidth="9" defaultRowHeight="26" customHeight="1"/>
  <cols>
    <col min="1" max="1" width="17.1666666666667" style="63" customWidth="1"/>
    <col min="2" max="2" width="7.8" style="63" customWidth="1"/>
    <col min="3" max="8" width="9.33333333333333" style="63" customWidth="1"/>
    <col min="9" max="9" width="1.33333333333333" style="63" customWidth="1"/>
    <col min="10" max="10" width="11.5" style="63" customWidth="1"/>
    <col min="11" max="11" width="8.375" style="63" customWidth="1"/>
    <col min="12" max="12" width="10.5" style="63" customWidth="1"/>
    <col min="13" max="13" width="8.375" style="63" customWidth="1"/>
    <col min="14" max="15" width="10.875" style="63" customWidth="1"/>
    <col min="16" max="16" width="11" style="63" customWidth="1"/>
    <col min="17" max="16384" width="9" style="63"/>
  </cols>
  <sheetData>
    <row r="1" s="63" customFormat="1" ht="30" customHeight="1" spans="1:16">
      <c r="A1" s="65" t="s">
        <v>133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="64" customFormat="1" ht="25" customHeight="1" spans="1:16">
      <c r="A2" s="67" t="s">
        <v>46</v>
      </c>
      <c r="B2" s="68" t="s">
        <v>47</v>
      </c>
      <c r="C2" s="69"/>
      <c r="D2" s="70" t="s">
        <v>134</v>
      </c>
      <c r="E2" s="71" t="s">
        <v>53</v>
      </c>
      <c r="F2" s="71"/>
      <c r="G2" s="71"/>
      <c r="H2" s="71"/>
      <c r="I2" s="72"/>
      <c r="J2" s="73" t="s">
        <v>41</v>
      </c>
      <c r="K2" s="74" t="s">
        <v>42</v>
      </c>
      <c r="L2" s="75"/>
      <c r="M2" s="75"/>
      <c r="N2" s="75"/>
      <c r="O2" s="75"/>
      <c r="P2" s="76"/>
    </row>
    <row r="3" s="64" customFormat="1" ht="23" customHeight="1" spans="1:16">
      <c r="A3" s="77" t="s">
        <v>135</v>
      </c>
      <c r="B3" s="78" t="s">
        <v>136</v>
      </c>
      <c r="C3" s="77"/>
      <c r="D3" s="77"/>
      <c r="E3" s="77"/>
      <c r="F3" s="77"/>
      <c r="G3" s="77"/>
      <c r="H3" s="77"/>
      <c r="I3" s="67"/>
      <c r="J3" s="78" t="s">
        <v>137</v>
      </c>
      <c r="K3" s="77"/>
      <c r="L3" s="77"/>
      <c r="M3" s="77"/>
      <c r="N3" s="77"/>
      <c r="O3" s="77"/>
      <c r="P3" s="77"/>
    </row>
    <row r="4" s="64" customFormat="1" ht="23" customHeight="1" spans="1:16">
      <c r="A4" s="77"/>
      <c r="B4" s="79" t="s">
        <v>94</v>
      </c>
      <c r="C4" s="79" t="s">
        <v>95</v>
      </c>
      <c r="D4" s="79" t="s">
        <v>96</v>
      </c>
      <c r="E4" s="79" t="s">
        <v>97</v>
      </c>
      <c r="F4" s="79" t="s">
        <v>98</v>
      </c>
      <c r="G4" s="79" t="s">
        <v>99</v>
      </c>
      <c r="H4" s="79" t="s">
        <v>138</v>
      </c>
      <c r="I4" s="67"/>
      <c r="J4" s="79" t="s">
        <v>94</v>
      </c>
      <c r="K4" s="79" t="s">
        <v>95</v>
      </c>
      <c r="L4" s="79" t="s">
        <v>96</v>
      </c>
      <c r="M4" s="79" t="s">
        <v>97</v>
      </c>
      <c r="N4" s="79" t="s">
        <v>98</v>
      </c>
      <c r="O4" s="79" t="s">
        <v>99</v>
      </c>
      <c r="P4" s="79" t="s">
        <v>138</v>
      </c>
    </row>
    <row r="5" s="64" customFormat="1" ht="23" customHeight="1" spans="1:16">
      <c r="A5" s="77"/>
      <c r="B5" s="79" t="s">
        <v>139</v>
      </c>
      <c r="C5" s="79" t="s">
        <v>140</v>
      </c>
      <c r="D5" s="79" t="s">
        <v>141</v>
      </c>
      <c r="E5" s="79" t="s">
        <v>142</v>
      </c>
      <c r="F5" s="79" t="s">
        <v>143</v>
      </c>
      <c r="G5" s="79" t="s">
        <v>144</v>
      </c>
      <c r="H5" s="79" t="s">
        <v>145</v>
      </c>
      <c r="I5" s="67"/>
      <c r="J5" s="79" t="s">
        <v>139</v>
      </c>
      <c r="K5" s="79" t="s">
        <v>140</v>
      </c>
      <c r="L5" s="79" t="s">
        <v>141</v>
      </c>
      <c r="M5" s="79" t="s">
        <v>142</v>
      </c>
      <c r="N5" s="79" t="s">
        <v>143</v>
      </c>
      <c r="O5" s="79" t="s">
        <v>144</v>
      </c>
      <c r="P5" s="79" t="s">
        <v>145</v>
      </c>
    </row>
    <row r="6" s="64" customFormat="1" ht="21" customHeight="1" spans="1:16">
      <c r="A6" s="79" t="s">
        <v>146</v>
      </c>
      <c r="B6" s="80">
        <f t="shared" ref="B6:B8" si="0">C6-1</f>
        <v>73</v>
      </c>
      <c r="C6" s="80">
        <f t="shared" ref="C6:C8" si="1">D6-2</f>
        <v>74</v>
      </c>
      <c r="D6" s="80">
        <v>76</v>
      </c>
      <c r="E6" s="80">
        <f t="shared" ref="E6:E8" si="2">D6+2</f>
        <v>78</v>
      </c>
      <c r="F6" s="80">
        <f t="shared" ref="F6:F8" si="3">E6+2</f>
        <v>80</v>
      </c>
      <c r="G6" s="80">
        <f t="shared" ref="G6:G8" si="4">F6+1</f>
        <v>81</v>
      </c>
      <c r="H6" s="80">
        <f t="shared" ref="H6:H8" si="5">G6+1</f>
        <v>82</v>
      </c>
      <c r="I6" s="67"/>
      <c r="J6" s="81" t="s">
        <v>147</v>
      </c>
      <c r="K6" s="81" t="s">
        <v>148</v>
      </c>
      <c r="L6" s="81" t="s">
        <v>149</v>
      </c>
      <c r="M6" s="81" t="s">
        <v>148</v>
      </c>
      <c r="N6" s="81" t="s">
        <v>147</v>
      </c>
      <c r="O6" s="81" t="s">
        <v>150</v>
      </c>
      <c r="P6" s="81" t="s">
        <v>147</v>
      </c>
    </row>
    <row r="7" s="64" customFormat="1" ht="21" customHeight="1" spans="1:16">
      <c r="A7" s="79" t="s">
        <v>151</v>
      </c>
      <c r="B7" s="80">
        <f t="shared" si="0"/>
        <v>71</v>
      </c>
      <c r="C7" s="80">
        <f t="shared" si="1"/>
        <v>72</v>
      </c>
      <c r="D7" s="80">
        <v>74</v>
      </c>
      <c r="E7" s="80">
        <f t="shared" si="2"/>
        <v>76</v>
      </c>
      <c r="F7" s="80">
        <f t="shared" si="3"/>
        <v>78</v>
      </c>
      <c r="G7" s="80">
        <f t="shared" si="4"/>
        <v>79</v>
      </c>
      <c r="H7" s="80">
        <f t="shared" si="5"/>
        <v>80</v>
      </c>
      <c r="I7" s="67"/>
      <c r="J7" s="81" t="s">
        <v>152</v>
      </c>
      <c r="K7" s="81" t="s">
        <v>148</v>
      </c>
      <c r="L7" s="81" t="s">
        <v>148</v>
      </c>
      <c r="M7" s="81" t="s">
        <v>149</v>
      </c>
      <c r="N7" s="81" t="s">
        <v>153</v>
      </c>
      <c r="O7" s="81" t="s">
        <v>154</v>
      </c>
      <c r="P7" s="81" t="s">
        <v>153</v>
      </c>
    </row>
    <row r="8" s="64" customFormat="1" ht="21" customHeight="1" spans="1:16">
      <c r="A8" s="79" t="s">
        <v>155</v>
      </c>
      <c r="B8" s="80">
        <f t="shared" si="0"/>
        <v>64</v>
      </c>
      <c r="C8" s="80">
        <f t="shared" si="1"/>
        <v>65</v>
      </c>
      <c r="D8" s="80">
        <v>67</v>
      </c>
      <c r="E8" s="80">
        <f t="shared" si="2"/>
        <v>69</v>
      </c>
      <c r="F8" s="80">
        <f t="shared" si="3"/>
        <v>71</v>
      </c>
      <c r="G8" s="80">
        <f t="shared" si="4"/>
        <v>72</v>
      </c>
      <c r="H8" s="80">
        <f t="shared" si="5"/>
        <v>73</v>
      </c>
      <c r="I8" s="67"/>
      <c r="J8" s="81" t="s">
        <v>156</v>
      </c>
      <c r="K8" s="81" t="s">
        <v>148</v>
      </c>
      <c r="L8" s="81" t="s">
        <v>148</v>
      </c>
      <c r="M8" s="81" t="s">
        <v>148</v>
      </c>
      <c r="N8" s="81" t="s">
        <v>148</v>
      </c>
      <c r="O8" s="81" t="s">
        <v>148</v>
      </c>
      <c r="P8" s="81" t="s">
        <v>148</v>
      </c>
    </row>
    <row r="9" s="64" customFormat="1" ht="21" customHeight="1" spans="1:16">
      <c r="A9" s="79" t="s">
        <v>157</v>
      </c>
      <c r="B9" s="80">
        <f t="shared" ref="B9:B11" si="6">C9-4</f>
        <v>116</v>
      </c>
      <c r="C9" s="80">
        <f t="shared" ref="C9:C11" si="7">D9-4</f>
        <v>120</v>
      </c>
      <c r="D9" s="80">
        <v>124</v>
      </c>
      <c r="E9" s="80">
        <f t="shared" ref="E9:E11" si="8">D9+4</f>
        <v>128</v>
      </c>
      <c r="F9" s="80">
        <f>E9+4</f>
        <v>132</v>
      </c>
      <c r="G9" s="80">
        <f t="shared" ref="G9:G11" si="9">F9+6</f>
        <v>138</v>
      </c>
      <c r="H9" s="80">
        <f t="shared" ref="H9:H11" si="10">G9+6</f>
        <v>144</v>
      </c>
      <c r="I9" s="67"/>
      <c r="J9" s="81" t="s">
        <v>148</v>
      </c>
      <c r="K9" s="81" t="s">
        <v>148</v>
      </c>
      <c r="L9" s="81" t="s">
        <v>148</v>
      </c>
      <c r="M9" s="81" t="s">
        <v>169</v>
      </c>
      <c r="N9" s="81" t="s">
        <v>148</v>
      </c>
      <c r="O9" s="81" t="s">
        <v>148</v>
      </c>
      <c r="P9" s="81" t="s">
        <v>148</v>
      </c>
    </row>
    <row r="10" s="64" customFormat="1" ht="21" customHeight="1" spans="1:16">
      <c r="A10" s="79" t="s">
        <v>159</v>
      </c>
      <c r="B10" s="80">
        <f t="shared" si="6"/>
        <v>112</v>
      </c>
      <c r="C10" s="80">
        <f t="shared" si="7"/>
        <v>116</v>
      </c>
      <c r="D10" s="80">
        <v>120</v>
      </c>
      <c r="E10" s="80">
        <f t="shared" si="8"/>
        <v>124</v>
      </c>
      <c r="F10" s="80">
        <f>E10+5</f>
        <v>129</v>
      </c>
      <c r="G10" s="80">
        <f t="shared" si="9"/>
        <v>135</v>
      </c>
      <c r="H10" s="80">
        <f t="shared" si="10"/>
        <v>141</v>
      </c>
      <c r="I10" s="67"/>
      <c r="J10" s="81" t="s">
        <v>148</v>
      </c>
      <c r="K10" s="81" t="s">
        <v>148</v>
      </c>
      <c r="L10" s="81" t="s">
        <v>148</v>
      </c>
      <c r="M10" s="81" t="s">
        <v>148</v>
      </c>
      <c r="N10" s="81" t="s">
        <v>148</v>
      </c>
      <c r="O10" s="81" t="s">
        <v>148</v>
      </c>
      <c r="P10" s="81" t="s">
        <v>148</v>
      </c>
    </row>
    <row r="11" s="64" customFormat="1" ht="21" customHeight="1" spans="1:16">
      <c r="A11" s="79" t="s">
        <v>160</v>
      </c>
      <c r="B11" s="80">
        <f t="shared" si="6"/>
        <v>112</v>
      </c>
      <c r="C11" s="80">
        <f t="shared" si="7"/>
        <v>116</v>
      </c>
      <c r="D11" s="80">
        <v>120</v>
      </c>
      <c r="E11" s="80">
        <f t="shared" si="8"/>
        <v>124</v>
      </c>
      <c r="F11" s="80">
        <f>E11+5</f>
        <v>129</v>
      </c>
      <c r="G11" s="80">
        <f t="shared" si="9"/>
        <v>135</v>
      </c>
      <c r="H11" s="80">
        <f t="shared" si="10"/>
        <v>141</v>
      </c>
      <c r="I11" s="67"/>
      <c r="J11" s="81" t="s">
        <v>161</v>
      </c>
      <c r="K11" s="81" t="s">
        <v>162</v>
      </c>
      <c r="L11" s="81" t="s">
        <v>208</v>
      </c>
      <c r="M11" s="81" t="s">
        <v>164</v>
      </c>
      <c r="N11" s="81" t="s">
        <v>209</v>
      </c>
      <c r="O11" s="81" t="s">
        <v>210</v>
      </c>
      <c r="P11" s="81" t="s">
        <v>162</v>
      </c>
    </row>
    <row r="12" s="64" customFormat="1" ht="21" customHeight="1" spans="1:16">
      <c r="A12" s="79" t="s">
        <v>166</v>
      </c>
      <c r="B12" s="80">
        <f>C12-1.2</f>
        <v>47.6</v>
      </c>
      <c r="C12" s="80">
        <f>D12-1.2</f>
        <v>48.8</v>
      </c>
      <c r="D12" s="80">
        <v>50</v>
      </c>
      <c r="E12" s="80">
        <f>D12+1.2</f>
        <v>51.2</v>
      </c>
      <c r="F12" s="80">
        <f>E12+1.2</f>
        <v>52.4</v>
      </c>
      <c r="G12" s="80">
        <f>F12+1.4</f>
        <v>53.8</v>
      </c>
      <c r="H12" s="80">
        <f>G12+1.4</f>
        <v>55.2</v>
      </c>
      <c r="I12" s="67"/>
      <c r="J12" s="81" t="s">
        <v>167</v>
      </c>
      <c r="K12" s="81" t="s">
        <v>168</v>
      </c>
      <c r="L12" s="81" t="s">
        <v>148</v>
      </c>
      <c r="M12" s="81" t="s">
        <v>158</v>
      </c>
      <c r="N12" s="81" t="s">
        <v>148</v>
      </c>
      <c r="O12" s="81" t="s">
        <v>169</v>
      </c>
      <c r="P12" s="81" t="s">
        <v>148</v>
      </c>
    </row>
    <row r="13" s="64" customFormat="1" ht="21" customHeight="1" spans="1:16">
      <c r="A13" s="79" t="s">
        <v>170</v>
      </c>
      <c r="B13" s="80">
        <f>C13-0.6</f>
        <v>63.2</v>
      </c>
      <c r="C13" s="80">
        <f>D13-1.2</f>
        <v>63.8</v>
      </c>
      <c r="D13" s="80">
        <v>65</v>
      </c>
      <c r="E13" s="80">
        <f>D13+1.2</f>
        <v>66.2</v>
      </c>
      <c r="F13" s="80">
        <f>E13+1.2</f>
        <v>67.4</v>
      </c>
      <c r="G13" s="80">
        <f>F13+0.6</f>
        <v>68</v>
      </c>
      <c r="H13" s="80">
        <f>G13+0.6</f>
        <v>68.6</v>
      </c>
      <c r="I13" s="67"/>
      <c r="J13" s="81" t="s">
        <v>171</v>
      </c>
      <c r="K13" s="81" t="s">
        <v>172</v>
      </c>
      <c r="L13" s="81" t="s">
        <v>211</v>
      </c>
      <c r="M13" s="81" t="s">
        <v>172</v>
      </c>
      <c r="N13" s="81" t="s">
        <v>172</v>
      </c>
      <c r="O13" s="81" t="s">
        <v>172</v>
      </c>
      <c r="P13" s="81" t="s">
        <v>172</v>
      </c>
    </row>
    <row r="14" s="64" customFormat="1" ht="21" customHeight="1" spans="1:16">
      <c r="A14" s="79" t="s">
        <v>173</v>
      </c>
      <c r="B14" s="80">
        <f>C14-0.8</f>
        <v>22.9</v>
      </c>
      <c r="C14" s="80">
        <f>D14-0.8</f>
        <v>23.7</v>
      </c>
      <c r="D14" s="80">
        <v>24.5</v>
      </c>
      <c r="E14" s="80">
        <f>D14+0.8</f>
        <v>25.3</v>
      </c>
      <c r="F14" s="80">
        <f>E14+0.8</f>
        <v>26.1</v>
      </c>
      <c r="G14" s="80">
        <f>F14+1.3</f>
        <v>27.4</v>
      </c>
      <c r="H14" s="80">
        <f>G14+1.3</f>
        <v>28.7</v>
      </c>
      <c r="I14" s="67"/>
      <c r="J14" s="81" t="s">
        <v>149</v>
      </c>
      <c r="K14" s="81" t="s">
        <v>148</v>
      </c>
      <c r="L14" s="81" t="s">
        <v>171</v>
      </c>
      <c r="M14" s="81" t="s">
        <v>171</v>
      </c>
      <c r="N14" s="81" t="s">
        <v>172</v>
      </c>
      <c r="O14" s="81" t="s">
        <v>172</v>
      </c>
      <c r="P14" s="81" t="s">
        <v>212</v>
      </c>
    </row>
    <row r="15" s="64" customFormat="1" ht="21" customHeight="1" spans="1:16">
      <c r="A15" s="79" t="s">
        <v>174</v>
      </c>
      <c r="B15" s="80">
        <f>C15-0.7</f>
        <v>19.6</v>
      </c>
      <c r="C15" s="80">
        <f>D15-0.7</f>
        <v>20.3</v>
      </c>
      <c r="D15" s="80">
        <v>21</v>
      </c>
      <c r="E15" s="80">
        <f>D15+0.7</f>
        <v>21.7</v>
      </c>
      <c r="F15" s="80">
        <f>E15+0.7</f>
        <v>22.4</v>
      </c>
      <c r="G15" s="80">
        <f>F15+1</f>
        <v>23.4</v>
      </c>
      <c r="H15" s="80">
        <f>G15+1</f>
        <v>24.4</v>
      </c>
      <c r="I15" s="67"/>
      <c r="J15" s="81" t="s">
        <v>148</v>
      </c>
      <c r="K15" s="81" t="s">
        <v>148</v>
      </c>
      <c r="L15" s="81" t="s">
        <v>148</v>
      </c>
      <c r="M15" s="81" t="s">
        <v>148</v>
      </c>
      <c r="N15" s="81" t="s">
        <v>148</v>
      </c>
      <c r="O15" s="81" t="s">
        <v>148</v>
      </c>
      <c r="P15" s="81" t="s">
        <v>148</v>
      </c>
    </row>
    <row r="16" s="64" customFormat="1" ht="21" customHeight="1" spans="1:16">
      <c r="A16" s="79" t="s">
        <v>175</v>
      </c>
      <c r="B16" s="80">
        <f t="shared" ref="B16:B20" si="11">C16-0.5</f>
        <v>14</v>
      </c>
      <c r="C16" s="80">
        <f t="shared" ref="C16:C20" si="12">D16-0.5</f>
        <v>14.5</v>
      </c>
      <c r="D16" s="80">
        <v>15</v>
      </c>
      <c r="E16" s="80">
        <f>D16+0.5</f>
        <v>15.5</v>
      </c>
      <c r="F16" s="80">
        <f>E16+0.5</f>
        <v>16</v>
      </c>
      <c r="G16" s="80">
        <f>F16+0.7</f>
        <v>16.7</v>
      </c>
      <c r="H16" s="80">
        <f>G16+0.7</f>
        <v>17.4</v>
      </c>
      <c r="I16" s="67"/>
      <c r="J16" s="81" t="s">
        <v>148</v>
      </c>
      <c r="K16" s="81" t="s">
        <v>148</v>
      </c>
      <c r="L16" s="81" t="s">
        <v>148</v>
      </c>
      <c r="M16" s="81" t="s">
        <v>148</v>
      </c>
      <c r="N16" s="81" t="s">
        <v>148</v>
      </c>
      <c r="O16" s="81" t="s">
        <v>148</v>
      </c>
      <c r="P16" s="81" t="s">
        <v>148</v>
      </c>
    </row>
    <row r="17" s="64" customFormat="1" ht="21" customHeight="1" spans="1:16">
      <c r="A17" s="79" t="s">
        <v>176</v>
      </c>
      <c r="B17" s="80">
        <f>C17-1</f>
        <v>56</v>
      </c>
      <c r="C17" s="80">
        <f>D17-1</f>
        <v>57</v>
      </c>
      <c r="D17" s="80">
        <v>58</v>
      </c>
      <c r="E17" s="80">
        <f>D17+1</f>
        <v>59</v>
      </c>
      <c r="F17" s="80">
        <f>E17+1</f>
        <v>60</v>
      </c>
      <c r="G17" s="80">
        <f>F17+1.5</f>
        <v>61.5</v>
      </c>
      <c r="H17" s="80">
        <f>G17+1.5</f>
        <v>63</v>
      </c>
      <c r="I17" s="67"/>
      <c r="J17" s="81"/>
      <c r="K17" s="81" t="s">
        <v>148</v>
      </c>
      <c r="L17" s="81" t="s">
        <v>148</v>
      </c>
      <c r="M17" s="81" t="s">
        <v>148</v>
      </c>
      <c r="N17" s="81" t="s">
        <v>148</v>
      </c>
      <c r="O17" s="81" t="s">
        <v>148</v>
      </c>
      <c r="P17" s="81" t="s">
        <v>148</v>
      </c>
    </row>
    <row r="18" s="64" customFormat="1" ht="21" customHeight="1" spans="1:16">
      <c r="A18" s="79" t="s">
        <v>177</v>
      </c>
      <c r="B18" s="80">
        <f>D18</f>
        <v>10</v>
      </c>
      <c r="C18" s="80">
        <f>D18</f>
        <v>10</v>
      </c>
      <c r="D18" s="80">
        <v>10</v>
      </c>
      <c r="E18" s="80">
        <f>D18</f>
        <v>10</v>
      </c>
      <c r="F18" s="80">
        <f>D18</f>
        <v>10</v>
      </c>
      <c r="G18" s="80">
        <f>D18</f>
        <v>10</v>
      </c>
      <c r="H18" s="80">
        <f>E18</f>
        <v>10</v>
      </c>
      <c r="I18" s="67"/>
      <c r="J18" s="81" t="s">
        <v>178</v>
      </c>
      <c r="K18" s="81" t="s">
        <v>172</v>
      </c>
      <c r="L18" s="81" t="s">
        <v>172</v>
      </c>
      <c r="M18" s="81" t="s">
        <v>179</v>
      </c>
      <c r="N18" s="81" t="s">
        <v>172</v>
      </c>
      <c r="O18" s="81" t="s">
        <v>147</v>
      </c>
      <c r="P18" s="81" t="s">
        <v>172</v>
      </c>
    </row>
    <row r="19" s="64" customFormat="1" ht="21" customHeight="1" spans="1:16">
      <c r="A19" s="79" t="s">
        <v>180</v>
      </c>
      <c r="B19" s="80">
        <f t="shared" si="11"/>
        <v>35</v>
      </c>
      <c r="C19" s="80">
        <f t="shared" si="12"/>
        <v>35.5</v>
      </c>
      <c r="D19" s="80">
        <v>36</v>
      </c>
      <c r="E19" s="80">
        <f t="shared" ref="E19:H19" si="13">D19+0.5</f>
        <v>36.5</v>
      </c>
      <c r="F19" s="80">
        <f t="shared" si="13"/>
        <v>37</v>
      </c>
      <c r="G19" s="80">
        <f t="shared" si="13"/>
        <v>37.5</v>
      </c>
      <c r="H19" s="80">
        <f t="shared" si="13"/>
        <v>38</v>
      </c>
      <c r="I19" s="67"/>
      <c r="J19" s="81" t="s">
        <v>149</v>
      </c>
      <c r="K19" s="81" t="s">
        <v>148</v>
      </c>
      <c r="L19" s="81" t="s">
        <v>171</v>
      </c>
      <c r="M19" s="81" t="s">
        <v>171</v>
      </c>
      <c r="N19" s="81" t="s">
        <v>172</v>
      </c>
      <c r="O19" s="81" t="s">
        <v>172</v>
      </c>
      <c r="P19" s="81" t="s">
        <v>172</v>
      </c>
    </row>
    <row r="20" s="64" customFormat="1" ht="21" customHeight="1" spans="1:16">
      <c r="A20" s="79" t="s">
        <v>181</v>
      </c>
      <c r="B20" s="80">
        <f t="shared" si="11"/>
        <v>25.5</v>
      </c>
      <c r="C20" s="80">
        <f t="shared" si="12"/>
        <v>26</v>
      </c>
      <c r="D20" s="80">
        <v>26.5</v>
      </c>
      <c r="E20" s="80">
        <f>D20+0.5</f>
        <v>27</v>
      </c>
      <c r="F20" s="80">
        <f>E20+0.5</f>
        <v>27.5</v>
      </c>
      <c r="G20" s="80">
        <f>F20+0.75</f>
        <v>28.25</v>
      </c>
      <c r="H20" s="80">
        <f>G20+0.75</f>
        <v>29</v>
      </c>
      <c r="I20" s="67"/>
      <c r="J20" s="81" t="s">
        <v>167</v>
      </c>
      <c r="K20" s="81" t="s">
        <v>168</v>
      </c>
      <c r="L20" s="81" t="s">
        <v>148</v>
      </c>
      <c r="M20" s="81" t="s">
        <v>158</v>
      </c>
      <c r="N20" s="81" t="s">
        <v>148</v>
      </c>
      <c r="O20" s="81" t="s">
        <v>169</v>
      </c>
      <c r="P20" s="81" t="s">
        <v>148</v>
      </c>
    </row>
    <row r="21" s="64" customFormat="1" ht="19" customHeight="1" spans="1:16">
      <c r="A21" s="79" t="s">
        <v>182</v>
      </c>
      <c r="B21" s="80">
        <f>D21-1</f>
        <v>18</v>
      </c>
      <c r="C21" s="80">
        <f t="shared" ref="C21:H21" si="14">B21</f>
        <v>18</v>
      </c>
      <c r="D21" s="80">
        <v>19</v>
      </c>
      <c r="E21" s="80">
        <f t="shared" si="14"/>
        <v>19</v>
      </c>
      <c r="F21" s="80">
        <f>D21+1.5</f>
        <v>20.5</v>
      </c>
      <c r="G21" s="80">
        <f t="shared" si="14"/>
        <v>20.5</v>
      </c>
      <c r="H21" s="80">
        <f t="shared" si="14"/>
        <v>20.5</v>
      </c>
      <c r="I21" s="82"/>
      <c r="J21" s="81" t="s">
        <v>171</v>
      </c>
      <c r="K21" s="81" t="s">
        <v>172</v>
      </c>
      <c r="L21" s="81" t="s">
        <v>172</v>
      </c>
      <c r="M21" s="81" t="s">
        <v>212</v>
      </c>
      <c r="N21" s="81" t="s">
        <v>172</v>
      </c>
      <c r="O21" s="81" t="s">
        <v>172</v>
      </c>
      <c r="P21" s="81" t="s">
        <v>172</v>
      </c>
    </row>
    <row r="22" s="63" customFormat="1" ht="47" customHeight="1" spans="1:16">
      <c r="A22" s="83"/>
      <c r="B22" s="83"/>
      <c r="C22" s="83"/>
      <c r="D22" s="83"/>
      <c r="E22" s="83"/>
      <c r="F22" s="83"/>
      <c r="G22" s="83"/>
      <c r="H22" s="83"/>
      <c r="I22" s="83"/>
      <c r="J22" s="63"/>
      <c r="K22" s="84"/>
    </row>
    <row r="23" s="63" customFormat="1" ht="47" customHeight="1" spans="1:16">
      <c r="A23" s="83"/>
      <c r="B23" s="83"/>
      <c r="C23" s="83"/>
      <c r="D23" s="83"/>
      <c r="E23" s="83"/>
      <c r="F23" s="83"/>
      <c r="G23" s="83"/>
      <c r="H23" s="83"/>
      <c r="I23" s="83"/>
      <c r="J23" s="63" t="s">
        <v>213</v>
      </c>
      <c r="K23" s="84"/>
      <c r="L23" s="63" t="s">
        <v>184</v>
      </c>
      <c r="N23" s="63" t="s">
        <v>185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1"/>
  </mergeCells>
  <pageMargins left="0.751388888888889" right="0.751388888888889" top="1" bottom="1" header="0.5" footer="0.5"/>
  <pageSetup paperSize="9" scale="79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E4" sqref="A4:K12"/>
    </sheetView>
  </sheetViews>
  <sheetFormatPr defaultColWidth="10.1666666666667" defaultRowHeight="15.6"/>
  <cols>
    <col min="1" max="1" width="9.66666666666667" style="87" customWidth="1"/>
    <col min="2" max="2" width="11.1666666666667" style="87" customWidth="1"/>
    <col min="3" max="3" width="9.16666666666667" style="87" customWidth="1"/>
    <col min="4" max="4" width="9.5" style="87" customWidth="1"/>
    <col min="5" max="5" width="10.6833333333333" style="87" customWidth="1"/>
    <col min="6" max="6" width="18.6" style="87" customWidth="1"/>
    <col min="7" max="7" width="9.5" style="87" customWidth="1"/>
    <col min="8" max="8" width="9.16666666666667" style="87" customWidth="1"/>
    <col min="9" max="9" width="8.16666666666667" style="87" customWidth="1"/>
    <col min="10" max="10" width="10.5" style="87" customWidth="1"/>
    <col min="11" max="11" width="12.1666666666667" style="87" customWidth="1"/>
    <col min="12" max="16384" width="10.1666666666667" style="87"/>
  </cols>
  <sheetData>
    <row r="1" ht="26.55" spans="1:11">
      <c r="A1" s="88" t="s">
        <v>214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>
      <c r="A2" s="89" t="s">
        <v>37</v>
      </c>
      <c r="B2" s="90" t="s">
        <v>38</v>
      </c>
      <c r="C2" s="90"/>
      <c r="D2" s="91" t="s">
        <v>46</v>
      </c>
      <c r="E2" s="92" t="s">
        <v>47</v>
      </c>
      <c r="F2" s="93" t="s">
        <v>215</v>
      </c>
      <c r="G2" s="94" t="s">
        <v>216</v>
      </c>
      <c r="H2" s="94"/>
      <c r="I2" s="95" t="s">
        <v>41</v>
      </c>
      <c r="J2" s="94" t="s">
        <v>42</v>
      </c>
      <c r="K2" s="96"/>
    </row>
    <row r="3" spans="1:11">
      <c r="A3" s="97" t="s">
        <v>59</v>
      </c>
      <c r="B3" s="98">
        <v>60277</v>
      </c>
      <c r="C3" s="98"/>
      <c r="D3" s="99" t="s">
        <v>217</v>
      </c>
      <c r="E3" s="100">
        <v>46189</v>
      </c>
      <c r="F3" s="100"/>
      <c r="G3" s="100"/>
      <c r="H3" s="101" t="s">
        <v>218</v>
      </c>
      <c r="I3" s="101"/>
      <c r="J3" s="101"/>
      <c r="K3" s="102"/>
    </row>
    <row r="4" spans="1:11">
      <c r="A4" s="103" t="s">
        <v>56</v>
      </c>
      <c r="B4" s="104">
        <v>4</v>
      </c>
      <c r="C4" s="104">
        <v>7</v>
      </c>
      <c r="D4" s="105" t="s">
        <v>219</v>
      </c>
      <c r="E4" s="106" t="s">
        <v>220</v>
      </c>
      <c r="F4" s="106"/>
      <c r="G4" s="106"/>
      <c r="H4" s="105" t="s">
        <v>221</v>
      </c>
      <c r="I4" s="105"/>
      <c r="J4" s="107" t="s">
        <v>50</v>
      </c>
      <c r="K4" s="108" t="s">
        <v>51</v>
      </c>
    </row>
    <row r="5" spans="1:11">
      <c r="A5" s="103" t="s">
        <v>222</v>
      </c>
      <c r="B5" s="109">
        <v>15</v>
      </c>
      <c r="C5" s="109"/>
      <c r="D5" s="110" t="s">
        <v>220</v>
      </c>
      <c r="E5" s="110" t="s">
        <v>223</v>
      </c>
      <c r="F5" s="110" t="s">
        <v>224</v>
      </c>
      <c r="G5" s="110" t="s">
        <v>225</v>
      </c>
      <c r="H5" s="105" t="s">
        <v>226</v>
      </c>
      <c r="I5" s="105"/>
      <c r="J5" s="107" t="s">
        <v>50</v>
      </c>
      <c r="K5" s="108" t="s">
        <v>51</v>
      </c>
    </row>
    <row r="6" spans="1:11">
      <c r="A6" s="111" t="s">
        <v>227</v>
      </c>
      <c r="B6" s="112">
        <v>1900</v>
      </c>
      <c r="C6" s="112"/>
      <c r="D6" s="113" t="s">
        <v>228</v>
      </c>
      <c r="E6" s="114"/>
      <c r="F6" s="115">
        <v>21446</v>
      </c>
      <c r="G6" s="113"/>
      <c r="H6" s="116" t="s">
        <v>229</v>
      </c>
      <c r="I6" s="116"/>
      <c r="J6" s="117" t="s">
        <v>50</v>
      </c>
      <c r="K6" s="118" t="s">
        <v>51</v>
      </c>
    </row>
    <row r="7" ht="16.35" spans="1:11">
      <c r="A7" s="119"/>
      <c r="B7" s="120"/>
      <c r="C7" s="120"/>
      <c r="D7" s="119"/>
      <c r="E7" s="120"/>
      <c r="F7" s="121"/>
      <c r="G7" s="119"/>
      <c r="H7" s="121"/>
      <c r="I7" s="120"/>
      <c r="J7" s="120"/>
      <c r="K7" s="120"/>
    </row>
    <row r="8" spans="1:11">
      <c r="A8" s="122" t="s">
        <v>230</v>
      </c>
      <c r="B8" s="123" t="s">
        <v>231</v>
      </c>
      <c r="C8" s="123" t="s">
        <v>232</v>
      </c>
      <c r="D8" s="123" t="s">
        <v>233</v>
      </c>
      <c r="E8" s="123" t="s">
        <v>234</v>
      </c>
      <c r="F8" s="123" t="s">
        <v>235</v>
      </c>
      <c r="G8" s="124" t="s">
        <v>236</v>
      </c>
      <c r="H8" s="125"/>
      <c r="I8" s="125"/>
      <c r="J8" s="125"/>
      <c r="K8" s="126"/>
    </row>
    <row r="9" spans="1:11">
      <c r="A9" s="103" t="s">
        <v>237</v>
      </c>
      <c r="B9" s="105"/>
      <c r="C9" s="107" t="s">
        <v>50</v>
      </c>
      <c r="D9" s="107" t="s">
        <v>51</v>
      </c>
      <c r="E9" s="110" t="s">
        <v>238</v>
      </c>
      <c r="F9" s="127" t="s">
        <v>239</v>
      </c>
      <c r="G9" s="128"/>
      <c r="H9" s="129"/>
      <c r="I9" s="129"/>
      <c r="J9" s="129"/>
      <c r="K9" s="130"/>
    </row>
    <row r="10" spans="1:11">
      <c r="A10" s="103" t="s">
        <v>240</v>
      </c>
      <c r="B10" s="105"/>
      <c r="C10" s="107" t="s">
        <v>50</v>
      </c>
      <c r="D10" s="107" t="s">
        <v>51</v>
      </c>
      <c r="E10" s="110" t="s">
        <v>241</v>
      </c>
      <c r="F10" s="127" t="s">
        <v>193</v>
      </c>
      <c r="G10" s="128" t="s">
        <v>242</v>
      </c>
      <c r="H10" s="129"/>
      <c r="I10" s="129"/>
      <c r="J10" s="129"/>
      <c r="K10" s="130"/>
    </row>
    <row r="11" spans="1:11">
      <c r="A11" s="131" t="s">
        <v>243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3"/>
    </row>
    <row r="12" spans="1:11">
      <c r="A12" s="134" t="s">
        <v>73</v>
      </c>
      <c r="B12" s="107" t="s">
        <v>69</v>
      </c>
      <c r="C12" s="107" t="s">
        <v>70</v>
      </c>
      <c r="D12" s="127"/>
      <c r="E12" s="110" t="s">
        <v>71</v>
      </c>
      <c r="F12" s="107" t="s">
        <v>69</v>
      </c>
      <c r="G12" s="107" t="s">
        <v>70</v>
      </c>
      <c r="H12" s="107"/>
      <c r="I12" s="110" t="s">
        <v>244</v>
      </c>
      <c r="J12" s="107" t="s">
        <v>69</v>
      </c>
      <c r="K12" s="108" t="s">
        <v>70</v>
      </c>
    </row>
    <row r="13" spans="1:11">
      <c r="A13" s="97" t="s">
        <v>76</v>
      </c>
      <c r="B13" s="135" t="s">
        <v>69</v>
      </c>
      <c r="C13" s="135" t="s">
        <v>70</v>
      </c>
      <c r="D13" s="136"/>
      <c r="E13" s="99" t="s">
        <v>81</v>
      </c>
      <c r="F13" s="135" t="s">
        <v>69</v>
      </c>
      <c r="G13" s="135" t="s">
        <v>70</v>
      </c>
      <c r="H13" s="135"/>
      <c r="I13" s="99" t="s">
        <v>245</v>
      </c>
      <c r="J13" s="135" t="s">
        <v>69</v>
      </c>
      <c r="K13" s="137" t="s">
        <v>70</v>
      </c>
    </row>
    <row r="14" ht="16.35" spans="1:11">
      <c r="A14" s="138" t="s">
        <v>246</v>
      </c>
      <c r="B14" s="139" t="s">
        <v>69</v>
      </c>
      <c r="C14" s="139" t="s">
        <v>70</v>
      </c>
      <c r="D14" s="140"/>
      <c r="E14" s="141" t="s">
        <v>247</v>
      </c>
      <c r="F14" s="139" t="s">
        <v>69</v>
      </c>
      <c r="G14" s="139" t="s">
        <v>70</v>
      </c>
      <c r="H14" s="139"/>
      <c r="I14" s="141" t="s">
        <v>248</v>
      </c>
      <c r="J14" s="139" t="s">
        <v>69</v>
      </c>
      <c r="K14" s="142" t="s">
        <v>70</v>
      </c>
    </row>
    <row r="15" ht="16.35" spans="1:11">
      <c r="A15" s="143"/>
      <c r="B15" s="144"/>
      <c r="C15" s="144"/>
      <c r="D15" s="145"/>
      <c r="E15" s="143"/>
      <c r="F15" s="144"/>
      <c r="G15" s="144"/>
      <c r="H15" s="144"/>
      <c r="I15" s="143"/>
      <c r="J15" s="144"/>
      <c r="K15" s="144"/>
    </row>
    <row r="16" s="85" customFormat="1" spans="1:11">
      <c r="A16" s="89" t="s">
        <v>249</v>
      </c>
      <c r="B16" s="95"/>
      <c r="C16" s="95"/>
      <c r="D16" s="95"/>
      <c r="E16" s="95"/>
      <c r="F16" s="95"/>
      <c r="G16" s="95"/>
      <c r="H16" s="95"/>
      <c r="I16" s="95"/>
      <c r="J16" s="95"/>
      <c r="K16" s="146"/>
    </row>
    <row r="17" spans="1:11">
      <c r="A17" s="147" t="s">
        <v>250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9"/>
    </row>
    <row r="18" spans="1:11">
      <c r="A18" s="147" t="s">
        <v>251</v>
      </c>
      <c r="B18" s="148"/>
      <c r="C18" s="148"/>
      <c r="D18" s="148"/>
      <c r="E18" s="148"/>
      <c r="F18" s="148"/>
      <c r="G18" s="148"/>
      <c r="H18" s="148"/>
      <c r="I18" s="148"/>
      <c r="J18" s="148"/>
      <c r="K18" s="149"/>
    </row>
    <row r="19" spans="1:11">
      <c r="A19" s="150" t="s">
        <v>252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37"/>
    </row>
    <row r="20" spans="1:11">
      <c r="A20" s="151" t="s">
        <v>253</v>
      </c>
      <c r="B20" s="152"/>
      <c r="C20" s="152"/>
      <c r="D20" s="152"/>
      <c r="E20" s="152"/>
      <c r="F20" s="152"/>
      <c r="G20" s="152"/>
      <c r="H20" s="152"/>
      <c r="I20" s="152"/>
      <c r="J20" s="152"/>
      <c r="K20" s="153"/>
    </row>
    <row r="21" spans="1:11">
      <c r="A21" s="151" t="s">
        <v>254</v>
      </c>
      <c r="B21" s="152"/>
      <c r="C21" s="152"/>
      <c r="D21" s="152"/>
      <c r="E21" s="152"/>
      <c r="F21" s="152"/>
      <c r="G21" s="152"/>
      <c r="H21" s="152"/>
      <c r="I21" s="152"/>
      <c r="J21" s="152"/>
      <c r="K21" s="153"/>
    </row>
    <row r="22" spans="1:11">
      <c r="A22" s="151" t="s">
        <v>255</v>
      </c>
      <c r="B22" s="152"/>
      <c r="C22" s="152"/>
      <c r="D22" s="152"/>
      <c r="E22" s="152"/>
      <c r="F22" s="152"/>
      <c r="G22" s="152"/>
      <c r="H22" s="152"/>
      <c r="I22" s="152"/>
      <c r="J22" s="152"/>
      <c r="K22" s="153"/>
    </row>
    <row r="23" spans="1:11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56"/>
    </row>
    <row r="24" spans="1:11">
      <c r="A24" s="147" t="s">
        <v>109</v>
      </c>
      <c r="B24" s="148"/>
      <c r="C24" s="135" t="s">
        <v>50</v>
      </c>
      <c r="D24" s="135" t="s">
        <v>51</v>
      </c>
      <c r="E24" s="101"/>
      <c r="F24" s="101"/>
      <c r="G24" s="101"/>
      <c r="H24" s="101"/>
      <c r="I24" s="101"/>
      <c r="J24" s="101"/>
      <c r="K24" s="102"/>
    </row>
    <row r="25" ht="16.35" spans="1:11">
      <c r="A25" s="157" t="s">
        <v>256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59"/>
    </row>
    <row r="26" ht="16.35" spans="1:11">
      <c r="A26" s="160"/>
      <c r="B26" s="160"/>
      <c r="C26" s="160"/>
      <c r="D26" s="160"/>
      <c r="E26" s="160"/>
      <c r="F26" s="160"/>
      <c r="G26" s="160"/>
      <c r="H26" s="160"/>
      <c r="I26" s="160"/>
      <c r="J26" s="160"/>
      <c r="K26" s="160"/>
    </row>
    <row r="27" spans="1:11">
      <c r="A27" s="161" t="s">
        <v>257</v>
      </c>
      <c r="B27" s="162"/>
      <c r="C27" s="162"/>
      <c r="D27" s="162"/>
      <c r="E27" s="162"/>
      <c r="F27" s="162"/>
      <c r="G27" s="162"/>
      <c r="H27" s="162"/>
      <c r="I27" s="162"/>
      <c r="J27" s="162"/>
      <c r="K27" s="163"/>
    </row>
    <row r="28" spans="1:11">
      <c r="A28" s="150" t="s">
        <v>258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37"/>
    </row>
    <row r="29" spans="1:11">
      <c r="A29" s="151" t="s">
        <v>259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53"/>
    </row>
    <row r="30" spans="1:11">
      <c r="A30" s="164"/>
      <c r="B30" s="165"/>
      <c r="C30" s="165"/>
      <c r="D30" s="165"/>
      <c r="E30" s="165"/>
      <c r="F30" s="165"/>
      <c r="G30" s="165"/>
      <c r="H30" s="165"/>
      <c r="I30" s="165"/>
      <c r="J30" s="165"/>
      <c r="K30" s="166"/>
    </row>
    <row r="31" spans="1:11">
      <c r="A31" s="164"/>
      <c r="B31" s="165"/>
      <c r="C31" s="165"/>
      <c r="D31" s="165"/>
      <c r="E31" s="165"/>
      <c r="F31" s="165"/>
      <c r="G31" s="165"/>
      <c r="H31" s="165"/>
      <c r="I31" s="165"/>
      <c r="J31" s="165"/>
      <c r="K31" s="166"/>
    </row>
    <row r="32" spans="1:11">
      <c r="A32" s="164"/>
      <c r="B32" s="165"/>
      <c r="C32" s="165"/>
      <c r="D32" s="165"/>
      <c r="E32" s="165"/>
      <c r="F32" s="165"/>
      <c r="G32" s="165"/>
      <c r="H32" s="165"/>
      <c r="I32" s="165"/>
      <c r="J32" s="165"/>
      <c r="K32" s="166"/>
    </row>
    <row r="33" ht="23" customHeight="1" spans="1:13">
      <c r="A33" s="164"/>
      <c r="B33" s="165"/>
      <c r="C33" s="165"/>
      <c r="D33" s="165"/>
      <c r="E33" s="165"/>
      <c r="F33" s="165"/>
      <c r="G33" s="165"/>
      <c r="H33" s="165"/>
      <c r="I33" s="165"/>
      <c r="J33" s="165"/>
      <c r="K33" s="166"/>
    </row>
    <row r="34" ht="23" customHeight="1" spans="1:13">
      <c r="A34" s="151"/>
      <c r="B34" s="152"/>
      <c r="C34" s="152"/>
      <c r="D34" s="152"/>
      <c r="E34" s="152"/>
      <c r="F34" s="152"/>
      <c r="G34" s="152"/>
      <c r="H34" s="152"/>
      <c r="I34" s="152"/>
      <c r="J34" s="152"/>
      <c r="K34" s="153"/>
    </row>
    <row r="35" ht="23" customHeight="1" spans="1:13">
      <c r="A35" s="167"/>
      <c r="B35" s="152"/>
      <c r="C35" s="152"/>
      <c r="D35" s="152"/>
      <c r="E35" s="152"/>
      <c r="F35" s="152"/>
      <c r="G35" s="152"/>
      <c r="H35" s="152"/>
      <c r="I35" s="152"/>
      <c r="J35" s="152"/>
      <c r="K35" s="153"/>
    </row>
    <row r="36" ht="23" customHeight="1" spans="1:13">
      <c r="A36" s="168"/>
      <c r="B36" s="169"/>
      <c r="C36" s="169"/>
      <c r="D36" s="169"/>
      <c r="E36" s="169"/>
      <c r="F36" s="169"/>
      <c r="G36" s="169"/>
      <c r="H36" s="169"/>
      <c r="I36" s="169"/>
      <c r="J36" s="169"/>
      <c r="K36" s="170"/>
    </row>
    <row r="37" ht="18.75" customHeight="1" spans="1:13">
      <c r="A37" s="171" t="s">
        <v>260</v>
      </c>
      <c r="B37" s="172"/>
      <c r="C37" s="172"/>
      <c r="D37" s="172"/>
      <c r="E37" s="172"/>
      <c r="F37" s="172"/>
      <c r="G37" s="172"/>
      <c r="H37" s="172"/>
      <c r="I37" s="172"/>
      <c r="J37" s="172"/>
      <c r="K37" s="173"/>
    </row>
    <row r="38" s="86" customFormat="1" ht="18.75" customHeight="1" spans="1:13">
      <c r="A38" s="147" t="s">
        <v>261</v>
      </c>
      <c r="B38" s="148"/>
      <c r="C38" s="148"/>
      <c r="D38" s="101" t="s">
        <v>262</v>
      </c>
      <c r="E38" s="101"/>
      <c r="F38" s="174" t="s">
        <v>263</v>
      </c>
      <c r="G38" s="175"/>
      <c r="H38" s="148" t="s">
        <v>264</v>
      </c>
      <c r="I38" s="148"/>
      <c r="J38" s="148" t="s">
        <v>265</v>
      </c>
      <c r="K38" s="149"/>
    </row>
    <row r="39" ht="18.75" customHeight="1" spans="1:13">
      <c r="A39" s="147" t="s">
        <v>110</v>
      </c>
      <c r="B39" s="148" t="s">
        <v>266</v>
      </c>
      <c r="C39" s="148"/>
      <c r="D39" s="148"/>
      <c r="E39" s="148"/>
      <c r="F39" s="148"/>
      <c r="G39" s="148"/>
      <c r="H39" s="148"/>
      <c r="I39" s="148"/>
      <c r="J39" s="148"/>
      <c r="K39" s="149"/>
      <c r="M39" s="86"/>
    </row>
    <row r="40" ht="31" customHeight="1" spans="1:13">
      <c r="A40" s="147" t="s">
        <v>267</v>
      </c>
      <c r="B40" s="148"/>
      <c r="C40" s="148"/>
      <c r="D40" s="148"/>
      <c r="E40" s="148"/>
      <c r="F40" s="148"/>
      <c r="G40" s="148"/>
      <c r="H40" s="148"/>
      <c r="I40" s="148"/>
      <c r="J40" s="148"/>
      <c r="K40" s="149"/>
    </row>
    <row r="41" ht="18.75" customHeight="1" spans="1:13">
      <c r="A41" s="147"/>
      <c r="B41" s="148"/>
      <c r="C41" s="148"/>
      <c r="D41" s="148"/>
      <c r="E41" s="148"/>
      <c r="F41" s="148"/>
      <c r="G41" s="148"/>
      <c r="H41" s="148"/>
      <c r="I41" s="148"/>
      <c r="J41" s="148"/>
      <c r="K41" s="149"/>
    </row>
    <row r="42" ht="32" customHeight="1" spans="1:13">
      <c r="A42" s="138" t="s">
        <v>124</v>
      </c>
      <c r="B42" s="176" t="s">
        <v>207</v>
      </c>
      <c r="C42" s="176"/>
      <c r="D42" s="141" t="s">
        <v>268</v>
      </c>
      <c r="E42" s="140" t="s">
        <v>127</v>
      </c>
      <c r="F42" s="141" t="s">
        <v>128</v>
      </c>
      <c r="G42" s="177">
        <v>46139</v>
      </c>
      <c r="H42" s="178" t="s">
        <v>129</v>
      </c>
      <c r="I42" s="178"/>
      <c r="J42" s="176" t="s">
        <v>130</v>
      </c>
      <c r="K42" s="17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76835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3"/>
  <sheetViews>
    <sheetView zoomScale="80" zoomScaleNormal="80" workbookViewId="0">
      <selection activeCell="O30" sqref="O30"/>
    </sheetView>
  </sheetViews>
  <sheetFormatPr defaultColWidth="9" defaultRowHeight="26" customHeight="1"/>
  <cols>
    <col min="1" max="1" width="17.1666666666667" style="63" customWidth="1"/>
    <col min="2" max="2" width="7.8" style="63" customWidth="1"/>
    <col min="3" max="8" width="9.33333333333333" style="63" customWidth="1"/>
    <col min="9" max="9" width="1.33333333333333" style="63" customWidth="1"/>
    <col min="10" max="10" width="11.5" style="63" customWidth="1"/>
    <col min="11" max="11" width="8.375" style="63" customWidth="1"/>
    <col min="12" max="12" width="10.5" style="63" customWidth="1"/>
    <col min="13" max="13" width="8.375" style="63" customWidth="1"/>
    <col min="14" max="15" width="10.875" style="63" customWidth="1"/>
    <col min="16" max="16" width="11" style="63" customWidth="1"/>
    <col min="17" max="16384" width="9" style="63"/>
  </cols>
  <sheetData>
    <row r="1" s="63" customFormat="1" ht="30" customHeight="1" spans="1:16">
      <c r="A1" s="65" t="s">
        <v>133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="64" customFormat="1" ht="25" customHeight="1" spans="1:16">
      <c r="A2" s="67" t="s">
        <v>46</v>
      </c>
      <c r="B2" s="68" t="s">
        <v>47</v>
      </c>
      <c r="C2" s="69"/>
      <c r="D2" s="70" t="s">
        <v>134</v>
      </c>
      <c r="E2" s="71" t="s">
        <v>53</v>
      </c>
      <c r="F2" s="71"/>
      <c r="G2" s="71"/>
      <c r="H2" s="71"/>
      <c r="I2" s="72"/>
      <c r="J2" s="73" t="s">
        <v>41</v>
      </c>
      <c r="K2" s="74" t="s">
        <v>42</v>
      </c>
      <c r="L2" s="75"/>
      <c r="M2" s="75"/>
      <c r="N2" s="75"/>
      <c r="O2" s="75"/>
      <c r="P2" s="76"/>
    </row>
    <row r="3" s="64" customFormat="1" ht="23" customHeight="1" spans="1:16">
      <c r="A3" s="77" t="s">
        <v>135</v>
      </c>
      <c r="B3" s="78" t="s">
        <v>136</v>
      </c>
      <c r="C3" s="77"/>
      <c r="D3" s="77"/>
      <c r="E3" s="77"/>
      <c r="F3" s="77"/>
      <c r="G3" s="77"/>
      <c r="H3" s="77"/>
      <c r="I3" s="67"/>
      <c r="J3" s="78" t="s">
        <v>137</v>
      </c>
      <c r="K3" s="77"/>
      <c r="L3" s="77"/>
      <c r="M3" s="77"/>
      <c r="N3" s="77"/>
      <c r="O3" s="77"/>
      <c r="P3" s="77"/>
    </row>
    <row r="4" s="64" customFormat="1" ht="23" customHeight="1" spans="1:16">
      <c r="A4" s="77"/>
      <c r="B4" s="79" t="s">
        <v>94</v>
      </c>
      <c r="C4" s="79" t="s">
        <v>95</v>
      </c>
      <c r="D4" s="79" t="s">
        <v>96</v>
      </c>
      <c r="E4" s="79" t="s">
        <v>97</v>
      </c>
      <c r="F4" s="79" t="s">
        <v>98</v>
      </c>
      <c r="G4" s="79" t="s">
        <v>99</v>
      </c>
      <c r="H4" s="79" t="s">
        <v>138</v>
      </c>
      <c r="I4" s="67"/>
      <c r="J4" s="79" t="s">
        <v>94</v>
      </c>
      <c r="K4" s="79" t="s">
        <v>95</v>
      </c>
      <c r="L4" s="79" t="s">
        <v>96</v>
      </c>
      <c r="M4" s="79" t="s">
        <v>97</v>
      </c>
      <c r="N4" s="79" t="s">
        <v>98</v>
      </c>
      <c r="O4" s="79" t="s">
        <v>99</v>
      </c>
      <c r="P4" s="79" t="s">
        <v>138</v>
      </c>
    </row>
    <row r="5" s="64" customFormat="1" ht="23" customHeight="1" spans="1:16">
      <c r="A5" s="77"/>
      <c r="B5" s="79" t="s">
        <v>139</v>
      </c>
      <c r="C5" s="79" t="s">
        <v>140</v>
      </c>
      <c r="D5" s="79" t="s">
        <v>141</v>
      </c>
      <c r="E5" s="79" t="s">
        <v>142</v>
      </c>
      <c r="F5" s="79" t="s">
        <v>143</v>
      </c>
      <c r="G5" s="79" t="s">
        <v>144</v>
      </c>
      <c r="H5" s="79" t="s">
        <v>145</v>
      </c>
      <c r="I5" s="67"/>
      <c r="J5" s="79" t="s">
        <v>139</v>
      </c>
      <c r="K5" s="79" t="s">
        <v>140</v>
      </c>
      <c r="L5" s="79" t="s">
        <v>141</v>
      </c>
      <c r="M5" s="79" t="s">
        <v>142</v>
      </c>
      <c r="N5" s="79" t="s">
        <v>143</v>
      </c>
      <c r="O5" s="79" t="s">
        <v>144</v>
      </c>
      <c r="P5" s="79" t="s">
        <v>145</v>
      </c>
    </row>
    <row r="6" s="64" customFormat="1" ht="21" customHeight="1" spans="1:16">
      <c r="A6" s="79" t="s">
        <v>146</v>
      </c>
      <c r="B6" s="80">
        <f t="shared" ref="B6:B8" si="0">C6-1</f>
        <v>73</v>
      </c>
      <c r="C6" s="80">
        <f t="shared" ref="C6:C8" si="1">D6-2</f>
        <v>74</v>
      </c>
      <c r="D6" s="80">
        <v>76</v>
      </c>
      <c r="E6" s="80">
        <f t="shared" ref="E6:E8" si="2">D6+2</f>
        <v>78</v>
      </c>
      <c r="F6" s="80">
        <f t="shared" ref="F6:F8" si="3">E6+2</f>
        <v>80</v>
      </c>
      <c r="G6" s="80">
        <f t="shared" ref="G6:G8" si="4">F6+1</f>
        <v>81</v>
      </c>
      <c r="H6" s="80">
        <f t="shared" ref="H6:H8" si="5">G6+1</f>
        <v>82</v>
      </c>
      <c r="I6" s="67"/>
      <c r="J6" s="81" t="s">
        <v>147</v>
      </c>
      <c r="K6" s="81" t="s">
        <v>148</v>
      </c>
      <c r="L6" s="81" t="s">
        <v>149</v>
      </c>
      <c r="M6" s="81" t="s">
        <v>148</v>
      </c>
      <c r="N6" s="81" t="s">
        <v>147</v>
      </c>
      <c r="O6" s="81" t="s">
        <v>150</v>
      </c>
      <c r="P6" s="81" t="s">
        <v>147</v>
      </c>
    </row>
    <row r="7" s="64" customFormat="1" ht="21" customHeight="1" spans="1:16">
      <c r="A7" s="79" t="s">
        <v>151</v>
      </c>
      <c r="B7" s="80">
        <f t="shared" si="0"/>
        <v>71</v>
      </c>
      <c r="C7" s="80">
        <f t="shared" si="1"/>
        <v>72</v>
      </c>
      <c r="D7" s="80">
        <v>74</v>
      </c>
      <c r="E7" s="80">
        <f t="shared" si="2"/>
        <v>76</v>
      </c>
      <c r="F7" s="80">
        <f t="shared" si="3"/>
        <v>78</v>
      </c>
      <c r="G7" s="80">
        <f t="shared" si="4"/>
        <v>79</v>
      </c>
      <c r="H7" s="80">
        <f t="shared" si="5"/>
        <v>80</v>
      </c>
      <c r="I7" s="67"/>
      <c r="J7" s="81" t="s">
        <v>152</v>
      </c>
      <c r="K7" s="81" t="s">
        <v>148</v>
      </c>
      <c r="L7" s="81" t="s">
        <v>148</v>
      </c>
      <c r="M7" s="81" t="s">
        <v>149</v>
      </c>
      <c r="N7" s="81" t="s">
        <v>153</v>
      </c>
      <c r="O7" s="81" t="s">
        <v>154</v>
      </c>
      <c r="P7" s="81" t="s">
        <v>153</v>
      </c>
    </row>
    <row r="8" s="64" customFormat="1" ht="21" customHeight="1" spans="1:16">
      <c r="A8" s="79" t="s">
        <v>155</v>
      </c>
      <c r="B8" s="80">
        <f t="shared" si="0"/>
        <v>64</v>
      </c>
      <c r="C8" s="80">
        <f t="shared" si="1"/>
        <v>65</v>
      </c>
      <c r="D8" s="80">
        <v>67</v>
      </c>
      <c r="E8" s="80">
        <f t="shared" si="2"/>
        <v>69</v>
      </c>
      <c r="F8" s="80">
        <f t="shared" si="3"/>
        <v>71</v>
      </c>
      <c r="G8" s="80">
        <f t="shared" si="4"/>
        <v>72</v>
      </c>
      <c r="H8" s="80">
        <f t="shared" si="5"/>
        <v>73</v>
      </c>
      <c r="I8" s="67"/>
      <c r="J8" s="81" t="s">
        <v>156</v>
      </c>
      <c r="K8" s="81" t="s">
        <v>148</v>
      </c>
      <c r="L8" s="81" t="s">
        <v>148</v>
      </c>
      <c r="M8" s="81" t="s">
        <v>148</v>
      </c>
      <c r="N8" s="81" t="s">
        <v>148</v>
      </c>
      <c r="O8" s="81" t="s">
        <v>148</v>
      </c>
      <c r="P8" s="81" t="s">
        <v>148</v>
      </c>
    </row>
    <row r="9" s="64" customFormat="1" ht="21" customHeight="1" spans="1:16">
      <c r="A9" s="79" t="s">
        <v>157</v>
      </c>
      <c r="B9" s="80">
        <f t="shared" ref="B9:B11" si="6">C9-4</f>
        <v>116</v>
      </c>
      <c r="C9" s="80">
        <f t="shared" ref="C9:C11" si="7">D9-4</f>
        <v>120</v>
      </c>
      <c r="D9" s="80">
        <v>124</v>
      </c>
      <c r="E9" s="80">
        <f t="shared" ref="E9:E11" si="8">D9+4</f>
        <v>128</v>
      </c>
      <c r="F9" s="80">
        <f>E9+4</f>
        <v>132</v>
      </c>
      <c r="G9" s="80">
        <f t="shared" ref="G9:G11" si="9">F9+6</f>
        <v>138</v>
      </c>
      <c r="H9" s="80">
        <f t="shared" ref="H9:H11" si="10">G9+6</f>
        <v>144</v>
      </c>
      <c r="I9" s="67"/>
      <c r="J9" s="81" t="s">
        <v>148</v>
      </c>
      <c r="K9" s="81" t="s">
        <v>148</v>
      </c>
      <c r="L9" s="81" t="s">
        <v>148</v>
      </c>
      <c r="M9" s="81" t="s">
        <v>169</v>
      </c>
      <c r="N9" s="81" t="s">
        <v>148</v>
      </c>
      <c r="O9" s="81" t="s">
        <v>148</v>
      </c>
      <c r="P9" s="81" t="s">
        <v>148</v>
      </c>
    </row>
    <row r="10" s="64" customFormat="1" ht="21" customHeight="1" spans="1:16">
      <c r="A10" s="79" t="s">
        <v>159</v>
      </c>
      <c r="B10" s="80">
        <f t="shared" si="6"/>
        <v>112</v>
      </c>
      <c r="C10" s="80">
        <f t="shared" si="7"/>
        <v>116</v>
      </c>
      <c r="D10" s="80">
        <v>120</v>
      </c>
      <c r="E10" s="80">
        <f t="shared" si="8"/>
        <v>124</v>
      </c>
      <c r="F10" s="80">
        <f>E10+5</f>
        <v>129</v>
      </c>
      <c r="G10" s="80">
        <f t="shared" si="9"/>
        <v>135</v>
      </c>
      <c r="H10" s="80">
        <f t="shared" si="10"/>
        <v>141</v>
      </c>
      <c r="I10" s="67"/>
      <c r="J10" s="81" t="s">
        <v>148</v>
      </c>
      <c r="K10" s="81" t="s">
        <v>148</v>
      </c>
      <c r="L10" s="81" t="s">
        <v>148</v>
      </c>
      <c r="M10" s="81" t="s">
        <v>148</v>
      </c>
      <c r="N10" s="81" t="s">
        <v>148</v>
      </c>
      <c r="O10" s="81" t="s">
        <v>148</v>
      </c>
      <c r="P10" s="81" t="s">
        <v>148</v>
      </c>
    </row>
    <row r="11" s="64" customFormat="1" ht="21" customHeight="1" spans="1:16">
      <c r="A11" s="79" t="s">
        <v>160</v>
      </c>
      <c r="B11" s="80">
        <f t="shared" si="6"/>
        <v>112</v>
      </c>
      <c r="C11" s="80">
        <f t="shared" si="7"/>
        <v>116</v>
      </c>
      <c r="D11" s="80">
        <v>120</v>
      </c>
      <c r="E11" s="80">
        <f t="shared" si="8"/>
        <v>124</v>
      </c>
      <c r="F11" s="80">
        <f>E11+5</f>
        <v>129</v>
      </c>
      <c r="G11" s="80">
        <f t="shared" si="9"/>
        <v>135</v>
      </c>
      <c r="H11" s="80">
        <f t="shared" si="10"/>
        <v>141</v>
      </c>
      <c r="I11" s="67"/>
      <c r="J11" s="81" t="s">
        <v>161</v>
      </c>
      <c r="K11" s="81" t="s">
        <v>162</v>
      </c>
      <c r="L11" s="81" t="s">
        <v>208</v>
      </c>
      <c r="M11" s="81" t="s">
        <v>164</v>
      </c>
      <c r="N11" s="81" t="s">
        <v>209</v>
      </c>
      <c r="O11" s="81" t="s">
        <v>210</v>
      </c>
      <c r="P11" s="81" t="s">
        <v>162</v>
      </c>
    </row>
    <row r="12" s="64" customFormat="1" ht="21" customHeight="1" spans="1:16">
      <c r="A12" s="79" t="s">
        <v>166</v>
      </c>
      <c r="B12" s="80">
        <f>C12-1.2</f>
        <v>47.6</v>
      </c>
      <c r="C12" s="80">
        <f>D12-1.2</f>
        <v>48.8</v>
      </c>
      <c r="D12" s="80">
        <v>50</v>
      </c>
      <c r="E12" s="80">
        <f>D12+1.2</f>
        <v>51.2</v>
      </c>
      <c r="F12" s="80">
        <f>E12+1.2</f>
        <v>52.4</v>
      </c>
      <c r="G12" s="80">
        <f>F12+1.4</f>
        <v>53.8</v>
      </c>
      <c r="H12" s="80">
        <f>G12+1.4</f>
        <v>55.2</v>
      </c>
      <c r="I12" s="67"/>
      <c r="J12" s="81" t="s">
        <v>167</v>
      </c>
      <c r="K12" s="81" t="s">
        <v>168</v>
      </c>
      <c r="L12" s="81" t="s">
        <v>148</v>
      </c>
      <c r="M12" s="81" t="s">
        <v>158</v>
      </c>
      <c r="N12" s="81" t="s">
        <v>148</v>
      </c>
      <c r="O12" s="81" t="s">
        <v>169</v>
      </c>
      <c r="P12" s="81" t="s">
        <v>148</v>
      </c>
    </row>
    <row r="13" s="64" customFormat="1" ht="21" customHeight="1" spans="1:16">
      <c r="A13" s="79" t="s">
        <v>170</v>
      </c>
      <c r="B13" s="80">
        <f>C13-0.6</f>
        <v>63.2</v>
      </c>
      <c r="C13" s="80">
        <f>D13-1.2</f>
        <v>63.8</v>
      </c>
      <c r="D13" s="80">
        <v>65</v>
      </c>
      <c r="E13" s="80">
        <f>D13+1.2</f>
        <v>66.2</v>
      </c>
      <c r="F13" s="80">
        <f>E13+1.2</f>
        <v>67.4</v>
      </c>
      <c r="G13" s="80">
        <f>F13+0.6</f>
        <v>68</v>
      </c>
      <c r="H13" s="80">
        <f>G13+0.6</f>
        <v>68.6</v>
      </c>
      <c r="I13" s="67"/>
      <c r="J13" s="81" t="s">
        <v>171</v>
      </c>
      <c r="K13" s="81" t="s">
        <v>172</v>
      </c>
      <c r="L13" s="81" t="s">
        <v>211</v>
      </c>
      <c r="M13" s="81" t="s">
        <v>172</v>
      </c>
      <c r="N13" s="81" t="s">
        <v>172</v>
      </c>
      <c r="O13" s="81" t="s">
        <v>172</v>
      </c>
      <c r="P13" s="81" t="s">
        <v>172</v>
      </c>
    </row>
    <row r="14" s="64" customFormat="1" ht="21" customHeight="1" spans="1:16">
      <c r="A14" s="79" t="s">
        <v>173</v>
      </c>
      <c r="B14" s="80">
        <f>C14-0.8</f>
        <v>22.9</v>
      </c>
      <c r="C14" s="80">
        <f>D14-0.8</f>
        <v>23.7</v>
      </c>
      <c r="D14" s="80">
        <v>24.5</v>
      </c>
      <c r="E14" s="80">
        <f>D14+0.8</f>
        <v>25.3</v>
      </c>
      <c r="F14" s="80">
        <f>E14+0.8</f>
        <v>26.1</v>
      </c>
      <c r="G14" s="80">
        <f>F14+1.3</f>
        <v>27.4</v>
      </c>
      <c r="H14" s="80">
        <f>G14+1.3</f>
        <v>28.7</v>
      </c>
      <c r="I14" s="67"/>
      <c r="J14" s="81" t="s">
        <v>149</v>
      </c>
      <c r="K14" s="81" t="s">
        <v>148</v>
      </c>
      <c r="L14" s="81" t="s">
        <v>171</v>
      </c>
      <c r="M14" s="81" t="s">
        <v>171</v>
      </c>
      <c r="N14" s="81" t="s">
        <v>172</v>
      </c>
      <c r="O14" s="81" t="s">
        <v>172</v>
      </c>
      <c r="P14" s="81" t="s">
        <v>212</v>
      </c>
    </row>
    <row r="15" s="64" customFormat="1" ht="21" customHeight="1" spans="1:16">
      <c r="A15" s="79" t="s">
        <v>174</v>
      </c>
      <c r="B15" s="80">
        <f>C15-0.7</f>
        <v>19.6</v>
      </c>
      <c r="C15" s="80">
        <f>D15-0.7</f>
        <v>20.3</v>
      </c>
      <c r="D15" s="80">
        <v>21</v>
      </c>
      <c r="E15" s="80">
        <f>D15+0.7</f>
        <v>21.7</v>
      </c>
      <c r="F15" s="80">
        <f>E15+0.7</f>
        <v>22.4</v>
      </c>
      <c r="G15" s="80">
        <f>F15+1</f>
        <v>23.4</v>
      </c>
      <c r="H15" s="80">
        <f>G15+1</f>
        <v>24.4</v>
      </c>
      <c r="I15" s="67"/>
      <c r="J15" s="81" t="s">
        <v>148</v>
      </c>
      <c r="K15" s="81" t="s">
        <v>148</v>
      </c>
      <c r="L15" s="81" t="s">
        <v>148</v>
      </c>
      <c r="M15" s="81" t="s">
        <v>148</v>
      </c>
      <c r="N15" s="81" t="s">
        <v>148</v>
      </c>
      <c r="O15" s="81" t="s">
        <v>148</v>
      </c>
      <c r="P15" s="81" t="s">
        <v>148</v>
      </c>
    </row>
    <row r="16" s="64" customFormat="1" ht="21" customHeight="1" spans="1:16">
      <c r="A16" s="79" t="s">
        <v>175</v>
      </c>
      <c r="B16" s="80">
        <f t="shared" ref="B16:B20" si="11">C16-0.5</f>
        <v>14</v>
      </c>
      <c r="C16" s="80">
        <f t="shared" ref="C16:C20" si="12">D16-0.5</f>
        <v>14.5</v>
      </c>
      <c r="D16" s="80">
        <v>15</v>
      </c>
      <c r="E16" s="80">
        <f>D16+0.5</f>
        <v>15.5</v>
      </c>
      <c r="F16" s="80">
        <f>E16+0.5</f>
        <v>16</v>
      </c>
      <c r="G16" s="80">
        <f>F16+0.7</f>
        <v>16.7</v>
      </c>
      <c r="H16" s="80">
        <f>G16+0.7</f>
        <v>17.4</v>
      </c>
      <c r="I16" s="67"/>
      <c r="J16" s="81" t="s">
        <v>148</v>
      </c>
      <c r="K16" s="81" t="s">
        <v>148</v>
      </c>
      <c r="L16" s="81" t="s">
        <v>148</v>
      </c>
      <c r="M16" s="81" t="s">
        <v>148</v>
      </c>
      <c r="N16" s="81" t="s">
        <v>148</v>
      </c>
      <c r="O16" s="81" t="s">
        <v>148</v>
      </c>
      <c r="P16" s="81" t="s">
        <v>148</v>
      </c>
    </row>
    <row r="17" s="64" customFormat="1" ht="21" customHeight="1" spans="1:16">
      <c r="A17" s="79" t="s">
        <v>176</v>
      </c>
      <c r="B17" s="80">
        <f>C17-1</f>
        <v>56</v>
      </c>
      <c r="C17" s="80">
        <f>D17-1</f>
        <v>57</v>
      </c>
      <c r="D17" s="80">
        <v>58</v>
      </c>
      <c r="E17" s="80">
        <f>D17+1</f>
        <v>59</v>
      </c>
      <c r="F17" s="80">
        <f>E17+1</f>
        <v>60</v>
      </c>
      <c r="G17" s="80">
        <f>F17+1.5</f>
        <v>61.5</v>
      </c>
      <c r="H17" s="80">
        <f>G17+1.5</f>
        <v>63</v>
      </c>
      <c r="I17" s="67"/>
      <c r="J17" s="81"/>
      <c r="K17" s="81" t="s">
        <v>148</v>
      </c>
      <c r="L17" s="81" t="s">
        <v>148</v>
      </c>
      <c r="M17" s="81" t="s">
        <v>148</v>
      </c>
      <c r="N17" s="81" t="s">
        <v>148</v>
      </c>
      <c r="O17" s="81" t="s">
        <v>148</v>
      </c>
      <c r="P17" s="81" t="s">
        <v>148</v>
      </c>
    </row>
    <row r="18" s="64" customFormat="1" ht="21" customHeight="1" spans="1:16">
      <c r="A18" s="79" t="s">
        <v>177</v>
      </c>
      <c r="B18" s="80">
        <f>D18</f>
        <v>10</v>
      </c>
      <c r="C18" s="80">
        <f>D18</f>
        <v>10</v>
      </c>
      <c r="D18" s="80">
        <v>10</v>
      </c>
      <c r="E18" s="80">
        <f>D18</f>
        <v>10</v>
      </c>
      <c r="F18" s="80">
        <f>D18</f>
        <v>10</v>
      </c>
      <c r="G18" s="80">
        <f>D18</f>
        <v>10</v>
      </c>
      <c r="H18" s="80">
        <f>E18</f>
        <v>10</v>
      </c>
      <c r="I18" s="67"/>
      <c r="J18" s="81" t="s">
        <v>178</v>
      </c>
      <c r="K18" s="81" t="s">
        <v>172</v>
      </c>
      <c r="L18" s="81" t="s">
        <v>172</v>
      </c>
      <c r="M18" s="81" t="s">
        <v>179</v>
      </c>
      <c r="N18" s="81" t="s">
        <v>172</v>
      </c>
      <c r="O18" s="81" t="s">
        <v>147</v>
      </c>
      <c r="P18" s="81" t="s">
        <v>172</v>
      </c>
    </row>
    <row r="19" s="64" customFormat="1" ht="21" customHeight="1" spans="1:16">
      <c r="A19" s="79" t="s">
        <v>180</v>
      </c>
      <c r="B19" s="80">
        <f t="shared" si="11"/>
        <v>35</v>
      </c>
      <c r="C19" s="80">
        <f t="shared" si="12"/>
        <v>35.5</v>
      </c>
      <c r="D19" s="80">
        <v>36</v>
      </c>
      <c r="E19" s="80">
        <f t="shared" ref="E19:H19" si="13">D19+0.5</f>
        <v>36.5</v>
      </c>
      <c r="F19" s="80">
        <f t="shared" si="13"/>
        <v>37</v>
      </c>
      <c r="G19" s="80">
        <f t="shared" si="13"/>
        <v>37.5</v>
      </c>
      <c r="H19" s="80">
        <f t="shared" si="13"/>
        <v>38</v>
      </c>
      <c r="I19" s="67"/>
      <c r="J19" s="81" t="s">
        <v>149</v>
      </c>
      <c r="K19" s="81" t="s">
        <v>148</v>
      </c>
      <c r="L19" s="81" t="s">
        <v>171</v>
      </c>
      <c r="M19" s="81" t="s">
        <v>171</v>
      </c>
      <c r="N19" s="81" t="s">
        <v>172</v>
      </c>
      <c r="O19" s="81" t="s">
        <v>172</v>
      </c>
      <c r="P19" s="81" t="s">
        <v>172</v>
      </c>
    </row>
    <row r="20" s="64" customFormat="1" ht="21" customHeight="1" spans="1:16">
      <c r="A20" s="79" t="s">
        <v>181</v>
      </c>
      <c r="B20" s="80">
        <f t="shared" si="11"/>
        <v>25.5</v>
      </c>
      <c r="C20" s="80">
        <f t="shared" si="12"/>
        <v>26</v>
      </c>
      <c r="D20" s="80">
        <v>26.5</v>
      </c>
      <c r="E20" s="80">
        <f>D20+0.5</f>
        <v>27</v>
      </c>
      <c r="F20" s="80">
        <f>E20+0.5</f>
        <v>27.5</v>
      </c>
      <c r="G20" s="80">
        <f>F20+0.75</f>
        <v>28.25</v>
      </c>
      <c r="H20" s="80">
        <f>G20+0.75</f>
        <v>29</v>
      </c>
      <c r="I20" s="67"/>
      <c r="J20" s="81" t="s">
        <v>167</v>
      </c>
      <c r="K20" s="81" t="s">
        <v>168</v>
      </c>
      <c r="L20" s="81" t="s">
        <v>148</v>
      </c>
      <c r="M20" s="81" t="s">
        <v>158</v>
      </c>
      <c r="N20" s="81" t="s">
        <v>148</v>
      </c>
      <c r="O20" s="81" t="s">
        <v>169</v>
      </c>
      <c r="P20" s="81" t="s">
        <v>148</v>
      </c>
    </row>
    <row r="21" s="64" customFormat="1" ht="19" customHeight="1" spans="1:16">
      <c r="A21" s="79" t="s">
        <v>182</v>
      </c>
      <c r="B21" s="80">
        <f>D21-1</f>
        <v>18</v>
      </c>
      <c r="C21" s="80">
        <f t="shared" ref="C21:H21" si="14">B21</f>
        <v>18</v>
      </c>
      <c r="D21" s="80">
        <v>19</v>
      </c>
      <c r="E21" s="80">
        <f t="shared" si="14"/>
        <v>19</v>
      </c>
      <c r="F21" s="80">
        <f>D21+1.5</f>
        <v>20.5</v>
      </c>
      <c r="G21" s="80">
        <f t="shared" si="14"/>
        <v>20.5</v>
      </c>
      <c r="H21" s="80">
        <f t="shared" si="14"/>
        <v>20.5</v>
      </c>
      <c r="I21" s="82"/>
      <c r="J21" s="81" t="s">
        <v>171</v>
      </c>
      <c r="K21" s="81" t="s">
        <v>172</v>
      </c>
      <c r="L21" s="81" t="s">
        <v>172</v>
      </c>
      <c r="M21" s="81" t="s">
        <v>212</v>
      </c>
      <c r="N21" s="81" t="s">
        <v>172</v>
      </c>
      <c r="O21" s="81" t="s">
        <v>172</v>
      </c>
      <c r="P21" s="81" t="s">
        <v>172</v>
      </c>
    </row>
    <row r="22" s="63" customFormat="1" ht="47" customHeight="1" spans="1:16">
      <c r="A22" s="83"/>
      <c r="B22" s="83"/>
      <c r="C22" s="83"/>
      <c r="D22" s="83"/>
      <c r="E22" s="83"/>
      <c r="F22" s="83"/>
      <c r="G22" s="83"/>
      <c r="H22" s="83"/>
      <c r="I22" s="83"/>
      <c r="J22" s="63"/>
      <c r="K22" s="84"/>
    </row>
    <row r="23" s="63" customFormat="1" ht="47" customHeight="1" spans="1:16">
      <c r="A23" s="83"/>
      <c r="B23" s="83"/>
      <c r="C23" s="83"/>
      <c r="D23" s="83"/>
      <c r="E23" s="83"/>
      <c r="F23" s="83"/>
      <c r="G23" s="83"/>
      <c r="H23" s="83"/>
      <c r="I23" s="83"/>
      <c r="J23" s="63" t="s">
        <v>269</v>
      </c>
      <c r="K23" s="84"/>
      <c r="L23" s="63" t="s">
        <v>184</v>
      </c>
      <c r="M23" s="63"/>
      <c r="N23" s="63" t="s">
        <v>185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1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workbookViewId="0">
      <selection activeCell="J11" sqref="J11:M11"/>
    </sheetView>
  </sheetViews>
  <sheetFormatPr defaultColWidth="8.1" defaultRowHeight="14.4"/>
  <cols>
    <col min="1" max="1" width="6.3" style="1" customWidth="1"/>
    <col min="2" max="2" width="11.025" style="1" customWidth="1"/>
    <col min="3" max="3" width="12.15" style="1" customWidth="1"/>
    <col min="4" max="4" width="11.475" style="1" customWidth="1"/>
    <col min="5" max="5" width="17.8916666666667" style="1" customWidth="1"/>
    <col min="6" max="6" width="10.2416666666667" style="1" customWidth="1"/>
    <col min="7" max="7" width="7.2" style="1" customWidth="1"/>
    <col min="8" max="8" width="10.575" style="1" customWidth="1"/>
    <col min="9" max="12" width="9" style="1" customWidth="1"/>
    <col min="13" max="14" width="8.325" style="1" customWidth="1"/>
    <col min="15" max="15" width="9.675" style="1" customWidth="1"/>
    <col min="16" max="16384" width="8.1" style="1"/>
  </cols>
  <sheetData>
    <row r="1" s="1" customFormat="1" ht="28.5" customHeight="1" spans="1:15">
      <c r="A1" s="5" t="s">
        <v>270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8" customHeight="1" spans="1:15">
      <c r="A2" s="35" t="s">
        <v>271</v>
      </c>
      <c r="B2" s="36" t="s">
        <v>272</v>
      </c>
      <c r="C2" s="36" t="s">
        <v>273</v>
      </c>
      <c r="D2" s="36" t="s">
        <v>274</v>
      </c>
      <c r="E2" s="36" t="s">
        <v>275</v>
      </c>
      <c r="F2" s="36" t="s">
        <v>276</v>
      </c>
      <c r="G2" s="36" t="s">
        <v>277</v>
      </c>
      <c r="H2" s="36" t="s">
        <v>278</v>
      </c>
      <c r="I2" s="35" t="s">
        <v>279</v>
      </c>
      <c r="J2" s="6" t="s">
        <v>280</v>
      </c>
      <c r="K2" s="6" t="s">
        <v>281</v>
      </c>
      <c r="L2" s="6" t="s">
        <v>282</v>
      </c>
      <c r="M2" s="6" t="s">
        <v>283</v>
      </c>
      <c r="N2" s="7" t="s">
        <v>284</v>
      </c>
      <c r="O2" s="7" t="s">
        <v>285</v>
      </c>
    </row>
    <row r="3" s="2" customFormat="1" ht="18" customHeight="1" spans="1:15">
      <c r="A3" s="35"/>
      <c r="B3" s="61"/>
      <c r="C3" s="61"/>
      <c r="D3" s="61"/>
      <c r="E3" s="61"/>
      <c r="F3" s="61"/>
      <c r="G3" s="61"/>
      <c r="H3" s="61"/>
      <c r="I3" s="35" t="s">
        <v>286</v>
      </c>
      <c r="J3" s="6" t="s">
        <v>286</v>
      </c>
      <c r="K3" s="6" t="s">
        <v>286</v>
      </c>
      <c r="L3" s="6" t="s">
        <v>286</v>
      </c>
      <c r="M3" s="6" t="s">
        <v>286</v>
      </c>
      <c r="N3" s="10"/>
      <c r="O3" s="10"/>
    </row>
    <row r="4" s="2" customFormat="1" ht="18" customHeight="1" spans="1:15">
      <c r="A4" s="35">
        <v>1</v>
      </c>
      <c r="B4" s="30" t="s">
        <v>287</v>
      </c>
      <c r="C4" s="31" t="s">
        <v>288</v>
      </c>
      <c r="D4" s="14" t="s">
        <v>101</v>
      </c>
      <c r="E4" s="15" t="s">
        <v>47</v>
      </c>
      <c r="F4" s="13" t="s">
        <v>289</v>
      </c>
      <c r="G4" s="62" t="s">
        <v>79</v>
      </c>
      <c r="H4" s="61"/>
      <c r="I4" s="35">
        <v>1</v>
      </c>
      <c r="J4" s="35"/>
      <c r="K4" s="35">
        <v>1</v>
      </c>
      <c r="L4" s="35"/>
      <c r="M4" s="35">
        <v>1</v>
      </c>
      <c r="N4" s="61">
        <f>SUM(I4:M4)</f>
        <v>3</v>
      </c>
      <c r="O4" s="61"/>
    </row>
    <row r="5" s="2" customFormat="1" ht="18" customHeight="1" spans="1:15">
      <c r="A5" s="35">
        <v>2</v>
      </c>
      <c r="B5" s="30" t="s">
        <v>290</v>
      </c>
      <c r="C5" s="31" t="s">
        <v>288</v>
      </c>
      <c r="D5" s="14" t="s">
        <v>103</v>
      </c>
      <c r="E5" s="15" t="s">
        <v>47</v>
      </c>
      <c r="F5" s="13" t="s">
        <v>289</v>
      </c>
      <c r="G5" s="62" t="s">
        <v>79</v>
      </c>
      <c r="H5" s="61"/>
      <c r="I5" s="35"/>
      <c r="J5" s="35">
        <v>1</v>
      </c>
      <c r="K5" s="35"/>
      <c r="L5" s="35">
        <v>1</v>
      </c>
      <c r="M5" s="35">
        <v>1</v>
      </c>
      <c r="N5" s="61">
        <f>SUM(I5:M5)</f>
        <v>3</v>
      </c>
      <c r="O5" s="61"/>
    </row>
    <row r="6" s="2" customFormat="1" ht="18" customHeight="1" spans="1:15">
      <c r="A6" s="35">
        <v>3</v>
      </c>
      <c r="B6" s="30" t="s">
        <v>291</v>
      </c>
      <c r="C6" s="31" t="s">
        <v>288</v>
      </c>
      <c r="D6" s="14" t="s">
        <v>104</v>
      </c>
      <c r="E6" s="15" t="s">
        <v>47</v>
      </c>
      <c r="F6" s="13" t="s">
        <v>289</v>
      </c>
      <c r="G6" s="62" t="s">
        <v>79</v>
      </c>
      <c r="H6" s="61"/>
      <c r="I6" s="35">
        <v>1</v>
      </c>
      <c r="J6" s="35">
        <v>1</v>
      </c>
      <c r="K6" s="35"/>
      <c r="L6" s="35">
        <v>1</v>
      </c>
      <c r="M6" s="35"/>
      <c r="N6" s="61">
        <f>SUM(I6:M6)</f>
        <v>3</v>
      </c>
      <c r="O6" s="61"/>
    </row>
    <row r="7" s="2" customFormat="1" ht="18" customHeight="1" spans="1:15">
      <c r="A7" s="35">
        <v>4</v>
      </c>
      <c r="B7" s="30" t="s">
        <v>292</v>
      </c>
      <c r="C7" s="31" t="s">
        <v>288</v>
      </c>
      <c r="D7" s="14" t="s">
        <v>293</v>
      </c>
      <c r="E7" s="15" t="s">
        <v>47</v>
      </c>
      <c r="F7" s="13" t="s">
        <v>289</v>
      </c>
      <c r="G7" s="62" t="s">
        <v>79</v>
      </c>
      <c r="H7" s="61"/>
      <c r="I7" s="35">
        <v>1</v>
      </c>
      <c r="J7" s="35"/>
      <c r="K7" s="35">
        <v>1</v>
      </c>
      <c r="L7" s="35"/>
      <c r="M7" s="35">
        <v>1</v>
      </c>
      <c r="N7" s="61">
        <f>SUM(I7:M7)</f>
        <v>3</v>
      </c>
      <c r="O7" s="61"/>
    </row>
    <row r="8" s="2" customFormat="1" ht="18" customHeight="1" spans="1:15">
      <c r="A8" s="35">
        <v>5</v>
      </c>
      <c r="B8" s="30" t="s">
        <v>294</v>
      </c>
      <c r="C8" s="31" t="s">
        <v>288</v>
      </c>
      <c r="D8" s="14" t="s">
        <v>295</v>
      </c>
      <c r="E8" s="15" t="s">
        <v>47</v>
      </c>
      <c r="F8" s="13" t="s">
        <v>289</v>
      </c>
      <c r="G8" s="62" t="s">
        <v>79</v>
      </c>
      <c r="H8" s="61"/>
      <c r="I8" s="35">
        <v>1</v>
      </c>
      <c r="J8" s="35">
        <v>1</v>
      </c>
      <c r="K8" s="35"/>
      <c r="L8" s="35"/>
      <c r="M8" s="35"/>
      <c r="N8" s="61">
        <f>SUM(I8:M8)</f>
        <v>2</v>
      </c>
      <c r="O8" s="61"/>
    </row>
    <row r="9" s="2" customFormat="1" ht="18" customHeight="1" spans="1:15">
      <c r="A9" s="35"/>
      <c r="B9" s="15"/>
      <c r="C9" s="31"/>
      <c r="D9" s="14"/>
      <c r="E9" s="15"/>
      <c r="F9" s="13"/>
      <c r="G9" s="62"/>
      <c r="H9" s="61"/>
      <c r="I9" s="35"/>
      <c r="J9" s="35"/>
      <c r="K9" s="35"/>
      <c r="L9" s="35"/>
      <c r="M9" s="35"/>
      <c r="N9" s="61"/>
      <c r="O9" s="61"/>
    </row>
    <row r="10" s="1" customFormat="1" ht="14.25" customHeight="1" spans="1: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="4" customFormat="1" ht="29.25" customHeight="1" spans="1:15">
      <c r="A11" s="22" t="s">
        <v>296</v>
      </c>
      <c r="B11" s="23"/>
      <c r="C11" s="23"/>
      <c r="D11" s="24"/>
      <c r="E11" s="25"/>
      <c r="F11" s="43"/>
      <c r="G11" s="43"/>
      <c r="H11" s="43"/>
      <c r="I11" s="34"/>
      <c r="J11" s="22" t="s">
        <v>297</v>
      </c>
      <c r="K11" s="23"/>
      <c r="L11" s="23"/>
      <c r="M11" s="24"/>
      <c r="N11" s="23"/>
      <c r="O11" s="26"/>
    </row>
    <row r="12" s="1" customFormat="1" ht="72.95" customHeight="1" spans="1:15">
      <c r="A12" s="27" t="s">
        <v>298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WPS_1690256009</cp:lastModifiedBy>
  <dcterms:created xsi:type="dcterms:W3CDTF">2020-03-11T01:34:00Z</dcterms:created>
  <dcterms:modified xsi:type="dcterms:W3CDTF">2026-05-07T01:53:45Z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