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9" r:id="rId7"/>
    <sheet name="验货尺寸表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中期!$A$1:$M$52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<sst xmlns="http://schemas.openxmlformats.org/spreadsheetml/2006/main" count="1026" uniqueCount="412">
  <si>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</si>
  <si>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</si>
  <si>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</si>
  <si>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</si>
  <si>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</si>
  <si>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</si>
  <si>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</si>
  <si>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</si>
  <si>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</si>
  <si>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</si>
  <si>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</si>
  <si>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</si>
  <si>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</si>
  <si>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</si>
  <si>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</si>
  <si>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</si>
  <si>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</si>
  <si>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</si>
  <si>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</si>
  <si>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</si>
  <si>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</si>
  <si>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</si>
  <si>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</si>
  <si>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</si>
  <si>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</si>
  <si>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</si>
  <si>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</si>
  <si>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</si>
  <si>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</si>
  <si>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</si>
  <si>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</si>
  <si>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</si>
  <si>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</si>
  <si>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</si>
  <si>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</si>
  <si>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</si>
  <si>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</si>
  <si>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</si>
  <si>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</si>
  <si>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</si>
  <si>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</si>
  <si>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</si>
  <si>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</si>
  <si>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</si>
  <si>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</si>
  <si>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</si>
  <si>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</si>
  <si>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</si>
  <si>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</si>
  <si>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</si>
  <si>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</si>
  <si>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</si>
  <si>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</si>
  <si>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</si>
  <si>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</si>
  <si>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</si>
  <si>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</si>
  <si>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</si>
  <si>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</si>
  <si>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</si>
  <si>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</si>
  <si>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</si>
  <si>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TAJJFO81941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</si>
  <si>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</si>
  <si>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</si>
  <si>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</si>
  <si>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</si>
  <si>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</si>
  <si>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</si>
  <si>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</si>
  <si>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</si>
  <si>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</si>
  <si>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</si>
  <si>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</si>
  <si>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</si>
  <si>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</si>
  <si>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</si>
  <si>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</si>
  <si>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</si>
  <si>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</si>
  <si>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</si>
  <si>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</si>
  <si>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</si>
  <si>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</si>
  <si>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</si>
  <si>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</si>
  <si>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</si>
  <si>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</si>
  <si>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</si>
  <si>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</si>
  <si>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</si>
  <si>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</si>
  <si>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</si>
  <si>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</si>
  <si>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</si>
  <si>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</si>
  <si>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</si>
  <si>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</si>
  <si>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</si>
  <si>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</si>
  <si>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</si>
  <si>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</si>
  <si>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</si>
  <si>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</si>
  <si>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</si>
  <si>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</si>
  <si>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</si>
  <si>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</si>
  <si>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</si>
  <si>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</si>
  <si>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</si>
  <si>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</si>
  <si>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</si>
  <si>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</si>
  <si>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</si>
  <si>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</si>
  <si>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</si>
  <si>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</si>
  <si>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</si>
  <si>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7XL</t>
  </si>
  <si>
    <t>8XL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</si>
  <si>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</si>
  <si>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</si>
  <si>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</si>
  <si>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</si>
  <si>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</si>
  <si>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</si>
  <si>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</si>
  <si>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1、上领暗线起团，前筒起浪，容皱不平服</t>
  </si>
  <si>
    <t>2、封脚叉歪斜，两边有高低，线头起团</t>
  </si>
  <si>
    <t>3、侧唛外露偏大，大货要注意</t>
  </si>
  <si>
    <t>4、夹圈容皱，两边不圆顺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</si>
  <si>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</si>
  <si>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</si>
  <si>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</si>
  <si>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</si>
  <si>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</si>
  <si>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</si>
  <si>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</si>
  <si>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</si>
  <si>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</si>
  <si>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</si>
  <si>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</si>
  <si>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</si>
  <si>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</si>
  <si>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</si>
  <si>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</si>
  <si>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</si>
  <si>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TAJJFO81939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</si>
  <si>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</si>
  <si>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</si>
  <si>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</si>
  <si>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</si>
  <si>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</si>
  <si>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</si>
  <si>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</si>
  <si>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</si>
  <si>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</si>
  <si>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</si>
  <si>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</si>
  <si>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</si>
  <si>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</si>
  <si>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</si>
  <si>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210/124B</t>
  </si>
  <si>
    <t>215/128B</t>
  </si>
  <si>
    <t>L  洗前</t>
  </si>
  <si>
    <t>L 洗后</t>
  </si>
  <si>
    <t>后中长</t>
  </si>
  <si>
    <t>±1</t>
  </si>
  <si>
    <t>+0.5</t>
  </si>
  <si>
    <t>+0</t>
  </si>
  <si>
    <t>胸围</t>
  </si>
  <si>
    <t>+2</t>
  </si>
  <si>
    <t>+1</t>
  </si>
  <si>
    <t>腰围</t>
  </si>
  <si>
    <t>摆围</t>
  </si>
  <si>
    <t>±0.5</t>
  </si>
  <si>
    <t>肩宽</t>
  </si>
  <si>
    <t>肩点短袖长</t>
  </si>
  <si>
    <t>±0.3</t>
  </si>
  <si>
    <t>+0.3</t>
  </si>
  <si>
    <t>袖肥/2（参考值）</t>
  </si>
  <si>
    <t>-0.6</t>
  </si>
  <si>
    <t>-1</t>
  </si>
  <si>
    <t>短袖口/2</t>
  </si>
  <si>
    <t>-0.3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</si>
  <si>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</si>
  <si>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</si>
  <si>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</si>
  <si>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</si>
  <si>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</si>
  <si>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</si>
  <si>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</si>
  <si>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</si>
  <si>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</si>
  <si>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</si>
  <si>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</si>
  <si>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</si>
  <si>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</si>
  <si>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</si>
  <si>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1、夹圈容皱，不圆顺</t>
  </si>
  <si>
    <t>2、封脚叉歪斜，两边有高低</t>
  </si>
  <si>
    <t>3、侧唛外露有大小</t>
  </si>
  <si>
    <t>【整改的严重缺陷及整改复核时间】</t>
  </si>
  <si>
    <t>以上问题车间已整改</t>
  </si>
  <si>
    <t>洗前/洗后</t>
  </si>
  <si>
    <t>-0.8 -1</t>
  </si>
  <si>
    <t>+0.5 +0.2</t>
  </si>
  <si>
    <t>+2 +1</t>
  </si>
  <si>
    <t>+0.5 +0.5</t>
  </si>
  <si>
    <t>+1 +0.5</t>
  </si>
  <si>
    <t>+1 +1</t>
  </si>
  <si>
    <t>+0.5 +0.3</t>
  </si>
  <si>
    <t>+1.5 +1</t>
  </si>
  <si>
    <t>+0.5 +0.6</t>
  </si>
  <si>
    <t>+2 +1.5</t>
  </si>
  <si>
    <t>+0.6 +0.4</t>
  </si>
  <si>
    <t>+0.6 +0.5</t>
  </si>
  <si>
    <t>-0.5 -0.5</t>
  </si>
  <si>
    <t>+0.3 +0.3</t>
  </si>
  <si>
    <t>+0 +0</t>
  </si>
  <si>
    <t>+0 -0.3</t>
  </si>
  <si>
    <t>-0.3 -0.5</t>
  </si>
  <si>
    <t>+0.3 +0.2</t>
  </si>
  <si>
    <t>TOREAD-QC尾期检验报告书</t>
  </si>
  <si>
    <t>产品名称</t>
  </si>
  <si>
    <t>合同日期</t>
  </si>
  <si>
    <t>检验资料确认</t>
  </si>
  <si>
    <t>交货形式</t>
  </si>
  <si>
    <t>陆运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</si>
  <si>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</si>
  <si>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</si>
  <si>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</si>
  <si>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</si>
  <si>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</si>
  <si>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</si>
  <si>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</si>
  <si>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</si>
  <si>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</si>
  <si>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</si>
  <si>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</si>
  <si>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</si>
  <si>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</si>
  <si>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</si>
  <si>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</si>
  <si>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</si>
  <si>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</si>
  <si>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</si>
  <si>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</si>
  <si>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</si>
  <si>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</si>
  <si>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</si>
  <si>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</si>
  <si>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</si>
  <si>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</si>
  <si>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</si>
  <si>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</si>
  <si>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</si>
  <si>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</si>
  <si>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</si>
  <si>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</si>
  <si>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</si>
  <si>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</si>
  <si>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</si>
  <si>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</si>
  <si>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</si>
  <si>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</si>
  <si>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</si>
  <si>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</si>
  <si>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</si>
  <si>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</si>
  <si>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</si>
  <si>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走货4858件，抽查200件，发现3件不良品，已按照以上提出的问题点改正，可以出货</t>
  </si>
  <si>
    <t>服装QC部门</t>
  </si>
  <si>
    <t>检验人</t>
  </si>
  <si>
    <t>+0.5 +0.3 +0.3</t>
  </si>
  <si>
    <t>+0.5 +0.5 +0.3</t>
  </si>
  <si>
    <t>+1 +0 +0.5</t>
  </si>
  <si>
    <t>+1 +1 +1</t>
  </si>
  <si>
    <t>+0.5 +0.5 +0.4</t>
  </si>
  <si>
    <t>+1 +0.5 +0.5</t>
  </si>
  <si>
    <t>+0.3 +0</t>
  </si>
  <si>
    <t>+0.5 -0.5</t>
  </si>
  <si>
    <t>+0.5 +0.5 +0.5</t>
  </si>
  <si>
    <t>+2 +1 +1</t>
  </si>
  <si>
    <t>+1.5 +1.5 +1</t>
  </si>
  <si>
    <t>+0.5 +0.5 +0.6</t>
  </si>
  <si>
    <t>+0.8 +1 +1</t>
  </si>
  <si>
    <t>+1 +0 +1</t>
  </si>
  <si>
    <t>+0 +1 +0</t>
  </si>
  <si>
    <t>+0 +1</t>
  </si>
  <si>
    <t>+1 +1 +0</t>
  </si>
  <si>
    <t>+2 +0 +1</t>
  </si>
  <si>
    <t>+1 +1.3 +1</t>
  </si>
  <si>
    <t>+0 +0 +1</t>
  </si>
  <si>
    <t>+0.5 +0.6 +0</t>
  </si>
  <si>
    <t>+1 +0</t>
  </si>
  <si>
    <t>+0 +2 +1</t>
  </si>
  <si>
    <t>+2 +2 +1</t>
  </si>
  <si>
    <t>+0 +1.5</t>
  </si>
  <si>
    <t>+0.4 +0.4 +0.5</t>
  </si>
  <si>
    <t>+0.8 +0.5 +0.6</t>
  </si>
  <si>
    <t>+1 +0.8 +0.5</t>
  </si>
  <si>
    <t>+0.5 +0.5 +0.7</t>
  </si>
  <si>
    <t>+0.6 +0.3 +0.3</t>
  </si>
  <si>
    <t>+0.5 +0.6 +0.6</t>
  </si>
  <si>
    <t>+0.4 +0.5</t>
  </si>
  <si>
    <t>+0.8 +0.8</t>
  </si>
  <si>
    <t>+0.5 +0.2 +0.3</t>
  </si>
  <si>
    <t>+0 +0.2 +0</t>
  </si>
  <si>
    <t>+0 +0 +0</t>
  </si>
  <si>
    <t>-0.2 +0 +0</t>
  </si>
  <si>
    <t>+0.3 +0 +0</t>
  </si>
  <si>
    <t>+0 +0 -0.5</t>
  </si>
  <si>
    <t>+0 +0 -0.3</t>
  </si>
  <si>
    <t>+0 -0.2</t>
  </si>
  <si>
    <t>+0 +0 -0.2</t>
  </si>
  <si>
    <t>-0.3 +0 -0.2</t>
  </si>
  <si>
    <t>+0 -0.2 -0.2</t>
  </si>
  <si>
    <t>+0 -0.3 +0.2</t>
  </si>
  <si>
    <t>-0.3 -0.3 -0.5</t>
  </si>
  <si>
    <t>-0.4 +0 -0.3</t>
  </si>
  <si>
    <t>-0.5 -0.3</t>
  </si>
  <si>
    <t>-0.5 -0.2</t>
  </si>
  <si>
    <t>-0.4</t>
  </si>
  <si>
    <t>+0.4 +0.2 +0.3</t>
  </si>
  <si>
    <t>+0.3 +0.2 +0</t>
  </si>
  <si>
    <t>+0.4 +0.4 +0.3</t>
  </si>
  <si>
    <t>+0 +0.4 +0.3 +0.3</t>
  </si>
  <si>
    <t>+0.2 +0.3</t>
  </si>
  <si>
    <t>-0.2 +0.2</t>
  </si>
  <si>
    <t>+0 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</si>
  <si>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</si>
  <si>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</si>
  <si>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</si>
  <si>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</si>
  <si>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</si>
  <si>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</si>
  <si>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</si>
  <si>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</si>
  <si>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</si>
  <si>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</si>
  <si>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</si>
  <si>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</si>
  <si>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</si>
  <si>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</si>
  <si>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</si>
  <si>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</si>
  <si>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</si>
  <si>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</si>
  <si>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</si>
  <si>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</si>
  <si>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</si>
  <si>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</si>
  <si>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</si>
  <si>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</si>
  <si>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</si>
  <si>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</si>
  <si>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</si>
  <si>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</si>
  <si>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</si>
  <si>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</si>
  <si>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</si>
  <si>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</si>
  <si>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</si>
  <si>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</si>
  <si>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</si>
  <si>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</si>
  <si>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</si>
  <si>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</si>
  <si>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</si>
  <si>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</si>
  <si>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</si>
  <si>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</si>
  <si>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</si>
  <si>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</si>
  <si>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</si>
  <si>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</si>
  <si>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</si>
  <si>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</si>
  <si>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</si>
  <si>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</si>
  <si>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</si>
  <si>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</si>
  <si>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</si>
  <si>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</si>
  <si>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</si>
  <si>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</si>
  <si>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</si>
  <si>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</si>
  <si>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</si>
  <si>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</si>
  <si>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</si>
  <si>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</si>
  <si>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</si>
  <si>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</si>
  <si>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</si>
  <si>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</si>
  <si>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</si>
  <si>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</si>
  <si>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</si>
  <si>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</si>
  <si>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</si>
  <si>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制表时间：2026/4/6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</si>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</sst>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9" borderId="7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2" applyNumberFormat="0" applyAlignment="0" applyProtection="0">
      <alignment vertical="center"/>
    </xf>
    <xf numFmtId="0" fontId="57" fillId="11" borderId="83" applyNumberFormat="0" applyAlignment="0" applyProtection="0">
      <alignment vertical="center"/>
    </xf>
    <xf numFmtId="0" fontId="58" fillId="11" borderId="82" applyNumberFormat="0" applyAlignment="0" applyProtection="0">
      <alignment vertical="center"/>
    </xf>
    <xf numFmtId="0" fontId="59" fillId="12" borderId="84" applyNumberFormat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7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5" fillId="0" borderId="15" xfId="52" applyFont="1" applyFill="1" applyBorder="1" applyAlignment="1">
      <alignment horizontal="center" vertical="center"/>
    </xf>
    <xf numFmtId="0" fontId="21" fillId="0" borderId="16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6" fillId="0" borderId="17" xfId="53" applyFont="1" applyFill="1" applyBorder="1" applyAlignment="1" applyProtection="1">
      <alignment vertical="center"/>
    </xf>
    <xf numFmtId="0" fontId="26" fillId="0" borderId="2" xfId="53" applyFont="1" applyFill="1" applyBorder="1" applyAlignment="1" applyProtection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9" fontId="29" fillId="0" borderId="18" xfId="51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49" fontId="26" fillId="0" borderId="17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18" xfId="49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5" fillId="0" borderId="19" xfId="0" applyNumberFormat="1" applyFont="1" applyFill="1" applyBorder="1" applyAlignment="1">
      <alignment shrinkToFit="1"/>
    </xf>
    <xf numFmtId="0" fontId="33" fillId="0" borderId="20" xfId="0" applyNumberFormat="1" applyFont="1" applyFill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1" fillId="0" borderId="19" xfId="53" applyNumberFormat="1" applyFont="1" applyFill="1" applyBorder="1" applyAlignment="1">
      <alignment horizontal="center"/>
    </xf>
    <xf numFmtId="49" fontId="21" fillId="0" borderId="20" xfId="53" applyNumberFormat="1" applyFont="1" applyFill="1" applyBorder="1" applyAlignment="1">
      <alignment horizontal="center"/>
    </xf>
    <xf numFmtId="49" fontId="26" fillId="0" borderId="20" xfId="54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center"/>
    </xf>
    <xf numFmtId="49" fontId="37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8" fillId="0" borderId="23" xfId="52" applyFont="1" applyBorder="1" applyAlignment="1">
      <alignment horizontal="center" vertical="top"/>
    </xf>
    <xf numFmtId="0" fontId="10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center" vertical="center"/>
    </xf>
    <xf numFmtId="0" fontId="7" fillId="0" borderId="25" xfId="52" applyFont="1" applyFill="1" applyBorder="1" applyAlignment="1">
      <alignment vertical="center" wrapText="1"/>
    </xf>
    <xf numFmtId="0" fontId="10" fillId="0" borderId="25" xfId="52" applyFont="1" applyFill="1" applyBorder="1" applyAlignment="1">
      <alignment vertical="center"/>
    </xf>
    <xf numFmtId="0" fontId="24" fillId="0" borderId="26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vertical="center"/>
    </xf>
    <xf numFmtId="0" fontId="24" fillId="0" borderId="26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vertical="center"/>
    </xf>
    <xf numFmtId="58" fontId="7" fillId="0" borderId="26" xfId="52" applyNumberFormat="1" applyFont="1" applyFill="1" applyBorder="1" applyAlignment="1">
      <alignment horizontal="center" vertical="center"/>
    </xf>
    <xf numFmtId="0" fontId="7" fillId="0" borderId="26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10" fillId="0" borderId="26" xfId="52" applyFont="1" applyFill="1" applyBorder="1" applyAlignment="1">
      <alignment horizontal="center" vertical="center"/>
    </xf>
    <xf numFmtId="0" fontId="10" fillId="0" borderId="27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7" fillId="0" borderId="26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vertical="center"/>
    </xf>
    <xf numFmtId="0" fontId="7" fillId="3" borderId="32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4" xfId="52" applyFont="1" applyFill="1" applyBorder="1" applyAlignment="1">
      <alignment vertical="center"/>
    </xf>
    <xf numFmtId="0" fontId="10" fillId="0" borderId="34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7" fillId="0" borderId="26" xfId="52" applyFont="1" applyFill="1" applyBorder="1" applyAlignment="1">
      <alignment vertical="center"/>
    </xf>
    <xf numFmtId="0" fontId="7" fillId="0" borderId="37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/>
    </xf>
    <xf numFmtId="0" fontId="7" fillId="0" borderId="40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 wrapText="1"/>
    </xf>
    <xf numFmtId="0" fontId="7" fillId="0" borderId="26" xfId="52" applyFont="1" applyFill="1" applyBorder="1" applyAlignment="1">
      <alignment horizontal="left" vertical="center" wrapText="1"/>
    </xf>
    <xf numFmtId="0" fontId="7" fillId="0" borderId="27" xfId="52" applyFont="1" applyFill="1" applyBorder="1" applyAlignment="1">
      <alignment horizontal="left" vertical="center" wrapText="1"/>
    </xf>
    <xf numFmtId="0" fontId="10" fillId="0" borderId="31" xfId="52" applyFont="1" applyFill="1" applyBorder="1" applyAlignment="1">
      <alignment horizontal="left" vertical="center"/>
    </xf>
    <xf numFmtId="0" fontId="6" fillId="0" borderId="32" xfId="52" applyFill="1" applyBorder="1" applyAlignment="1">
      <alignment horizontal="center" vertical="center"/>
    </xf>
    <xf numFmtId="0" fontId="6" fillId="0" borderId="33" xfId="52" applyFill="1" applyBorder="1" applyAlignment="1">
      <alignment horizontal="center" vertical="center"/>
    </xf>
    <xf numFmtId="0" fontId="10" fillId="0" borderId="41" xfId="52" applyFont="1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center" vertical="center"/>
    </xf>
    <xf numFmtId="0" fontId="7" fillId="0" borderId="43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7" fillId="0" borderId="27" xfId="52" applyFont="1" applyFill="1" applyBorder="1" applyAlignment="1">
      <alignment horizontal="center" vertical="center" wrapText="1"/>
    </xf>
    <xf numFmtId="0" fontId="6" fillId="0" borderId="39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center" vertical="center"/>
    </xf>
    <xf numFmtId="0" fontId="7" fillId="0" borderId="40" xfId="52" applyFont="1" applyFill="1" applyBorder="1" applyAlignment="1">
      <alignment horizontal="right" vertical="center"/>
    </xf>
    <xf numFmtId="0" fontId="7" fillId="0" borderId="38" xfId="52" applyFont="1" applyFill="1" applyBorder="1" applyAlignment="1">
      <alignment horizontal="right" vertical="center"/>
    </xf>
    <xf numFmtId="0" fontId="7" fillId="0" borderId="43" xfId="52" applyFont="1" applyFill="1" applyBorder="1" applyAlignment="1">
      <alignment horizontal="right" vertical="center"/>
    </xf>
    <xf numFmtId="0" fontId="7" fillId="0" borderId="44" xfId="52" applyFont="1" applyFill="1" applyBorder="1" applyAlignment="1">
      <alignment horizontal="center" vertical="center"/>
    </xf>
    <xf numFmtId="0" fontId="19" fillId="0" borderId="24" xfId="52" applyFont="1" applyFill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43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center" vertical="center"/>
    </xf>
    <xf numFmtId="58" fontId="7" fillId="0" borderId="32" xfId="52" applyNumberFormat="1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7" fillId="0" borderId="33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4" fontId="37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5" xfId="52" applyFont="1" applyBorder="1" applyAlignment="1">
      <alignment horizontal="left" vertical="center"/>
    </xf>
    <xf numFmtId="0" fontId="24" fillId="0" borderId="46" xfId="52" applyFont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19" fillId="0" borderId="46" xfId="52" applyFont="1" applyBorder="1" applyAlignment="1">
      <alignment horizontal="left" vertical="center"/>
    </xf>
    <xf numFmtId="0" fontId="6" fillId="0" borderId="46" xfId="52" applyFont="1" applyBorder="1" applyAlignment="1">
      <alignment horizontal="center" vertical="center"/>
    </xf>
    <xf numFmtId="0" fontId="6" fillId="0" borderId="47" xfId="52" applyFont="1" applyBorder="1" applyAlignment="1">
      <alignment horizontal="center" vertical="center"/>
    </xf>
    <xf numFmtId="0" fontId="19" fillId="0" borderId="24" xfId="52" applyFont="1" applyBorder="1" applyAlignment="1">
      <alignment horizontal="center" vertical="center"/>
    </xf>
    <xf numFmtId="0" fontId="19" fillId="0" borderId="25" xfId="52" applyFont="1" applyBorder="1" applyAlignment="1">
      <alignment horizontal="center" vertical="center"/>
    </xf>
    <xf numFmtId="0" fontId="19" fillId="0" borderId="28" xfId="52" applyFont="1" applyBorder="1" applyAlignment="1">
      <alignment horizontal="center" vertical="center"/>
    </xf>
    <xf numFmtId="0" fontId="9" fillId="0" borderId="24" xfId="52" applyFont="1" applyBorder="1" applyAlignment="1">
      <alignment horizontal="center" vertical="center"/>
    </xf>
    <xf numFmtId="0" fontId="9" fillId="0" borderId="25" xfId="52" applyFont="1" applyBorder="1" applyAlignment="1">
      <alignment horizontal="center" vertical="center"/>
    </xf>
    <xf numFmtId="0" fontId="9" fillId="0" borderId="28" xfId="52" applyFont="1" applyBorder="1" applyAlignment="1">
      <alignment horizontal="center" vertical="center"/>
    </xf>
    <xf numFmtId="0" fontId="19" fillId="0" borderId="29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 wrapText="1"/>
    </xf>
    <xf numFmtId="0" fontId="19" fillId="0" borderId="26" xfId="52" applyFont="1" applyBorder="1" applyAlignment="1">
      <alignment horizontal="left" vertical="center"/>
    </xf>
    <xf numFmtId="58" fontId="19" fillId="0" borderId="37" xfId="52" applyNumberFormat="1" applyFont="1" applyBorder="1" applyAlignment="1">
      <alignment horizontal="center" vertical="center"/>
    </xf>
    <xf numFmtId="58" fontId="19" fillId="0" borderId="38" xfId="52" applyNumberFormat="1" applyFont="1" applyBorder="1" applyAlignment="1">
      <alignment horizontal="center" vertical="center"/>
    </xf>
    <xf numFmtId="58" fontId="19" fillId="0" borderId="39" xfId="52" applyNumberFormat="1" applyFont="1" applyBorder="1" applyAlignment="1">
      <alignment horizontal="center" vertical="center"/>
    </xf>
    <xf numFmtId="0" fontId="19" fillId="0" borderId="29" xfId="52" applyFont="1" applyBorder="1" applyAlignment="1">
      <alignment vertical="center"/>
    </xf>
    <xf numFmtId="49" fontId="24" fillId="0" borderId="26" xfId="52" applyNumberFormat="1" applyFont="1" applyBorder="1" applyAlignment="1">
      <alignment horizontal="center" vertical="center"/>
    </xf>
    <xf numFmtId="0" fontId="24" fillId="0" borderId="27" xfId="52" applyFont="1" applyBorder="1" applyAlignment="1">
      <alignment horizontal="center" vertical="center"/>
    </xf>
    <xf numFmtId="0" fontId="19" fillId="0" borderId="26" xfId="52" applyFont="1" applyBorder="1" applyAlignment="1">
      <alignment vertical="center"/>
    </xf>
    <xf numFmtId="0" fontId="24" fillId="0" borderId="48" xfId="52" applyFont="1" applyBorder="1" applyAlignment="1">
      <alignment horizontal="center" vertical="center"/>
    </xf>
    <xf numFmtId="0" fontId="24" fillId="0" borderId="49" xfId="52" applyFont="1" applyBorder="1" applyAlignment="1">
      <alignment horizontal="center" vertical="center"/>
    </xf>
    <xf numFmtId="0" fontId="6" fillId="0" borderId="26" xfId="52" applyFont="1" applyBorder="1" applyAlignment="1">
      <alignment vertical="center"/>
    </xf>
    <xf numFmtId="0" fontId="39" fillId="0" borderId="31" xfId="52" applyFont="1" applyBorder="1" applyAlignment="1">
      <alignment vertical="center"/>
    </xf>
    <xf numFmtId="0" fontId="40" fillId="0" borderId="50" xfId="52" applyFont="1" applyBorder="1" applyAlignment="1">
      <alignment horizontal="center" vertical="center"/>
    </xf>
    <xf numFmtId="0" fontId="24" fillId="0" borderId="44" xfId="52" applyFont="1" applyBorder="1" applyAlignment="1">
      <alignment horizontal="center" vertical="center"/>
    </xf>
    <xf numFmtId="0" fontId="19" fillId="0" borderId="31" xfId="52" applyFont="1" applyBorder="1" applyAlignment="1">
      <alignment horizontal="left" vertical="center"/>
    </xf>
    <xf numFmtId="0" fontId="19" fillId="0" borderId="32" xfId="52" applyFont="1" applyBorder="1" applyAlignment="1">
      <alignment horizontal="left" vertical="center"/>
    </xf>
    <xf numFmtId="58" fontId="19" fillId="0" borderId="50" xfId="52" applyNumberFormat="1" applyFont="1" applyBorder="1" applyAlignment="1">
      <alignment horizontal="center" vertical="center"/>
    </xf>
    <xf numFmtId="58" fontId="19" fillId="0" borderId="51" xfId="52" applyNumberFormat="1" applyFont="1" applyBorder="1" applyAlignment="1">
      <alignment horizontal="center" vertical="center"/>
    </xf>
    <xf numFmtId="58" fontId="19" fillId="0" borderId="44" xfId="52" applyNumberFormat="1" applyFont="1" applyBorder="1" applyAlignment="1">
      <alignment horizontal="center" vertical="center"/>
    </xf>
    <xf numFmtId="0" fontId="24" fillId="0" borderId="32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24" xfId="52" applyFont="1" applyBorder="1" applyAlignment="1">
      <alignment vertical="center"/>
    </xf>
    <xf numFmtId="0" fontId="6" fillId="0" borderId="25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6" fillId="0" borderId="25" xfId="52" applyFont="1" applyBorder="1" applyAlignment="1">
      <alignment vertical="center"/>
    </xf>
    <xf numFmtId="0" fontId="19" fillId="0" borderId="25" xfId="52" applyFont="1" applyBorder="1" applyAlignment="1">
      <alignment vertical="center"/>
    </xf>
    <xf numFmtId="0" fontId="24" fillId="0" borderId="28" xfId="52" applyFont="1" applyBorder="1" applyAlignment="1">
      <alignment horizontal="left" vertical="center"/>
    </xf>
    <xf numFmtId="0" fontId="6" fillId="0" borderId="26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 wrapText="1"/>
    </xf>
    <xf numFmtId="0" fontId="7" fillId="0" borderId="35" xfId="52" applyFont="1" applyBorder="1" applyAlignment="1">
      <alignment horizontal="left" vertical="center" wrapText="1"/>
    </xf>
    <xf numFmtId="0" fontId="7" fillId="0" borderId="52" xfId="52" applyFont="1" applyBorder="1" applyAlignment="1">
      <alignment horizontal="left" vertical="center" wrapText="1"/>
    </xf>
    <xf numFmtId="0" fontId="10" fillId="0" borderId="25" xfId="52" applyFont="1" applyBorder="1" applyAlignment="1">
      <alignment horizontal="left" vertical="center"/>
    </xf>
    <xf numFmtId="0" fontId="10" fillId="0" borderId="28" xfId="52" applyFont="1" applyBorder="1" applyAlignment="1">
      <alignment horizontal="left" vertical="center"/>
    </xf>
    <xf numFmtId="0" fontId="7" fillId="0" borderId="40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7" fillId="0" borderId="43" xfId="52" applyFont="1" applyBorder="1" applyAlignment="1">
      <alignment horizontal="left" vertical="center"/>
    </xf>
    <xf numFmtId="0" fontId="7" fillId="0" borderId="37" xfId="52" applyFont="1" applyBorder="1" applyAlignment="1">
      <alignment horizontal="left" vertical="center"/>
    </xf>
    <xf numFmtId="0" fontId="10" fillId="0" borderId="37" xfId="52" applyFont="1" applyBorder="1" applyAlignment="1">
      <alignment horizontal="left" vertical="center"/>
    </xf>
    <xf numFmtId="0" fontId="10" fillId="0" borderId="38" xfId="52" applyFont="1" applyBorder="1" applyAlignment="1">
      <alignment horizontal="left" vertical="center"/>
    </xf>
    <xf numFmtId="0" fontId="10" fillId="0" borderId="39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7" fillId="0" borderId="24" xfId="52" applyFont="1" applyBorder="1" applyAlignment="1">
      <alignment horizontal="left" vertical="center" wrapText="1"/>
    </xf>
    <xf numFmtId="0" fontId="7" fillId="0" borderId="25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19" fillId="0" borderId="31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19" fillId="0" borderId="33" xfId="52" applyFont="1" applyBorder="1" applyAlignment="1">
      <alignment horizontal="center" vertical="center"/>
    </xf>
    <xf numFmtId="0" fontId="19" fillId="0" borderId="29" xfId="52" applyFont="1" applyBorder="1" applyAlignment="1">
      <alignment horizontal="center" vertical="center"/>
    </xf>
    <xf numFmtId="0" fontId="19" fillId="0" borderId="26" xfId="52" applyFont="1" applyBorder="1" applyAlignment="1">
      <alignment horizontal="center" vertical="center"/>
    </xf>
    <xf numFmtId="0" fontId="10" fillId="0" borderId="26" xfId="52" applyFont="1" applyBorder="1" applyAlignment="1">
      <alignment horizontal="left" vertical="center"/>
    </xf>
    <xf numFmtId="0" fontId="10" fillId="0" borderId="27" xfId="52" applyFont="1" applyBorder="1" applyAlignment="1">
      <alignment horizontal="left" vertical="center"/>
    </xf>
    <xf numFmtId="0" fontId="19" fillId="0" borderId="53" xfId="52" applyFont="1" applyFill="1" applyBorder="1" applyAlignment="1">
      <alignment horizontal="left" vertical="center"/>
    </xf>
    <xf numFmtId="0" fontId="19" fillId="0" borderId="51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55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19" fillId="0" borderId="40" xfId="52" applyFont="1" applyBorder="1" applyAlignment="1">
      <alignment horizontal="left" vertical="center"/>
    </xf>
    <xf numFmtId="0" fontId="19" fillId="0" borderId="38" xfId="52" applyFont="1" applyBorder="1" applyAlignment="1">
      <alignment horizontal="left" vertical="center"/>
    </xf>
    <xf numFmtId="0" fontId="19" fillId="0" borderId="39" xfId="52" applyFont="1" applyBorder="1" applyAlignment="1">
      <alignment horizontal="left" vertical="center"/>
    </xf>
    <xf numFmtId="0" fontId="9" fillId="0" borderId="57" xfId="52" applyFont="1" applyBorder="1" applyAlignment="1">
      <alignment vertical="center"/>
    </xf>
    <xf numFmtId="0" fontId="24" fillId="0" borderId="58" xfId="52" applyFont="1" applyBorder="1" applyAlignment="1">
      <alignment horizontal="center" vertical="center"/>
    </xf>
    <xf numFmtId="0" fontId="9" fillId="0" borderId="58" xfId="52" applyFont="1" applyBorder="1" applyAlignment="1">
      <alignment vertical="center"/>
    </xf>
    <xf numFmtId="58" fontId="6" fillId="0" borderId="58" xfId="52" applyNumberFormat="1" applyFont="1" applyBorder="1" applyAlignment="1">
      <alignment vertical="center"/>
    </xf>
    <xf numFmtId="0" fontId="9" fillId="0" borderId="58" xfId="52" applyFont="1" applyBorder="1" applyAlignment="1">
      <alignment horizontal="center" vertical="center"/>
    </xf>
    <xf numFmtId="0" fontId="24" fillId="0" borderId="59" xfId="52" applyFont="1" applyBorder="1" applyAlignment="1">
      <alignment horizontal="center" vertical="center"/>
    </xf>
    <xf numFmtId="0" fontId="9" fillId="0" borderId="60" xfId="52" applyFont="1" applyFill="1" applyBorder="1" applyAlignment="1">
      <alignment horizontal="left" vertical="center"/>
    </xf>
    <xf numFmtId="0" fontId="9" fillId="0" borderId="58" xfId="52" applyFont="1" applyFill="1" applyBorder="1" applyAlignment="1">
      <alignment horizontal="left" vertical="center"/>
    </xf>
    <xf numFmtId="0" fontId="9" fillId="0" borderId="61" xfId="52" applyFont="1" applyFill="1" applyBorder="1" applyAlignment="1">
      <alignment horizontal="left" vertical="center"/>
    </xf>
    <xf numFmtId="0" fontId="9" fillId="0" borderId="62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9" fillId="0" borderId="63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1" fillId="0" borderId="11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1" fillId="0" borderId="17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179" fontId="33" fillId="0" borderId="3" xfId="0" applyNumberFormat="1" applyFont="1" applyFill="1" applyBorder="1" applyAlignment="1">
      <alignment horizontal="center" vertical="center"/>
    </xf>
    <xf numFmtId="0" fontId="29" fillId="4" borderId="68" xfId="0" applyFont="1" applyFill="1" applyBorder="1" applyAlignment="1">
      <alignment horizontal="center" vertical="center"/>
    </xf>
    <xf numFmtId="0" fontId="24" fillId="4" borderId="68" xfId="0" applyFont="1" applyFill="1" applyBorder="1" applyAlignment="1">
      <alignment horizontal="center" vertical="center"/>
    </xf>
    <xf numFmtId="0" fontId="29" fillId="4" borderId="69" xfId="0" applyFont="1" applyFill="1" applyBorder="1" applyAlignment="1">
      <alignment horizontal="center" vertical="center"/>
    </xf>
    <xf numFmtId="0" fontId="21" fillId="0" borderId="70" xfId="53" applyFont="1" applyFill="1" applyBorder="1" applyAlignment="1">
      <alignment horizontal="center"/>
    </xf>
    <xf numFmtId="49" fontId="26" fillId="0" borderId="26" xfId="54" applyNumberFormat="1" applyFont="1" applyFill="1" applyBorder="1" applyAlignment="1">
      <alignment horizontal="center" vertical="center"/>
    </xf>
    <xf numFmtId="0" fontId="33" fillId="0" borderId="26" xfId="0" applyNumberFormat="1" applyFont="1" applyFill="1" applyBorder="1" applyAlignment="1">
      <alignment horizontal="center" vertical="center"/>
    </xf>
    <xf numFmtId="179" fontId="33" fillId="0" borderId="26" xfId="0" applyNumberFormat="1" applyFont="1" applyFill="1" applyBorder="1" applyAlignment="1">
      <alignment horizontal="center" vertical="center"/>
    </xf>
    <xf numFmtId="0" fontId="33" fillId="0" borderId="27" xfId="0" applyNumberFormat="1" applyFont="1" applyFill="1" applyBorder="1" applyAlignment="1">
      <alignment horizontal="center" vertical="center"/>
    </xf>
    <xf numFmtId="49" fontId="26" fillId="0" borderId="27" xfId="54" applyNumberFormat="1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left" vertical="center"/>
    </xf>
    <xf numFmtId="0" fontId="30" fillId="0" borderId="20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29" fillId="0" borderId="22" xfId="0" applyNumberFormat="1" applyFont="1" applyFill="1" applyBorder="1" applyAlignment="1">
      <alignment horizontal="center" vertical="center"/>
    </xf>
    <xf numFmtId="0" fontId="21" fillId="0" borderId="71" xfId="53" applyFont="1" applyFill="1" applyBorder="1" applyAlignment="1">
      <alignment horizontal="center"/>
    </xf>
    <xf numFmtId="49" fontId="26" fillId="0" borderId="32" xfId="54" applyNumberFormat="1" applyFont="1" applyFill="1" applyBorder="1" applyAlignment="1">
      <alignment horizontal="center" vertical="center"/>
    </xf>
    <xf numFmtId="49" fontId="26" fillId="0" borderId="33" xfId="54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41" fillId="0" borderId="23" xfId="52" applyFont="1" applyBorder="1" applyAlignment="1">
      <alignment horizontal="center" vertical="top"/>
    </xf>
    <xf numFmtId="0" fontId="9" fillId="0" borderId="34" xfId="52" applyFont="1" applyBorder="1" applyAlignment="1">
      <alignment horizontal="center" vertical="center"/>
    </xf>
    <xf numFmtId="14" fontId="24" fillId="0" borderId="26" xfId="52" applyNumberFormat="1" applyFont="1" applyBorder="1" applyAlignment="1">
      <alignment horizontal="center" vertical="center"/>
    </xf>
    <xf numFmtId="14" fontId="24" fillId="0" borderId="37" xfId="52" applyNumberFormat="1" applyFont="1" applyBorder="1" applyAlignment="1">
      <alignment horizontal="center" vertical="center"/>
    </xf>
    <xf numFmtId="14" fontId="24" fillId="0" borderId="27" xfId="52" applyNumberFormat="1" applyFont="1" applyBorder="1" applyAlignment="1">
      <alignment horizontal="center" vertical="center"/>
    </xf>
    <xf numFmtId="14" fontId="24" fillId="0" borderId="32" xfId="52" applyNumberFormat="1" applyFont="1" applyBorder="1" applyAlignment="1">
      <alignment horizontal="center" vertical="center"/>
    </xf>
    <xf numFmtId="14" fontId="24" fillId="0" borderId="50" xfId="52" applyNumberFormat="1" applyFont="1" applyBorder="1" applyAlignment="1">
      <alignment horizontal="center" vertical="center"/>
    </xf>
    <xf numFmtId="14" fontId="24" fillId="0" borderId="33" xfId="52" applyNumberFormat="1" applyFont="1" applyBorder="1" applyAlignment="1">
      <alignment horizontal="center" vertical="center"/>
    </xf>
    <xf numFmtId="0" fontId="19" fillId="0" borderId="72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19" fillId="0" borderId="41" xfId="52" applyFont="1" applyBorder="1" applyAlignment="1">
      <alignment horizontal="left" vertical="center"/>
    </xf>
    <xf numFmtId="0" fontId="19" fillId="0" borderId="73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9" fillId="0" borderId="58" xfId="52" applyFont="1" applyBorder="1" applyAlignment="1">
      <alignment horizontal="left" vertical="center"/>
    </xf>
    <xf numFmtId="0" fontId="9" fillId="0" borderId="61" xfId="52" applyFont="1" applyBorder="1" applyAlignment="1">
      <alignment horizontal="left" vertical="center"/>
    </xf>
    <xf numFmtId="0" fontId="19" fillId="0" borderId="62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9" fillId="0" borderId="30" xfId="52" applyFont="1" applyBorder="1" applyAlignment="1">
      <alignment vertical="center"/>
    </xf>
    <xf numFmtId="0" fontId="24" fillId="0" borderId="63" xfId="52" applyFont="1" applyBorder="1" applyAlignment="1">
      <alignment horizontal="left" vertical="center"/>
    </xf>
    <xf numFmtId="0" fontId="19" fillId="0" borderId="62" xfId="52" applyFont="1" applyBorder="1" applyAlignment="1">
      <alignment horizontal="center" vertical="center"/>
    </xf>
    <xf numFmtId="0" fontId="24" fillId="0" borderId="30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6" fillId="0" borderId="30" xfId="52" applyFont="1" applyBorder="1" applyAlignment="1">
      <alignment horizontal="center" vertical="center"/>
    </xf>
    <xf numFmtId="0" fontId="24" fillId="0" borderId="26" xfId="52" applyFont="1" applyBorder="1" applyAlignment="1">
      <alignment horizontal="center" vertical="center"/>
    </xf>
    <xf numFmtId="0" fontId="6" fillId="0" borderId="26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3" xfId="52" applyFont="1" applyBorder="1" applyAlignment="1">
      <alignment horizontal="left" vertical="center" wrapText="1"/>
    </xf>
    <xf numFmtId="0" fontId="19" fillId="0" borderId="51" xfId="52" applyFont="1" applyBorder="1" applyAlignment="1">
      <alignment horizontal="left" vertical="center" wrapText="1"/>
    </xf>
    <xf numFmtId="0" fontId="19" fillId="0" borderId="44" xfId="52" applyFont="1" applyBorder="1" applyAlignment="1">
      <alignment horizontal="left" vertical="center" wrapText="1"/>
    </xf>
    <xf numFmtId="0" fontId="19" fillId="0" borderId="62" xfId="52" applyFont="1" applyBorder="1" applyAlignment="1">
      <alignment horizontal="left" vertical="center"/>
    </xf>
    <xf numFmtId="0" fontId="19" fillId="0" borderId="30" xfId="52" applyFont="1" applyBorder="1" applyAlignment="1">
      <alignment horizontal="left" vertical="center"/>
    </xf>
    <xf numFmtId="0" fontId="19" fillId="0" borderId="63" xfId="52" applyFont="1" applyBorder="1" applyAlignment="1">
      <alignment horizontal="left" vertical="center"/>
    </xf>
    <xf numFmtId="0" fontId="42" fillId="0" borderId="74" xfId="52" applyFont="1" applyBorder="1" applyAlignment="1">
      <alignment horizontal="left" vertical="center" wrapText="1"/>
    </xf>
    <xf numFmtId="9" fontId="24" fillId="0" borderId="26" xfId="52" applyNumberFormat="1" applyFont="1" applyBorder="1" applyAlignment="1">
      <alignment horizontal="center" vertical="center"/>
    </xf>
    <xf numFmtId="0" fontId="7" fillId="0" borderId="27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9" fontId="24" fillId="0" borderId="42" xfId="52" applyNumberFormat="1" applyFont="1" applyBorder="1" applyAlignment="1">
      <alignment horizontal="left" vertical="center"/>
    </xf>
    <xf numFmtId="9" fontId="24" fillId="0" borderId="35" xfId="52" applyNumberFormat="1" applyFont="1" applyBorder="1" applyAlignment="1">
      <alignment horizontal="left" vertical="center"/>
    </xf>
    <xf numFmtId="9" fontId="24" fillId="0" borderId="36" xfId="52" applyNumberFormat="1" applyFont="1" applyBorder="1" applyAlignment="1">
      <alignment horizontal="left" vertical="center"/>
    </xf>
    <xf numFmtId="9" fontId="24" fillId="0" borderId="53" xfId="52" applyNumberFormat="1" applyFont="1" applyBorder="1" applyAlignment="1">
      <alignment horizontal="left" vertical="center"/>
    </xf>
    <xf numFmtId="9" fontId="24" fillId="0" borderId="51" xfId="52" applyNumberFormat="1" applyFont="1" applyBorder="1" applyAlignment="1">
      <alignment horizontal="left" vertical="center"/>
    </xf>
    <xf numFmtId="9" fontId="24" fillId="0" borderId="44" xfId="52" applyNumberFormat="1" applyFont="1" applyBorder="1" applyAlignment="1">
      <alignment horizontal="left" vertical="center"/>
    </xf>
    <xf numFmtId="0" fontId="10" fillId="0" borderId="62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10" fillId="0" borderId="63" xfId="52" applyFont="1" applyFill="1" applyBorder="1" applyAlignment="1">
      <alignment horizontal="left" vertical="center"/>
    </xf>
    <xf numFmtId="0" fontId="10" fillId="0" borderId="50" xfId="52" applyFont="1" applyFill="1" applyBorder="1" applyAlignment="1">
      <alignment horizontal="left" vertical="center"/>
    </xf>
    <xf numFmtId="0" fontId="10" fillId="0" borderId="51" xfId="52" applyFont="1" applyFill="1" applyBorder="1" applyAlignment="1">
      <alignment horizontal="left" vertical="center"/>
    </xf>
    <xf numFmtId="0" fontId="10" fillId="0" borderId="44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9" fillId="0" borderId="45" xfId="52" applyFont="1" applyBorder="1" applyAlignment="1">
      <alignment vertical="center"/>
    </xf>
    <xf numFmtId="0" fontId="43" fillId="0" borderId="58" xfId="52" applyFont="1" applyBorder="1" applyAlignment="1">
      <alignment horizontal="center" vertical="center"/>
    </xf>
    <xf numFmtId="0" fontId="9" fillId="0" borderId="46" xfId="52" applyFont="1" applyBorder="1" applyAlignment="1">
      <alignment vertical="center"/>
    </xf>
    <xf numFmtId="0" fontId="24" fillId="0" borderId="75" xfId="52" applyFont="1" applyBorder="1" applyAlignment="1">
      <alignment vertical="center"/>
    </xf>
    <xf numFmtId="0" fontId="9" fillId="0" borderId="75" xfId="52" applyFont="1" applyBorder="1" applyAlignment="1">
      <alignment vertical="center"/>
    </xf>
    <xf numFmtId="58" fontId="6" fillId="0" borderId="46" xfId="52" applyNumberFormat="1" applyFont="1" applyBorder="1" applyAlignment="1">
      <alignment vertical="center"/>
    </xf>
    <xf numFmtId="0" fontId="9" fillId="0" borderId="41" xfId="52" applyFont="1" applyBorder="1" applyAlignment="1">
      <alignment horizontal="center" vertical="center"/>
    </xf>
    <xf numFmtId="0" fontId="9" fillId="0" borderId="76" xfId="52" applyFont="1" applyBorder="1" applyAlignment="1">
      <alignment horizontal="center" vertical="center"/>
    </xf>
    <xf numFmtId="0" fontId="24" fillId="0" borderId="75" xfId="52" applyFont="1" applyBorder="1" applyAlignment="1">
      <alignment horizontal="center" vertical="center"/>
    </xf>
    <xf numFmtId="0" fontId="24" fillId="0" borderId="73" xfId="52" applyFont="1" applyBorder="1" applyAlignment="1">
      <alignment horizontal="center" vertical="center"/>
    </xf>
    <xf numFmtId="0" fontId="24" fillId="0" borderId="77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73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8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5" borderId="20" xfId="0" applyFill="1" applyBorder="1"/>
    <xf numFmtId="0" fontId="0" fillId="0" borderId="2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254</xdr:col>
          <xdr:colOff>0</xdr:colOff>
          <xdr:row>47</xdr:row>
          <xdr:rowOff>0</xdr:rowOff>
        </xdr:from>
        <xdr:to>
          <xdr:col>254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87172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9</xdr:row>
          <xdr:rowOff>171450</xdr:rowOff>
        </xdr:from>
        <xdr:to>
          <xdr:col>9</xdr:col>
          <xdr:colOff>0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905500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254</xdr:col>
          <xdr:colOff>0</xdr:colOff>
          <xdr:row>47</xdr:row>
          <xdr:rowOff>0</xdr:rowOff>
        </xdr:from>
        <xdr:to>
          <xdr:col>254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87172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8</xdr:row>
          <xdr:rowOff>200025</xdr:rowOff>
        </xdr:from>
        <xdr:to>
          <xdr:col>8</xdr:col>
          <xdr:colOff>114300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53435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8</xdr:row>
          <xdr:rowOff>161925</xdr:rowOff>
        </xdr:from>
        <xdr:to>
          <xdr:col>9</xdr:col>
          <xdr:colOff>9525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905500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10</xdr:row>
          <xdr:rowOff>28575</xdr:rowOff>
        </xdr:from>
        <xdr:to>
          <xdr:col>8</xdr:col>
          <xdr:colOff>114300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53340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8</xdr:row>
          <xdr:rowOff>209550</xdr:rowOff>
        </xdr:from>
        <xdr:to>
          <xdr:col>12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17245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8</xdr:row>
          <xdr:rowOff>180975</xdr:rowOff>
        </xdr:from>
        <xdr:to>
          <xdr:col>13</xdr:col>
          <xdr:colOff>76200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89635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10</xdr:row>
          <xdr:rowOff>19050</xdr:rowOff>
        </xdr:from>
        <xdr:to>
          <xdr:col>12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17245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9</xdr:row>
          <xdr:rowOff>171450</xdr:rowOff>
        </xdr:from>
        <xdr:to>
          <xdr:col>13</xdr:col>
          <xdr:colOff>76200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89635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2</xdr:row>
          <xdr:rowOff>180975</xdr:rowOff>
        </xdr:from>
        <xdr:to>
          <xdr:col>11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12482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333375</xdr:colOff>
          <xdr:row>3</xdr:row>
          <xdr:rowOff>19050</xdr:rowOff>
        </xdr:from>
        <xdr:to>
          <xdr:col>13</xdr:col>
          <xdr:colOff>104775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9154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3</xdr:row>
          <xdr:rowOff>171450</xdr:rowOff>
        </xdr:from>
        <xdr:to>
          <xdr:col>11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13435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323850</xdr:colOff>
          <xdr:row>3</xdr:row>
          <xdr:rowOff>161925</xdr:rowOff>
        </xdr:from>
        <xdr:to>
          <xdr:col>13</xdr:col>
          <xdr:colOff>114300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90587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26</xdr:row>
          <xdr:rowOff>190500</xdr:rowOff>
        </xdr:from>
        <xdr:to>
          <xdr:col>7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51816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26</xdr:row>
          <xdr:rowOff>0</xdr:rowOff>
        </xdr:from>
        <xdr:to>
          <xdr:col>7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51816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27</xdr:row>
          <xdr:rowOff>0</xdr:rowOff>
        </xdr:from>
        <xdr:to>
          <xdr:col>8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8388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26</xdr:row>
          <xdr:rowOff>0</xdr:rowOff>
        </xdr:from>
        <xdr:to>
          <xdr:col>8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8293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27</xdr:row>
          <xdr:rowOff>0</xdr:rowOff>
        </xdr:from>
        <xdr:to>
          <xdr:col>11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0391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27</xdr:row>
          <xdr:rowOff>9525</xdr:rowOff>
        </xdr:from>
        <xdr:to>
          <xdr:col>12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78205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26</xdr:row>
          <xdr:rowOff>0</xdr:rowOff>
        </xdr:from>
        <xdr:to>
          <xdr:col>11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0200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26</xdr:row>
          <xdr:rowOff>0</xdr:rowOff>
        </xdr:from>
        <xdr:to>
          <xdr:col>12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7820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27</xdr:row>
          <xdr:rowOff>0</xdr:rowOff>
        </xdr:from>
        <xdr:to>
          <xdr:col>10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8961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26</xdr:row>
          <xdr:rowOff>0</xdr:rowOff>
        </xdr:from>
        <xdr:to>
          <xdr:col>10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8961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333375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333375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27</xdr:row>
          <xdr:rowOff>0</xdr:rowOff>
        </xdr:from>
        <xdr:to>
          <xdr:col>10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8961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</xdr:row>
          <xdr:rowOff>0</xdr:rowOff>
        </xdr:from>
        <xdr:to>
          <xdr:col>11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805815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7</xdr:row>
          <xdr:rowOff>0</xdr:rowOff>
        </xdr:from>
        <xdr:to>
          <xdr:col>11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805815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5</xdr:row>
          <xdr:rowOff>0</xdr:rowOff>
        </xdr:from>
        <xdr:to>
          <xdr:col>11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805815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57150</xdr:rowOff>
        </xdr:from>
        <xdr:to>
          <xdr:col>11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803910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38100</xdr:rowOff>
        </xdr:from>
        <xdr:to>
          <xdr:col>11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802005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</xdr:row>
          <xdr:rowOff>38100</xdr:rowOff>
        </xdr:from>
        <xdr:to>
          <xdr:col>12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879157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</xdr:row>
          <xdr:rowOff>19050</xdr:rowOff>
        </xdr:from>
        <xdr:to>
          <xdr:col>12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880110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880110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88011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880110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</xdr:colOff>
      <xdr:row>4</xdr:row>
      <xdr:rowOff>158115</xdr:rowOff>
    </xdr:from>
    <xdr:to>
      <xdr:col>9</xdr:col>
      <xdr:colOff>429895</xdr:colOff>
      <xdr:row>8</xdr:row>
      <xdr:rowOff>50165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24850" y="1224915"/>
          <a:ext cx="1580515" cy="61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1" customWidth="1"/>
    <col min="3" max="3" width="10.125" customWidth="1"/>
  </cols>
  <sheetData>
    <row r="1" ht="21" customHeight="1" spans="1:2">
      <c r="A1" s="462"/>
      <c r="B1" s="463" t="s">
        <v>0</v>
      </c>
    </row>
    <row r="2" spans="1:2">
      <c r="A2" s="12">
        <v>1</v>
      </c>
      <c r="B2" s="464" t="s">
        <v>1</v>
      </c>
    </row>
    <row r="3" spans="1:2">
      <c r="A3" s="12">
        <v>2</v>
      </c>
      <c r="B3" s="464" t="s">
        <v>2</v>
      </c>
    </row>
    <row r="4" spans="1:2">
      <c r="A4" s="12">
        <v>3</v>
      </c>
      <c r="B4" s="464" t="s">
        <v>3</v>
      </c>
    </row>
    <row r="5" spans="1:2">
      <c r="A5" s="12">
        <v>4</v>
      </c>
      <c r="B5" s="464" t="s">
        <v>4</v>
      </c>
    </row>
    <row r="6" spans="1:2">
      <c r="A6" s="12">
        <v>5</v>
      </c>
      <c r="B6" s="464" t="s">
        <v>5</v>
      </c>
    </row>
    <row r="7" spans="1:2">
      <c r="A7" s="12">
        <v>6</v>
      </c>
      <c r="B7" s="464" t="s">
        <v>6</v>
      </c>
    </row>
    <row r="8" s="460" customFormat="1" ht="15" customHeight="1" spans="1:2">
      <c r="A8" s="465">
        <v>7</v>
      </c>
      <c r="B8" s="466" t="s">
        <v>7</v>
      </c>
    </row>
    <row r="9" ht="18.95" customHeight="1" spans="1:2">
      <c r="A9" s="462"/>
      <c r="B9" s="467" t="s">
        <v>8</v>
      </c>
    </row>
    <row r="10" ht="15.95" customHeight="1" spans="1:2">
      <c r="A10" s="12">
        <v>1</v>
      </c>
      <c r="B10" s="468" t="s">
        <v>9</v>
      </c>
    </row>
    <row r="11" spans="1:2">
      <c r="A11" s="12">
        <v>2</v>
      </c>
      <c r="B11" s="464" t="s">
        <v>10</v>
      </c>
    </row>
    <row r="12" spans="1:2">
      <c r="A12" s="12">
        <v>3</v>
      </c>
      <c r="B12" s="466" t="s">
        <v>11</v>
      </c>
    </row>
    <row r="13" spans="1:2">
      <c r="A13" s="12">
        <v>4</v>
      </c>
      <c r="B13" s="464" t="s">
        <v>12</v>
      </c>
    </row>
    <row r="14" spans="1:2">
      <c r="A14" s="12">
        <v>5</v>
      </c>
      <c r="B14" s="464" t="s">
        <v>13</v>
      </c>
    </row>
    <row r="15" spans="1:2">
      <c r="A15" s="12">
        <v>6</v>
      </c>
      <c r="B15" s="464" t="s">
        <v>14</v>
      </c>
    </row>
    <row r="16" spans="1:2">
      <c r="A16" s="12">
        <v>7</v>
      </c>
      <c r="B16" s="464" t="s">
        <v>15</v>
      </c>
    </row>
    <row r="17" spans="1:2">
      <c r="A17" s="12">
        <v>8</v>
      </c>
      <c r="B17" s="464" t="s">
        <v>16</v>
      </c>
    </row>
    <row r="18" spans="1:2">
      <c r="A18" s="12">
        <v>9</v>
      </c>
      <c r="B18" s="464" t="s">
        <v>17</v>
      </c>
    </row>
    <row r="19" spans="1:2">
      <c r="A19" s="12"/>
      <c r="B19" s="464"/>
    </row>
    <row r="20" ht="20.25" spans="1:2">
      <c r="A20" s="462"/>
      <c r="B20" s="463" t="s">
        <v>18</v>
      </c>
    </row>
    <row r="21" spans="1:2">
      <c r="A21" s="12">
        <v>1</v>
      </c>
      <c r="B21" s="469" t="s">
        <v>19</v>
      </c>
    </row>
    <row r="22" spans="1:2">
      <c r="A22" s="12">
        <v>2</v>
      </c>
      <c r="B22" s="464" t="s">
        <v>20</v>
      </c>
    </row>
    <row r="23" spans="1:2">
      <c r="A23" s="12">
        <v>3</v>
      </c>
      <c r="B23" s="464" t="s">
        <v>21</v>
      </c>
    </row>
    <row r="24" spans="1:2">
      <c r="A24" s="12">
        <v>4</v>
      </c>
      <c r="B24" s="464" t="s">
        <v>22</v>
      </c>
    </row>
    <row r="25" spans="1:2">
      <c r="A25" s="12">
        <v>5</v>
      </c>
      <c r="B25" s="464" t="s">
        <v>23</v>
      </c>
    </row>
    <row r="26" spans="1:2">
      <c r="A26" s="12">
        <v>6</v>
      </c>
      <c r="B26" s="464" t="s">
        <v>24</v>
      </c>
    </row>
    <row r="27" spans="1:2">
      <c r="A27" s="12">
        <v>7</v>
      </c>
      <c r="B27" s="464" t="s">
        <v>25</v>
      </c>
    </row>
    <row r="28" spans="1:2">
      <c r="A28" s="12"/>
      <c r="B28" s="464"/>
    </row>
    <row r="29" ht="20.25" spans="1:2">
      <c r="A29" s="462"/>
      <c r="B29" s="463" t="s">
        <v>26</v>
      </c>
    </row>
    <row r="30" spans="1:2">
      <c r="A30" s="12">
        <v>1</v>
      </c>
      <c r="B30" s="469" t="s">
        <v>27</v>
      </c>
    </row>
    <row r="31" spans="1:2">
      <c r="A31" s="12">
        <v>2</v>
      </c>
      <c r="B31" s="464" t="s">
        <v>28</v>
      </c>
    </row>
    <row r="32" spans="1:2">
      <c r="A32" s="12">
        <v>3</v>
      </c>
      <c r="B32" s="464" t="s">
        <v>29</v>
      </c>
    </row>
    <row r="33" ht="28.5" spans="1:2">
      <c r="A33" s="12">
        <v>4</v>
      </c>
      <c r="B33" s="464" t="s">
        <v>30</v>
      </c>
    </row>
    <row r="34" spans="1:2">
      <c r="A34" s="12">
        <v>5</v>
      </c>
      <c r="B34" s="464" t="s">
        <v>31</v>
      </c>
    </row>
    <row r="35" spans="1:2">
      <c r="A35" s="12">
        <v>6</v>
      </c>
      <c r="B35" s="464" t="s">
        <v>32</v>
      </c>
    </row>
    <row r="36" spans="1:2">
      <c r="A36" s="12">
        <v>7</v>
      </c>
      <c r="B36" s="464" t="s">
        <v>33</v>
      </c>
    </row>
    <row r="37" spans="1:2">
      <c r="A37" s="12"/>
      <c r="B37" s="464"/>
    </row>
    <row r="39" spans="1:2">
      <c r="A39" s="470" t="s">
        <v>34</v>
      </c>
      <c r="B39" s="47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333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356</v>
      </c>
      <c r="H2" s="4"/>
      <c r="I2" s="4" t="s">
        <v>357</v>
      </c>
      <c r="J2" s="4"/>
      <c r="K2" s="6" t="s">
        <v>358</v>
      </c>
      <c r="L2" s="59" t="s">
        <v>359</v>
      </c>
      <c r="M2" s="7" t="s">
        <v>360</v>
      </c>
    </row>
    <row r="3" s="1" customFormat="1" ht="16.5" spans="1:13">
      <c r="A3" s="4"/>
      <c r="B3" s="8"/>
      <c r="C3" s="8"/>
      <c r="D3" s="8"/>
      <c r="E3" s="8"/>
      <c r="F3" s="8"/>
      <c r="G3" s="4" t="s">
        <v>361</v>
      </c>
      <c r="H3" s="4" t="s">
        <v>362</v>
      </c>
      <c r="I3" s="4" t="s">
        <v>361</v>
      </c>
      <c r="J3" s="4" t="s">
        <v>362</v>
      </c>
      <c r="K3" s="9"/>
      <c r="L3" s="60"/>
      <c r="M3" s="10"/>
    </row>
    <row r="4" ht="22" customHeight="1" spans="1:13">
      <c r="A4" s="61">
        <v>1</v>
      </c>
      <c r="B4" s="14" t="s">
        <v>350</v>
      </c>
      <c r="C4" s="30">
        <v>260305129</v>
      </c>
      <c r="D4" s="31" t="s">
        <v>348</v>
      </c>
      <c r="E4" s="32" t="s">
        <v>121</v>
      </c>
      <c r="F4" s="33" t="s">
        <v>349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363</v>
      </c>
      <c r="B9" s="23"/>
      <c r="C9" s="23"/>
      <c r="D9" s="65"/>
      <c r="E9" s="24"/>
      <c r="F9" s="66"/>
      <c r="G9" s="35"/>
      <c r="H9" s="22" t="s">
        <v>353</v>
      </c>
      <c r="I9" s="23"/>
      <c r="J9" s="23"/>
      <c r="K9" s="24"/>
      <c r="L9" s="68"/>
      <c r="M9" s="26"/>
    </row>
    <row r="10" ht="84" customHeight="1" spans="1:13">
      <c r="A10" s="69" t="s">
        <v>364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366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1" t="s">
        <v>367</v>
      </c>
      <c r="H2" s="42"/>
      <c r="I2" s="43"/>
      <c r="J2" s="41" t="s">
        <v>368</v>
      </c>
      <c r="K2" s="42"/>
      <c r="L2" s="43"/>
      <c r="M2" s="41" t="s">
        <v>369</v>
      </c>
      <c r="N2" s="42"/>
      <c r="O2" s="43"/>
      <c r="P2" s="41" t="s">
        <v>370</v>
      </c>
      <c r="Q2" s="42"/>
      <c r="R2" s="43"/>
      <c r="S2" s="42" t="s">
        <v>371</v>
      </c>
      <c r="T2" s="42"/>
      <c r="U2" s="43"/>
      <c r="V2" s="37" t="s">
        <v>372</v>
      </c>
      <c r="W2" s="37" t="s">
        <v>347</v>
      </c>
    </row>
    <row r="3" s="1" customFormat="1" ht="16.5" spans="1:23">
      <c r="A3" s="8"/>
      <c r="B3" s="44"/>
      <c r="C3" s="44"/>
      <c r="D3" s="44"/>
      <c r="E3" s="44"/>
      <c r="F3" s="44"/>
      <c r="G3" s="4" t="s">
        <v>373</v>
      </c>
      <c r="H3" s="4" t="s">
        <v>67</v>
      </c>
      <c r="I3" s="4" t="s">
        <v>338</v>
      </c>
      <c r="J3" s="4" t="s">
        <v>373</v>
      </c>
      <c r="K3" s="4" t="s">
        <v>67</v>
      </c>
      <c r="L3" s="4" t="s">
        <v>338</v>
      </c>
      <c r="M3" s="4" t="s">
        <v>373</v>
      </c>
      <c r="N3" s="4" t="s">
        <v>67</v>
      </c>
      <c r="O3" s="4" t="s">
        <v>338</v>
      </c>
      <c r="P3" s="4" t="s">
        <v>373</v>
      </c>
      <c r="Q3" s="4" t="s">
        <v>67</v>
      </c>
      <c r="R3" s="4" t="s">
        <v>338</v>
      </c>
      <c r="S3" s="4" t="s">
        <v>373</v>
      </c>
      <c r="T3" s="4" t="s">
        <v>67</v>
      </c>
      <c r="U3" s="4" t="s">
        <v>338</v>
      </c>
      <c r="V3" s="45"/>
      <c r="W3" s="45"/>
    </row>
    <row r="4" ht="20" customHeight="1" spans="1:23">
      <c r="A4" s="29" t="s">
        <v>374</v>
      </c>
      <c r="B4" s="14" t="s">
        <v>350</v>
      </c>
      <c r="C4" s="30">
        <v>260305129</v>
      </c>
      <c r="D4" s="31" t="s">
        <v>348</v>
      </c>
      <c r="E4" s="32" t="s">
        <v>121</v>
      </c>
      <c r="F4" s="33" t="s">
        <v>349</v>
      </c>
      <c r="G4" s="13" t="s">
        <v>375</v>
      </c>
      <c r="H4" s="13"/>
      <c r="I4" s="13" t="s">
        <v>376</v>
      </c>
      <c r="J4" s="13" t="s">
        <v>377</v>
      </c>
      <c r="K4" s="46"/>
      <c r="L4" s="46" t="s">
        <v>378</v>
      </c>
      <c r="M4" s="11" t="s">
        <v>379</v>
      </c>
      <c r="N4" s="11"/>
      <c r="O4" s="11" t="s">
        <v>380</v>
      </c>
      <c r="P4" s="11"/>
      <c r="Q4" s="11"/>
      <c r="R4" s="11"/>
      <c r="S4" s="11"/>
      <c r="T4" s="11"/>
      <c r="U4" s="11"/>
      <c r="V4" s="11" t="s">
        <v>381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373</v>
      </c>
      <c r="H6" s="52" t="s">
        <v>67</v>
      </c>
      <c r="I6" s="52" t="s">
        <v>338</v>
      </c>
      <c r="J6" s="52" t="s">
        <v>373</v>
      </c>
      <c r="K6" s="52" t="s">
        <v>67</v>
      </c>
      <c r="L6" s="52" t="s">
        <v>338</v>
      </c>
      <c r="M6" s="4" t="s">
        <v>373</v>
      </c>
      <c r="N6" s="4" t="s">
        <v>67</v>
      </c>
      <c r="O6" s="4" t="s">
        <v>338</v>
      </c>
      <c r="P6" s="4" t="s">
        <v>373</v>
      </c>
      <c r="Q6" s="4" t="s">
        <v>67</v>
      </c>
      <c r="R6" s="4" t="s">
        <v>338</v>
      </c>
      <c r="S6" s="4" t="s">
        <v>373</v>
      </c>
      <c r="T6" s="4" t="s">
        <v>67</v>
      </c>
      <c r="U6" s="4" t="s">
        <v>338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363</v>
      </c>
      <c r="B10" s="23"/>
      <c r="C10" s="23"/>
      <c r="D10" s="23"/>
      <c r="E10" s="24"/>
      <c r="F10" s="25"/>
      <c r="G10" s="35"/>
      <c r="H10" s="40"/>
      <c r="I10" s="40"/>
      <c r="J10" s="22" t="s">
        <v>353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382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384</v>
      </c>
      <c r="B2" s="37" t="s">
        <v>334</v>
      </c>
      <c r="C2" s="37" t="s">
        <v>335</v>
      </c>
      <c r="D2" s="37" t="s">
        <v>336</v>
      </c>
      <c r="E2" s="37" t="s">
        <v>337</v>
      </c>
      <c r="F2" s="37" t="s">
        <v>338</v>
      </c>
      <c r="G2" s="36" t="s">
        <v>385</v>
      </c>
      <c r="H2" s="36" t="s">
        <v>386</v>
      </c>
      <c r="I2" s="36" t="s">
        <v>387</v>
      </c>
      <c r="J2" s="36" t="s">
        <v>386</v>
      </c>
      <c r="K2" s="36" t="s">
        <v>388</v>
      </c>
      <c r="L2" s="36" t="s">
        <v>386</v>
      </c>
      <c r="M2" s="37" t="s">
        <v>372</v>
      </c>
      <c r="N2" s="37" t="s">
        <v>347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384</v>
      </c>
      <c r="B4" s="39" t="s">
        <v>389</v>
      </c>
      <c r="C4" s="39" t="s">
        <v>373</v>
      </c>
      <c r="D4" s="39" t="s">
        <v>336</v>
      </c>
      <c r="E4" s="37" t="s">
        <v>337</v>
      </c>
      <c r="F4" s="37" t="s">
        <v>338</v>
      </c>
      <c r="G4" s="36" t="s">
        <v>385</v>
      </c>
      <c r="H4" s="36" t="s">
        <v>386</v>
      </c>
      <c r="I4" s="36" t="s">
        <v>387</v>
      </c>
      <c r="J4" s="36" t="s">
        <v>386</v>
      </c>
      <c r="K4" s="36" t="s">
        <v>388</v>
      </c>
      <c r="L4" s="36" t="s">
        <v>386</v>
      </c>
      <c r="M4" s="37" t="s">
        <v>372</v>
      </c>
      <c r="N4" s="37" t="s">
        <v>347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390</v>
      </c>
      <c r="B11" s="23"/>
      <c r="C11" s="23"/>
      <c r="D11" s="24"/>
      <c r="E11" s="25"/>
      <c r="F11" s="40"/>
      <c r="G11" s="35"/>
      <c r="H11" s="40"/>
      <c r="I11" s="22" t="s">
        <v>391</v>
      </c>
      <c r="J11" s="23"/>
      <c r="K11" s="23"/>
      <c r="L11" s="23"/>
      <c r="M11" s="23"/>
      <c r="N11" s="26"/>
    </row>
    <row r="12" ht="16.5" spans="1:14">
      <c r="A12" s="27" t="s">
        <v>392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J17" sqref="J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366</v>
      </c>
      <c r="B2" s="5" t="s">
        <v>338</v>
      </c>
      <c r="C2" s="5" t="s">
        <v>334</v>
      </c>
      <c r="D2" s="5" t="s">
        <v>335</v>
      </c>
      <c r="E2" s="5" t="s">
        <v>336</v>
      </c>
      <c r="F2" s="5" t="s">
        <v>337</v>
      </c>
      <c r="G2" s="4" t="s">
        <v>394</v>
      </c>
      <c r="H2" s="4" t="s">
        <v>395</v>
      </c>
      <c r="I2" s="4" t="s">
        <v>396</v>
      </c>
      <c r="J2" s="4" t="s">
        <v>397</v>
      </c>
      <c r="K2" s="5" t="s">
        <v>372</v>
      </c>
      <c r="L2" s="5" t="s">
        <v>347</v>
      </c>
    </row>
    <row r="3" ht="24" spans="1:12">
      <c r="A3" s="29" t="s">
        <v>374</v>
      </c>
      <c r="B3" s="14" t="s">
        <v>350</v>
      </c>
      <c r="C3" s="30">
        <v>260305129</v>
      </c>
      <c r="D3" s="31" t="s">
        <v>348</v>
      </c>
      <c r="E3" s="32" t="s">
        <v>121</v>
      </c>
      <c r="F3" s="33" t="s">
        <v>349</v>
      </c>
      <c r="G3" s="11" t="s">
        <v>398</v>
      </c>
      <c r="H3" s="11" t="s">
        <v>399</v>
      </c>
      <c r="I3" s="11"/>
      <c r="J3" s="11"/>
      <c r="K3" s="34" t="s">
        <v>400</v>
      </c>
      <c r="L3" s="11" t="s">
        <v>351</v>
      </c>
    </row>
    <row r="4" spans="1:12">
      <c r="A4" s="29"/>
      <c r="B4" s="19"/>
      <c r="C4" s="19"/>
      <c r="D4" s="19"/>
      <c r="E4" s="19"/>
      <c r="F4" s="20"/>
      <c r="G4" s="11" t="s">
        <v>401</v>
      </c>
      <c r="H4" s="11" t="s">
        <v>402</v>
      </c>
      <c r="I4" s="11"/>
      <c r="J4" s="11"/>
      <c r="K4" s="34" t="s">
        <v>400</v>
      </c>
      <c r="L4" s="11" t="s">
        <v>351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400</v>
      </c>
      <c r="L5" s="11" t="s">
        <v>351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400</v>
      </c>
      <c r="L6" s="11" t="s">
        <v>351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400</v>
      </c>
      <c r="L7" s="11" t="s">
        <v>351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400</v>
      </c>
      <c r="L8" s="11" t="s">
        <v>351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22" t="s">
        <v>403</v>
      </c>
      <c r="B10" s="23"/>
      <c r="C10" s="23"/>
      <c r="D10" s="23"/>
      <c r="E10" s="24"/>
      <c r="F10" s="25"/>
      <c r="G10" s="35"/>
      <c r="H10" s="22" t="s">
        <v>404</v>
      </c>
      <c r="I10" s="23"/>
      <c r="J10" s="23"/>
      <c r="K10" s="23"/>
      <c r="L10" s="26"/>
    </row>
    <row r="11" ht="16.5" spans="1:12">
      <c r="A11" s="27" t="s">
        <v>405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333</v>
      </c>
      <c r="B2" s="5" t="s">
        <v>338</v>
      </c>
      <c r="C2" s="5" t="s">
        <v>373</v>
      </c>
      <c r="D2" s="5" t="s">
        <v>336</v>
      </c>
      <c r="E2" s="5" t="s">
        <v>337</v>
      </c>
      <c r="F2" s="4" t="s">
        <v>407</v>
      </c>
      <c r="G2" s="4" t="s">
        <v>357</v>
      </c>
      <c r="H2" s="6" t="s">
        <v>358</v>
      </c>
      <c r="I2" s="7" t="s">
        <v>360</v>
      </c>
    </row>
    <row r="3" s="1" customFormat="1" ht="16.5" spans="1:9">
      <c r="A3" s="4"/>
      <c r="B3" s="8"/>
      <c r="C3" s="8"/>
      <c r="D3" s="8"/>
      <c r="E3" s="8"/>
      <c r="F3" s="4" t="s">
        <v>408</v>
      </c>
      <c r="G3" s="4" t="s">
        <v>361</v>
      </c>
      <c r="H3" s="9"/>
      <c r="I3" s="10"/>
    </row>
    <row r="4" ht="20" customHeight="1" spans="1:9">
      <c r="A4" s="11">
        <v>1</v>
      </c>
      <c r="B4" s="12" t="s">
        <v>376</v>
      </c>
      <c r="C4" s="13" t="s">
        <v>375</v>
      </c>
      <c r="D4" s="14" t="s">
        <v>121</v>
      </c>
      <c r="E4" s="15" t="s">
        <v>349</v>
      </c>
      <c r="F4" s="16">
        <v>-0.005</v>
      </c>
      <c r="G4" s="16">
        <v>-0.01</v>
      </c>
      <c r="H4" s="11"/>
      <c r="I4" s="11" t="s">
        <v>351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409</v>
      </c>
      <c r="B12" s="23"/>
      <c r="C12" s="23"/>
      <c r="D12" s="24"/>
      <c r="E12" s="25"/>
      <c r="F12" s="22" t="s">
        <v>410</v>
      </c>
      <c r="G12" s="23"/>
      <c r="H12" s="24"/>
      <c r="I12" s="26"/>
    </row>
    <row r="13" ht="16.5" spans="1:9">
      <c r="A13" s="27" t="s">
        <v>411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0" t="s">
        <v>35</v>
      </c>
      <c r="C2" s="441"/>
      <c r="D2" s="441"/>
      <c r="E2" s="441"/>
      <c r="F2" s="441"/>
      <c r="G2" s="441"/>
      <c r="H2" s="441"/>
      <c r="I2" s="442"/>
    </row>
    <row r="3" ht="27.95" customHeight="1" spans="2:9">
      <c r="B3" s="443"/>
      <c r="C3" s="444"/>
      <c r="D3" s="445" t="s">
        <v>36</v>
      </c>
      <c r="E3" s="446"/>
      <c r="F3" s="447" t="s">
        <v>37</v>
      </c>
      <c r="G3" s="448"/>
      <c r="H3" s="445" t="s">
        <v>38</v>
      </c>
      <c r="I3" s="449"/>
    </row>
    <row r="4" ht="27.95" customHeight="1" spans="2:9">
      <c r="B4" s="443" t="s">
        <v>39</v>
      </c>
      <c r="C4" s="444" t="s">
        <v>40</v>
      </c>
      <c r="D4" s="444" t="s">
        <v>41</v>
      </c>
      <c r="E4" s="444" t="s">
        <v>42</v>
      </c>
      <c r="F4" s="450" t="s">
        <v>41</v>
      </c>
      <c r="G4" s="450" t="s">
        <v>42</v>
      </c>
      <c r="H4" s="444" t="s">
        <v>41</v>
      </c>
      <c r="I4" s="451" t="s">
        <v>42</v>
      </c>
    </row>
    <row r="5" ht="27.95" customHeight="1" spans="2:9">
      <c r="B5" s="452" t="s">
        <v>43</v>
      </c>
      <c r="C5" s="12">
        <v>13</v>
      </c>
      <c r="D5" s="12">
        <v>0</v>
      </c>
      <c r="E5" s="12">
        <v>1</v>
      </c>
      <c r="F5" s="453">
        <v>0</v>
      </c>
      <c r="G5" s="453">
        <v>1</v>
      </c>
      <c r="H5" s="12">
        <v>1</v>
      </c>
      <c r="I5" s="454">
        <v>2</v>
      </c>
    </row>
    <row r="6" ht="27.95" customHeight="1" spans="2:9">
      <c r="B6" s="452" t="s">
        <v>44</v>
      </c>
      <c r="C6" s="12">
        <v>20</v>
      </c>
      <c r="D6" s="12">
        <v>0</v>
      </c>
      <c r="E6" s="12">
        <v>1</v>
      </c>
      <c r="F6" s="453">
        <v>1</v>
      </c>
      <c r="G6" s="453">
        <v>2</v>
      </c>
      <c r="H6" s="12">
        <v>2</v>
      </c>
      <c r="I6" s="454">
        <v>3</v>
      </c>
    </row>
    <row r="7" ht="27.95" customHeight="1" spans="2:9">
      <c r="B7" s="452" t="s">
        <v>45</v>
      </c>
      <c r="C7" s="12">
        <v>32</v>
      </c>
      <c r="D7" s="12">
        <v>0</v>
      </c>
      <c r="E7" s="12">
        <v>1</v>
      </c>
      <c r="F7" s="453">
        <v>2</v>
      </c>
      <c r="G7" s="453">
        <v>3</v>
      </c>
      <c r="H7" s="12">
        <v>3</v>
      </c>
      <c r="I7" s="454">
        <v>4</v>
      </c>
    </row>
    <row r="8" ht="27.95" customHeight="1" spans="2:9">
      <c r="B8" s="452" t="s">
        <v>46</v>
      </c>
      <c r="C8" s="12">
        <v>50</v>
      </c>
      <c r="D8" s="12">
        <v>1</v>
      </c>
      <c r="E8" s="12">
        <v>2</v>
      </c>
      <c r="F8" s="453">
        <v>3</v>
      </c>
      <c r="G8" s="453">
        <v>4</v>
      </c>
      <c r="H8" s="12">
        <v>5</v>
      </c>
      <c r="I8" s="454">
        <v>6</v>
      </c>
    </row>
    <row r="9" ht="27.95" customHeight="1" spans="2:9">
      <c r="B9" s="452" t="s">
        <v>47</v>
      </c>
      <c r="C9" s="12">
        <v>80</v>
      </c>
      <c r="D9" s="12">
        <v>2</v>
      </c>
      <c r="E9" s="12">
        <v>3</v>
      </c>
      <c r="F9" s="453">
        <v>5</v>
      </c>
      <c r="G9" s="453">
        <v>6</v>
      </c>
      <c r="H9" s="12">
        <v>7</v>
      </c>
      <c r="I9" s="454">
        <v>8</v>
      </c>
    </row>
    <row r="10" ht="27.95" customHeight="1" spans="2:9">
      <c r="B10" s="452" t="s">
        <v>48</v>
      </c>
      <c r="C10" s="12">
        <v>125</v>
      </c>
      <c r="D10" s="12">
        <v>3</v>
      </c>
      <c r="E10" s="12">
        <v>4</v>
      </c>
      <c r="F10" s="453">
        <v>7</v>
      </c>
      <c r="G10" s="453">
        <v>8</v>
      </c>
      <c r="H10" s="12">
        <v>10</v>
      </c>
      <c r="I10" s="454">
        <v>11</v>
      </c>
    </row>
    <row r="11" ht="27.95" customHeight="1" spans="2:9">
      <c r="B11" s="452" t="s">
        <v>49</v>
      </c>
      <c r="C11" s="12">
        <v>200</v>
      </c>
      <c r="D11" s="12">
        <v>5</v>
      </c>
      <c r="E11" s="12">
        <v>6</v>
      </c>
      <c r="F11" s="453">
        <v>10</v>
      </c>
      <c r="G11" s="453">
        <v>11</v>
      </c>
      <c r="H11" s="12">
        <v>14</v>
      </c>
      <c r="I11" s="454">
        <v>15</v>
      </c>
    </row>
    <row r="12" ht="27.95" customHeight="1" spans="2:9">
      <c r="B12" s="455" t="s">
        <v>50</v>
      </c>
      <c r="C12" s="456">
        <v>315</v>
      </c>
      <c r="D12" s="456">
        <v>7</v>
      </c>
      <c r="E12" s="456">
        <v>8</v>
      </c>
      <c r="F12" s="457">
        <v>14</v>
      </c>
      <c r="G12" s="457">
        <v>15</v>
      </c>
      <c r="H12" s="456">
        <v>21</v>
      </c>
      <c r="I12" s="458">
        <v>22</v>
      </c>
    </row>
    <row r="14" spans="2:9">
      <c r="B14" s="459" t="s">
        <v>51</v>
      </c>
      <c r="C14" s="459"/>
      <c r="D14" s="4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2" customWidth="1"/>
    <col min="2" max="3" width="10.375" style="242"/>
    <col min="4" max="8" width="8.625" style="242" customWidth="1"/>
    <col min="9" max="10" width="10.375" style="242"/>
    <col min="11" max="11" width="8.875" style="242" customWidth="1"/>
    <col min="12" max="12" width="9.625" style="242" customWidth="1"/>
    <col min="13" max="16384" width="10.375" style="242"/>
  </cols>
  <sheetData>
    <row r="1" ht="21" spans="1:12">
      <c r="A1" s="373" t="s">
        <v>52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ht="15" spans="1:12">
      <c r="A2" s="243" t="s">
        <v>53</v>
      </c>
      <c r="B2" s="244" t="s">
        <v>54</v>
      </c>
      <c r="C2" s="244"/>
      <c r="D2" s="245" t="s">
        <v>55</v>
      </c>
      <c r="E2" s="245"/>
      <c r="F2" s="244" t="s">
        <v>56</v>
      </c>
      <c r="G2" s="244"/>
      <c r="H2" s="244"/>
      <c r="I2" s="246" t="s">
        <v>57</v>
      </c>
      <c r="J2" s="247" t="s">
        <v>56</v>
      </c>
      <c r="K2" s="247"/>
      <c r="L2" s="248"/>
    </row>
    <row r="3" ht="14.25" spans="1:12">
      <c r="A3" s="249" t="s">
        <v>58</v>
      </c>
      <c r="B3" s="250"/>
      <c r="C3" s="251"/>
      <c r="D3" s="252" t="s">
        <v>59</v>
      </c>
      <c r="E3" s="253"/>
      <c r="F3" s="253"/>
      <c r="G3" s="374"/>
      <c r="H3" s="254"/>
      <c r="I3" s="252" t="s">
        <v>60</v>
      </c>
      <c r="J3" s="253"/>
      <c r="K3" s="253"/>
      <c r="L3" s="254"/>
    </row>
    <row r="4" ht="18" customHeight="1" spans="1:12">
      <c r="A4" s="255" t="s">
        <v>61</v>
      </c>
      <c r="B4" s="256" t="s">
        <v>62</v>
      </c>
      <c r="C4" s="257"/>
      <c r="D4" s="255" t="s">
        <v>63</v>
      </c>
      <c r="E4" s="258"/>
      <c r="F4" s="375">
        <v>46142</v>
      </c>
      <c r="G4" s="376"/>
      <c r="H4" s="377"/>
      <c r="I4" s="255" t="s">
        <v>64</v>
      </c>
      <c r="J4" s="258"/>
      <c r="K4" s="159" t="s">
        <v>65</v>
      </c>
      <c r="L4" s="160" t="s">
        <v>66</v>
      </c>
    </row>
    <row r="5" ht="14.25" spans="1:12">
      <c r="A5" s="262" t="s">
        <v>67</v>
      </c>
      <c r="B5" s="159" t="s">
        <v>68</v>
      </c>
      <c r="C5" s="160"/>
      <c r="D5" s="255" t="s">
        <v>69</v>
      </c>
      <c r="E5" s="258"/>
      <c r="F5" s="375">
        <v>46120</v>
      </c>
      <c r="G5" s="376"/>
      <c r="H5" s="377"/>
      <c r="I5" s="255" t="s">
        <v>70</v>
      </c>
      <c r="J5" s="258"/>
      <c r="K5" s="159" t="s">
        <v>65</v>
      </c>
      <c r="L5" s="160" t="s">
        <v>66</v>
      </c>
    </row>
    <row r="6" ht="14.25" spans="1:12">
      <c r="A6" s="255" t="s">
        <v>71</v>
      </c>
      <c r="B6" s="263" t="s">
        <v>72</v>
      </c>
      <c r="C6" s="264">
        <v>11</v>
      </c>
      <c r="D6" s="262" t="s">
        <v>73</v>
      </c>
      <c r="E6" s="265"/>
      <c r="F6" s="375">
        <v>46127</v>
      </c>
      <c r="G6" s="376"/>
      <c r="H6" s="377"/>
      <c r="I6" s="255" t="s">
        <v>74</v>
      </c>
      <c r="J6" s="258"/>
      <c r="K6" s="159" t="s">
        <v>65</v>
      </c>
      <c r="L6" s="160" t="s">
        <v>66</v>
      </c>
    </row>
    <row r="7" ht="14.25" spans="1:12">
      <c r="A7" s="255" t="s">
        <v>75</v>
      </c>
      <c r="B7" s="266">
        <v>4858</v>
      </c>
      <c r="C7" s="267"/>
      <c r="D7" s="262" t="s">
        <v>76</v>
      </c>
      <c r="E7" s="268"/>
      <c r="F7" s="375">
        <v>46130</v>
      </c>
      <c r="G7" s="376"/>
      <c r="H7" s="377"/>
      <c r="I7" s="255" t="s">
        <v>77</v>
      </c>
      <c r="J7" s="258"/>
      <c r="K7" s="159" t="s">
        <v>65</v>
      </c>
      <c r="L7" s="160" t="s">
        <v>66</v>
      </c>
    </row>
    <row r="8" ht="15" spans="1:12">
      <c r="A8" s="269" t="s">
        <v>78</v>
      </c>
      <c r="B8" s="270" t="s">
        <v>79</v>
      </c>
      <c r="C8" s="271"/>
      <c r="D8" s="272" t="s">
        <v>80</v>
      </c>
      <c r="E8" s="273"/>
      <c r="F8" s="378">
        <v>46132</v>
      </c>
      <c r="G8" s="379"/>
      <c r="H8" s="380"/>
      <c r="I8" s="272" t="s">
        <v>81</v>
      </c>
      <c r="J8" s="273"/>
      <c r="K8" s="277" t="s">
        <v>65</v>
      </c>
      <c r="L8" s="278" t="s">
        <v>66</v>
      </c>
    </row>
    <row r="9" ht="15" spans="1:12">
      <c r="A9" s="381" t="s">
        <v>82</v>
      </c>
      <c r="B9" s="382"/>
      <c r="C9" s="382"/>
      <c r="D9" s="383"/>
      <c r="E9" s="383"/>
      <c r="F9" s="383"/>
      <c r="G9" s="383"/>
      <c r="H9" s="383"/>
      <c r="I9" s="383"/>
      <c r="J9" s="383"/>
      <c r="K9" s="383"/>
      <c r="L9" s="384"/>
    </row>
    <row r="10" ht="15" spans="1:12">
      <c r="A10" s="385" t="s">
        <v>83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7"/>
    </row>
    <row r="11" ht="14.25" spans="1:12">
      <c r="A11" s="388" t="s">
        <v>84</v>
      </c>
      <c r="B11" s="389" t="s">
        <v>85</v>
      </c>
      <c r="C11" s="390" t="s">
        <v>86</v>
      </c>
      <c r="D11" s="391"/>
      <c r="E11" s="392" t="s">
        <v>87</v>
      </c>
      <c r="F11" s="389" t="s">
        <v>85</v>
      </c>
      <c r="G11" s="389"/>
      <c r="H11" s="390" t="s">
        <v>86</v>
      </c>
      <c r="I11" s="390" t="s">
        <v>88</v>
      </c>
      <c r="J11" s="392" t="s">
        <v>89</v>
      </c>
      <c r="K11" s="389" t="s">
        <v>85</v>
      </c>
      <c r="L11" s="393" t="s">
        <v>86</v>
      </c>
    </row>
    <row r="12" ht="14.25" spans="1:12">
      <c r="A12" s="262" t="s">
        <v>90</v>
      </c>
      <c r="B12" s="286" t="s">
        <v>85</v>
      </c>
      <c r="C12" s="159" t="s">
        <v>86</v>
      </c>
      <c r="D12" s="268"/>
      <c r="E12" s="265" t="s">
        <v>91</v>
      </c>
      <c r="F12" s="286" t="s">
        <v>85</v>
      </c>
      <c r="G12" s="286"/>
      <c r="H12" s="159" t="s">
        <v>86</v>
      </c>
      <c r="I12" s="159" t="s">
        <v>88</v>
      </c>
      <c r="J12" s="265" t="s">
        <v>92</v>
      </c>
      <c r="K12" s="286" t="s">
        <v>85</v>
      </c>
      <c r="L12" s="160" t="s">
        <v>86</v>
      </c>
    </row>
    <row r="13" ht="14.25" spans="1:12">
      <c r="A13" s="262" t="s">
        <v>93</v>
      </c>
      <c r="B13" s="286" t="s">
        <v>85</v>
      </c>
      <c r="C13" s="159" t="s">
        <v>86</v>
      </c>
      <c r="D13" s="268"/>
      <c r="E13" s="265" t="s">
        <v>94</v>
      </c>
      <c r="F13" s="159" t="s">
        <v>95</v>
      </c>
      <c r="G13" s="159"/>
      <c r="H13" s="159" t="s">
        <v>96</v>
      </c>
      <c r="I13" s="159" t="s">
        <v>88</v>
      </c>
      <c r="J13" s="265" t="s">
        <v>97</v>
      </c>
      <c r="K13" s="286" t="s">
        <v>85</v>
      </c>
      <c r="L13" s="160" t="s">
        <v>86</v>
      </c>
    </row>
    <row r="14" ht="15" spans="1:12">
      <c r="A14" s="272" t="s">
        <v>98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87"/>
    </row>
    <row r="15" ht="15" spans="1:12">
      <c r="A15" s="385" t="s">
        <v>99</v>
      </c>
      <c r="B15" s="386"/>
      <c r="C15" s="386"/>
      <c r="D15" s="386"/>
      <c r="E15" s="386"/>
      <c r="F15" s="386"/>
      <c r="G15" s="386"/>
      <c r="H15" s="386"/>
      <c r="I15" s="386"/>
      <c r="J15" s="386"/>
      <c r="K15" s="386"/>
      <c r="L15" s="387"/>
    </row>
    <row r="16" ht="14.25" spans="1:12">
      <c r="A16" s="394" t="s">
        <v>100</v>
      </c>
      <c r="B16" s="390" t="s">
        <v>95</v>
      </c>
      <c r="C16" s="390" t="s">
        <v>96</v>
      </c>
      <c r="D16" s="395"/>
      <c r="E16" s="396" t="s">
        <v>101</v>
      </c>
      <c r="F16" s="390" t="s">
        <v>95</v>
      </c>
      <c r="G16" s="390"/>
      <c r="H16" s="390" t="s">
        <v>96</v>
      </c>
      <c r="I16" s="397"/>
      <c r="J16" s="396" t="s">
        <v>102</v>
      </c>
      <c r="K16" s="390" t="s">
        <v>95</v>
      </c>
      <c r="L16" s="393" t="s">
        <v>96</v>
      </c>
    </row>
    <row r="17" customHeight="1" spans="1:23">
      <c r="A17" s="310" t="s">
        <v>103</v>
      </c>
      <c r="B17" s="159" t="s">
        <v>95</v>
      </c>
      <c r="C17" s="159" t="s">
        <v>96</v>
      </c>
      <c r="D17" s="398"/>
      <c r="E17" s="311" t="s">
        <v>104</v>
      </c>
      <c r="F17" s="159" t="s">
        <v>95</v>
      </c>
      <c r="G17" s="159"/>
      <c r="H17" s="159" t="s">
        <v>96</v>
      </c>
      <c r="I17" s="399"/>
      <c r="J17" s="311" t="s">
        <v>105</v>
      </c>
      <c r="K17" s="159" t="s">
        <v>95</v>
      </c>
      <c r="L17" s="160" t="s">
        <v>96</v>
      </c>
      <c r="M17" s="400"/>
      <c r="N17" s="400"/>
      <c r="O17" s="400"/>
      <c r="P17" s="400"/>
      <c r="Q17" s="400"/>
      <c r="R17" s="400"/>
      <c r="S17" s="400"/>
      <c r="T17" s="400"/>
      <c r="U17" s="400"/>
      <c r="V17" s="400"/>
      <c r="W17" s="400"/>
    </row>
    <row r="18" ht="18" customHeight="1" spans="1:23">
      <c r="A18" s="401" t="s">
        <v>106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3"/>
    </row>
    <row r="19" s="372" customFormat="1" ht="18" customHeight="1" spans="1:23">
      <c r="A19" s="385" t="s">
        <v>107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6"/>
      <c r="L19" s="387"/>
    </row>
    <row r="20" customHeight="1" spans="1:23">
      <c r="A20" s="404" t="s">
        <v>108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05"/>
      <c r="L20" s="406"/>
    </row>
    <row r="21" ht="21.75" customHeight="1" spans="1:23">
      <c r="A21" s="407" t="s">
        <v>109</v>
      </c>
      <c r="B21" s="115" t="s">
        <v>110</v>
      </c>
      <c r="C21" s="115" t="s">
        <v>111</v>
      </c>
      <c r="D21" s="115" t="s">
        <v>112</v>
      </c>
      <c r="E21" s="115" t="s">
        <v>113</v>
      </c>
      <c r="F21" s="115" t="s">
        <v>114</v>
      </c>
      <c r="G21" s="115" t="s">
        <v>115</v>
      </c>
      <c r="H21" s="115" t="s">
        <v>116</v>
      </c>
      <c r="I21" s="115" t="s">
        <v>117</v>
      </c>
      <c r="J21" s="115" t="s">
        <v>118</v>
      </c>
      <c r="K21" s="115" t="s">
        <v>119</v>
      </c>
      <c r="L21" s="115" t="s">
        <v>120</v>
      </c>
    </row>
    <row r="22" ht="23" customHeight="1" spans="1:23">
      <c r="A22" s="80" t="s">
        <v>121</v>
      </c>
      <c r="B22" s="408" t="s">
        <v>95</v>
      </c>
      <c r="C22" s="408" t="s">
        <v>95</v>
      </c>
      <c r="D22" s="408" t="s">
        <v>95</v>
      </c>
      <c r="E22" s="408" t="s">
        <v>95</v>
      </c>
      <c r="F22" s="408" t="s">
        <v>95</v>
      </c>
      <c r="G22" s="408" t="s">
        <v>95</v>
      </c>
      <c r="H22" s="408" t="s">
        <v>95</v>
      </c>
      <c r="I22" s="408" t="s">
        <v>95</v>
      </c>
      <c r="J22" s="408" t="s">
        <v>95</v>
      </c>
      <c r="K22" s="408" t="s">
        <v>95</v>
      </c>
      <c r="L22" s="408" t="s">
        <v>95</v>
      </c>
    </row>
    <row r="23" ht="23" customHeight="1" spans="1:23">
      <c r="A23" s="80"/>
      <c r="B23" s="408"/>
      <c r="C23" s="408"/>
      <c r="D23" s="408"/>
      <c r="E23" s="408"/>
      <c r="F23" s="408"/>
      <c r="G23" s="408"/>
      <c r="H23" s="408"/>
      <c r="I23" s="408"/>
      <c r="J23" s="408"/>
      <c r="K23" s="408"/>
      <c r="L23" s="409"/>
    </row>
    <row r="24" ht="23" customHeight="1" spans="1:23">
      <c r="A24" s="80"/>
      <c r="B24" s="408"/>
      <c r="C24" s="408"/>
      <c r="D24" s="408"/>
      <c r="E24" s="408"/>
      <c r="F24" s="408"/>
      <c r="G24" s="408"/>
      <c r="H24" s="408"/>
      <c r="I24" s="408"/>
      <c r="J24" s="408"/>
      <c r="K24" s="408"/>
      <c r="L24" s="409"/>
    </row>
    <row r="25" ht="23" customHeight="1" spans="1:23">
      <c r="A25" s="80"/>
      <c r="B25" s="408"/>
      <c r="C25" s="408"/>
      <c r="D25" s="408"/>
      <c r="E25" s="408"/>
      <c r="F25" s="408"/>
      <c r="G25" s="408"/>
      <c r="H25" s="408"/>
      <c r="I25" s="408"/>
      <c r="J25" s="408"/>
      <c r="K25" s="408"/>
      <c r="L25" s="409"/>
    </row>
    <row r="26" ht="23" customHeight="1" spans="1:23">
      <c r="A26" s="410"/>
      <c r="B26" s="408"/>
      <c r="C26" s="408"/>
      <c r="D26" s="408"/>
      <c r="E26" s="408"/>
      <c r="F26" s="408"/>
      <c r="G26" s="408"/>
      <c r="H26" s="408"/>
      <c r="I26" s="408"/>
      <c r="J26" s="408"/>
      <c r="K26" s="408"/>
      <c r="L26" s="409"/>
    </row>
    <row r="27" ht="18" customHeight="1" spans="1:23">
      <c r="A27" s="411" t="s">
        <v>122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3"/>
    </row>
    <row r="28" ht="18.75" customHeight="1" spans="1:23">
      <c r="A28" s="414"/>
      <c r="B28" s="415"/>
      <c r="C28" s="415"/>
      <c r="D28" s="415"/>
      <c r="E28" s="415"/>
      <c r="F28" s="415"/>
      <c r="G28" s="415"/>
      <c r="H28" s="415"/>
      <c r="I28" s="415"/>
      <c r="J28" s="415"/>
      <c r="K28" s="415"/>
      <c r="L28" s="416"/>
    </row>
    <row r="29" ht="18.75" customHeight="1" spans="1:23">
      <c r="A29" s="417"/>
      <c r="B29" s="418"/>
      <c r="C29" s="418"/>
      <c r="D29" s="418"/>
      <c r="E29" s="418"/>
      <c r="F29" s="418"/>
      <c r="G29" s="418"/>
      <c r="H29" s="418"/>
      <c r="I29" s="418"/>
      <c r="J29" s="418"/>
      <c r="K29" s="418"/>
      <c r="L29" s="419"/>
    </row>
    <row r="30" ht="18" customHeight="1" spans="1:23">
      <c r="A30" s="411" t="s">
        <v>123</v>
      </c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3"/>
    </row>
    <row r="31" ht="14.25" spans="1:23">
      <c r="A31" s="420" t="s">
        <v>124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21"/>
      <c r="L31" s="422"/>
    </row>
    <row r="32" ht="15" spans="1:23">
      <c r="A32" s="172" t="s">
        <v>125</v>
      </c>
      <c r="B32" s="173"/>
      <c r="C32" s="159" t="s">
        <v>65</v>
      </c>
      <c r="D32" s="159" t="s">
        <v>66</v>
      </c>
      <c r="E32" s="423" t="s">
        <v>126</v>
      </c>
      <c r="F32" s="424"/>
      <c r="G32" s="424"/>
      <c r="H32" s="424"/>
      <c r="I32" s="424"/>
      <c r="J32" s="424"/>
      <c r="K32" s="424"/>
      <c r="L32" s="425"/>
    </row>
    <row r="33" ht="15" spans="1:12">
      <c r="A33" s="426" t="s">
        <v>127</v>
      </c>
      <c r="B33" s="426"/>
      <c r="C33" s="426"/>
      <c r="D33" s="426"/>
      <c r="E33" s="426"/>
      <c r="F33" s="426"/>
      <c r="G33" s="426"/>
      <c r="H33" s="426"/>
      <c r="I33" s="426"/>
      <c r="J33" s="426"/>
      <c r="K33" s="426"/>
      <c r="L33" s="426"/>
    </row>
    <row r="34" ht="21" customHeight="1" spans="1:12">
      <c r="A34" s="318" t="s">
        <v>128</v>
      </c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20"/>
    </row>
    <row r="35" ht="21" customHeight="1" spans="1:12">
      <c r="A35" s="321" t="s">
        <v>129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3"/>
    </row>
    <row r="36" ht="21" customHeight="1" spans="1:12">
      <c r="A36" s="321" t="s">
        <v>130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22"/>
      <c r="L36" s="323"/>
    </row>
    <row r="37" ht="21" customHeight="1" spans="1:12">
      <c r="A37" s="321" t="s">
        <v>131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3"/>
    </row>
    <row r="38" ht="21" customHeight="1" spans="1:12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22"/>
      <c r="L38" s="323"/>
    </row>
    <row r="39" ht="21" customHeight="1" spans="1:12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22"/>
      <c r="L39" s="323"/>
    </row>
    <row r="40" ht="21" customHeight="1" spans="1:12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ht="15" spans="1:12">
      <c r="A41" s="314" t="s">
        <v>132</v>
      </c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6"/>
    </row>
    <row r="42" ht="15" spans="1:12">
      <c r="A42" s="385" t="s">
        <v>133</v>
      </c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387"/>
    </row>
    <row r="43" ht="14.25" spans="1:12">
      <c r="A43" s="394" t="s">
        <v>134</v>
      </c>
      <c r="B43" s="390" t="s">
        <v>95</v>
      </c>
      <c r="C43" s="390" t="s">
        <v>96</v>
      </c>
      <c r="D43" s="390" t="s">
        <v>88</v>
      </c>
      <c r="E43" s="396" t="s">
        <v>135</v>
      </c>
      <c r="F43" s="390" t="s">
        <v>95</v>
      </c>
      <c r="G43" s="390"/>
      <c r="H43" s="390" t="s">
        <v>96</v>
      </c>
      <c r="I43" s="390" t="s">
        <v>88</v>
      </c>
      <c r="J43" s="396" t="s">
        <v>136</v>
      </c>
      <c r="K43" s="390" t="s">
        <v>95</v>
      </c>
      <c r="L43" s="393" t="s">
        <v>96</v>
      </c>
    </row>
    <row r="44" ht="14.25" spans="1:12">
      <c r="A44" s="310" t="s">
        <v>87</v>
      </c>
      <c r="B44" s="159" t="s">
        <v>95</v>
      </c>
      <c r="C44" s="159" t="s">
        <v>96</v>
      </c>
      <c r="D44" s="159" t="s">
        <v>88</v>
      </c>
      <c r="E44" s="311" t="s">
        <v>94</v>
      </c>
      <c r="F44" s="159" t="s">
        <v>95</v>
      </c>
      <c r="G44" s="159"/>
      <c r="H44" s="159" t="s">
        <v>96</v>
      </c>
      <c r="I44" s="159" t="s">
        <v>88</v>
      </c>
      <c r="J44" s="311" t="s">
        <v>105</v>
      </c>
      <c r="K44" s="159" t="s">
        <v>95</v>
      </c>
      <c r="L44" s="160" t="s">
        <v>96</v>
      </c>
    </row>
    <row r="45" ht="15" spans="1:12">
      <c r="A45" s="272" t="s">
        <v>98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287"/>
    </row>
    <row r="46" ht="15" spans="1:12">
      <c r="A46" s="426" t="s">
        <v>137</v>
      </c>
      <c r="B46" s="426"/>
      <c r="C46" s="426"/>
      <c r="D46" s="426"/>
      <c r="E46" s="426"/>
      <c r="F46" s="426"/>
      <c r="G46" s="426"/>
      <c r="H46" s="426"/>
      <c r="I46" s="426"/>
      <c r="J46" s="426"/>
      <c r="K46" s="426"/>
      <c r="L46" s="426"/>
    </row>
    <row r="47" ht="15" spans="1:12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19"/>
      <c r="L47" s="320"/>
    </row>
    <row r="48" ht="15" spans="1:12">
      <c r="A48" s="427" t="s">
        <v>138</v>
      </c>
      <c r="B48" s="428" t="s">
        <v>139</v>
      </c>
      <c r="C48" s="428"/>
      <c r="D48" s="429" t="s">
        <v>140</v>
      </c>
      <c r="E48" s="430" t="s">
        <v>141</v>
      </c>
      <c r="F48" s="431" t="s">
        <v>142</v>
      </c>
      <c r="G48" s="431"/>
      <c r="H48" s="432">
        <v>46128</v>
      </c>
      <c r="I48" s="433" t="s">
        <v>143</v>
      </c>
      <c r="J48" s="434"/>
      <c r="K48" s="435" t="s">
        <v>144</v>
      </c>
      <c r="L48" s="436"/>
    </row>
    <row r="49" ht="15" spans="1:12">
      <c r="A49" s="426" t="s">
        <v>145</v>
      </c>
      <c r="B49" s="426"/>
      <c r="C49" s="426"/>
      <c r="D49" s="426"/>
      <c r="E49" s="426"/>
      <c r="F49" s="426"/>
      <c r="G49" s="426"/>
      <c r="H49" s="426"/>
      <c r="I49" s="426"/>
      <c r="J49" s="426"/>
      <c r="K49" s="426"/>
      <c r="L49" s="426"/>
    </row>
    <row r="50" ht="15" spans="1:12">
      <c r="A50" s="437" t="s">
        <v>146</v>
      </c>
      <c r="B50" s="438"/>
      <c r="C50" s="438"/>
      <c r="D50" s="438"/>
      <c r="E50" s="438"/>
      <c r="F50" s="438"/>
      <c r="G50" s="438"/>
      <c r="H50" s="438"/>
      <c r="I50" s="438"/>
      <c r="J50" s="438"/>
      <c r="K50" s="438"/>
      <c r="L50" s="439"/>
    </row>
    <row r="51" ht="15" spans="1:12">
      <c r="A51" s="427" t="s">
        <v>138</v>
      </c>
      <c r="B51" s="428" t="s">
        <v>139</v>
      </c>
      <c r="C51" s="428"/>
      <c r="D51" s="429" t="s">
        <v>140</v>
      </c>
      <c r="E51" s="430" t="s">
        <v>141</v>
      </c>
      <c r="F51" s="431" t="s">
        <v>142</v>
      </c>
      <c r="G51" s="431"/>
      <c r="H51" s="432">
        <v>46128</v>
      </c>
      <c r="I51" s="433" t="s">
        <v>143</v>
      </c>
      <c r="J51" s="434"/>
      <c r="K51" s="435" t="s">
        <v>144</v>
      </c>
      <c r="L51" s="436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0"/>
  <sheetViews>
    <sheetView workbookViewId="0">
      <selection activeCell="O25" sqref="O25"/>
    </sheetView>
  </sheetViews>
  <sheetFormatPr defaultColWidth="9" defaultRowHeight="14.25"/>
  <cols>
    <col min="1" max="1" width="20.75" style="86" customWidth="1"/>
    <col min="2" max="2" width="9" style="86" customWidth="1"/>
    <col min="3" max="4" width="8.5" style="87" customWidth="1"/>
    <col min="5" max="11" width="8.5" style="86" customWidth="1"/>
    <col min="12" max="12" width="10.25" style="86" customWidth="1"/>
    <col min="13" max="13" width="6.5" style="86" customWidth="1"/>
    <col min="14" max="14" width="2.75" style="86" customWidth="1"/>
    <col min="15" max="15" width="9.15833333333333" style="86" customWidth="1"/>
    <col min="16" max="16" width="10.75" style="86" customWidth="1"/>
    <col min="17" max="20" width="9.75" style="86" customWidth="1"/>
    <col min="21" max="21" width="9.75" style="241" customWidth="1"/>
    <col min="22" max="259" width="9" style="86"/>
    <col min="260" max="16384" width="9" style="89"/>
  </cols>
  <sheetData>
    <row r="1" s="86" customFormat="1" ht="29" customHeight="1" spans="1:262">
      <c r="A1" s="234" t="s">
        <v>147</v>
      </c>
      <c r="B1" s="234"/>
      <c r="C1" s="236"/>
      <c r="D1" s="236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342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</row>
    <row r="2" s="86" customFormat="1" ht="20" customHeight="1" spans="1:262">
      <c r="A2" s="95" t="s">
        <v>61</v>
      </c>
      <c r="B2" s="96" t="s">
        <v>148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343"/>
      <c r="O2" s="344" t="s">
        <v>57</v>
      </c>
      <c r="P2" s="103" t="s">
        <v>56</v>
      </c>
      <c r="Q2" s="103"/>
      <c r="R2" s="103"/>
      <c r="S2" s="103"/>
      <c r="T2" s="345"/>
      <c r="U2" s="346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  <c r="JB2" s="89"/>
    </row>
    <row r="3" s="86" customFormat="1" ht="15" spans="1:262">
      <c r="A3" s="106" t="s">
        <v>149</v>
      </c>
      <c r="B3" s="107" t="s">
        <v>150</v>
      </c>
      <c r="C3" s="108"/>
      <c r="D3" s="107"/>
      <c r="E3" s="107"/>
      <c r="F3" s="107"/>
      <c r="G3" s="107"/>
      <c r="H3" s="107"/>
      <c r="I3" s="107"/>
      <c r="J3" s="107"/>
      <c r="K3" s="107"/>
      <c r="L3" s="107"/>
      <c r="M3" s="109"/>
      <c r="N3" s="347"/>
      <c r="O3" s="348"/>
      <c r="P3" s="348"/>
      <c r="Q3" s="348"/>
      <c r="R3" s="348"/>
      <c r="S3" s="348"/>
      <c r="T3" s="349"/>
      <c r="U3" s="350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  <c r="JB3" s="89"/>
    </row>
    <row r="4" s="86" customFormat="1" ht="16.5" spans="1:262">
      <c r="A4" s="106"/>
      <c r="B4" s="115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151</v>
      </c>
      <c r="H4" s="115" t="s">
        <v>116</v>
      </c>
      <c r="I4" s="115" t="s">
        <v>117</v>
      </c>
      <c r="J4" s="115" t="s">
        <v>118</v>
      </c>
      <c r="K4" s="115" t="s">
        <v>119</v>
      </c>
      <c r="L4" s="115" t="s">
        <v>120</v>
      </c>
      <c r="M4" s="117" t="s">
        <v>152</v>
      </c>
      <c r="N4" s="347"/>
      <c r="O4" s="351"/>
      <c r="P4" s="352"/>
      <c r="Q4" s="353" t="s">
        <v>153</v>
      </c>
      <c r="R4" s="353" t="s">
        <v>153</v>
      </c>
      <c r="S4" s="353"/>
      <c r="T4" s="353"/>
      <c r="U4" s="354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</row>
    <row r="5" s="86" customFormat="1" ht="16.5" spans="1:262">
      <c r="A5" s="106"/>
      <c r="B5" s="115" t="s">
        <v>154</v>
      </c>
      <c r="C5" s="115" t="s">
        <v>155</v>
      </c>
      <c r="D5" s="116" t="s">
        <v>156</v>
      </c>
      <c r="E5" s="115" t="s">
        <v>157</v>
      </c>
      <c r="F5" s="115" t="s">
        <v>158</v>
      </c>
      <c r="G5" s="115" t="s">
        <v>159</v>
      </c>
      <c r="H5" s="115" t="s">
        <v>160</v>
      </c>
      <c r="I5" s="115" t="s">
        <v>161</v>
      </c>
      <c r="J5" s="115" t="s">
        <v>162</v>
      </c>
      <c r="K5" s="115" t="s">
        <v>163</v>
      </c>
      <c r="L5" s="115" t="s">
        <v>164</v>
      </c>
      <c r="M5" s="117"/>
      <c r="N5" s="355"/>
      <c r="O5" s="356"/>
      <c r="P5" s="357"/>
      <c r="Q5" s="358" t="s">
        <v>165</v>
      </c>
      <c r="R5" s="358" t="s">
        <v>166</v>
      </c>
      <c r="S5" s="358"/>
      <c r="T5" s="358"/>
      <c r="U5" s="35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</row>
    <row r="6" s="86" customFormat="1" ht="20" customHeight="1" spans="1:262">
      <c r="A6" s="123" t="s">
        <v>167</v>
      </c>
      <c r="B6" s="124">
        <f>C6-2</f>
        <v>66.5</v>
      </c>
      <c r="C6" s="124">
        <f>D6-2</f>
        <v>68.5</v>
      </c>
      <c r="D6" s="125">
        <v>70.5</v>
      </c>
      <c r="E6" s="124">
        <f>D6+2</f>
        <v>72.5</v>
      </c>
      <c r="F6" s="124">
        <f>E6+2</f>
        <v>74.5</v>
      </c>
      <c r="G6" s="124">
        <f t="shared" ref="G6:L6" si="0">F6+1</f>
        <v>75.5</v>
      </c>
      <c r="H6" s="124">
        <f t="shared" si="0"/>
        <v>76.5</v>
      </c>
      <c r="I6" s="124">
        <f t="shared" si="0"/>
        <v>77.5</v>
      </c>
      <c r="J6" s="124">
        <f t="shared" si="0"/>
        <v>78.5</v>
      </c>
      <c r="K6" s="124">
        <f t="shared" si="0"/>
        <v>79.5</v>
      </c>
      <c r="L6" s="124">
        <f t="shared" si="0"/>
        <v>80.5</v>
      </c>
      <c r="M6" s="126" t="s">
        <v>168</v>
      </c>
      <c r="N6" s="355"/>
      <c r="O6" s="356"/>
      <c r="P6" s="356"/>
      <c r="Q6" s="356" t="s">
        <v>169</v>
      </c>
      <c r="R6" s="356" t="s">
        <v>170</v>
      </c>
      <c r="S6" s="356"/>
      <c r="T6" s="356"/>
      <c r="U6" s="360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</row>
    <row r="7" s="86" customFormat="1" ht="20" customHeight="1" spans="1:262">
      <c r="A7" s="128" t="s">
        <v>171</v>
      </c>
      <c r="B7" s="129">
        <f t="shared" ref="B7:B9" si="1">C7-4</f>
        <v>100</v>
      </c>
      <c r="C7" s="129">
        <f t="shared" ref="C7:C9" si="2">D7-4</f>
        <v>104</v>
      </c>
      <c r="D7" s="130">
        <v>108</v>
      </c>
      <c r="E7" s="129">
        <f t="shared" ref="E7:E9" si="3">D7+4</f>
        <v>112</v>
      </c>
      <c r="F7" s="129">
        <f>E7+4</f>
        <v>116</v>
      </c>
      <c r="G7" s="129">
        <f t="shared" ref="G7:L7" si="4">F7+6</f>
        <v>122</v>
      </c>
      <c r="H7" s="129">
        <f t="shared" si="4"/>
        <v>128</v>
      </c>
      <c r="I7" s="129">
        <f t="shared" si="4"/>
        <v>134</v>
      </c>
      <c r="J7" s="129">
        <f t="shared" si="4"/>
        <v>140</v>
      </c>
      <c r="K7" s="129">
        <f t="shared" si="4"/>
        <v>146</v>
      </c>
      <c r="L7" s="129">
        <f t="shared" si="4"/>
        <v>152</v>
      </c>
      <c r="M7" s="126" t="s">
        <v>168</v>
      </c>
      <c r="N7" s="355"/>
      <c r="O7" s="356"/>
      <c r="P7" s="356"/>
      <c r="Q7" s="356" t="s">
        <v>172</v>
      </c>
      <c r="R7" s="356" t="s">
        <v>173</v>
      </c>
      <c r="S7" s="356"/>
      <c r="T7" s="356"/>
      <c r="U7" s="360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</row>
    <row r="8" s="86" customFormat="1" ht="20" customHeight="1" spans="1:262">
      <c r="A8" s="128" t="s">
        <v>174</v>
      </c>
      <c r="B8" s="129">
        <f t="shared" si="1"/>
        <v>98</v>
      </c>
      <c r="C8" s="129">
        <f t="shared" si="2"/>
        <v>102</v>
      </c>
      <c r="D8" s="130">
        <v>106</v>
      </c>
      <c r="E8" s="129">
        <f t="shared" si="3"/>
        <v>110</v>
      </c>
      <c r="F8" s="129">
        <f>E8+5</f>
        <v>115</v>
      </c>
      <c r="G8" s="129">
        <f t="shared" ref="G8:L8" si="5">F8+6</f>
        <v>121</v>
      </c>
      <c r="H8" s="129">
        <f t="shared" si="5"/>
        <v>127</v>
      </c>
      <c r="I8" s="129">
        <f t="shared" si="5"/>
        <v>133</v>
      </c>
      <c r="J8" s="129">
        <f t="shared" si="5"/>
        <v>139</v>
      </c>
      <c r="K8" s="129">
        <f t="shared" si="5"/>
        <v>145</v>
      </c>
      <c r="L8" s="129">
        <f t="shared" si="5"/>
        <v>151</v>
      </c>
      <c r="M8" s="126" t="s">
        <v>168</v>
      </c>
      <c r="N8" s="355"/>
      <c r="O8" s="356"/>
      <c r="P8" s="356"/>
      <c r="Q8" s="356" t="s">
        <v>172</v>
      </c>
      <c r="R8" s="356" t="s">
        <v>173</v>
      </c>
      <c r="S8" s="356"/>
      <c r="T8" s="356"/>
      <c r="U8" s="360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</row>
    <row r="9" s="86" customFormat="1" ht="20" customHeight="1" spans="1:262">
      <c r="A9" s="128" t="s">
        <v>175</v>
      </c>
      <c r="B9" s="129">
        <f t="shared" si="1"/>
        <v>98</v>
      </c>
      <c r="C9" s="129">
        <f t="shared" si="2"/>
        <v>102</v>
      </c>
      <c r="D9" s="130">
        <v>106</v>
      </c>
      <c r="E9" s="129">
        <f t="shared" si="3"/>
        <v>110</v>
      </c>
      <c r="F9" s="129">
        <f>E9+5</f>
        <v>115</v>
      </c>
      <c r="G9" s="129">
        <f t="shared" ref="G9:L9" si="6">F9+6</f>
        <v>121</v>
      </c>
      <c r="H9" s="129">
        <f t="shared" si="6"/>
        <v>127</v>
      </c>
      <c r="I9" s="129">
        <f t="shared" si="6"/>
        <v>133</v>
      </c>
      <c r="J9" s="129">
        <f t="shared" si="6"/>
        <v>139</v>
      </c>
      <c r="K9" s="129">
        <f t="shared" si="6"/>
        <v>145</v>
      </c>
      <c r="L9" s="129">
        <f t="shared" si="6"/>
        <v>151</v>
      </c>
      <c r="M9" s="126" t="s">
        <v>176</v>
      </c>
      <c r="N9" s="355"/>
      <c r="O9" s="356"/>
      <c r="P9" s="356"/>
      <c r="Q9" s="356" t="s">
        <v>172</v>
      </c>
      <c r="R9" s="356" t="s">
        <v>173</v>
      </c>
      <c r="S9" s="356"/>
      <c r="T9" s="356"/>
      <c r="U9" s="360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</row>
    <row r="10" s="86" customFormat="1" ht="20" customHeight="1" spans="1:262">
      <c r="A10" s="128" t="s">
        <v>177</v>
      </c>
      <c r="B10" s="129">
        <f>C10-1.2</f>
        <v>43.6</v>
      </c>
      <c r="C10" s="129">
        <f>D10-1.2</f>
        <v>44.8</v>
      </c>
      <c r="D10" s="130">
        <v>46</v>
      </c>
      <c r="E10" s="129">
        <f>D10+1.2</f>
        <v>47.2</v>
      </c>
      <c r="F10" s="129">
        <f>E10+1.2</f>
        <v>48.4</v>
      </c>
      <c r="G10" s="129">
        <f t="shared" ref="G10:L10" si="7">F10+1.4</f>
        <v>49.8</v>
      </c>
      <c r="H10" s="129">
        <f t="shared" si="7"/>
        <v>51.2</v>
      </c>
      <c r="I10" s="129">
        <f t="shared" si="7"/>
        <v>52.6</v>
      </c>
      <c r="J10" s="129">
        <f t="shared" si="7"/>
        <v>54</v>
      </c>
      <c r="K10" s="129">
        <f t="shared" si="7"/>
        <v>55.4</v>
      </c>
      <c r="L10" s="129">
        <f t="shared" si="7"/>
        <v>56.8</v>
      </c>
      <c r="M10" s="126" t="s">
        <v>176</v>
      </c>
      <c r="N10" s="355"/>
      <c r="O10" s="356"/>
      <c r="P10" s="356"/>
      <c r="Q10" s="356" t="s">
        <v>173</v>
      </c>
      <c r="R10" s="356" t="s">
        <v>173</v>
      </c>
      <c r="S10" s="356"/>
      <c r="T10" s="356"/>
      <c r="U10" s="360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</row>
    <row r="11" s="86" customFormat="1" ht="20" customHeight="1" spans="1:262">
      <c r="A11" s="128" t="s">
        <v>178</v>
      </c>
      <c r="B11" s="129">
        <f>C11-0.5</f>
        <v>19</v>
      </c>
      <c r="C11" s="129">
        <f>D11-0.5</f>
        <v>19.5</v>
      </c>
      <c r="D11" s="130">
        <v>20</v>
      </c>
      <c r="E11" s="129">
        <f t="shared" ref="E11:L11" si="8">D11+0.5</f>
        <v>20.5</v>
      </c>
      <c r="F11" s="129">
        <f t="shared" si="8"/>
        <v>21</v>
      </c>
      <c r="G11" s="129">
        <f t="shared" si="8"/>
        <v>21.5</v>
      </c>
      <c r="H11" s="129">
        <f t="shared" si="8"/>
        <v>22</v>
      </c>
      <c r="I11" s="129">
        <f t="shared" si="8"/>
        <v>22.5</v>
      </c>
      <c r="J11" s="129">
        <f t="shared" si="8"/>
        <v>23</v>
      </c>
      <c r="K11" s="129">
        <f t="shared" si="8"/>
        <v>23.5</v>
      </c>
      <c r="L11" s="129">
        <f t="shared" si="8"/>
        <v>24</v>
      </c>
      <c r="M11" s="126" t="s">
        <v>179</v>
      </c>
      <c r="N11" s="355"/>
      <c r="O11" s="356"/>
      <c r="P11" s="356"/>
      <c r="Q11" s="356" t="s">
        <v>180</v>
      </c>
      <c r="R11" s="356" t="s">
        <v>170</v>
      </c>
      <c r="S11" s="356"/>
      <c r="T11" s="356"/>
      <c r="U11" s="360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  <c r="JB11" s="89"/>
    </row>
    <row r="12" s="86" customFormat="1" ht="20" customHeight="1" spans="1:262">
      <c r="A12" s="128" t="s">
        <v>181</v>
      </c>
      <c r="B12" s="131">
        <f>C12-0.7</f>
        <v>18.1</v>
      </c>
      <c r="C12" s="131">
        <f>D12-0.7</f>
        <v>18.8</v>
      </c>
      <c r="D12" s="130">
        <v>19.5</v>
      </c>
      <c r="E12" s="131">
        <f>D12+0.7</f>
        <v>20.2</v>
      </c>
      <c r="F12" s="131">
        <f>E12+0.7</f>
        <v>20.9</v>
      </c>
      <c r="G12" s="131">
        <f t="shared" ref="G12:L12" si="9">F12+0.95</f>
        <v>21.85</v>
      </c>
      <c r="H12" s="131">
        <f t="shared" si="9"/>
        <v>22.8</v>
      </c>
      <c r="I12" s="131">
        <f t="shared" si="9"/>
        <v>23.75</v>
      </c>
      <c r="J12" s="131">
        <f t="shared" si="9"/>
        <v>24.7</v>
      </c>
      <c r="K12" s="131">
        <f t="shared" si="9"/>
        <v>25.65</v>
      </c>
      <c r="L12" s="131">
        <f t="shared" si="9"/>
        <v>26.6</v>
      </c>
      <c r="M12" s="126" t="s">
        <v>176</v>
      </c>
      <c r="N12" s="355"/>
      <c r="O12" s="356"/>
      <c r="P12" s="356"/>
      <c r="Q12" s="356" t="s">
        <v>182</v>
      </c>
      <c r="R12" s="356" t="s">
        <v>183</v>
      </c>
      <c r="S12" s="356"/>
      <c r="T12" s="356"/>
      <c r="U12" s="360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  <c r="JB12" s="89"/>
    </row>
    <row r="13" s="86" customFormat="1" ht="20" customHeight="1" spans="1:262">
      <c r="A13" s="128" t="s">
        <v>184</v>
      </c>
      <c r="B13" s="129">
        <f>C13-0.7</f>
        <v>15.6</v>
      </c>
      <c r="C13" s="129">
        <f>D13-0.7</f>
        <v>16.3</v>
      </c>
      <c r="D13" s="130">
        <v>17</v>
      </c>
      <c r="E13" s="129">
        <f>D13+0.7</f>
        <v>17.7</v>
      </c>
      <c r="F13" s="129">
        <f>E13+0.7</f>
        <v>18.4</v>
      </c>
      <c r="G13" s="129">
        <f t="shared" ref="G13:L13" si="10">F13+0.95</f>
        <v>19.35</v>
      </c>
      <c r="H13" s="129">
        <f t="shared" si="10"/>
        <v>20.3</v>
      </c>
      <c r="I13" s="129">
        <f t="shared" si="10"/>
        <v>21.25</v>
      </c>
      <c r="J13" s="129">
        <f t="shared" si="10"/>
        <v>22.2</v>
      </c>
      <c r="K13" s="129">
        <f t="shared" si="10"/>
        <v>23.15</v>
      </c>
      <c r="L13" s="129">
        <f t="shared" si="10"/>
        <v>24.1</v>
      </c>
      <c r="M13" s="126">
        <v>0</v>
      </c>
      <c r="N13" s="355"/>
      <c r="O13" s="356"/>
      <c r="P13" s="356"/>
      <c r="Q13" s="356" t="s">
        <v>170</v>
      </c>
      <c r="R13" s="356" t="s">
        <v>185</v>
      </c>
      <c r="S13" s="356"/>
      <c r="T13" s="356"/>
      <c r="U13" s="360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  <c r="JB13" s="89"/>
    </row>
    <row r="14" s="86" customFormat="1" ht="20" customHeight="1" spans="1:262">
      <c r="A14" s="128" t="s">
        <v>186</v>
      </c>
      <c r="B14" s="129">
        <f>C14-1</f>
        <v>43</v>
      </c>
      <c r="C14" s="129">
        <f>D14-1</f>
        <v>44</v>
      </c>
      <c r="D14" s="130">
        <v>45</v>
      </c>
      <c r="E14" s="129">
        <f>D14+1</f>
        <v>46</v>
      </c>
      <c r="F14" s="129">
        <f>E14+1</f>
        <v>47</v>
      </c>
      <c r="G14" s="129">
        <f t="shared" ref="G14:L14" si="11">F14+1.5</f>
        <v>48.5</v>
      </c>
      <c r="H14" s="129">
        <f t="shared" si="11"/>
        <v>50</v>
      </c>
      <c r="I14" s="129">
        <f t="shared" si="11"/>
        <v>51.5</v>
      </c>
      <c r="J14" s="129">
        <f t="shared" si="11"/>
        <v>53</v>
      </c>
      <c r="K14" s="129">
        <f t="shared" si="11"/>
        <v>54.5</v>
      </c>
      <c r="L14" s="129">
        <f t="shared" si="11"/>
        <v>56</v>
      </c>
      <c r="M14" s="132"/>
      <c r="N14" s="355"/>
      <c r="O14" s="356"/>
      <c r="P14" s="356"/>
      <c r="Q14" s="356" t="s">
        <v>170</v>
      </c>
      <c r="R14" s="356" t="s">
        <v>170</v>
      </c>
      <c r="S14" s="356"/>
      <c r="T14" s="356"/>
      <c r="U14" s="360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</row>
    <row r="15" s="86" customFormat="1" ht="20" customHeight="1" spans="1:262">
      <c r="A15" s="123" t="s">
        <v>187</v>
      </c>
      <c r="B15" s="124">
        <v>13</v>
      </c>
      <c r="C15" s="124">
        <v>13</v>
      </c>
      <c r="D15" s="125">
        <v>14</v>
      </c>
      <c r="E15" s="124">
        <f>D15</f>
        <v>14</v>
      </c>
      <c r="F15" s="124">
        <f>E15+1.5</f>
        <v>15.5</v>
      </c>
      <c r="G15" s="124">
        <f>F15</f>
        <v>15.5</v>
      </c>
      <c r="H15" s="124">
        <f t="shared" ref="H15:L15" si="12">G15+1</f>
        <v>16.5</v>
      </c>
      <c r="I15" s="124">
        <v>16.5</v>
      </c>
      <c r="J15" s="124">
        <f t="shared" si="12"/>
        <v>17.5</v>
      </c>
      <c r="K15" s="124">
        <f>J15</f>
        <v>17.5</v>
      </c>
      <c r="L15" s="124">
        <f t="shared" si="12"/>
        <v>18.5</v>
      </c>
      <c r="M15" s="132"/>
      <c r="N15" s="355"/>
      <c r="O15" s="356"/>
      <c r="P15" s="356"/>
      <c r="Q15" s="356" t="s">
        <v>170</v>
      </c>
      <c r="R15" s="356" t="s">
        <v>170</v>
      </c>
      <c r="S15" s="356"/>
      <c r="T15" s="356"/>
      <c r="U15" s="360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</row>
    <row r="16" s="86" customFormat="1" ht="20" customHeight="1" spans="1:262">
      <c r="A16" s="128"/>
      <c r="B16" s="129"/>
      <c r="C16" s="129"/>
      <c r="D16" s="130"/>
      <c r="E16" s="129"/>
      <c r="F16" s="129"/>
      <c r="G16" s="129"/>
      <c r="H16" s="129"/>
      <c r="I16" s="129"/>
      <c r="J16" s="129"/>
      <c r="K16" s="129"/>
      <c r="L16" s="129"/>
      <c r="M16" s="132"/>
      <c r="N16" s="355"/>
      <c r="O16" s="356"/>
      <c r="P16" s="356"/>
      <c r="Q16" s="356"/>
      <c r="R16" s="356"/>
      <c r="S16" s="356"/>
      <c r="T16" s="356"/>
      <c r="U16" s="360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  <c r="JB16" s="89"/>
    </row>
    <row r="17" s="86" customFormat="1" ht="20" customHeight="1" spans="1:262">
      <c r="A17" s="361"/>
      <c r="B17" s="362"/>
      <c r="C17" s="362"/>
      <c r="D17" s="363"/>
      <c r="E17" s="362"/>
      <c r="F17" s="362"/>
      <c r="G17" s="362"/>
      <c r="H17" s="362"/>
      <c r="I17" s="362"/>
      <c r="J17" s="362"/>
      <c r="K17" s="362"/>
      <c r="L17" s="362"/>
      <c r="M17" s="364"/>
      <c r="N17" s="365"/>
      <c r="O17" s="366"/>
      <c r="P17" s="366"/>
      <c r="Q17" s="366"/>
      <c r="R17" s="366"/>
      <c r="S17" s="366"/>
      <c r="T17" s="366"/>
      <c r="U17" s="367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</row>
    <row r="18" s="86" customFormat="1" ht="16.5" spans="1:262">
      <c r="A18" s="368"/>
      <c r="B18" s="368"/>
      <c r="C18" s="369"/>
      <c r="D18" s="369"/>
      <c r="E18" s="370"/>
      <c r="F18" s="369"/>
      <c r="G18" s="369"/>
      <c r="H18" s="369"/>
      <c r="I18" s="369"/>
      <c r="J18" s="369"/>
      <c r="K18" s="369"/>
      <c r="L18" s="369"/>
      <c r="M18" s="369"/>
      <c r="U18" s="342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  <c r="JB18" s="89"/>
    </row>
    <row r="19" s="86" customFormat="1" spans="1:262">
      <c r="A19" s="145" t="s">
        <v>188</v>
      </c>
      <c r="B19" s="145"/>
      <c r="C19" s="146"/>
      <c r="D19" s="146"/>
      <c r="U19" s="342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  <c r="JB19" s="89"/>
    </row>
    <row r="20" s="86" customFormat="1" spans="1:262">
      <c r="C20" s="87"/>
      <c r="D20" s="87"/>
      <c r="E20" s="147" t="s">
        <v>189</v>
      </c>
      <c r="F20" s="148">
        <v>46128</v>
      </c>
      <c r="G20" s="148"/>
      <c r="J20" s="147" t="s">
        <v>190</v>
      </c>
      <c r="K20" s="371" t="s">
        <v>141</v>
      </c>
      <c r="N20" s="147"/>
      <c r="O20" s="238"/>
      <c r="P20" s="147" t="s">
        <v>191</v>
      </c>
      <c r="Q20" s="86" t="s">
        <v>144</v>
      </c>
      <c r="R20" s="147"/>
      <c r="S20" s="147"/>
      <c r="T20" s="86"/>
      <c r="U20" s="342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  <c r="IY20" s="89"/>
      <c r="IZ20" s="89"/>
      <c r="JA20" s="89"/>
      <c r="JB20" s="89"/>
    </row>
  </sheetData>
  <mergeCells count="10">
    <mergeCell ref="A1:T1"/>
    <mergeCell ref="B2:D2"/>
    <mergeCell ref="F2:M2"/>
    <mergeCell ref="P2:T2"/>
    <mergeCell ref="B3:M3"/>
    <mergeCell ref="O3:T3"/>
    <mergeCell ref="F20:G20"/>
    <mergeCell ref="A3:A5"/>
    <mergeCell ref="M4:M5"/>
    <mergeCell ref="N2:N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"/>
  <sheetViews>
    <sheetView workbookViewId="0">
      <selection activeCell="P40" sqref="P40"/>
    </sheetView>
  </sheetViews>
  <sheetFormatPr defaultColWidth="10" defaultRowHeight="16.5" customHeight="1"/>
  <cols>
    <col min="1" max="1" width="10.875" style="242" customWidth="1"/>
    <col min="2" max="3" width="10" style="242"/>
    <col min="4" max="9" width="8.625" style="242" customWidth="1"/>
    <col min="10" max="12" width="10" style="242"/>
    <col min="13" max="13" width="8.5" style="242" customWidth="1"/>
    <col min="14" max="16384" width="10" style="242"/>
  </cols>
  <sheetData>
    <row r="1" ht="22.5" customHeight="1" spans="1:18">
      <c r="A1" s="153" t="s">
        <v>192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ht="17.25" customHeight="1" spans="1:18">
      <c r="A2" s="243" t="s">
        <v>53</v>
      </c>
      <c r="B2" s="244" t="s">
        <v>54</v>
      </c>
      <c r="C2" s="244"/>
      <c r="D2" s="245" t="s">
        <v>55</v>
      </c>
      <c r="E2" s="245"/>
      <c r="F2" s="245"/>
      <c r="G2" s="245"/>
      <c r="H2" s="244" t="s">
        <v>56</v>
      </c>
      <c r="I2" s="244"/>
      <c r="J2" s="246" t="s">
        <v>57</v>
      </c>
      <c r="K2" s="247" t="s">
        <v>56</v>
      </c>
      <c r="L2" s="247"/>
      <c r="M2" s="248"/>
    </row>
    <row r="3" customHeight="1" spans="1:18">
      <c r="A3" s="249" t="s">
        <v>58</v>
      </c>
      <c r="B3" s="250"/>
      <c r="C3" s="251"/>
      <c r="D3" s="252" t="s">
        <v>59</v>
      </c>
      <c r="E3" s="253"/>
      <c r="F3" s="253"/>
      <c r="G3" s="253"/>
      <c r="H3" s="253"/>
      <c r="I3" s="254"/>
      <c r="J3" s="252" t="s">
        <v>60</v>
      </c>
      <c r="K3" s="253"/>
      <c r="L3" s="253"/>
      <c r="M3" s="254"/>
    </row>
    <row r="4" customHeight="1" spans="1:18">
      <c r="A4" s="255" t="s">
        <v>61</v>
      </c>
      <c r="B4" s="256" t="str">
        <f>首期!B4</f>
        <v>TAJJFO81941</v>
      </c>
      <c r="C4" s="257"/>
      <c r="D4" s="255" t="s">
        <v>63</v>
      </c>
      <c r="E4" s="258"/>
      <c r="F4" s="259">
        <v>46142</v>
      </c>
      <c r="G4" s="260"/>
      <c r="H4" s="260"/>
      <c r="I4" s="261"/>
      <c r="J4" s="255" t="s">
        <v>64</v>
      </c>
      <c r="K4" s="258"/>
      <c r="L4" s="159" t="s">
        <v>65</v>
      </c>
      <c r="M4" s="160" t="s">
        <v>66</v>
      </c>
    </row>
    <row r="5" customHeight="1" spans="1:18">
      <c r="A5" s="262" t="s">
        <v>67</v>
      </c>
      <c r="B5" s="159" t="s">
        <v>68</v>
      </c>
      <c r="C5" s="160"/>
      <c r="D5" s="255" t="s">
        <v>69</v>
      </c>
      <c r="E5" s="258"/>
      <c r="F5" s="259">
        <v>46120</v>
      </c>
      <c r="G5" s="260"/>
      <c r="H5" s="260"/>
      <c r="I5" s="261"/>
      <c r="J5" s="255" t="s">
        <v>70</v>
      </c>
      <c r="K5" s="258"/>
      <c r="L5" s="159" t="s">
        <v>65</v>
      </c>
      <c r="M5" s="160" t="s">
        <v>66</v>
      </c>
    </row>
    <row r="6" customHeight="1" spans="1:18">
      <c r="A6" s="255" t="s">
        <v>71</v>
      </c>
      <c r="B6" s="263" t="s">
        <v>72</v>
      </c>
      <c r="C6" s="264">
        <v>10</v>
      </c>
      <c r="D6" s="262" t="s">
        <v>73</v>
      </c>
      <c r="E6" s="265"/>
      <c r="F6" s="259">
        <v>46127</v>
      </c>
      <c r="G6" s="260"/>
      <c r="H6" s="260"/>
      <c r="I6" s="261"/>
      <c r="J6" s="255" t="s">
        <v>74</v>
      </c>
      <c r="K6" s="258"/>
      <c r="L6" s="159" t="s">
        <v>65</v>
      </c>
      <c r="M6" s="160" t="s">
        <v>66</v>
      </c>
    </row>
    <row r="7" customHeight="1" spans="1:18">
      <c r="A7" s="255" t="s">
        <v>75</v>
      </c>
      <c r="B7" s="266">
        <f>首期!B7</f>
        <v>4858</v>
      </c>
      <c r="C7" s="267"/>
      <c r="D7" s="262" t="s">
        <v>76</v>
      </c>
      <c r="E7" s="268"/>
      <c r="F7" s="259">
        <v>46130</v>
      </c>
      <c r="G7" s="260"/>
      <c r="H7" s="260"/>
      <c r="I7" s="261"/>
      <c r="J7" s="255" t="s">
        <v>77</v>
      </c>
      <c r="K7" s="258"/>
      <c r="L7" s="159" t="s">
        <v>65</v>
      </c>
      <c r="M7" s="160" t="s">
        <v>66</v>
      </c>
    </row>
    <row r="8" customHeight="1" spans="1:18">
      <c r="A8" s="269" t="s">
        <v>78</v>
      </c>
      <c r="B8" s="270" t="str">
        <f>首期!B8</f>
        <v>CGDD26042000018</v>
      </c>
      <c r="C8" s="271"/>
      <c r="D8" s="272" t="s">
        <v>80</v>
      </c>
      <c r="E8" s="273"/>
      <c r="F8" s="274">
        <v>46132</v>
      </c>
      <c r="G8" s="275"/>
      <c r="H8" s="275"/>
      <c r="I8" s="276"/>
      <c r="J8" s="272" t="s">
        <v>81</v>
      </c>
      <c r="K8" s="273"/>
      <c r="L8" s="277" t="s">
        <v>65</v>
      </c>
      <c r="M8" s="278" t="s">
        <v>66</v>
      </c>
      <c r="R8" s="183"/>
    </row>
    <row r="9" customHeight="1" spans="1:18">
      <c r="A9" s="279" t="s">
        <v>193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</row>
    <row r="10" customHeight="1" spans="1:18">
      <c r="A10" s="280" t="s">
        <v>84</v>
      </c>
      <c r="B10" s="281" t="s">
        <v>85</v>
      </c>
      <c r="C10" s="282" t="s">
        <v>86</v>
      </c>
      <c r="D10" s="283"/>
      <c r="E10" s="284" t="s">
        <v>89</v>
      </c>
      <c r="F10" s="284"/>
      <c r="G10" s="284"/>
      <c r="H10" s="281" t="s">
        <v>85</v>
      </c>
      <c r="I10" s="282" t="s">
        <v>86</v>
      </c>
      <c r="J10" s="281"/>
      <c r="K10" s="284" t="s">
        <v>87</v>
      </c>
      <c r="L10" s="281" t="s">
        <v>85</v>
      </c>
      <c r="M10" s="285" t="s">
        <v>86</v>
      </c>
    </row>
    <row r="11" customHeight="1" spans="1:18">
      <c r="A11" s="262" t="s">
        <v>90</v>
      </c>
      <c r="B11" s="286" t="s">
        <v>85</v>
      </c>
      <c r="C11" s="159" t="s">
        <v>86</v>
      </c>
      <c r="D11" s="268"/>
      <c r="E11" s="265" t="s">
        <v>92</v>
      </c>
      <c r="F11" s="265"/>
      <c r="G11" s="265"/>
      <c r="H11" s="286" t="s">
        <v>85</v>
      </c>
      <c r="I11" s="159" t="s">
        <v>86</v>
      </c>
      <c r="J11" s="286"/>
      <c r="K11" s="265" t="s">
        <v>97</v>
      </c>
      <c r="L11" s="286" t="s">
        <v>85</v>
      </c>
      <c r="M11" s="160" t="s">
        <v>86</v>
      </c>
    </row>
    <row r="12" customHeight="1" spans="1:18">
      <c r="A12" s="272" t="s">
        <v>126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87"/>
    </row>
    <row r="13" customHeight="1" spans="1:18">
      <c r="A13" s="288" t="s">
        <v>194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</row>
    <row r="14" customHeight="1" spans="1:18">
      <c r="A14" s="289" t="s">
        <v>195</v>
      </c>
      <c r="B14" s="290"/>
      <c r="C14" s="290"/>
      <c r="D14" s="290"/>
      <c r="E14" s="290"/>
      <c r="F14" s="290"/>
      <c r="G14" s="290"/>
      <c r="H14" s="290"/>
      <c r="I14" s="290"/>
      <c r="J14" s="291"/>
      <c r="K14" s="292"/>
      <c r="L14" s="292"/>
      <c r="M14" s="293"/>
    </row>
    <row r="15" customHeight="1" spans="1:18">
      <c r="A15" s="294"/>
      <c r="B15" s="295"/>
      <c r="C15" s="295"/>
      <c r="D15" s="296"/>
      <c r="E15" s="297"/>
      <c r="F15" s="295"/>
      <c r="G15" s="295"/>
      <c r="H15" s="295"/>
      <c r="I15" s="295"/>
      <c r="J15" s="296"/>
      <c r="K15" s="298"/>
      <c r="L15" s="299"/>
      <c r="M15" s="300"/>
    </row>
    <row r="16" customHeight="1" spans="1:18">
      <c r="A16" s="301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8"/>
    </row>
    <row r="17" customHeight="1" spans="1:13">
      <c r="A17" s="288" t="s">
        <v>196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</row>
    <row r="18" customHeight="1" spans="1:13">
      <c r="A18" s="302" t="s">
        <v>197</v>
      </c>
      <c r="B18" s="303"/>
      <c r="C18" s="303"/>
      <c r="D18" s="303"/>
      <c r="E18" s="303"/>
      <c r="F18" s="303"/>
      <c r="G18" s="303"/>
      <c r="H18" s="303"/>
      <c r="I18" s="303"/>
      <c r="J18" s="303"/>
      <c r="K18" s="292"/>
      <c r="L18" s="292"/>
      <c r="M18" s="293"/>
    </row>
    <row r="19" customHeight="1" spans="1:13">
      <c r="A19" s="294"/>
      <c r="B19" s="295"/>
      <c r="C19" s="295"/>
      <c r="D19" s="296"/>
      <c r="E19" s="297"/>
      <c r="F19" s="295"/>
      <c r="G19" s="295"/>
      <c r="H19" s="295"/>
      <c r="I19" s="295"/>
      <c r="J19" s="296"/>
      <c r="K19" s="298"/>
      <c r="L19" s="299"/>
      <c r="M19" s="300"/>
    </row>
    <row r="20" customHeight="1" spans="1:13">
      <c r="A20" s="301"/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8"/>
    </row>
    <row r="21" customHeight="1" spans="1:13">
      <c r="A21" s="304" t="s">
        <v>123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</row>
    <row r="22" customHeight="1" spans="1:13">
      <c r="A22" s="154" t="s">
        <v>124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200"/>
    </row>
    <row r="23" customHeight="1" spans="1:13">
      <c r="A23" s="172" t="s">
        <v>125</v>
      </c>
      <c r="B23" s="173"/>
      <c r="C23" s="159" t="s">
        <v>65</v>
      </c>
      <c r="D23" s="159" t="s">
        <v>66</v>
      </c>
      <c r="E23" s="170"/>
      <c r="F23" s="170"/>
      <c r="G23" s="170"/>
      <c r="H23" s="170"/>
      <c r="I23" s="170"/>
      <c r="J23" s="170"/>
      <c r="K23" s="170"/>
      <c r="L23" s="170"/>
      <c r="M23" s="171"/>
    </row>
    <row r="24" customHeight="1" spans="1:13">
      <c r="A24" s="305" t="s">
        <v>198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306"/>
    </row>
    <row r="25" customHeight="1" spans="1:13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9"/>
    </row>
    <row r="26" customHeight="1" spans="1:13">
      <c r="A26" s="279" t="s">
        <v>133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</row>
    <row r="27" customHeight="1" spans="1:13">
      <c r="A27" s="249" t="s">
        <v>134</v>
      </c>
      <c r="B27" s="282" t="s">
        <v>95</v>
      </c>
      <c r="C27" s="282" t="s">
        <v>96</v>
      </c>
      <c r="D27" s="282" t="s">
        <v>88</v>
      </c>
      <c r="E27" s="250" t="s">
        <v>135</v>
      </c>
      <c r="F27" s="250"/>
      <c r="G27" s="250"/>
      <c r="H27" s="282" t="s">
        <v>95</v>
      </c>
      <c r="I27" s="282" t="s">
        <v>96</v>
      </c>
      <c r="J27" s="282" t="s">
        <v>88</v>
      </c>
      <c r="K27" s="250" t="s">
        <v>136</v>
      </c>
      <c r="L27" s="282" t="s">
        <v>95</v>
      </c>
      <c r="M27" s="285" t="s">
        <v>96</v>
      </c>
    </row>
    <row r="28" customHeight="1" spans="1:13">
      <c r="A28" s="310" t="s">
        <v>87</v>
      </c>
      <c r="B28" s="159" t="s">
        <v>95</v>
      </c>
      <c r="C28" s="159" t="s">
        <v>96</v>
      </c>
      <c r="D28" s="159" t="s">
        <v>88</v>
      </c>
      <c r="E28" s="311" t="s">
        <v>94</v>
      </c>
      <c r="F28" s="311"/>
      <c r="G28" s="311"/>
      <c r="H28" s="159" t="s">
        <v>95</v>
      </c>
      <c r="I28" s="159" t="s">
        <v>96</v>
      </c>
      <c r="J28" s="159" t="s">
        <v>88</v>
      </c>
      <c r="K28" s="311" t="s">
        <v>105</v>
      </c>
      <c r="L28" s="159" t="s">
        <v>95</v>
      </c>
      <c r="M28" s="160" t="s">
        <v>96</v>
      </c>
    </row>
    <row r="29" customHeight="1" spans="1:13">
      <c r="A29" s="255" t="s">
        <v>98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3"/>
    </row>
    <row r="30" customHeight="1" spans="1:13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6"/>
    </row>
    <row r="31" customHeight="1" spans="1:13">
      <c r="A31" s="317" t="s">
        <v>199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</row>
    <row r="32" ht="21" customHeight="1" spans="1:13">
      <c r="A32" s="318" t="s">
        <v>200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20"/>
    </row>
    <row r="33" ht="21" customHeight="1" spans="1:13">
      <c r="A33" s="321" t="s">
        <v>201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3"/>
    </row>
    <row r="34" ht="21" customHeight="1" spans="1:13">
      <c r="A34" s="321" t="s">
        <v>202</v>
      </c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3"/>
    </row>
    <row r="35" ht="21" customHeight="1" spans="1:13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3"/>
    </row>
    <row r="36" ht="21" customHeight="1" spans="1:13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3"/>
    </row>
    <row r="37" ht="21" customHeight="1" spans="1:13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3"/>
    </row>
    <row r="38" ht="21" customHeight="1" spans="1:13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3"/>
    </row>
    <row r="39" ht="21" customHeight="1" spans="1:13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3"/>
    </row>
    <row r="40" ht="21" customHeight="1" spans="1:13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2"/>
      <c r="M40" s="323"/>
    </row>
    <row r="41" ht="21" customHeight="1" spans="1:13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2"/>
      <c r="M41" s="323"/>
    </row>
    <row r="42" ht="21" customHeight="1" spans="1:13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3"/>
    </row>
    <row r="43" ht="17.25" customHeight="1" spans="1:13">
      <c r="A43" s="314" t="s">
        <v>132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6"/>
    </row>
    <row r="44" customHeight="1" spans="1:13">
      <c r="A44" s="317" t="s">
        <v>203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</row>
    <row r="45" ht="18" customHeight="1" spans="1:13">
      <c r="A45" s="324" t="s">
        <v>126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6"/>
    </row>
    <row r="46" ht="18" customHeight="1" spans="1:13">
      <c r="A46" s="324" t="s">
        <v>204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25"/>
      <c r="L46" s="325"/>
      <c r="M46" s="326"/>
    </row>
    <row r="47" ht="18" customHeight="1" spans="1:13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9"/>
    </row>
    <row r="48" ht="21" customHeight="1" spans="1:13">
      <c r="A48" s="327" t="s">
        <v>138</v>
      </c>
      <c r="B48" s="328" t="s">
        <v>139</v>
      </c>
      <c r="C48" s="328"/>
      <c r="D48" s="329" t="s">
        <v>140</v>
      </c>
      <c r="E48" s="329"/>
      <c r="F48" s="329" t="s">
        <v>141</v>
      </c>
      <c r="G48" s="329"/>
      <c r="H48" s="329" t="s">
        <v>142</v>
      </c>
      <c r="I48" s="330">
        <v>46133</v>
      </c>
      <c r="J48" s="331" t="s">
        <v>143</v>
      </c>
      <c r="K48" s="331"/>
      <c r="L48" s="328" t="s">
        <v>144</v>
      </c>
      <c r="M48" s="332"/>
    </row>
    <row r="49" customHeight="1" spans="1:13">
      <c r="A49" s="333" t="s">
        <v>145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5"/>
    </row>
    <row r="50" customHeight="1" spans="1:13">
      <c r="A50" s="336"/>
      <c r="B50" s="337"/>
      <c r="C50" s="337"/>
      <c r="D50" s="337"/>
      <c r="E50" s="337"/>
      <c r="F50" s="337"/>
      <c r="G50" s="337"/>
      <c r="H50" s="337"/>
      <c r="I50" s="337"/>
      <c r="J50" s="337"/>
      <c r="K50" s="337"/>
      <c r="L50" s="337"/>
      <c r="M50" s="338"/>
    </row>
    <row r="51" customHeight="1" spans="1:13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1"/>
    </row>
    <row r="52" ht="21" customHeight="1" spans="1:13">
      <c r="A52" s="327" t="s">
        <v>138</v>
      </c>
      <c r="B52" s="328" t="s">
        <v>139</v>
      </c>
      <c r="C52" s="328"/>
      <c r="D52" s="329" t="s">
        <v>140</v>
      </c>
      <c r="E52" s="329"/>
      <c r="F52" s="329" t="s">
        <v>141</v>
      </c>
      <c r="G52" s="329"/>
      <c r="H52" s="329" t="s">
        <v>142</v>
      </c>
      <c r="I52" s="330">
        <v>46133</v>
      </c>
      <c r="J52" s="331" t="s">
        <v>143</v>
      </c>
      <c r="K52" s="331"/>
      <c r="L52" s="328" t="s">
        <v>144</v>
      </c>
      <c r="M52" s="332"/>
    </row>
  </sheetData>
  <mergeCells count="81">
    <mergeCell ref="A1:M1"/>
    <mergeCell ref="B2:C2"/>
    <mergeCell ref="D2:E2"/>
    <mergeCell ref="H2:I2"/>
    <mergeCell ref="K2:M2"/>
    <mergeCell ref="A3:C3"/>
    <mergeCell ref="D3:I3"/>
    <mergeCell ref="J3:M3"/>
    <mergeCell ref="B4:C4"/>
    <mergeCell ref="D4:E4"/>
    <mergeCell ref="F4:I4"/>
    <mergeCell ref="J4:K4"/>
    <mergeCell ref="B5:C5"/>
    <mergeCell ref="D5:E5"/>
    <mergeCell ref="F5:I5"/>
    <mergeCell ref="J5:K5"/>
    <mergeCell ref="F6:I6"/>
    <mergeCell ref="J6:K6"/>
    <mergeCell ref="B7:C7"/>
    <mergeCell ref="F7:I7"/>
    <mergeCell ref="J7:K7"/>
    <mergeCell ref="B8:C8"/>
    <mergeCell ref="D8:E8"/>
    <mergeCell ref="F8:I8"/>
    <mergeCell ref="J8:K8"/>
    <mergeCell ref="A9:M9"/>
    <mergeCell ref="A12:M12"/>
    <mergeCell ref="A13:M13"/>
    <mergeCell ref="A14:J14"/>
    <mergeCell ref="K14:M14"/>
    <mergeCell ref="A15:D15"/>
    <mergeCell ref="E15:J15"/>
    <mergeCell ref="K15:M15"/>
    <mergeCell ref="A16:D16"/>
    <mergeCell ref="E16:J16"/>
    <mergeCell ref="K16:M16"/>
    <mergeCell ref="A17:M17"/>
    <mergeCell ref="A18:D18"/>
    <mergeCell ref="E18:J18"/>
    <mergeCell ref="K18:M18"/>
    <mergeCell ref="A19:D19"/>
    <mergeCell ref="E19:J19"/>
    <mergeCell ref="K19:M19"/>
    <mergeCell ref="A20:D20"/>
    <mergeCell ref="E20:J20"/>
    <mergeCell ref="K20:M20"/>
    <mergeCell ref="A21:M21"/>
    <mergeCell ref="A22:M22"/>
    <mergeCell ref="A23:B23"/>
    <mergeCell ref="E23:M23"/>
    <mergeCell ref="A24:M24"/>
    <mergeCell ref="A25:M25"/>
    <mergeCell ref="A26:M26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38:M38"/>
    <mergeCell ref="A39:M39"/>
    <mergeCell ref="A40:M40"/>
    <mergeCell ref="A41:M41"/>
    <mergeCell ref="A42:M42"/>
    <mergeCell ref="A43:M43"/>
    <mergeCell ref="A44:M44"/>
    <mergeCell ref="A45:M45"/>
    <mergeCell ref="A46:M46"/>
    <mergeCell ref="A47:M47"/>
    <mergeCell ref="B48:C48"/>
    <mergeCell ref="J48:K48"/>
    <mergeCell ref="L48:M48"/>
    <mergeCell ref="A49:M49"/>
    <mergeCell ref="A50:M50"/>
    <mergeCell ref="A51:M51"/>
    <mergeCell ref="B52:C52"/>
    <mergeCell ref="J52:K52"/>
    <mergeCell ref="L52:M52"/>
  </mergeCells>
  <pageMargins left="0.314583333333333" right="0.0784722222222222" top="0.314583333333333" bottom="0" header="0.5" footer="0.118055555555556"/>
  <pageSetup paperSize="9" scale="77" orientation="portrait" horizontalDpi="600"/>
  <headerFooter/>
  <colBreaks count="1" manualBreakCount="1">
    <brk id="13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254</xdr:col>
                    <xdr:colOff>0</xdr:colOff>
                    <xdr:row>47</xdr:row>
                    <xdr:rowOff>0</xdr:rowOff>
                  </from>
                  <to>
                    <xdr:col>254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8</xdr:col>
                    <xdr:colOff>266700</xdr:colOff>
                    <xdr:row>9</xdr:row>
                    <xdr:rowOff>171450</xdr:rowOff>
                  </from>
                  <to>
                    <xdr:col>9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254</xdr:col>
                    <xdr:colOff>0</xdr:colOff>
                    <xdr:row>47</xdr:row>
                    <xdr:rowOff>0</xdr:rowOff>
                  </from>
                  <to>
                    <xdr:col>254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7</xdr:col>
                    <xdr:colOff>361950</xdr:colOff>
                    <xdr:row>8</xdr:row>
                    <xdr:rowOff>200025</xdr:rowOff>
                  </from>
                  <to>
                    <xdr:col>8</xdr:col>
                    <xdr:colOff>114300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8</xdr:col>
                    <xdr:colOff>266700</xdr:colOff>
                    <xdr:row>8</xdr:row>
                    <xdr:rowOff>161925</xdr:rowOff>
                  </from>
                  <to>
                    <xdr:col>9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7</xdr:col>
                    <xdr:colOff>352425</xdr:colOff>
                    <xdr:row>10</xdr:row>
                    <xdr:rowOff>28575</xdr:rowOff>
                  </from>
                  <to>
                    <xdr:col>8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11</xdr:col>
                    <xdr:colOff>352425</xdr:colOff>
                    <xdr:row>8</xdr:row>
                    <xdr:rowOff>209550</xdr:rowOff>
                  </from>
                  <to>
                    <xdr:col>12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12</xdr:col>
                    <xdr:colOff>314325</xdr:colOff>
                    <xdr:row>8</xdr:row>
                    <xdr:rowOff>180975</xdr:rowOff>
                  </from>
                  <to>
                    <xdr:col>13</xdr:col>
                    <xdr:colOff>76200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11</xdr:col>
                    <xdr:colOff>352425</xdr:colOff>
                    <xdr:row>10</xdr:row>
                    <xdr:rowOff>19050</xdr:rowOff>
                  </from>
                  <to>
                    <xdr:col>12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12</xdr:col>
                    <xdr:colOff>314325</xdr:colOff>
                    <xdr:row>9</xdr:row>
                    <xdr:rowOff>171450</xdr:rowOff>
                  </from>
                  <to>
                    <xdr:col>13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11</xdr:col>
                    <xdr:colOff>304800</xdr:colOff>
                    <xdr:row>2</xdr:row>
                    <xdr:rowOff>180975</xdr:rowOff>
                  </from>
                  <to>
                    <xdr:col>11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12</xdr:col>
                    <xdr:colOff>333375</xdr:colOff>
                    <xdr:row>3</xdr:row>
                    <xdr:rowOff>19050</xdr:rowOff>
                  </from>
                  <to>
                    <xdr:col>13</xdr:col>
                    <xdr:colOff>104775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11</xdr:col>
                    <xdr:colOff>314325</xdr:colOff>
                    <xdr:row>3</xdr:row>
                    <xdr:rowOff>171450</xdr:rowOff>
                  </from>
                  <to>
                    <xdr:col>11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12</xdr:col>
                    <xdr:colOff>323850</xdr:colOff>
                    <xdr:row>3</xdr:row>
                    <xdr:rowOff>161925</xdr:rowOff>
                  </from>
                  <to>
                    <xdr:col>13</xdr:col>
                    <xdr:colOff>114300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7</xdr:col>
                    <xdr:colOff>200025</xdr:colOff>
                    <xdr:row>26</xdr:row>
                    <xdr:rowOff>190500</xdr:rowOff>
                  </from>
                  <to>
                    <xdr:col>7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7</xdr:col>
                    <xdr:colOff>200025</xdr:colOff>
                    <xdr:row>26</xdr:row>
                    <xdr:rowOff>0</xdr:rowOff>
                  </from>
                  <to>
                    <xdr:col>7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8</xdr:col>
                    <xdr:colOff>200025</xdr:colOff>
                    <xdr:row>27</xdr:row>
                    <xdr:rowOff>0</xdr:rowOff>
                  </from>
                  <to>
                    <xdr:col>8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8</xdr:col>
                    <xdr:colOff>190500</xdr:colOff>
                    <xdr:row>26</xdr:row>
                    <xdr:rowOff>0</xdr:rowOff>
                  </from>
                  <to>
                    <xdr:col>8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11</xdr:col>
                    <xdr:colOff>219075</xdr:colOff>
                    <xdr:row>27</xdr:row>
                    <xdr:rowOff>0</xdr:rowOff>
                  </from>
                  <to>
                    <xdr:col>11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12</xdr:col>
                    <xdr:colOff>200025</xdr:colOff>
                    <xdr:row>27</xdr:row>
                    <xdr:rowOff>9525</xdr:rowOff>
                  </from>
                  <to>
                    <xdr:col>12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11</xdr:col>
                    <xdr:colOff>200025</xdr:colOff>
                    <xdr:row>26</xdr:row>
                    <xdr:rowOff>0</xdr:rowOff>
                  </from>
                  <to>
                    <xdr:col>11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12</xdr:col>
                    <xdr:colOff>200025</xdr:colOff>
                    <xdr:row>26</xdr:row>
                    <xdr:rowOff>0</xdr:rowOff>
                  </from>
                  <to>
                    <xdr:col>12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9</xdr:col>
                    <xdr:colOff>600075</xdr:colOff>
                    <xdr:row>27</xdr:row>
                    <xdr:rowOff>0</xdr:rowOff>
                  </from>
                  <to>
                    <xdr:col>10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9</xdr:col>
                    <xdr:colOff>600075</xdr:colOff>
                    <xdr:row>26</xdr:row>
                    <xdr:rowOff>0</xdr:rowOff>
                  </from>
                  <to>
                    <xdr:col>10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333375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333375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9</xdr:col>
                    <xdr:colOff>600075</xdr:colOff>
                    <xdr:row>27</xdr:row>
                    <xdr:rowOff>0</xdr:rowOff>
                  </from>
                  <to>
                    <xdr:col>10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11</xdr:col>
                    <xdr:colOff>238125</xdr:colOff>
                    <xdr:row>6</xdr:row>
                    <xdr:rowOff>0</xdr:rowOff>
                  </from>
                  <to>
                    <xdr:col>11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11</xdr:col>
                    <xdr:colOff>238125</xdr:colOff>
                    <xdr:row>7</xdr:row>
                    <xdr:rowOff>0</xdr:rowOff>
                  </from>
                  <to>
                    <xdr:col>11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11</xdr:col>
                    <xdr:colOff>238125</xdr:colOff>
                    <xdr:row>5</xdr:row>
                    <xdr:rowOff>0</xdr:rowOff>
                  </from>
                  <to>
                    <xdr:col>11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57150</xdr:rowOff>
                  </from>
                  <to>
                    <xdr:col>11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38100</xdr:rowOff>
                  </from>
                  <to>
                    <xdr:col>11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12</xdr:col>
                    <xdr:colOff>209550</xdr:colOff>
                    <xdr:row>3</xdr:row>
                    <xdr:rowOff>38100</xdr:rowOff>
                  </from>
                  <to>
                    <xdr:col>12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12</xdr:col>
                    <xdr:colOff>219075</xdr:colOff>
                    <xdr:row>4</xdr:row>
                    <xdr:rowOff>19050</xdr:rowOff>
                  </from>
                  <to>
                    <xdr:col>12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O15" sqref="O15:R15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12" width="8.5" style="86" customWidth="1"/>
    <col min="13" max="13" width="6.875" style="86" customWidth="1"/>
    <col min="14" max="14" width="3.625" style="86" customWidth="1"/>
    <col min="15" max="17" width="13.625" style="86" customWidth="1"/>
    <col min="18" max="21" width="13.625" style="233" customWidth="1"/>
    <col min="22" max="25" width="13.625" style="86" customWidth="1"/>
    <col min="26" max="252" width="9" style="86"/>
    <col min="253" max="16384" width="9" style="89"/>
  </cols>
  <sheetData>
    <row r="1" s="86" customFormat="1" ht="29" customHeight="1" spans="1:255">
      <c r="A1" s="234" t="s">
        <v>147</v>
      </c>
      <c r="B1" s="235"/>
      <c r="C1" s="236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7"/>
      <c r="S1" s="237"/>
      <c r="T1" s="237"/>
      <c r="U1" s="237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</row>
    <row r="2" s="86" customFormat="1" ht="20" customHeight="1" spans="1:255">
      <c r="A2" s="95" t="s">
        <v>61</v>
      </c>
      <c r="B2" s="96" t="s">
        <v>62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102"/>
      <c r="O2" s="95" t="s">
        <v>57</v>
      </c>
      <c r="P2" s="103" t="s">
        <v>56</v>
      </c>
      <c r="Q2" s="103"/>
      <c r="R2" s="103"/>
      <c r="S2" s="103"/>
      <c r="T2" s="103"/>
      <c r="U2" s="103"/>
      <c r="V2" s="104"/>
      <c r="W2" s="104"/>
      <c r="X2" s="104"/>
      <c r="Y2" s="105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</row>
    <row r="3" s="86" customFormat="1" spans="1:255">
      <c r="A3" s="106" t="s">
        <v>149</v>
      </c>
      <c r="B3" s="107" t="s">
        <v>150</v>
      </c>
      <c r="C3" s="108"/>
      <c r="D3" s="107"/>
      <c r="E3" s="107"/>
      <c r="F3" s="107"/>
      <c r="G3" s="107"/>
      <c r="H3" s="107"/>
      <c r="I3" s="107"/>
      <c r="J3" s="107"/>
      <c r="K3" s="107"/>
      <c r="L3" s="107"/>
      <c r="M3" s="109"/>
      <c r="N3" s="110"/>
      <c r="O3" s="120" t="s">
        <v>121</v>
      </c>
      <c r="P3" s="121" t="s">
        <v>121</v>
      </c>
      <c r="Q3" s="121" t="s">
        <v>121</v>
      </c>
      <c r="R3" s="121" t="s">
        <v>121</v>
      </c>
      <c r="S3" s="121" t="s">
        <v>121</v>
      </c>
      <c r="T3" s="121" t="s">
        <v>121</v>
      </c>
      <c r="U3" s="121" t="s">
        <v>121</v>
      </c>
      <c r="V3" s="121" t="s">
        <v>121</v>
      </c>
      <c r="W3" s="121" t="s">
        <v>121</v>
      </c>
      <c r="X3" s="121" t="s">
        <v>121</v>
      </c>
      <c r="Y3" s="127" t="s">
        <v>121</v>
      </c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</row>
    <row r="4" s="86" customFormat="1" ht="16.5" spans="1:255">
      <c r="A4" s="106"/>
      <c r="B4" s="115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151</v>
      </c>
      <c r="H4" s="115" t="s">
        <v>116</v>
      </c>
      <c r="I4" s="115" t="s">
        <v>117</v>
      </c>
      <c r="J4" s="115" t="s">
        <v>118</v>
      </c>
      <c r="K4" s="115" t="s">
        <v>119</v>
      </c>
      <c r="L4" s="115" t="s">
        <v>120</v>
      </c>
      <c r="M4" s="117" t="s">
        <v>152</v>
      </c>
      <c r="N4" s="110"/>
      <c r="O4" s="118" t="s">
        <v>110</v>
      </c>
      <c r="P4" s="115" t="s">
        <v>111</v>
      </c>
      <c r="Q4" s="116" t="s">
        <v>112</v>
      </c>
      <c r="R4" s="115" t="s">
        <v>113</v>
      </c>
      <c r="S4" s="115" t="s">
        <v>114</v>
      </c>
      <c r="T4" s="115" t="s">
        <v>151</v>
      </c>
      <c r="U4" s="115" t="s">
        <v>116</v>
      </c>
      <c r="V4" s="115" t="s">
        <v>117</v>
      </c>
      <c r="W4" s="115" t="s">
        <v>118</v>
      </c>
      <c r="X4" s="115" t="s">
        <v>119</v>
      </c>
      <c r="Y4" s="119" t="s">
        <v>120</v>
      </c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</row>
    <row r="5" s="86" customFormat="1" ht="20" customHeight="1" spans="1:255">
      <c r="A5" s="106"/>
      <c r="B5" s="115" t="s">
        <v>154</v>
      </c>
      <c r="C5" s="115" t="s">
        <v>155</v>
      </c>
      <c r="D5" s="116" t="s">
        <v>156</v>
      </c>
      <c r="E5" s="115" t="s">
        <v>157</v>
      </c>
      <c r="F5" s="115" t="s">
        <v>158</v>
      </c>
      <c r="G5" s="115" t="s">
        <v>159</v>
      </c>
      <c r="H5" s="115" t="s">
        <v>160</v>
      </c>
      <c r="I5" s="115" t="s">
        <v>161</v>
      </c>
      <c r="J5" s="115" t="s">
        <v>162</v>
      </c>
      <c r="K5" s="115" t="s">
        <v>163</v>
      </c>
      <c r="L5" s="115" t="s">
        <v>164</v>
      </c>
      <c r="M5" s="117"/>
      <c r="N5" s="110"/>
      <c r="O5" s="120" t="s">
        <v>205</v>
      </c>
      <c r="P5" s="121" t="s">
        <v>205</v>
      </c>
      <c r="Q5" s="121" t="s">
        <v>205</v>
      </c>
      <c r="R5" s="121" t="s">
        <v>205</v>
      </c>
      <c r="S5" s="121" t="s">
        <v>205</v>
      </c>
      <c r="T5" s="121" t="s">
        <v>205</v>
      </c>
      <c r="U5" s="121" t="s">
        <v>205</v>
      </c>
      <c r="V5" s="121" t="s">
        <v>205</v>
      </c>
      <c r="W5" s="121" t="s">
        <v>205</v>
      </c>
      <c r="X5" s="121" t="s">
        <v>205</v>
      </c>
      <c r="Y5" s="127" t="s">
        <v>205</v>
      </c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</row>
    <row r="6" s="86" customFormat="1" ht="25" customHeight="1" spans="1:255">
      <c r="A6" s="128" t="s">
        <v>167</v>
      </c>
      <c r="B6" s="129">
        <f>C6-2</f>
        <v>66.5</v>
      </c>
      <c r="C6" s="129">
        <f>D6-2</f>
        <v>68.5</v>
      </c>
      <c r="D6" s="130">
        <v>70.5</v>
      </c>
      <c r="E6" s="129">
        <f>D6+2</f>
        <v>72.5</v>
      </c>
      <c r="F6" s="129">
        <f>E6+2</f>
        <v>74.5</v>
      </c>
      <c r="G6" s="129">
        <f t="shared" ref="G6:L6" si="0">F6+1</f>
        <v>75.5</v>
      </c>
      <c r="H6" s="129">
        <f t="shared" si="0"/>
        <v>76.5</v>
      </c>
      <c r="I6" s="129">
        <f t="shared" si="0"/>
        <v>77.5</v>
      </c>
      <c r="J6" s="129">
        <f t="shared" si="0"/>
        <v>78.5</v>
      </c>
      <c r="K6" s="129">
        <f t="shared" si="0"/>
        <v>79.5</v>
      </c>
      <c r="L6" s="129">
        <f t="shared" si="0"/>
        <v>80.5</v>
      </c>
      <c r="M6" s="126" t="s">
        <v>168</v>
      </c>
      <c r="N6" s="110"/>
      <c r="O6" s="120" t="s">
        <v>206</v>
      </c>
      <c r="P6" s="121"/>
      <c r="Q6" s="121" t="s">
        <v>207</v>
      </c>
      <c r="R6" s="121" t="s">
        <v>207</v>
      </c>
      <c r="S6" s="121"/>
      <c r="T6" s="121"/>
      <c r="U6" s="121"/>
      <c r="V6" s="113"/>
      <c r="W6" s="113"/>
      <c r="X6" s="113"/>
      <c r="Y6" s="114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</row>
    <row r="7" s="86" customFormat="1" ht="25" customHeight="1" spans="1:255">
      <c r="A7" s="128" t="s">
        <v>171</v>
      </c>
      <c r="B7" s="129">
        <f t="shared" ref="B7:B9" si="1">C7-4</f>
        <v>100</v>
      </c>
      <c r="C7" s="129">
        <f t="shared" ref="C7:C9" si="2">D7-4</f>
        <v>104</v>
      </c>
      <c r="D7" s="130">
        <v>108</v>
      </c>
      <c r="E7" s="129">
        <f t="shared" ref="E7:E9" si="3">D7+4</f>
        <v>112</v>
      </c>
      <c r="F7" s="129">
        <f>E7+4</f>
        <v>116</v>
      </c>
      <c r="G7" s="129">
        <f t="shared" ref="G7:L7" si="4">F7+6</f>
        <v>122</v>
      </c>
      <c r="H7" s="129">
        <f t="shared" si="4"/>
        <v>128</v>
      </c>
      <c r="I7" s="129">
        <f t="shared" si="4"/>
        <v>134</v>
      </c>
      <c r="J7" s="129">
        <f t="shared" si="4"/>
        <v>140</v>
      </c>
      <c r="K7" s="129">
        <f t="shared" si="4"/>
        <v>146</v>
      </c>
      <c r="L7" s="129">
        <f t="shared" si="4"/>
        <v>152</v>
      </c>
      <c r="M7" s="126" t="s">
        <v>168</v>
      </c>
      <c r="N7" s="110"/>
      <c r="O7" s="120" t="s">
        <v>208</v>
      </c>
      <c r="P7" s="121"/>
      <c r="Q7" s="121" t="s">
        <v>209</v>
      </c>
      <c r="R7" s="121" t="s">
        <v>210</v>
      </c>
      <c r="S7" s="121"/>
      <c r="T7" s="121"/>
      <c r="U7" s="121"/>
      <c r="V7" s="113"/>
      <c r="W7" s="113"/>
      <c r="X7" s="113"/>
      <c r="Y7" s="114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</row>
    <row r="8" s="86" customFormat="1" ht="25" customHeight="1" spans="1:255">
      <c r="A8" s="128" t="s">
        <v>174</v>
      </c>
      <c r="B8" s="129">
        <f t="shared" si="1"/>
        <v>98</v>
      </c>
      <c r="C8" s="129">
        <f t="shared" si="2"/>
        <v>102</v>
      </c>
      <c r="D8" s="130">
        <v>106</v>
      </c>
      <c r="E8" s="129">
        <f t="shared" si="3"/>
        <v>110</v>
      </c>
      <c r="F8" s="129">
        <f>E8+5</f>
        <v>115</v>
      </c>
      <c r="G8" s="129">
        <f t="shared" ref="G8:L8" si="5">F8+6</f>
        <v>121</v>
      </c>
      <c r="H8" s="129">
        <f t="shared" si="5"/>
        <v>127</v>
      </c>
      <c r="I8" s="129">
        <f t="shared" si="5"/>
        <v>133</v>
      </c>
      <c r="J8" s="129">
        <f t="shared" si="5"/>
        <v>139</v>
      </c>
      <c r="K8" s="129">
        <f t="shared" si="5"/>
        <v>145</v>
      </c>
      <c r="L8" s="129">
        <f t="shared" si="5"/>
        <v>151</v>
      </c>
      <c r="M8" s="126" t="s">
        <v>168</v>
      </c>
      <c r="N8" s="110"/>
      <c r="O8" s="120" t="s">
        <v>211</v>
      </c>
      <c r="P8" s="121"/>
      <c r="Q8" s="121" t="s">
        <v>211</v>
      </c>
      <c r="R8" s="121" t="s">
        <v>212</v>
      </c>
      <c r="S8" s="121"/>
      <c r="T8" s="121"/>
      <c r="U8" s="121"/>
      <c r="V8" s="113"/>
      <c r="W8" s="113"/>
      <c r="X8" s="113"/>
      <c r="Y8" s="114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</row>
    <row r="9" s="86" customFormat="1" ht="25" customHeight="1" spans="1:255">
      <c r="A9" s="128" t="s">
        <v>175</v>
      </c>
      <c r="B9" s="129">
        <f t="shared" si="1"/>
        <v>98</v>
      </c>
      <c r="C9" s="129">
        <f t="shared" si="2"/>
        <v>102</v>
      </c>
      <c r="D9" s="130">
        <v>106</v>
      </c>
      <c r="E9" s="129">
        <f t="shared" si="3"/>
        <v>110</v>
      </c>
      <c r="F9" s="129">
        <f>E9+5</f>
        <v>115</v>
      </c>
      <c r="G9" s="129">
        <f t="shared" ref="G9:L9" si="6">F9+6</f>
        <v>121</v>
      </c>
      <c r="H9" s="129">
        <f t="shared" si="6"/>
        <v>127</v>
      </c>
      <c r="I9" s="129">
        <f t="shared" si="6"/>
        <v>133</v>
      </c>
      <c r="J9" s="129">
        <f t="shared" si="6"/>
        <v>139</v>
      </c>
      <c r="K9" s="129">
        <f t="shared" si="6"/>
        <v>145</v>
      </c>
      <c r="L9" s="129">
        <f t="shared" si="6"/>
        <v>151</v>
      </c>
      <c r="M9" s="126" t="s">
        <v>176</v>
      </c>
      <c r="N9" s="110"/>
      <c r="O9" s="120" t="s">
        <v>213</v>
      </c>
      <c r="P9" s="121"/>
      <c r="Q9" s="121" t="s">
        <v>214</v>
      </c>
      <c r="R9" s="121" t="s">
        <v>215</v>
      </c>
      <c r="S9" s="121"/>
      <c r="T9" s="121"/>
      <c r="U9" s="121"/>
      <c r="V9" s="113"/>
      <c r="W9" s="113"/>
      <c r="X9" s="113"/>
      <c r="Y9" s="114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</row>
    <row r="10" s="86" customFormat="1" ht="25" customHeight="1" spans="1:255">
      <c r="A10" s="128" t="s">
        <v>177</v>
      </c>
      <c r="B10" s="129">
        <f>C10-1.2</f>
        <v>43.6</v>
      </c>
      <c r="C10" s="129">
        <f>D10-1.2</f>
        <v>44.8</v>
      </c>
      <c r="D10" s="130">
        <v>46</v>
      </c>
      <c r="E10" s="129">
        <f>D10+1.2</f>
        <v>47.2</v>
      </c>
      <c r="F10" s="129">
        <f>E10+1.2</f>
        <v>48.4</v>
      </c>
      <c r="G10" s="129">
        <f t="shared" ref="G10:L10" si="7">F10+1.4</f>
        <v>49.8</v>
      </c>
      <c r="H10" s="129">
        <f t="shared" si="7"/>
        <v>51.2</v>
      </c>
      <c r="I10" s="129">
        <f t="shared" si="7"/>
        <v>52.6</v>
      </c>
      <c r="J10" s="129">
        <f t="shared" si="7"/>
        <v>54</v>
      </c>
      <c r="K10" s="129">
        <f t="shared" si="7"/>
        <v>55.4</v>
      </c>
      <c r="L10" s="129">
        <f t="shared" si="7"/>
        <v>56.8</v>
      </c>
      <c r="M10" s="126" t="s">
        <v>176</v>
      </c>
      <c r="N10" s="110"/>
      <c r="O10" s="120" t="s">
        <v>216</v>
      </c>
      <c r="P10" s="121"/>
      <c r="Q10" s="121" t="s">
        <v>209</v>
      </c>
      <c r="R10" s="121" t="s">
        <v>217</v>
      </c>
      <c r="S10" s="121"/>
      <c r="T10" s="121"/>
      <c r="U10" s="121"/>
      <c r="V10" s="113"/>
      <c r="W10" s="113"/>
      <c r="X10" s="113"/>
      <c r="Y10" s="114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</row>
    <row r="11" s="86" customFormat="1" ht="25" customHeight="1" spans="1:255">
      <c r="A11" s="128" t="s">
        <v>178</v>
      </c>
      <c r="B11" s="129">
        <f>C11-0.5</f>
        <v>19</v>
      </c>
      <c r="C11" s="129">
        <f>D11-0.5</f>
        <v>19.5</v>
      </c>
      <c r="D11" s="130">
        <v>20</v>
      </c>
      <c r="E11" s="129">
        <f t="shared" ref="E11:L11" si="8">D11+0.5</f>
        <v>20.5</v>
      </c>
      <c r="F11" s="129">
        <f t="shared" si="8"/>
        <v>21</v>
      </c>
      <c r="G11" s="129">
        <f t="shared" si="8"/>
        <v>21.5</v>
      </c>
      <c r="H11" s="129">
        <f t="shared" si="8"/>
        <v>22</v>
      </c>
      <c r="I11" s="129">
        <f t="shared" si="8"/>
        <v>22.5</v>
      </c>
      <c r="J11" s="129">
        <f t="shared" si="8"/>
        <v>23</v>
      </c>
      <c r="K11" s="129">
        <f t="shared" si="8"/>
        <v>23.5</v>
      </c>
      <c r="L11" s="129">
        <f t="shared" si="8"/>
        <v>24</v>
      </c>
      <c r="M11" s="126" t="s">
        <v>179</v>
      </c>
      <c r="N11" s="110"/>
      <c r="O11" s="120" t="s">
        <v>218</v>
      </c>
      <c r="P11" s="121"/>
      <c r="Q11" s="121" t="s">
        <v>219</v>
      </c>
      <c r="R11" s="121" t="s">
        <v>220</v>
      </c>
      <c r="S11" s="121"/>
      <c r="T11" s="121"/>
      <c r="U11" s="121"/>
      <c r="V11" s="113"/>
      <c r="W11" s="113"/>
      <c r="X11" s="113"/>
      <c r="Y11" s="114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</row>
    <row r="12" s="86" customFormat="1" ht="25" customHeight="1" spans="1:255">
      <c r="A12" s="128" t="s">
        <v>181</v>
      </c>
      <c r="B12" s="131">
        <f>C12-0.7</f>
        <v>18.1</v>
      </c>
      <c r="C12" s="131">
        <f>D12-0.7</f>
        <v>18.8</v>
      </c>
      <c r="D12" s="130">
        <v>19.5</v>
      </c>
      <c r="E12" s="131">
        <f>D12+0.7</f>
        <v>20.2</v>
      </c>
      <c r="F12" s="131">
        <f>E12+0.7</f>
        <v>20.9</v>
      </c>
      <c r="G12" s="131">
        <f t="shared" ref="G12:L12" si="9">F12+0.95</f>
        <v>21.85</v>
      </c>
      <c r="H12" s="131">
        <f t="shared" si="9"/>
        <v>22.8</v>
      </c>
      <c r="I12" s="131">
        <f t="shared" si="9"/>
        <v>23.75</v>
      </c>
      <c r="J12" s="131">
        <f t="shared" si="9"/>
        <v>24.7</v>
      </c>
      <c r="K12" s="131">
        <f t="shared" si="9"/>
        <v>25.65</v>
      </c>
      <c r="L12" s="131">
        <f t="shared" si="9"/>
        <v>26.6</v>
      </c>
      <c r="M12" s="126" t="s">
        <v>176</v>
      </c>
      <c r="N12" s="110"/>
      <c r="O12" s="120" t="s">
        <v>220</v>
      </c>
      <c r="P12" s="121"/>
      <c r="Q12" s="121" t="s">
        <v>221</v>
      </c>
      <c r="R12" s="121" t="s">
        <v>222</v>
      </c>
      <c r="S12" s="121"/>
      <c r="T12" s="121"/>
      <c r="U12" s="121"/>
      <c r="V12" s="113"/>
      <c r="W12" s="113"/>
      <c r="X12" s="113"/>
      <c r="Y12" s="114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</row>
    <row r="13" s="86" customFormat="1" ht="25" customHeight="1" spans="1:255">
      <c r="A13" s="128" t="s">
        <v>184</v>
      </c>
      <c r="B13" s="129">
        <f>C13-0.7</f>
        <v>15.6</v>
      </c>
      <c r="C13" s="129">
        <f>D13-0.7</f>
        <v>16.3</v>
      </c>
      <c r="D13" s="130">
        <v>17</v>
      </c>
      <c r="E13" s="129">
        <f>D13+0.7</f>
        <v>17.7</v>
      </c>
      <c r="F13" s="129">
        <f>E13+0.7</f>
        <v>18.4</v>
      </c>
      <c r="G13" s="129">
        <f t="shared" ref="G13:L13" si="10">F13+0.95</f>
        <v>19.35</v>
      </c>
      <c r="H13" s="129">
        <f t="shared" si="10"/>
        <v>20.3</v>
      </c>
      <c r="I13" s="129">
        <f t="shared" si="10"/>
        <v>21.25</v>
      </c>
      <c r="J13" s="129">
        <f t="shared" si="10"/>
        <v>22.2</v>
      </c>
      <c r="K13" s="129">
        <f t="shared" si="10"/>
        <v>23.15</v>
      </c>
      <c r="L13" s="129">
        <f t="shared" si="10"/>
        <v>24.1</v>
      </c>
      <c r="M13" s="126">
        <v>0</v>
      </c>
      <c r="N13" s="110"/>
      <c r="O13" s="120" t="s">
        <v>220</v>
      </c>
      <c r="P13" s="121"/>
      <c r="Q13" s="121" t="s">
        <v>220</v>
      </c>
      <c r="R13" s="121" t="s">
        <v>223</v>
      </c>
      <c r="S13" s="121"/>
      <c r="T13" s="121"/>
      <c r="U13" s="121"/>
      <c r="V13" s="113"/>
      <c r="W13" s="113"/>
      <c r="X13" s="113"/>
      <c r="Y13" s="114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</row>
    <row r="14" s="86" customFormat="1" ht="25" customHeight="1" spans="1:255">
      <c r="A14" s="128" t="s">
        <v>186</v>
      </c>
      <c r="B14" s="129">
        <f>C14-1</f>
        <v>43</v>
      </c>
      <c r="C14" s="129">
        <f>D14-1</f>
        <v>44</v>
      </c>
      <c r="D14" s="130">
        <v>45</v>
      </c>
      <c r="E14" s="129">
        <f>D14+1</f>
        <v>46</v>
      </c>
      <c r="F14" s="129">
        <f>E14+1</f>
        <v>47</v>
      </c>
      <c r="G14" s="129">
        <f t="shared" ref="G14:L14" si="11">F14+1.5</f>
        <v>48.5</v>
      </c>
      <c r="H14" s="129">
        <f t="shared" si="11"/>
        <v>50</v>
      </c>
      <c r="I14" s="129">
        <f t="shared" si="11"/>
        <v>51.5</v>
      </c>
      <c r="J14" s="129">
        <f t="shared" si="11"/>
        <v>53</v>
      </c>
      <c r="K14" s="129">
        <f t="shared" si="11"/>
        <v>54.5</v>
      </c>
      <c r="L14" s="129">
        <f t="shared" si="11"/>
        <v>56</v>
      </c>
      <c r="M14" s="132"/>
      <c r="N14" s="110"/>
      <c r="O14" s="120" t="s">
        <v>220</v>
      </c>
      <c r="P14" s="121"/>
      <c r="Q14" s="121" t="s">
        <v>220</v>
      </c>
      <c r="R14" s="121" t="s">
        <v>220</v>
      </c>
      <c r="S14" s="121"/>
      <c r="T14" s="121"/>
      <c r="U14" s="121"/>
      <c r="V14" s="113"/>
      <c r="W14" s="113"/>
      <c r="X14" s="113"/>
      <c r="Y14" s="114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</row>
    <row r="15" s="86" customFormat="1" ht="25" customHeight="1" spans="1:255">
      <c r="A15" s="128" t="s">
        <v>187</v>
      </c>
      <c r="B15" s="129">
        <v>13</v>
      </c>
      <c r="C15" s="129">
        <v>13</v>
      </c>
      <c r="D15" s="130">
        <v>14</v>
      </c>
      <c r="E15" s="129">
        <f>D15</f>
        <v>14</v>
      </c>
      <c r="F15" s="129">
        <f>E15+1.5</f>
        <v>15.5</v>
      </c>
      <c r="G15" s="129">
        <f>F15</f>
        <v>15.5</v>
      </c>
      <c r="H15" s="129">
        <f t="shared" ref="H15:L15" si="12">G15+1</f>
        <v>16.5</v>
      </c>
      <c r="I15" s="129">
        <v>16.5</v>
      </c>
      <c r="J15" s="129">
        <f t="shared" si="12"/>
        <v>17.5</v>
      </c>
      <c r="K15" s="129">
        <f>J15</f>
        <v>17.5</v>
      </c>
      <c r="L15" s="129">
        <f t="shared" si="12"/>
        <v>18.5</v>
      </c>
      <c r="M15" s="132"/>
      <c r="N15" s="110"/>
      <c r="O15" s="120" t="s">
        <v>220</v>
      </c>
      <c r="P15" s="121"/>
      <c r="Q15" s="121" t="s">
        <v>220</v>
      </c>
      <c r="R15" s="121" t="s">
        <v>220</v>
      </c>
      <c r="S15" s="121"/>
      <c r="T15" s="121"/>
      <c r="U15" s="121"/>
      <c r="V15" s="113"/>
      <c r="W15" s="113"/>
      <c r="X15" s="113"/>
      <c r="Y15" s="114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</row>
    <row r="16" s="86" customFormat="1" ht="25" customHeight="1" spans="1:255">
      <c r="A16" s="133"/>
      <c r="B16" s="129"/>
      <c r="C16" s="129"/>
      <c r="D16" s="134"/>
      <c r="E16" s="134"/>
      <c r="F16" s="134"/>
      <c r="G16" s="134"/>
      <c r="H16" s="134"/>
      <c r="I16" s="129"/>
      <c r="J16" s="129"/>
      <c r="K16" s="129"/>
      <c r="L16" s="129"/>
      <c r="M16" s="135"/>
      <c r="N16" s="110"/>
      <c r="O16" s="120"/>
      <c r="P16" s="121"/>
      <c r="Q16" s="121"/>
      <c r="R16" s="121"/>
      <c r="S16" s="121"/>
      <c r="T16" s="121"/>
      <c r="U16" s="121"/>
      <c r="V16" s="113"/>
      <c r="W16" s="113"/>
      <c r="X16" s="113"/>
      <c r="Y16" s="114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</row>
    <row r="17" s="86" customFormat="1" ht="25" customHeight="1" spans="1:255">
      <c r="A17" s="136"/>
      <c r="B17" s="137"/>
      <c r="C17" s="137"/>
      <c r="D17" s="137"/>
      <c r="E17" s="137"/>
      <c r="F17" s="137"/>
      <c r="G17" s="137"/>
      <c r="H17" s="137"/>
      <c r="I17" s="138"/>
      <c r="J17" s="137"/>
      <c r="K17" s="137"/>
      <c r="L17" s="137"/>
      <c r="M17" s="137"/>
      <c r="N17" s="139"/>
      <c r="O17" s="140"/>
      <c r="P17" s="141"/>
      <c r="Q17" s="142"/>
      <c r="R17" s="141"/>
      <c r="S17" s="141"/>
      <c r="T17" s="141"/>
      <c r="U17" s="142"/>
      <c r="V17" s="143"/>
      <c r="W17" s="143"/>
      <c r="X17" s="143"/>
      <c r="Y17" s="144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</row>
    <row r="18" s="86" customFormat="1" spans="1:255">
      <c r="C18" s="87"/>
      <c r="N18" s="147"/>
      <c r="O18" s="238"/>
      <c r="P18" s="147"/>
      <c r="Q18" s="147"/>
      <c r="S18" s="147"/>
      <c r="T18" s="147"/>
      <c r="U18" s="23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</row>
    <row r="19" spans="1:255">
      <c r="K19" s="147" t="s">
        <v>189</v>
      </c>
      <c r="L19" s="240">
        <v>46133</v>
      </c>
      <c r="O19" s="147" t="s">
        <v>190</v>
      </c>
      <c r="P19" s="86" t="s">
        <v>141</v>
      </c>
      <c r="S19" s="147" t="s">
        <v>191</v>
      </c>
      <c r="T19" s="147"/>
      <c r="U19" s="241" t="s">
        <v>144</v>
      </c>
    </row>
  </sheetData>
  <mergeCells count="8">
    <mergeCell ref="A1:Q1"/>
    <mergeCell ref="B2:D2"/>
    <mergeCell ref="F2:M2"/>
    <mergeCell ref="P2:U2"/>
    <mergeCell ref="B3:M3"/>
    <mergeCell ref="A3:A5"/>
    <mergeCell ref="M4:M5"/>
    <mergeCell ref="N2:N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2" workbookViewId="0">
      <selection activeCell="N38" sqref="N38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3">
      <c r="A1" s="153" t="s">
        <v>224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39" customHeight="1" spans="1:13">
      <c r="A2" s="154" t="s">
        <v>53</v>
      </c>
      <c r="B2" s="155" t="s">
        <v>54</v>
      </c>
      <c r="C2" s="155"/>
      <c r="D2" s="156" t="s">
        <v>61</v>
      </c>
      <c r="E2" s="157" t="s">
        <v>62</v>
      </c>
      <c r="F2" s="158" t="s">
        <v>225</v>
      </c>
      <c r="G2" s="159" t="s">
        <v>68</v>
      </c>
      <c r="H2" s="160"/>
      <c r="I2" s="161" t="s">
        <v>57</v>
      </c>
      <c r="J2" s="162" t="s">
        <v>56</v>
      </c>
      <c r="K2" s="163"/>
    </row>
    <row r="3" ht="18" customHeight="1" spans="1:13">
      <c r="A3" s="164" t="s">
        <v>75</v>
      </c>
      <c r="B3" s="165">
        <v>4858</v>
      </c>
      <c r="C3" s="165"/>
      <c r="D3" s="166" t="s">
        <v>226</v>
      </c>
      <c r="E3" s="167">
        <v>46142</v>
      </c>
      <c r="F3" s="168"/>
      <c r="G3" s="169"/>
      <c r="H3" s="170" t="s">
        <v>227</v>
      </c>
      <c r="I3" s="170"/>
      <c r="J3" s="170"/>
      <c r="K3" s="171"/>
    </row>
    <row r="4" ht="18" customHeight="1" spans="1:13">
      <c r="A4" s="172" t="s">
        <v>71</v>
      </c>
      <c r="B4" s="165">
        <v>1</v>
      </c>
      <c r="C4" s="165">
        <v>11</v>
      </c>
      <c r="D4" s="173" t="s">
        <v>228</v>
      </c>
      <c r="E4" s="168" t="s">
        <v>229</v>
      </c>
      <c r="F4" s="168"/>
      <c r="G4" s="168"/>
      <c r="H4" s="173" t="s">
        <v>230</v>
      </c>
      <c r="I4" s="173"/>
      <c r="J4" s="174" t="s">
        <v>65</v>
      </c>
      <c r="K4" s="175" t="s">
        <v>66</v>
      </c>
    </row>
    <row r="5" ht="18" customHeight="1" spans="1:13">
      <c r="A5" s="172" t="s">
        <v>231</v>
      </c>
      <c r="B5" s="165">
        <v>1</v>
      </c>
      <c r="C5" s="165"/>
      <c r="D5" s="166" t="s">
        <v>232</v>
      </c>
      <c r="E5" s="166"/>
      <c r="G5" s="166"/>
      <c r="H5" s="173" t="s">
        <v>233</v>
      </c>
      <c r="I5" s="173"/>
      <c r="J5" s="174" t="s">
        <v>65</v>
      </c>
      <c r="K5" s="175" t="s">
        <v>66</v>
      </c>
    </row>
    <row r="6" ht="18" customHeight="1" spans="1:13">
      <c r="A6" s="176" t="s">
        <v>234</v>
      </c>
      <c r="B6" s="177">
        <v>200</v>
      </c>
      <c r="C6" s="177"/>
      <c r="D6" s="178" t="s">
        <v>235</v>
      </c>
      <c r="E6" s="179">
        <v>4858</v>
      </c>
      <c r="F6" s="180"/>
      <c r="G6" s="178"/>
      <c r="H6" s="181" t="s">
        <v>236</v>
      </c>
      <c r="I6" s="181"/>
      <c r="J6" s="180" t="s">
        <v>65</v>
      </c>
      <c r="K6" s="182" t="s">
        <v>66</v>
      </c>
      <c r="M6" s="183"/>
    </row>
    <row r="7" ht="18" customHeight="1" spans="1:13">
      <c r="A7" s="184"/>
      <c r="B7" s="185"/>
      <c r="C7" s="185"/>
      <c r="D7" s="184"/>
      <c r="E7" s="185"/>
      <c r="F7" s="186"/>
      <c r="G7" s="184"/>
      <c r="H7" s="186"/>
      <c r="I7" s="185"/>
      <c r="J7" s="185"/>
      <c r="K7" s="185"/>
    </row>
    <row r="8" ht="18" customHeight="1" spans="1:13">
      <c r="A8" s="187" t="s">
        <v>237</v>
      </c>
      <c r="B8" s="158" t="s">
        <v>238</v>
      </c>
      <c r="C8" s="158" t="s">
        <v>239</v>
      </c>
      <c r="D8" s="158" t="s">
        <v>240</v>
      </c>
      <c r="E8" s="158" t="s">
        <v>241</v>
      </c>
      <c r="F8" s="158" t="s">
        <v>242</v>
      </c>
      <c r="G8" s="188" t="s">
        <v>243</v>
      </c>
      <c r="H8" s="189"/>
      <c r="I8" s="189"/>
      <c r="J8" s="189"/>
      <c r="K8" s="190"/>
    </row>
    <row r="9" ht="18" customHeight="1" spans="1:13">
      <c r="A9" s="172" t="s">
        <v>244</v>
      </c>
      <c r="B9" s="173"/>
      <c r="C9" s="174" t="s">
        <v>65</v>
      </c>
      <c r="D9" s="174" t="s">
        <v>66</v>
      </c>
      <c r="E9" s="166" t="s">
        <v>245</v>
      </c>
      <c r="F9" s="191" t="s">
        <v>246</v>
      </c>
      <c r="G9" s="192"/>
      <c r="H9" s="193"/>
      <c r="I9" s="193"/>
      <c r="J9" s="193"/>
      <c r="K9" s="194"/>
    </row>
    <row r="10" ht="18" customHeight="1" spans="1:13">
      <c r="A10" s="172" t="s">
        <v>247</v>
      </c>
      <c r="B10" s="173"/>
      <c r="C10" s="174" t="s">
        <v>65</v>
      </c>
      <c r="D10" s="174" t="s">
        <v>66</v>
      </c>
      <c r="E10" s="166" t="s">
        <v>248</v>
      </c>
      <c r="F10" s="191" t="s">
        <v>249</v>
      </c>
      <c r="G10" s="192" t="s">
        <v>250</v>
      </c>
      <c r="H10" s="193"/>
      <c r="I10" s="193"/>
      <c r="J10" s="193"/>
      <c r="K10" s="194"/>
    </row>
    <row r="11" ht="18" customHeight="1" spans="1:13">
      <c r="A11" s="195" t="s">
        <v>193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7"/>
    </row>
    <row r="12" ht="18" customHeight="1" spans="1:13">
      <c r="A12" s="164" t="s">
        <v>89</v>
      </c>
      <c r="B12" s="174" t="s">
        <v>85</v>
      </c>
      <c r="C12" s="174" t="s">
        <v>86</v>
      </c>
      <c r="D12" s="191"/>
      <c r="E12" s="166" t="s">
        <v>87</v>
      </c>
      <c r="F12" s="174" t="s">
        <v>85</v>
      </c>
      <c r="G12" s="174" t="s">
        <v>86</v>
      </c>
      <c r="H12" s="174"/>
      <c r="I12" s="166" t="s">
        <v>251</v>
      </c>
      <c r="J12" s="174" t="s">
        <v>85</v>
      </c>
      <c r="K12" s="175" t="s">
        <v>86</v>
      </c>
    </row>
    <row r="13" ht="18" customHeight="1" spans="1:13">
      <c r="A13" s="164" t="s">
        <v>92</v>
      </c>
      <c r="B13" s="174" t="s">
        <v>85</v>
      </c>
      <c r="C13" s="174" t="s">
        <v>86</v>
      </c>
      <c r="D13" s="191"/>
      <c r="E13" s="166" t="s">
        <v>97</v>
      </c>
      <c r="F13" s="174" t="s">
        <v>85</v>
      </c>
      <c r="G13" s="174" t="s">
        <v>86</v>
      </c>
      <c r="H13" s="174"/>
      <c r="I13" s="166" t="s">
        <v>252</v>
      </c>
      <c r="J13" s="174" t="s">
        <v>85</v>
      </c>
      <c r="K13" s="175" t="s">
        <v>86</v>
      </c>
    </row>
    <row r="14" ht="18" customHeight="1" spans="1:13">
      <c r="A14" s="176" t="s">
        <v>253</v>
      </c>
      <c r="B14" s="180" t="s">
        <v>85</v>
      </c>
      <c r="C14" s="180" t="s">
        <v>86</v>
      </c>
      <c r="D14" s="198"/>
      <c r="E14" s="178" t="s">
        <v>254</v>
      </c>
      <c r="F14" s="180" t="s">
        <v>85</v>
      </c>
      <c r="G14" s="180" t="s">
        <v>86</v>
      </c>
      <c r="H14" s="180"/>
      <c r="I14" s="178" t="s">
        <v>255</v>
      </c>
      <c r="J14" s="180" t="s">
        <v>85</v>
      </c>
      <c r="K14" s="182" t="s">
        <v>86</v>
      </c>
    </row>
    <row r="15" ht="18" customHeight="1" spans="1:13">
      <c r="A15" s="184"/>
      <c r="B15" s="199"/>
      <c r="C15" s="199"/>
      <c r="D15" s="185"/>
      <c r="E15" s="184"/>
      <c r="F15" s="199"/>
      <c r="G15" s="199"/>
      <c r="H15" s="199"/>
      <c r="I15" s="184"/>
      <c r="J15" s="199"/>
      <c r="K15" s="199"/>
    </row>
    <row r="16" s="150" customFormat="1" ht="18" customHeight="1" spans="1:13">
      <c r="A16" s="154" t="s">
        <v>256</v>
      </c>
      <c r="B16" s="161"/>
      <c r="C16" s="161"/>
      <c r="D16" s="161"/>
      <c r="E16" s="161"/>
      <c r="F16" s="161"/>
      <c r="G16" s="161"/>
      <c r="H16" s="161"/>
      <c r="I16" s="161"/>
      <c r="J16" s="161"/>
      <c r="K16" s="200"/>
    </row>
    <row r="17" ht="18" customHeight="1" spans="1:11">
      <c r="A17" s="172" t="s">
        <v>257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01"/>
    </row>
    <row r="18" ht="18" customHeight="1" spans="1:11">
      <c r="A18" s="172" t="s">
        <v>258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01"/>
    </row>
    <row r="19" ht="22" customHeight="1" spans="1:11">
      <c r="A19" s="202"/>
      <c r="B19" s="174"/>
      <c r="C19" s="174"/>
      <c r="D19" s="174"/>
      <c r="E19" s="174"/>
      <c r="F19" s="174"/>
      <c r="G19" s="174"/>
      <c r="H19" s="174"/>
      <c r="I19" s="174"/>
      <c r="J19" s="174"/>
      <c r="K19" s="175"/>
    </row>
    <row r="20" ht="22" customHeight="1" spans="1:11">
      <c r="A20" s="203"/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ht="22" customHeight="1" spans="1:11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5"/>
    </row>
    <row r="22" ht="22" customHeight="1" spans="1:11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5"/>
    </row>
    <row r="23" ht="22" customHeight="1" spans="1:11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08"/>
    </row>
    <row r="24" ht="18" customHeight="1" spans="1:11">
      <c r="A24" s="172" t="s">
        <v>125</v>
      </c>
      <c r="B24" s="173"/>
      <c r="C24" s="174" t="s">
        <v>65</v>
      </c>
      <c r="D24" s="174" t="s">
        <v>66</v>
      </c>
      <c r="E24" s="170"/>
      <c r="F24" s="170"/>
      <c r="G24" s="170"/>
      <c r="H24" s="170"/>
      <c r="I24" s="170"/>
      <c r="J24" s="170"/>
      <c r="K24" s="171"/>
    </row>
    <row r="25" ht="18" customHeight="1" spans="1:11">
      <c r="A25" s="209" t="s">
        <v>259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1"/>
    </row>
    <row r="26" ht="15" spans="1:1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ht="20" customHeight="1" spans="1:11">
      <c r="A27" s="213" t="s">
        <v>260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14" t="s">
        <v>261</v>
      </c>
    </row>
    <row r="28" ht="23" customHeight="1" spans="1:11">
      <c r="A28" s="203" t="s">
        <v>262</v>
      </c>
      <c r="B28" s="204"/>
      <c r="C28" s="204"/>
      <c r="D28" s="204"/>
      <c r="E28" s="204"/>
      <c r="F28" s="204"/>
      <c r="G28" s="204"/>
      <c r="H28" s="204"/>
      <c r="I28" s="204"/>
      <c r="J28" s="215"/>
      <c r="K28" s="216">
        <v>1</v>
      </c>
    </row>
    <row r="29" ht="23" customHeight="1" spans="1:11">
      <c r="A29" s="203" t="s">
        <v>263</v>
      </c>
      <c r="B29" s="204"/>
      <c r="C29" s="204"/>
      <c r="D29" s="204"/>
      <c r="E29" s="204"/>
      <c r="F29" s="204"/>
      <c r="G29" s="204"/>
      <c r="H29" s="204"/>
      <c r="I29" s="204"/>
      <c r="J29" s="215"/>
      <c r="K29" s="194">
        <v>1</v>
      </c>
    </row>
    <row r="30" ht="23" customHeight="1" spans="1:11">
      <c r="A30" s="203" t="s">
        <v>264</v>
      </c>
      <c r="B30" s="204"/>
      <c r="C30" s="204"/>
      <c r="D30" s="204"/>
      <c r="E30" s="204"/>
      <c r="F30" s="204"/>
      <c r="G30" s="204"/>
      <c r="H30" s="204"/>
      <c r="I30" s="204"/>
      <c r="J30" s="215"/>
      <c r="K30" s="194">
        <v>1</v>
      </c>
    </row>
    <row r="31" ht="23" customHeight="1" spans="1:11">
      <c r="A31" s="203"/>
      <c r="B31" s="204"/>
      <c r="C31" s="204"/>
      <c r="D31" s="204"/>
      <c r="E31" s="204"/>
      <c r="F31" s="204"/>
      <c r="G31" s="204"/>
      <c r="H31" s="204"/>
      <c r="I31" s="204"/>
      <c r="J31" s="215"/>
      <c r="K31" s="194"/>
    </row>
    <row r="32" ht="23" customHeight="1" spans="1:11">
      <c r="A32" s="203"/>
      <c r="B32" s="204"/>
      <c r="C32" s="204"/>
      <c r="D32" s="204"/>
      <c r="E32" s="204"/>
      <c r="F32" s="204"/>
      <c r="G32" s="204"/>
      <c r="H32" s="204"/>
      <c r="I32" s="204"/>
      <c r="J32" s="215"/>
      <c r="K32" s="217"/>
    </row>
    <row r="33" ht="23" customHeight="1" spans="1:11">
      <c r="A33" s="203"/>
      <c r="B33" s="204"/>
      <c r="C33" s="204"/>
      <c r="D33" s="204"/>
      <c r="E33" s="204"/>
      <c r="F33" s="204"/>
      <c r="G33" s="204"/>
      <c r="H33" s="204"/>
      <c r="I33" s="204"/>
      <c r="J33" s="215"/>
      <c r="K33" s="218"/>
    </row>
    <row r="34" ht="23" customHeight="1" spans="1:11">
      <c r="A34" s="203"/>
      <c r="B34" s="204"/>
      <c r="C34" s="204"/>
      <c r="D34" s="204"/>
      <c r="E34" s="204"/>
      <c r="F34" s="204"/>
      <c r="G34" s="204"/>
      <c r="H34" s="204"/>
      <c r="I34" s="204"/>
      <c r="J34" s="215"/>
      <c r="K34" s="194"/>
    </row>
    <row r="35" ht="23" customHeight="1" spans="1:11">
      <c r="A35" s="203"/>
      <c r="B35" s="204"/>
      <c r="C35" s="204"/>
      <c r="D35" s="204"/>
      <c r="E35" s="204"/>
      <c r="F35" s="204"/>
      <c r="G35" s="204"/>
      <c r="H35" s="204"/>
      <c r="I35" s="204"/>
      <c r="J35" s="215"/>
      <c r="K35" s="219"/>
    </row>
    <row r="36" ht="23" customHeight="1" spans="1:11">
      <c r="A36" s="220" t="s">
        <v>265</v>
      </c>
      <c r="B36" s="221"/>
      <c r="C36" s="221"/>
      <c r="D36" s="221"/>
      <c r="E36" s="221"/>
      <c r="F36" s="221"/>
      <c r="G36" s="221"/>
      <c r="H36" s="221"/>
      <c r="I36" s="221"/>
      <c r="J36" s="222"/>
      <c r="K36" s="223">
        <f>SUM(K28:K35)</f>
        <v>3</v>
      </c>
    </row>
    <row r="37" ht="18.75" customHeight="1" spans="1:11">
      <c r="A37" s="224" t="s">
        <v>266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s="151" customFormat="1" ht="18.75" customHeight="1" spans="1:11">
      <c r="A38" s="172" t="s">
        <v>267</v>
      </c>
      <c r="B38" s="173"/>
      <c r="C38" s="173"/>
      <c r="D38" s="170" t="s">
        <v>268</v>
      </c>
      <c r="E38" s="170"/>
      <c r="F38" s="227" t="s">
        <v>269</v>
      </c>
      <c r="G38" s="228"/>
      <c r="H38" s="173" t="s">
        <v>270</v>
      </c>
      <c r="I38" s="173"/>
      <c r="J38" s="173" t="s">
        <v>271</v>
      </c>
      <c r="K38" s="201"/>
    </row>
    <row r="39" ht="18.75" customHeight="1" spans="1:11">
      <c r="A39" s="172" t="s">
        <v>126</v>
      </c>
      <c r="B39" s="173" t="s">
        <v>272</v>
      </c>
      <c r="C39" s="173"/>
      <c r="D39" s="173"/>
      <c r="E39" s="173"/>
      <c r="F39" s="173"/>
      <c r="G39" s="173"/>
      <c r="H39" s="173"/>
      <c r="I39" s="173"/>
      <c r="J39" s="173"/>
      <c r="K39" s="201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32.1" customHeight="1" spans="1:11">
      <c r="A42" s="176" t="s">
        <v>138</v>
      </c>
      <c r="B42" s="229" t="s">
        <v>273</v>
      </c>
      <c r="C42" s="229"/>
      <c r="D42" s="178" t="s">
        <v>274</v>
      </c>
      <c r="E42" s="198" t="s">
        <v>141</v>
      </c>
      <c r="F42" s="178" t="s">
        <v>142</v>
      </c>
      <c r="G42" s="230">
        <v>46133</v>
      </c>
      <c r="H42" s="231" t="s">
        <v>143</v>
      </c>
      <c r="I42" s="231"/>
      <c r="J42" s="229" t="s">
        <v>144</v>
      </c>
      <c r="K42" s="23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19"/>
  <sheetViews>
    <sheetView tabSelected="1" workbookViewId="0">
      <selection activeCell="Q10" sqref="Q10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11" width="9.125" style="86" customWidth="1"/>
    <col min="12" max="12" width="8.5" style="86" customWidth="1"/>
    <col min="13" max="13" width="5.375" style="86" hidden="1" customWidth="1"/>
    <col min="14" max="14" width="2.75" style="86" customWidth="1"/>
    <col min="15" max="17" width="13.625" style="86" customWidth="1"/>
    <col min="18" max="21" width="13.625" style="88" customWidth="1"/>
    <col min="22" max="25" width="13.625" style="86" customWidth="1"/>
    <col min="26" max="258" width="9" style="86"/>
    <col min="259" max="16384" width="9" style="89"/>
  </cols>
  <sheetData>
    <row r="1" s="86" customFormat="1" ht="29" customHeight="1" spans="1:261">
      <c r="A1" s="90" t="s">
        <v>147</v>
      </c>
      <c r="B1" s="91"/>
      <c r="C1" s="92"/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4"/>
      <c r="S1" s="94"/>
      <c r="T1" s="94"/>
      <c r="U1" s="94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</row>
    <row r="2" s="86" customFormat="1" ht="20" customHeight="1" spans="1:261">
      <c r="A2" s="95" t="s">
        <v>61</v>
      </c>
      <c r="B2" s="96" t="s">
        <v>148</v>
      </c>
      <c r="C2" s="97"/>
      <c r="D2" s="98"/>
      <c r="E2" s="99" t="s">
        <v>67</v>
      </c>
      <c r="F2" s="100" t="str">
        <f>首期!B5</f>
        <v>男式POLO短袖T恤</v>
      </c>
      <c r="G2" s="100"/>
      <c r="H2" s="100"/>
      <c r="I2" s="100"/>
      <c r="J2" s="100"/>
      <c r="K2" s="100"/>
      <c r="L2" s="100"/>
      <c r="M2" s="101"/>
      <c r="N2" s="102"/>
      <c r="O2" s="95" t="s">
        <v>57</v>
      </c>
      <c r="P2" s="103" t="s">
        <v>56</v>
      </c>
      <c r="Q2" s="103"/>
      <c r="R2" s="103"/>
      <c r="S2" s="103"/>
      <c r="T2" s="103"/>
      <c r="U2" s="103"/>
      <c r="V2" s="104"/>
      <c r="W2" s="104"/>
      <c r="X2" s="104"/>
      <c r="Y2" s="105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  <c r="IX2" s="89"/>
      <c r="IY2" s="89"/>
      <c r="IZ2" s="89"/>
      <c r="JA2" s="89"/>
    </row>
    <row r="3" s="86" customFormat="1" spans="1:261">
      <c r="A3" s="106" t="s">
        <v>149</v>
      </c>
      <c r="B3" s="107" t="s">
        <v>150</v>
      </c>
      <c r="C3" s="108"/>
      <c r="D3" s="107"/>
      <c r="E3" s="107"/>
      <c r="F3" s="107"/>
      <c r="G3" s="107"/>
      <c r="H3" s="107"/>
      <c r="I3" s="107"/>
      <c r="J3" s="107"/>
      <c r="K3" s="107"/>
      <c r="L3" s="107"/>
      <c r="M3" s="109"/>
      <c r="N3" s="110"/>
      <c r="O3" s="111"/>
      <c r="P3" s="112"/>
      <c r="Q3" s="112"/>
      <c r="R3" s="112"/>
      <c r="S3" s="112"/>
      <c r="T3" s="112"/>
      <c r="U3" s="112"/>
      <c r="V3" s="113"/>
      <c r="W3" s="113"/>
      <c r="X3" s="113"/>
      <c r="Y3" s="114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  <c r="IX3" s="89"/>
      <c r="IY3" s="89"/>
      <c r="IZ3" s="89"/>
      <c r="JA3" s="89"/>
    </row>
    <row r="4" s="86" customFormat="1" ht="16.5" spans="1:261">
      <c r="A4" s="106"/>
      <c r="B4" s="115" t="s">
        <v>110</v>
      </c>
      <c r="C4" s="115" t="s">
        <v>111</v>
      </c>
      <c r="D4" s="116" t="s">
        <v>112</v>
      </c>
      <c r="E4" s="115" t="s">
        <v>113</v>
      </c>
      <c r="F4" s="115" t="s">
        <v>114</v>
      </c>
      <c r="G4" s="115" t="s">
        <v>151</v>
      </c>
      <c r="H4" s="115" t="s">
        <v>116</v>
      </c>
      <c r="I4" s="115" t="s">
        <v>117</v>
      </c>
      <c r="J4" s="115" t="s">
        <v>118</v>
      </c>
      <c r="K4" s="115" t="s">
        <v>119</v>
      </c>
      <c r="L4" s="115" t="s">
        <v>120</v>
      </c>
      <c r="M4" s="117" t="s">
        <v>152</v>
      </c>
      <c r="N4" s="110"/>
      <c r="O4" s="118" t="s">
        <v>110</v>
      </c>
      <c r="P4" s="115" t="s">
        <v>111</v>
      </c>
      <c r="Q4" s="116" t="s">
        <v>112</v>
      </c>
      <c r="R4" s="115" t="s">
        <v>113</v>
      </c>
      <c r="S4" s="115" t="s">
        <v>114</v>
      </c>
      <c r="T4" s="115" t="s">
        <v>151</v>
      </c>
      <c r="U4" s="115" t="s">
        <v>116</v>
      </c>
      <c r="V4" s="115" t="s">
        <v>117</v>
      </c>
      <c r="W4" s="115" t="s">
        <v>118</v>
      </c>
      <c r="X4" s="115" t="s">
        <v>119</v>
      </c>
      <c r="Y4" s="119" t="s">
        <v>120</v>
      </c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</row>
    <row r="5" s="86" customFormat="1" ht="16.5" spans="1:261">
      <c r="A5" s="106"/>
      <c r="B5" s="115" t="s">
        <v>154</v>
      </c>
      <c r="C5" s="115" t="s">
        <v>155</v>
      </c>
      <c r="D5" s="116" t="s">
        <v>156</v>
      </c>
      <c r="E5" s="115" t="s">
        <v>157</v>
      </c>
      <c r="F5" s="115" t="s">
        <v>158</v>
      </c>
      <c r="G5" s="115" t="s">
        <v>159</v>
      </c>
      <c r="H5" s="115" t="s">
        <v>160</v>
      </c>
      <c r="I5" s="115" t="s">
        <v>161</v>
      </c>
      <c r="J5" s="115" t="s">
        <v>162</v>
      </c>
      <c r="K5" s="115" t="s">
        <v>163</v>
      </c>
      <c r="L5" s="115" t="s">
        <v>164</v>
      </c>
      <c r="M5" s="117"/>
      <c r="N5" s="110"/>
      <c r="O5" s="120" t="s">
        <v>153</v>
      </c>
      <c r="P5" s="121" t="s">
        <v>153</v>
      </c>
      <c r="Q5" s="121" t="s">
        <v>153</v>
      </c>
      <c r="R5" s="121" t="s">
        <v>153</v>
      </c>
      <c r="S5" s="121" t="s">
        <v>153</v>
      </c>
      <c r="T5" s="121" t="s">
        <v>153</v>
      </c>
      <c r="U5" s="121" t="s">
        <v>153</v>
      </c>
      <c r="V5" s="121" t="s">
        <v>153</v>
      </c>
      <c r="W5" s="121" t="s">
        <v>153</v>
      </c>
      <c r="X5" s="121" t="s">
        <v>153</v>
      </c>
      <c r="Y5" s="122" t="s">
        <v>153</v>
      </c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</row>
    <row r="6" s="86" customFormat="1" ht="21" customHeight="1" spans="1:261">
      <c r="A6" s="123" t="s">
        <v>167</v>
      </c>
      <c r="B6" s="124">
        <f>C6-2</f>
        <v>66.5</v>
      </c>
      <c r="C6" s="124">
        <f>D6-2</f>
        <v>68.5</v>
      </c>
      <c r="D6" s="125">
        <v>70.5</v>
      </c>
      <c r="E6" s="124">
        <f>D6+2</f>
        <v>72.5</v>
      </c>
      <c r="F6" s="124">
        <f>E6+2</f>
        <v>74.5</v>
      </c>
      <c r="G6" s="124">
        <f t="shared" ref="G6:L6" si="0">F6+1</f>
        <v>75.5</v>
      </c>
      <c r="H6" s="124">
        <f t="shared" si="0"/>
        <v>76.5</v>
      </c>
      <c r="I6" s="124">
        <f t="shared" si="0"/>
        <v>77.5</v>
      </c>
      <c r="J6" s="124">
        <f t="shared" si="0"/>
        <v>78.5</v>
      </c>
      <c r="K6" s="124">
        <f t="shared" si="0"/>
        <v>79.5</v>
      </c>
      <c r="L6" s="124">
        <f t="shared" si="0"/>
        <v>80.5</v>
      </c>
      <c r="M6" s="126" t="s">
        <v>168</v>
      </c>
      <c r="N6" s="110"/>
      <c r="O6" s="120" t="s">
        <v>275</v>
      </c>
      <c r="P6" s="121" t="s">
        <v>276</v>
      </c>
      <c r="Q6" s="121" t="s">
        <v>277</v>
      </c>
      <c r="R6" s="121" t="s">
        <v>278</v>
      </c>
      <c r="S6" s="121" t="s">
        <v>276</v>
      </c>
      <c r="T6" s="121" t="s">
        <v>279</v>
      </c>
      <c r="U6" s="121" t="s">
        <v>280</v>
      </c>
      <c r="V6" s="121" t="s">
        <v>281</v>
      </c>
      <c r="W6" s="121" t="s">
        <v>282</v>
      </c>
      <c r="X6" s="121" t="s">
        <v>220</v>
      </c>
      <c r="Y6" s="127" t="s">
        <v>169</v>
      </c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</row>
    <row r="7" s="86" customFormat="1" ht="21" customHeight="1" spans="1:261">
      <c r="A7" s="128" t="s">
        <v>171</v>
      </c>
      <c r="B7" s="129">
        <f t="shared" ref="B7:B9" si="1">C7-4</f>
        <v>100</v>
      </c>
      <c r="C7" s="129">
        <f t="shared" ref="C7:C9" si="2">D7-4</f>
        <v>104</v>
      </c>
      <c r="D7" s="130">
        <v>108</v>
      </c>
      <c r="E7" s="129">
        <f t="shared" ref="E7:E9" si="3">D7+4</f>
        <v>112</v>
      </c>
      <c r="F7" s="129">
        <f>E7+4</f>
        <v>116</v>
      </c>
      <c r="G7" s="129">
        <f t="shared" ref="G7:L7" si="4">F7+6</f>
        <v>122</v>
      </c>
      <c r="H7" s="129">
        <f t="shared" si="4"/>
        <v>128</v>
      </c>
      <c r="I7" s="129">
        <f t="shared" si="4"/>
        <v>134</v>
      </c>
      <c r="J7" s="129">
        <f t="shared" si="4"/>
        <v>140</v>
      </c>
      <c r="K7" s="129">
        <f t="shared" si="4"/>
        <v>146</v>
      </c>
      <c r="L7" s="129">
        <f t="shared" si="4"/>
        <v>152</v>
      </c>
      <c r="M7" s="126" t="s">
        <v>168</v>
      </c>
      <c r="N7" s="110"/>
      <c r="O7" s="120" t="s">
        <v>283</v>
      </c>
      <c r="P7" s="121" t="s">
        <v>284</v>
      </c>
      <c r="Q7" s="121" t="s">
        <v>285</v>
      </c>
      <c r="R7" s="121" t="s">
        <v>286</v>
      </c>
      <c r="S7" s="121" t="s">
        <v>287</v>
      </c>
      <c r="T7" s="121" t="s">
        <v>288</v>
      </c>
      <c r="U7" s="121" t="s">
        <v>289</v>
      </c>
      <c r="V7" s="121" t="s">
        <v>220</v>
      </c>
      <c r="W7" s="121" t="s">
        <v>211</v>
      </c>
      <c r="X7" s="121" t="s">
        <v>290</v>
      </c>
      <c r="Y7" s="127" t="s">
        <v>173</v>
      </c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</row>
    <row r="8" s="86" customFormat="1" ht="21" customHeight="1" spans="1:261">
      <c r="A8" s="128" t="s">
        <v>174</v>
      </c>
      <c r="B8" s="129">
        <f t="shared" si="1"/>
        <v>98</v>
      </c>
      <c r="C8" s="129">
        <f t="shared" si="2"/>
        <v>102</v>
      </c>
      <c r="D8" s="130">
        <v>106</v>
      </c>
      <c r="E8" s="129">
        <f t="shared" si="3"/>
        <v>110</v>
      </c>
      <c r="F8" s="129">
        <f>E8+5</f>
        <v>115</v>
      </c>
      <c r="G8" s="129">
        <f t="shared" ref="G8:L8" si="5">F8+6</f>
        <v>121</v>
      </c>
      <c r="H8" s="129">
        <f t="shared" si="5"/>
        <v>127</v>
      </c>
      <c r="I8" s="129">
        <f t="shared" si="5"/>
        <v>133</v>
      </c>
      <c r="J8" s="129">
        <f t="shared" si="5"/>
        <v>139</v>
      </c>
      <c r="K8" s="129">
        <f t="shared" si="5"/>
        <v>145</v>
      </c>
      <c r="L8" s="129">
        <f t="shared" si="5"/>
        <v>151</v>
      </c>
      <c r="M8" s="126" t="s">
        <v>168</v>
      </c>
      <c r="N8" s="110"/>
      <c r="O8" s="120" t="s">
        <v>291</v>
      </c>
      <c r="P8" s="121" t="s">
        <v>292</v>
      </c>
      <c r="Q8" s="121" t="s">
        <v>293</v>
      </c>
      <c r="R8" s="121" t="s">
        <v>278</v>
      </c>
      <c r="S8" s="121" t="s">
        <v>294</v>
      </c>
      <c r="T8" s="121" t="s">
        <v>295</v>
      </c>
      <c r="U8" s="121" t="s">
        <v>294</v>
      </c>
      <c r="V8" s="121" t="s">
        <v>220</v>
      </c>
      <c r="W8" s="121" t="s">
        <v>296</v>
      </c>
      <c r="X8" s="121" t="s">
        <v>220</v>
      </c>
      <c r="Y8" s="127" t="s">
        <v>170</v>
      </c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</row>
    <row r="9" s="86" customFormat="1" ht="21" customHeight="1" spans="1:261">
      <c r="A9" s="128" t="s">
        <v>175</v>
      </c>
      <c r="B9" s="129">
        <f t="shared" si="1"/>
        <v>98</v>
      </c>
      <c r="C9" s="129">
        <f t="shared" si="2"/>
        <v>102</v>
      </c>
      <c r="D9" s="130">
        <v>106</v>
      </c>
      <c r="E9" s="129">
        <f t="shared" si="3"/>
        <v>110</v>
      </c>
      <c r="F9" s="129">
        <f>E9+5</f>
        <v>115</v>
      </c>
      <c r="G9" s="129">
        <f t="shared" ref="G9:L9" si="6">F9+6</f>
        <v>121</v>
      </c>
      <c r="H9" s="129">
        <f t="shared" si="6"/>
        <v>127</v>
      </c>
      <c r="I9" s="129">
        <f t="shared" si="6"/>
        <v>133</v>
      </c>
      <c r="J9" s="129">
        <f t="shared" si="6"/>
        <v>139</v>
      </c>
      <c r="K9" s="129">
        <f t="shared" si="6"/>
        <v>145</v>
      </c>
      <c r="L9" s="129">
        <f t="shared" si="6"/>
        <v>151</v>
      </c>
      <c r="M9" s="126" t="s">
        <v>176</v>
      </c>
      <c r="N9" s="110"/>
      <c r="O9" s="120" t="s">
        <v>297</v>
      </c>
      <c r="P9" s="121" t="s">
        <v>284</v>
      </c>
      <c r="Q9" s="121" t="s">
        <v>284</v>
      </c>
      <c r="R9" s="121" t="s">
        <v>298</v>
      </c>
      <c r="S9" s="121" t="s">
        <v>278</v>
      </c>
      <c r="T9" s="121" t="s">
        <v>280</v>
      </c>
      <c r="U9" s="121" t="s">
        <v>294</v>
      </c>
      <c r="V9" s="121" t="s">
        <v>290</v>
      </c>
      <c r="W9" s="121" t="s">
        <v>299</v>
      </c>
      <c r="X9" s="121" t="s">
        <v>215</v>
      </c>
      <c r="Y9" s="127" t="s">
        <v>173</v>
      </c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</row>
    <row r="10" s="86" customFormat="1" ht="21" customHeight="1" spans="1:261">
      <c r="A10" s="128" t="s">
        <v>177</v>
      </c>
      <c r="B10" s="129">
        <f>C10-1.2</f>
        <v>43.6</v>
      </c>
      <c r="C10" s="129">
        <f>D10-1.2</f>
        <v>44.8</v>
      </c>
      <c r="D10" s="130">
        <v>46</v>
      </c>
      <c r="E10" s="129">
        <f>D10+1.2</f>
        <v>47.2</v>
      </c>
      <c r="F10" s="129">
        <f>E10+1.2</f>
        <v>48.4</v>
      </c>
      <c r="G10" s="129">
        <f t="shared" ref="G10:L10" si="7">F10+1.4</f>
        <v>49.8</v>
      </c>
      <c r="H10" s="129">
        <f t="shared" si="7"/>
        <v>51.2</v>
      </c>
      <c r="I10" s="129">
        <f t="shared" si="7"/>
        <v>52.6</v>
      </c>
      <c r="J10" s="129">
        <f t="shared" si="7"/>
        <v>54</v>
      </c>
      <c r="K10" s="129">
        <f t="shared" si="7"/>
        <v>55.4</v>
      </c>
      <c r="L10" s="129">
        <f t="shared" si="7"/>
        <v>56.8</v>
      </c>
      <c r="M10" s="126" t="s">
        <v>176</v>
      </c>
      <c r="N10" s="110"/>
      <c r="O10" s="120" t="s">
        <v>300</v>
      </c>
      <c r="P10" s="121" t="s">
        <v>301</v>
      </c>
      <c r="Q10" s="121" t="s">
        <v>302</v>
      </c>
      <c r="R10" s="121" t="s">
        <v>283</v>
      </c>
      <c r="S10" s="121" t="s">
        <v>303</v>
      </c>
      <c r="T10" s="121" t="s">
        <v>304</v>
      </c>
      <c r="U10" s="121" t="s">
        <v>305</v>
      </c>
      <c r="V10" s="121" t="s">
        <v>306</v>
      </c>
      <c r="W10" s="121" t="s">
        <v>306</v>
      </c>
      <c r="X10" s="121" t="s">
        <v>307</v>
      </c>
      <c r="Y10" s="127" t="s">
        <v>169</v>
      </c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</row>
    <row r="11" s="86" customFormat="1" ht="21" customHeight="1" spans="1:261">
      <c r="A11" s="128" t="s">
        <v>178</v>
      </c>
      <c r="B11" s="129">
        <f>C11-0.5</f>
        <v>19</v>
      </c>
      <c r="C11" s="129">
        <f>D11-0.5</f>
        <v>19.5</v>
      </c>
      <c r="D11" s="130">
        <v>20</v>
      </c>
      <c r="E11" s="129">
        <f t="shared" ref="E11:L11" si="8">D11+0.5</f>
        <v>20.5</v>
      </c>
      <c r="F11" s="129">
        <f t="shared" si="8"/>
        <v>21</v>
      </c>
      <c r="G11" s="129">
        <f t="shared" si="8"/>
        <v>21.5</v>
      </c>
      <c r="H11" s="129">
        <f t="shared" si="8"/>
        <v>22</v>
      </c>
      <c r="I11" s="129">
        <f t="shared" si="8"/>
        <v>22.5</v>
      </c>
      <c r="J11" s="129">
        <f t="shared" si="8"/>
        <v>23</v>
      </c>
      <c r="K11" s="129">
        <f t="shared" si="8"/>
        <v>23.5</v>
      </c>
      <c r="L11" s="129">
        <f t="shared" si="8"/>
        <v>24</v>
      </c>
      <c r="M11" s="126" t="s">
        <v>179</v>
      </c>
      <c r="N11" s="110"/>
      <c r="O11" s="120" t="s">
        <v>308</v>
      </c>
      <c r="P11" s="121" t="s">
        <v>309</v>
      </c>
      <c r="Q11" s="121" t="s">
        <v>310</v>
      </c>
      <c r="R11" s="121" t="s">
        <v>311</v>
      </c>
      <c r="S11" s="121" t="s">
        <v>312</v>
      </c>
      <c r="T11" s="121" t="s">
        <v>313</v>
      </c>
      <c r="U11" s="121" t="s">
        <v>314</v>
      </c>
      <c r="V11" s="121" t="s">
        <v>220</v>
      </c>
      <c r="W11" s="121" t="s">
        <v>315</v>
      </c>
      <c r="X11" s="121" t="s">
        <v>219</v>
      </c>
      <c r="Y11" s="127" t="s">
        <v>180</v>
      </c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  <c r="IX11" s="89"/>
      <c r="IY11" s="89"/>
      <c r="IZ11" s="89"/>
      <c r="JA11" s="89"/>
    </row>
    <row r="12" s="86" customFormat="1" ht="21" customHeight="1" spans="1:261">
      <c r="A12" s="128" t="s">
        <v>181</v>
      </c>
      <c r="B12" s="131">
        <f>C12-0.7</f>
        <v>18.1</v>
      </c>
      <c r="C12" s="131">
        <f>D12-0.7</f>
        <v>18.8</v>
      </c>
      <c r="D12" s="130">
        <v>19.5</v>
      </c>
      <c r="E12" s="131">
        <f>D12+0.7</f>
        <v>20.2</v>
      </c>
      <c r="F12" s="131">
        <f>E12+0.7</f>
        <v>20.9</v>
      </c>
      <c r="G12" s="131">
        <f t="shared" ref="G12:L12" si="9">F12+0.95</f>
        <v>21.85</v>
      </c>
      <c r="H12" s="131">
        <f t="shared" si="9"/>
        <v>22.8</v>
      </c>
      <c r="I12" s="131">
        <f t="shared" si="9"/>
        <v>23.75</v>
      </c>
      <c r="J12" s="131">
        <f t="shared" si="9"/>
        <v>24.7</v>
      </c>
      <c r="K12" s="131">
        <f t="shared" si="9"/>
        <v>25.65</v>
      </c>
      <c r="L12" s="131">
        <f t="shared" si="9"/>
        <v>26.6</v>
      </c>
      <c r="M12" s="126" t="s">
        <v>176</v>
      </c>
      <c r="N12" s="110"/>
      <c r="O12" s="120" t="s">
        <v>316</v>
      </c>
      <c r="P12" s="121" t="s">
        <v>317</v>
      </c>
      <c r="Q12" s="121" t="s">
        <v>318</v>
      </c>
      <c r="R12" s="121" t="s">
        <v>318</v>
      </c>
      <c r="S12" s="121" t="s">
        <v>319</v>
      </c>
      <c r="T12" s="121" t="s">
        <v>320</v>
      </c>
      <c r="U12" s="121" t="s">
        <v>321</v>
      </c>
      <c r="V12" s="121" t="s">
        <v>322</v>
      </c>
      <c r="W12" s="121" t="s">
        <v>323</v>
      </c>
      <c r="X12" s="121" t="s">
        <v>220</v>
      </c>
      <c r="Y12" s="127" t="s">
        <v>324</v>
      </c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  <c r="IX12" s="89"/>
      <c r="IY12" s="89"/>
      <c r="IZ12" s="89"/>
      <c r="JA12" s="89"/>
    </row>
    <row r="13" s="86" customFormat="1" ht="21" customHeight="1" spans="1:261">
      <c r="A13" s="128" t="s">
        <v>184</v>
      </c>
      <c r="B13" s="129">
        <f>C13-0.7</f>
        <v>15.6</v>
      </c>
      <c r="C13" s="129">
        <f>D13-0.7</f>
        <v>16.3</v>
      </c>
      <c r="D13" s="130">
        <v>17</v>
      </c>
      <c r="E13" s="129">
        <f>D13+0.7</f>
        <v>17.7</v>
      </c>
      <c r="F13" s="129">
        <f>E13+0.7</f>
        <v>18.4</v>
      </c>
      <c r="G13" s="129">
        <f t="shared" ref="G13:L13" si="10">F13+0.95</f>
        <v>19.35</v>
      </c>
      <c r="H13" s="129">
        <f t="shared" si="10"/>
        <v>20.3</v>
      </c>
      <c r="I13" s="129">
        <f t="shared" si="10"/>
        <v>21.25</v>
      </c>
      <c r="J13" s="129">
        <f t="shared" si="10"/>
        <v>22.2</v>
      </c>
      <c r="K13" s="129">
        <f t="shared" si="10"/>
        <v>23.15</v>
      </c>
      <c r="L13" s="129">
        <f t="shared" si="10"/>
        <v>24.1</v>
      </c>
      <c r="M13" s="126">
        <v>0</v>
      </c>
      <c r="N13" s="110"/>
      <c r="O13" s="120" t="s">
        <v>325</v>
      </c>
      <c r="P13" s="121" t="s">
        <v>310</v>
      </c>
      <c r="Q13" s="121" t="s">
        <v>326</v>
      </c>
      <c r="R13" s="121" t="s">
        <v>275</v>
      </c>
      <c r="S13" s="121" t="s">
        <v>327</v>
      </c>
      <c r="T13" s="121" t="s">
        <v>328</v>
      </c>
      <c r="U13" s="121" t="s">
        <v>309</v>
      </c>
      <c r="V13" s="121" t="s">
        <v>329</v>
      </c>
      <c r="W13" s="121" t="s">
        <v>330</v>
      </c>
      <c r="X13" s="121" t="s">
        <v>331</v>
      </c>
      <c r="Y13" s="127" t="s">
        <v>180</v>
      </c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  <c r="IX13" s="89"/>
      <c r="IY13" s="89"/>
      <c r="IZ13" s="89"/>
      <c r="JA13" s="89"/>
    </row>
    <row r="14" s="86" customFormat="1" ht="21" customHeight="1" spans="1:261">
      <c r="A14" s="128" t="s">
        <v>186</v>
      </c>
      <c r="B14" s="129">
        <f>C14-1</f>
        <v>43</v>
      </c>
      <c r="C14" s="129">
        <f>D14-1</f>
        <v>44</v>
      </c>
      <c r="D14" s="130">
        <v>45</v>
      </c>
      <c r="E14" s="129">
        <f>D14+1</f>
        <v>46</v>
      </c>
      <c r="F14" s="129">
        <f>E14+1</f>
        <v>47</v>
      </c>
      <c r="G14" s="129">
        <f t="shared" ref="G14:L14" si="11">F14+1.5</f>
        <v>48.5</v>
      </c>
      <c r="H14" s="129">
        <f t="shared" si="11"/>
        <v>50</v>
      </c>
      <c r="I14" s="129">
        <f t="shared" si="11"/>
        <v>51.5</v>
      </c>
      <c r="J14" s="129">
        <f t="shared" si="11"/>
        <v>53</v>
      </c>
      <c r="K14" s="129">
        <f t="shared" si="11"/>
        <v>54.5</v>
      </c>
      <c r="L14" s="129">
        <f t="shared" si="11"/>
        <v>56</v>
      </c>
      <c r="M14" s="132"/>
      <c r="N14" s="110"/>
      <c r="O14" s="120" t="s">
        <v>310</v>
      </c>
      <c r="P14" s="121" t="s">
        <v>310</v>
      </c>
      <c r="Q14" s="121" t="s">
        <v>310</v>
      </c>
      <c r="R14" s="121" t="s">
        <v>310</v>
      </c>
      <c r="S14" s="121" t="s">
        <v>310</v>
      </c>
      <c r="T14" s="121" t="s">
        <v>310</v>
      </c>
      <c r="U14" s="121" t="s">
        <v>310</v>
      </c>
      <c r="V14" s="121" t="s">
        <v>220</v>
      </c>
      <c r="W14" s="121" t="s">
        <v>220</v>
      </c>
      <c r="X14" s="121" t="s">
        <v>220</v>
      </c>
      <c r="Y14" s="127" t="s">
        <v>170</v>
      </c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</row>
    <row r="15" s="86" customFormat="1" ht="21" customHeight="1" spans="1:261">
      <c r="A15" s="123" t="s">
        <v>187</v>
      </c>
      <c r="B15" s="124">
        <v>13</v>
      </c>
      <c r="C15" s="124">
        <v>13</v>
      </c>
      <c r="D15" s="125">
        <v>14</v>
      </c>
      <c r="E15" s="124">
        <f>D15</f>
        <v>14</v>
      </c>
      <c r="F15" s="124">
        <f>E15+1.5</f>
        <v>15.5</v>
      </c>
      <c r="G15" s="124">
        <f>F15</f>
        <v>15.5</v>
      </c>
      <c r="H15" s="124">
        <f t="shared" ref="H15:L15" si="12">G15+1</f>
        <v>16.5</v>
      </c>
      <c r="I15" s="124">
        <v>16.5</v>
      </c>
      <c r="J15" s="124">
        <f t="shared" si="12"/>
        <v>17.5</v>
      </c>
      <c r="K15" s="124">
        <f>J15</f>
        <v>17.5</v>
      </c>
      <c r="L15" s="124">
        <f t="shared" si="12"/>
        <v>18.5</v>
      </c>
      <c r="M15" s="132"/>
      <c r="N15" s="110"/>
      <c r="O15" s="120" t="s">
        <v>310</v>
      </c>
      <c r="P15" s="121" t="s">
        <v>310</v>
      </c>
      <c r="Q15" s="121" t="s">
        <v>310</v>
      </c>
      <c r="R15" s="121" t="s">
        <v>310</v>
      </c>
      <c r="S15" s="121" t="s">
        <v>310</v>
      </c>
      <c r="T15" s="121" t="s">
        <v>310</v>
      </c>
      <c r="U15" s="121" t="s">
        <v>310</v>
      </c>
      <c r="V15" s="121" t="s">
        <v>220</v>
      </c>
      <c r="W15" s="121" t="s">
        <v>220</v>
      </c>
      <c r="X15" s="121" t="s">
        <v>220</v>
      </c>
      <c r="Y15" s="127" t="s">
        <v>170</v>
      </c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</row>
    <row r="16" s="86" customFormat="1" ht="21" customHeight="1" spans="1:261">
      <c r="A16" s="133"/>
      <c r="B16" s="129"/>
      <c r="C16" s="129"/>
      <c r="D16" s="134"/>
      <c r="E16" s="129"/>
      <c r="F16" s="129"/>
      <c r="G16" s="129"/>
      <c r="H16" s="129"/>
      <c r="I16" s="129"/>
      <c r="J16" s="129"/>
      <c r="K16" s="129"/>
      <c r="L16" s="129"/>
      <c r="M16" s="135"/>
      <c r="N16" s="110"/>
      <c r="O16" s="120"/>
      <c r="P16" s="121"/>
      <c r="Q16" s="121"/>
      <c r="R16" s="121"/>
      <c r="S16" s="121"/>
      <c r="T16" s="121"/>
      <c r="U16" s="121"/>
      <c r="V16" s="113"/>
      <c r="W16" s="113"/>
      <c r="X16" s="113"/>
      <c r="Y16" s="114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  <c r="IX16" s="89"/>
      <c r="IY16" s="89"/>
      <c r="IZ16" s="89"/>
      <c r="JA16" s="89"/>
    </row>
    <row r="17" s="86" customFormat="1" ht="17.25" spans="1:261">
      <c r="A17" s="136"/>
      <c r="B17" s="137"/>
      <c r="C17" s="137"/>
      <c r="D17" s="137"/>
      <c r="E17" s="138"/>
      <c r="F17" s="138"/>
      <c r="G17" s="138"/>
      <c r="H17" s="138"/>
      <c r="I17" s="138"/>
      <c r="J17" s="137"/>
      <c r="K17" s="137"/>
      <c r="L17" s="137"/>
      <c r="M17" s="137"/>
      <c r="N17" s="139"/>
      <c r="O17" s="140"/>
      <c r="P17" s="141"/>
      <c r="Q17" s="142"/>
      <c r="R17" s="141"/>
      <c r="S17" s="141"/>
      <c r="T17" s="141"/>
      <c r="U17" s="142"/>
      <c r="V17" s="143"/>
      <c r="W17" s="143"/>
      <c r="X17" s="143"/>
      <c r="Y17" s="144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</row>
    <row r="18" s="86" customFormat="1" spans="1:261">
      <c r="A18" s="145" t="s">
        <v>188</v>
      </c>
      <c r="B18" s="145"/>
      <c r="C18" s="145"/>
      <c r="D18" s="146"/>
      <c r="R18" s="88"/>
      <c r="S18" s="88"/>
      <c r="T18" s="88"/>
      <c r="U18" s="8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  <c r="IX18" s="89"/>
      <c r="IY18" s="89"/>
      <c r="IZ18" s="89"/>
      <c r="JA18" s="89"/>
    </row>
    <row r="19" s="86" customFormat="1" spans="1:261">
      <c r="D19" s="87"/>
      <c r="G19" s="147" t="s">
        <v>189</v>
      </c>
      <c r="H19" s="148">
        <v>46133</v>
      </c>
      <c r="I19" s="148"/>
      <c r="J19" s="147"/>
      <c r="K19" s="147" t="s">
        <v>190</v>
      </c>
      <c r="L19" s="149" t="s">
        <v>141</v>
      </c>
      <c r="M19" s="149"/>
      <c r="N19" s="88"/>
      <c r="O19" s="147"/>
      <c r="P19" s="149"/>
      <c r="Q19" s="149" t="s">
        <v>191</v>
      </c>
      <c r="R19" s="88" t="s">
        <v>144</v>
      </c>
      <c r="S19" s="88"/>
      <c r="T19" s="149"/>
      <c r="U19" s="88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  <c r="IX19" s="89"/>
      <c r="IY19" s="89"/>
      <c r="IZ19" s="89"/>
      <c r="JA19" s="89"/>
    </row>
  </sheetData>
  <mergeCells count="9">
    <mergeCell ref="A1:U1"/>
    <mergeCell ref="B2:D2"/>
    <mergeCell ref="F2:M2"/>
    <mergeCell ref="P2:U2"/>
    <mergeCell ref="B3:M3"/>
    <mergeCell ref="H19:I19"/>
    <mergeCell ref="A3:A5"/>
    <mergeCell ref="M4:M5"/>
    <mergeCell ref="N2:N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333</v>
      </c>
      <c r="B2" s="5" t="s">
        <v>334</v>
      </c>
      <c r="C2" s="5" t="s">
        <v>335</v>
      </c>
      <c r="D2" s="5" t="s">
        <v>336</v>
      </c>
      <c r="E2" s="5" t="s">
        <v>337</v>
      </c>
      <c r="F2" s="5" t="s">
        <v>338</v>
      </c>
      <c r="G2" s="5" t="s">
        <v>339</v>
      </c>
      <c r="H2" s="73" t="s">
        <v>340</v>
      </c>
      <c r="I2" s="4" t="s">
        <v>341</v>
      </c>
      <c r="J2" s="4" t="s">
        <v>342</v>
      </c>
      <c r="K2" s="4" t="s">
        <v>343</v>
      </c>
      <c r="L2" s="4" t="s">
        <v>344</v>
      </c>
      <c r="M2" s="4" t="s">
        <v>345</v>
      </c>
      <c r="N2" s="5" t="s">
        <v>346</v>
      </c>
      <c r="O2" s="5" t="s">
        <v>347</v>
      </c>
    </row>
    <row r="3" s="1" customFormat="1" ht="16.5" spans="1:15">
      <c r="A3" s="4"/>
      <c r="B3" s="8"/>
      <c r="C3" s="8"/>
      <c r="D3" s="8"/>
      <c r="E3" s="8"/>
      <c r="F3" s="8"/>
      <c r="G3" s="8"/>
      <c r="H3" s="74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8"/>
      <c r="O3" s="8"/>
    </row>
    <row r="4" ht="20" customHeight="1" spans="1:15">
      <c r="A4" s="75">
        <v>1</v>
      </c>
      <c r="B4" s="32">
        <v>260305129</v>
      </c>
      <c r="C4" s="47" t="s">
        <v>348</v>
      </c>
      <c r="D4" s="32" t="s">
        <v>121</v>
      </c>
      <c r="E4" s="33" t="s">
        <v>349</v>
      </c>
      <c r="F4" s="14" t="s">
        <v>350</v>
      </c>
      <c r="G4" s="76" t="s">
        <v>65</v>
      </c>
      <c r="H4" s="11" t="s">
        <v>65</v>
      </c>
      <c r="I4" s="77">
        <v>3</v>
      </c>
      <c r="J4" s="78">
        <v>1</v>
      </c>
      <c r="K4" s="78">
        <v>1</v>
      </c>
      <c r="L4" s="78">
        <v>1</v>
      </c>
      <c r="M4" s="11">
        <v>0</v>
      </c>
      <c r="N4" s="11">
        <f>SUM(I4:M4)</f>
        <v>6</v>
      </c>
      <c r="O4" s="11" t="s">
        <v>351</v>
      </c>
    </row>
    <row r="5" ht="20" customHeight="1" spans="1:15">
      <c r="A5" s="75"/>
      <c r="B5" s="32"/>
      <c r="C5" s="14"/>
      <c r="D5" s="14"/>
      <c r="E5" s="14"/>
      <c r="F5" s="14"/>
      <c r="G5" s="76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9"/>
      <c r="B6" s="19"/>
      <c r="C6" s="19"/>
      <c r="D6" s="19"/>
      <c r="E6" s="20"/>
      <c r="F6" s="19"/>
      <c r="G6" s="80"/>
      <c r="H6" s="81"/>
      <c r="I6" s="78"/>
      <c r="J6" s="78"/>
      <c r="K6" s="78"/>
      <c r="L6" s="78"/>
      <c r="M6" s="78"/>
      <c r="N6" s="81"/>
      <c r="O6" s="81"/>
    </row>
    <row r="7" ht="20" customHeight="1" spans="1:15">
      <c r="A7" s="79"/>
      <c r="B7" s="19"/>
      <c r="C7" s="19"/>
      <c r="D7" s="19"/>
      <c r="E7" s="20"/>
      <c r="F7" s="19"/>
      <c r="G7" s="80"/>
      <c r="H7" s="81"/>
      <c r="I7" s="78"/>
      <c r="J7" s="78"/>
      <c r="K7" s="78"/>
      <c r="L7" s="78"/>
      <c r="M7" s="78"/>
      <c r="N7" s="81"/>
      <c r="O7" s="81"/>
    </row>
    <row r="8" ht="20" customHeight="1" spans="1:15">
      <c r="A8" s="11"/>
      <c r="B8" s="65"/>
      <c r="C8" s="65"/>
      <c r="D8" s="65"/>
      <c r="E8" s="82"/>
      <c r="F8" s="65"/>
      <c r="G8" s="11"/>
      <c r="H8" s="12"/>
      <c r="I8" s="77"/>
      <c r="J8" s="78"/>
      <c r="K8" s="78"/>
      <c r="L8" s="78"/>
      <c r="M8" s="11"/>
      <c r="N8" s="11"/>
      <c r="O8" s="12"/>
    </row>
    <row r="9" s="2" customFormat="1" ht="18.75" spans="1:15">
      <c r="A9" s="22" t="s">
        <v>352</v>
      </c>
      <c r="B9" s="23"/>
      <c r="C9" s="65"/>
      <c r="D9" s="24"/>
      <c r="E9" s="25"/>
      <c r="F9" s="65"/>
      <c r="G9" s="11"/>
      <c r="H9" s="40"/>
      <c r="I9" s="35"/>
      <c r="J9" s="22" t="s">
        <v>353</v>
      </c>
      <c r="K9" s="23"/>
      <c r="L9" s="23"/>
      <c r="M9" s="24"/>
      <c r="N9" s="23"/>
      <c r="O9" s="26"/>
    </row>
    <row r="10" ht="61" customHeight="1" spans="1:15">
      <c r="A10" s="83" t="s">
        <v>354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2026-04-23T03:47:11Z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