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745" windowHeight="9675" tabRatio="727" firstSheet="1" activeTab="3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洗水尺寸）" sheetId="14" state="hidden" r:id="rId6"/>
    <sheet name="验货尺寸表 （中期尺寸）" sheetId="16" r:id="rId7"/>
    <sheet name="验货尺寸表 （中期洗水尺寸2）" sheetId="17" r:id="rId8"/>
    <sheet name="尾期1" sheetId="5" r:id="rId9"/>
    <sheet name="尾期2" sheetId="15" state="hidden" r:id="rId10"/>
    <sheet name="验货尺寸表" sheetId="6" r:id="rId11"/>
    <sheet name="1.面料验布" sheetId="7" r:id="rId12"/>
    <sheet name="2.面料缩率" sheetId="8" r:id="rId13"/>
    <sheet name="3.面料互染" sheetId="9" r:id="rId14"/>
    <sheet name="4.面料静水压" sheetId="10" r:id="rId15"/>
    <sheet name="6.织带类缩率测试" sheetId="12" r:id="rId16"/>
    <sheet name="5.特殊工艺测试" sheetId="11" r:id="rId17"/>
    <sheet name="Sheet1" sheetId="18" r:id="rId18"/>
  </sheets>
  <definedNames>
    <definedName name="TAB_RANGE" localSheetId="3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<sst xmlns="http://schemas.openxmlformats.org/spreadsheetml/2006/main" count="1629" uniqueCount="484">
  <si>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</si>
  <si>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</si>
  <si>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</si>
  <si>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</si>
  <si>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</si>
  <si>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</si>
  <si>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</si>
  <si>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</si>
  <si>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</si>
  <si>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</si>
  <si>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</si>
  <si>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</si>
  <si>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</si>
  <si>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</si>
  <si>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</si>
  <si>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</si>
  <si>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</si>
  <si>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</si>
  <si>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</si>
  <si>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</si>
  <si>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</si>
  <si>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</si>
  <si>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</si>
  <si>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</si>
  <si>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</si>
  <si>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</si>
  <si>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</si>
  <si>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</si>
  <si>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</si>
  <si>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</si>
  <si>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</si>
  <si>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</si>
  <si>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</si>
  <si>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</si>
  <si>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</si>
  <si>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</si>
  <si>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</si>
  <si>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</si>
  <si>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</si>
  <si>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</si>
  <si>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</si>
  <si>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</si>
  <si>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</si>
  <si>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</si>
  <si>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</si>
  <si>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</si>
  <si>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</si>
  <si>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</si>
  <si>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</si>
  <si>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</si>
  <si>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</si>
  <si>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</si>
  <si>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</si>
  <si>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</si>
  <si>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团购订单</t>
  </si>
  <si>
    <t>合同签订方</t>
  </si>
  <si>
    <t>中山新诚服饰有限公司</t>
  </si>
  <si>
    <t>生产工厂</t>
  </si>
  <si>
    <t>订单基础信息</t>
  </si>
  <si>
    <t>生产•出货进度</t>
  </si>
  <si>
    <t>指示•确认资料</t>
  </si>
  <si>
    <t>款号</t>
  </si>
  <si>
    <t>TAJJFO81933</t>
  </si>
  <si>
    <t>合同交期</t>
  </si>
  <si>
    <t>产前确认样</t>
  </si>
  <si>
    <t>有</t>
  </si>
  <si>
    <t>无</t>
  </si>
  <si>
    <t>品名</t>
  </si>
  <si>
    <t>男士POLO短袖T恤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</si>
  <si>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</si>
  <si>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</si>
  <si>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</si>
  <si>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</si>
  <si>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</si>
  <si>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</si>
  <si>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10500件</t>
  </si>
  <si>
    <t>包装预计完成日</t>
  </si>
  <si>
    <t>印花、刺绣确认样</t>
  </si>
  <si>
    <t>采购凭证编号：</t>
  </si>
  <si>
    <t>CGDD26041600018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</si>
  <si>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</si>
  <si>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</si>
  <si>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</si>
  <si>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</si>
  <si>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</si>
  <si>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</si>
  <si>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</si>
  <si>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</si>
  <si>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</si>
  <si>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</si>
  <si>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</si>
  <si>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</si>
  <si>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</si>
  <si>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</si>
  <si>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</si>
  <si>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</si>
  <si>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</si>
  <si>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</si>
  <si>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r>
      <rPr>
        <b/>
        <sz val="11"/>
        <rFont val="宋体"/>
        <charset val="134"/>
      </rPr>
      <t>补充事项：</t>
    </r>
    <r>
      <rPr>
        <b/>
        <sz val="11"/>
        <color rgb="FFFF0000"/>
        <rFont val="宋体"/>
        <charset val="134"/>
      </rPr>
      <t>无异常</t>
    </r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</si>
  <si>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</si>
  <si>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</si>
  <si>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</si>
  <si>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</si>
  <si>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</si>
  <si>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</si>
  <si>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</si>
  <si>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r>
      <rPr>
        <b/>
        <sz val="11"/>
        <rFont val="宋体"/>
        <charset val="134"/>
      </rPr>
      <t>问题描述：</t>
    </r>
    <r>
      <rPr>
        <b/>
        <sz val="11"/>
        <color rgb="FFFF0000"/>
        <rFont val="宋体"/>
        <charset val="134"/>
      </rPr>
      <t>无异常。</t>
    </r>
  </si>
  <si>
    <t>【裁剪完成情况】</t>
  </si>
  <si>
    <t>①裁剪完成比例（%）：</t>
  </si>
  <si>
    <t xml:space="preserve">     号型     颜色</t>
  </si>
  <si>
    <t>S/165/88B</t>
  </si>
  <si>
    <t>M/170/92B</t>
  </si>
  <si>
    <t>L/175/96B</t>
  </si>
  <si>
    <t>XL/180/100B</t>
  </si>
  <si>
    <t>XXL/185/104B</t>
  </si>
  <si>
    <t>XXXL/190/108B</t>
  </si>
  <si>
    <t>未裁齐原因</t>
  </si>
  <si>
    <t>黑色G01X</t>
  </si>
  <si>
    <t>已裁齐</t>
  </si>
  <si>
    <t>素白GC6X</t>
  </si>
  <si>
    <t>蓝冰色C07X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</si>
  <si>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</si>
  <si>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黑色L/20件</t>
  </si>
  <si>
    <t>【规格确认】</t>
  </si>
  <si>
    <t>①规格测量明细以插入附件形式列明，并注明洗前洗后规格</t>
  </si>
  <si>
    <t>②规格异常情况</t>
  </si>
  <si>
    <r>
      <rPr>
        <b/>
        <sz val="10"/>
        <rFont val="宋体"/>
        <charset val="134"/>
      </rPr>
      <t>备注：</t>
    </r>
    <r>
      <rPr>
        <b/>
        <sz val="10"/>
        <color rgb="FFFF0000"/>
        <rFont val="宋体"/>
        <charset val="134"/>
      </rPr>
      <t>规格无异常</t>
    </r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</si>
  <si>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</si>
  <si>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1.领嘴左右太细 及起角欠弯顺</t>
  </si>
  <si>
    <t>2.胸筒宽窄太细 及筒周骨位起皱</t>
  </si>
  <si>
    <t>3.上袖口扁机宽窄太细 另封苏骨位高低</t>
  </si>
  <si>
    <t>4.脚叉前后长短欠对称</t>
  </si>
  <si>
    <t>以上问题请及时改正。</t>
  </si>
  <si>
    <t>【耐洗水确认】</t>
  </si>
  <si>
    <t>粘衬</t>
  </si>
  <si>
    <t>胶膜</t>
  </si>
  <si>
    <t>扭曲</t>
  </si>
  <si>
    <r>
      <rPr>
        <b/>
        <sz val="11"/>
        <rFont val="宋体"/>
        <charset val="134"/>
      </rPr>
      <t>补充事项：</t>
    </r>
    <r>
      <rPr>
        <b/>
        <sz val="11"/>
        <color rgb="FFFF0000"/>
        <rFont val="宋体"/>
        <charset val="134"/>
      </rPr>
      <t>洗后无异常</t>
    </r>
  </si>
  <si>
    <t>【重大改善说明及整改复核时间】</t>
  </si>
  <si>
    <t>1，问题点中期检验复核改进情况。</t>
  </si>
  <si>
    <t>检验部门</t>
  </si>
  <si>
    <t>服装品控部</t>
  </si>
  <si>
    <t>检验担当</t>
  </si>
  <si>
    <t>林丙锦</t>
  </si>
  <si>
    <t>查验时间</t>
  </si>
  <si>
    <t>工厂负责人</t>
  </si>
  <si>
    <t>冯正莲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</si>
  <si>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</si>
  <si>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</si>
  <si>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</si>
  <si>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</si>
  <si>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</si>
  <si>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</si>
  <si>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S</t>
  </si>
  <si>
    <t>M</t>
  </si>
  <si>
    <t>L</t>
  </si>
  <si>
    <t>XL</t>
  </si>
  <si>
    <t>XXL</t>
  </si>
  <si>
    <t>XXXL</t>
  </si>
  <si>
    <t>XXXXL</t>
  </si>
  <si>
    <t>XXXXXL</t>
  </si>
  <si>
    <t>黑色L</t>
  </si>
  <si>
    <t>白色/XXL</t>
  </si>
  <si>
    <t>165/88B</t>
  </si>
  <si>
    <t>170/92B</t>
  </si>
  <si>
    <t>175/96B</t>
  </si>
  <si>
    <t>180/100B</t>
  </si>
  <si>
    <t>185/104B</t>
  </si>
  <si>
    <t>190/108B</t>
  </si>
  <si>
    <t>195/112B</t>
  </si>
  <si>
    <t>200/116B</t>
  </si>
  <si>
    <t>洗前/洗后</t>
  </si>
  <si>
    <t>后中长</t>
  </si>
  <si>
    <t>+1.5</t>
  </si>
  <si>
    <t>+2</t>
  </si>
  <si>
    <t>+1</t>
  </si>
  <si>
    <t>+1/+1.3</t>
  </si>
  <si>
    <t>+1/+1</t>
  </si>
  <si>
    <t>胸围</t>
  </si>
  <si>
    <t>-/-1</t>
  </si>
  <si>
    <t>-1/-2</t>
  </si>
  <si>
    <t>腰围</t>
  </si>
  <si>
    <t>+1/-1</t>
  </si>
  <si>
    <t>下摆</t>
  </si>
  <si>
    <t>106</t>
  </si>
  <si>
    <t>-/-</t>
  </si>
  <si>
    <t>+1/-2</t>
  </si>
  <si>
    <t>肩宽</t>
  </si>
  <si>
    <t>45.5</t>
  </si>
  <si>
    <t>+0.5</t>
  </si>
  <si>
    <t>-0.5</t>
  </si>
  <si>
    <t>-0.5/-0.5</t>
  </si>
  <si>
    <t>-0.4/-0.4</t>
  </si>
  <si>
    <t>肩点短袖长</t>
  </si>
  <si>
    <t>-</t>
  </si>
  <si>
    <t>袖肥</t>
  </si>
  <si>
    <t>19.5</t>
  </si>
  <si>
    <t>+0.2/-0.6</t>
  </si>
  <si>
    <t>袖口松量</t>
  </si>
  <si>
    <t>+0.3</t>
  </si>
  <si>
    <t>+0.2/+0.2</t>
  </si>
  <si>
    <t>底领高</t>
  </si>
  <si>
    <t>扁机领长</t>
  </si>
  <si>
    <t>领尖长</t>
  </si>
  <si>
    <t>-0.3</t>
  </si>
  <si>
    <t>门襟高</t>
  </si>
  <si>
    <t>门襟宽</t>
  </si>
  <si>
    <t>备注：</t>
  </si>
  <si>
    <t xml:space="preserve">     初期请洗测2-3件，有问题的另加测量数量。</t>
  </si>
  <si>
    <t>验货时间：4-14</t>
  </si>
  <si>
    <t>跟单QC:代克荣</t>
  </si>
  <si>
    <t>工厂负责人：冯正莲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</si>
  <si>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</si>
  <si>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</si>
  <si>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</si>
  <si>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</si>
  <si>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</si>
  <si>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</si>
  <si>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</si>
  <si>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初期问题点已改善</t>
  </si>
  <si>
    <t>【附属资料确认】</t>
  </si>
  <si>
    <r>
      <rPr>
        <b/>
        <sz val="11"/>
        <rFont val="宋体"/>
        <charset val="134"/>
      </rPr>
      <t>备注：</t>
    </r>
    <r>
      <rPr>
        <b/>
        <sz val="11"/>
        <color rgb="FFFF0000"/>
        <rFont val="宋体"/>
        <charset val="134"/>
      </rPr>
      <t>无异常</t>
    </r>
  </si>
  <si>
    <t>【检验明细】：检验明细（要求齐色、齐号至少10件检查）</t>
  </si>
  <si>
    <t>黑色S/20 M/10 L/20 XXL/10 4XL/10 5XL/5</t>
  </si>
  <si>
    <t>素白M/10 XXL/10</t>
  </si>
  <si>
    <t>冰蓝色M/10 XXXL/10</t>
  </si>
  <si>
    <t>【耐水洗测试】：耐洗水测试明细（要求齐色、齐号）</t>
  </si>
  <si>
    <r>
      <rPr>
        <b/>
        <sz val="11"/>
        <rFont val="宋体"/>
        <charset val="134"/>
      </rPr>
      <t>说明：</t>
    </r>
    <r>
      <rPr>
        <b/>
        <sz val="11"/>
        <color rgb="FFFF0000"/>
        <rFont val="宋体"/>
        <charset val="134"/>
      </rPr>
      <t>洗前洗后规格未超标</t>
    </r>
  </si>
  <si>
    <r>
      <rPr>
        <b/>
        <sz val="11"/>
        <rFont val="宋体"/>
        <charset val="134"/>
      </rPr>
      <t>补充事项：</t>
    </r>
    <r>
      <rPr>
        <b/>
        <sz val="11"/>
        <color rgb="FFFF0000"/>
        <rFont val="宋体"/>
        <charset val="134"/>
      </rPr>
      <t>洗后成衣无异常</t>
    </r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</si>
  <si>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</si>
  <si>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1.前领起皱，及左右长短</t>
  </si>
  <si>
    <t>2.领嘴 左右太细 及起脚欠圆顺</t>
  </si>
  <si>
    <t>3.筒底起皱</t>
  </si>
  <si>
    <t>4.下级领松紧及扭纹</t>
  </si>
  <si>
    <t>5.脚叉长短 冚脚袖口外露毛边</t>
  </si>
  <si>
    <t>6.上袖欠分中夹底多布</t>
  </si>
  <si>
    <t>【整改的严重缺陷及整改复核时间】</t>
  </si>
  <si>
    <t>尾期复核品质情况</t>
  </si>
  <si>
    <t>TAJJFO82933</t>
  </si>
  <si>
    <t>4XL</t>
  </si>
  <si>
    <t>5XL</t>
  </si>
  <si>
    <t>黑色洗前</t>
  </si>
  <si>
    <t>黑色洗前/洗后</t>
  </si>
  <si>
    <t>蓝冰色洗前</t>
  </si>
  <si>
    <t>素白洗前</t>
  </si>
  <si>
    <t>+1.5/+1</t>
  </si>
  <si>
    <t>+1.5/+1.5</t>
  </si>
  <si>
    <t>1.5/+1.5</t>
  </si>
  <si>
    <t>-0.5/-0.8</t>
  </si>
  <si>
    <t>-2/-3</t>
  </si>
  <si>
    <t>-/-2</t>
  </si>
  <si>
    <t>+1/-</t>
  </si>
  <si>
    <t>-1/-1</t>
  </si>
  <si>
    <t>-1.5/-2</t>
  </si>
  <si>
    <t>-0.1/-0.1</t>
  </si>
  <si>
    <t>-0.2/-0.2</t>
  </si>
  <si>
    <t>+0.5/-0.3</t>
  </si>
  <si>
    <t>-0.2/-0.5</t>
  </si>
  <si>
    <t>-/-0.3</t>
  </si>
  <si>
    <t>+0.3/-</t>
  </si>
  <si>
    <t>+0.5/-</t>
  </si>
  <si>
    <t>+0.5/+0.3</t>
  </si>
  <si>
    <t>+0.5/+0.5</t>
  </si>
  <si>
    <t>-0.3/-0.3</t>
  </si>
  <si>
    <t>-0.4/-0.6</t>
  </si>
  <si>
    <t>-0.6/-0.6</t>
  </si>
  <si>
    <t>-0.2/-0.4</t>
  </si>
  <si>
    <t>-0.9/-0.9</t>
  </si>
  <si>
    <t>-0.2/-0.3</t>
  </si>
  <si>
    <t>验货时间：2-1</t>
  </si>
  <si>
    <t>黑色</t>
  </si>
  <si>
    <t>素白</t>
  </si>
  <si>
    <t>冰蓝色</t>
  </si>
  <si>
    <t>冰蓝</t>
  </si>
  <si>
    <t>+1.5/+2</t>
  </si>
  <si>
    <t>+1/+0.5</t>
  </si>
  <si>
    <t>+0.5/+1</t>
  </si>
  <si>
    <t>-/+1</t>
  </si>
  <si>
    <t>-1/-</t>
  </si>
  <si>
    <t>+1/+2</t>
  </si>
  <si>
    <t>+2/+1</t>
  </si>
  <si>
    <t>+2/+2</t>
  </si>
  <si>
    <t>-0.2/-</t>
  </si>
  <si>
    <t>-1/-0.3</t>
  </si>
  <si>
    <t>-0.4/+0.6</t>
  </si>
  <si>
    <t>-0.5/-0.6</t>
  </si>
  <si>
    <t>-0.5/-</t>
  </si>
  <si>
    <t>-0.5/+0.5</t>
  </si>
  <si>
    <t>-/-0.5</t>
  </si>
  <si>
    <t>+0.2/-</t>
  </si>
  <si>
    <t>-/-0.2</t>
  </si>
  <si>
    <t>-/+0.5</t>
  </si>
  <si>
    <t>-0.4/-</t>
  </si>
  <si>
    <t>+0.2/+0.6</t>
  </si>
  <si>
    <t>+0.4/-</t>
  </si>
  <si>
    <t>-0.1/-</t>
  </si>
  <si>
    <t>验货时间：4-21</t>
  </si>
  <si>
    <t>+2/+1.5</t>
  </si>
  <si>
    <t>+1.5/+1.3</t>
  </si>
  <si>
    <t>-0.7/-0.7</t>
  </si>
  <si>
    <t>-0.3/-0.5</t>
  </si>
  <si>
    <t>+0.3/-0.3</t>
  </si>
  <si>
    <t>QC出货报告书</t>
  </si>
  <si>
    <t>合同日期</t>
  </si>
  <si>
    <t>检验资料确认</t>
  </si>
  <si>
    <t>交货形式</t>
  </si>
  <si>
    <t>直发</t>
  </si>
  <si>
    <t>面料第三方合格报告</t>
  </si>
  <si>
    <t>验货次数</t>
  </si>
  <si>
    <t>一次</t>
  </si>
  <si>
    <t>非直发</t>
  </si>
  <si>
    <t>苏州库</t>
  </si>
  <si>
    <t>天津库</t>
  </si>
  <si>
    <t>成品第三方合格报告</t>
  </si>
  <si>
    <t>验货数量</t>
  </si>
  <si>
    <t>315件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</si>
  <si>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</si>
  <si>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</si>
  <si>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</si>
  <si>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</si>
  <si>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</si>
  <si>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</si>
  <si>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</si>
  <si>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</si>
  <si>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采购凭证编号：CGDD25041400017</t>
  </si>
  <si>
    <t>中期检验重大改善项目</t>
  </si>
  <si>
    <t>改善结果</t>
  </si>
  <si>
    <t>已改善</t>
  </si>
  <si>
    <t>无异常</t>
  </si>
  <si>
    <t>全色耐洗水测试</t>
  </si>
  <si>
    <t>洗后结果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</si>
  <si>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</si>
  <si>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</si>
  <si>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</si>
  <si>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</si>
  <si>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</si>
  <si>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</si>
  <si>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</si>
  <si>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</si>
  <si>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</si>
  <si>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齐色齐码抽查315件</t>
  </si>
  <si>
    <t>情况说明：</t>
  </si>
  <si>
    <t xml:space="preserve">【问题点描述】  </t>
  </si>
  <si>
    <t>1.内领下级领起扭</t>
  </si>
  <si>
    <t>2.前后领骨左右两端皱</t>
  </si>
  <si>
    <t>3.脏污、线头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</si>
  <si>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</si>
  <si>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</si>
  <si>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</si>
  <si>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</si>
  <si>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</si>
  <si>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</si>
  <si>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检验合格无返修</t>
  </si>
  <si>
    <t>服装QC部门</t>
  </si>
  <si>
    <t>检验人</t>
  </si>
  <si>
    <t>郭春花</t>
  </si>
  <si>
    <t>成人期货</t>
  </si>
  <si>
    <t>TAJJAN81054</t>
  </si>
  <si>
    <t>产品名称</t>
  </si>
  <si>
    <t>男式短袖T恤</t>
  </si>
  <si>
    <t>制作工厂</t>
  </si>
  <si>
    <t>二次</t>
  </si>
  <si>
    <t>采购凭证编号：CGDD24112100028</t>
  </si>
  <si>
    <t>岩梯绿DH6X   S#13件 M#13件,L#13件,XL#14件,XXL#13件,XXXL13件</t>
  </si>
  <si>
    <t>山影灰G88X   S#13件 M#13件,L#13件,XL#14件,XXL#13件,XXXL13件</t>
  </si>
  <si>
    <t>黑色G01X     S#13件 M#13件,L#13件,XL#14件,XXL#13件,XXXL13件</t>
  </si>
  <si>
    <t>藏蓝C03X     S#13件 M#13件,L#13件,XL#13件,XXL#13件,XXXL13件</t>
  </si>
  <si>
    <t>1.下摆压胶起褶</t>
  </si>
  <si>
    <t>2.下摆压胶有亮印</t>
  </si>
  <si>
    <t>3.领型不圆顺</t>
  </si>
  <si>
    <t>返修已修复，抽验未超标。</t>
  </si>
  <si>
    <t>姓名</t>
  </si>
  <si>
    <t>3XL</t>
  </si>
  <si>
    <t>+1/+1.5</t>
  </si>
  <si>
    <t>藏蓝</t>
  </si>
  <si>
    <t>-1/+1</t>
  </si>
  <si>
    <t>-2/-2.5</t>
  </si>
  <si>
    <t>+2/-</t>
  </si>
  <si>
    <t>+0.3/+0.3</t>
  </si>
  <si>
    <t>+0.6/+0.5</t>
  </si>
  <si>
    <t>-/+0.7</t>
  </si>
  <si>
    <t>-/+0.3</t>
  </si>
  <si>
    <t>+1/+1.2</t>
  </si>
  <si>
    <t>+0.5/+0.2</t>
  </si>
  <si>
    <t>+1.2/+1</t>
  </si>
  <si>
    <t>+0.4/+0.5</t>
  </si>
  <si>
    <t>+0.2/-0.5</t>
  </si>
  <si>
    <t>+0.5/-0.5</t>
  </si>
  <si>
    <t>+0.8/+0.5</t>
  </si>
  <si>
    <t>-/-0.4</t>
  </si>
  <si>
    <t>验货时间：5-3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</si>
  <si>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</si>
  <si>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</si>
  <si>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</si>
  <si>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</si>
  <si>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</si>
  <si>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</si>
  <si>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</si>
  <si>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</si>
  <si>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</si>
  <si>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</si>
  <si>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</si>
  <si>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</si>
  <si>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</si>
  <si>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</si>
  <si>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</si>
  <si>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</si>
  <si>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</si>
  <si>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26B195</t>
  </si>
  <si>
    <t>C07X蓝冰色</t>
  </si>
  <si>
    <t>新诚</t>
  </si>
  <si>
    <t>合格</t>
  </si>
  <si>
    <t>YES</t>
  </si>
  <si>
    <t>GC6X素白</t>
  </si>
  <si>
    <t>260227378R</t>
  </si>
  <si>
    <t>G01X黑色</t>
  </si>
  <si>
    <t>260227379R</t>
  </si>
  <si>
    <t>制表时间：3-20</t>
  </si>
  <si>
    <r>
      <rPr>
        <b/>
        <sz val="14"/>
        <color theme="1"/>
        <rFont val="宋体"/>
        <charset val="134"/>
        <scheme val="minor"/>
      </rPr>
      <t>测试人签名：</t>
    </r>
    <r>
      <rPr>
        <b/>
        <sz val="14"/>
        <color rgb="FFFF0000"/>
        <rFont val="宋体"/>
        <charset val="134"/>
        <scheme val="minor"/>
      </rPr>
      <t>兰吉贵</t>
    </r>
  </si>
  <si>
    <t xml:space="preserve">测试要求：
1、面料到厂第一时间做测试，根据面料的实际情况，可每缸抽取1-2卷过验布机。
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</si>
  <si>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</si>
  <si>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</si>
  <si>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</si>
  <si>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</si>
  <si>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</si>
  <si>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</si>
  <si>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</si>
  <si>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</si>
  <si>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径向：-1纬向-2.5</t>
  </si>
  <si>
    <t>制表时间：3-23</t>
  </si>
  <si>
    <t>测试要求：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</si>
  <si>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</si>
  <si>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</si>
  <si>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</si>
  <si>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</si>
  <si>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</si>
  <si>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</si>
  <si>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</si>
  <si>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</si>
  <si>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</si>
  <si>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</si>
  <si>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无拼色情况没做,深色已做浸泡测试无异常。</t>
  </si>
  <si>
    <t>物料6</t>
  </si>
  <si>
    <t>物料7</t>
  </si>
  <si>
    <t>物料8</t>
  </si>
  <si>
    <t>物料9</t>
  </si>
  <si>
    <t>物料10</t>
  </si>
  <si>
    <t>制表时间：</t>
  </si>
  <si>
    <r>
      <rPr>
        <b/>
        <sz val="14"/>
        <color theme="1"/>
        <rFont val="宋体"/>
        <charset val="134"/>
        <scheme val="minor"/>
      </rPr>
      <t>测试人签名：</t>
    </r>
    <r>
      <rPr>
        <b/>
        <sz val="14"/>
        <color rgb="FFFF0000"/>
        <rFont val="宋体"/>
        <charset val="134"/>
        <scheme val="minor"/>
      </rPr>
      <t>XXX</t>
    </r>
  </si>
  <si>
    <t>测试要求：
1、面辅料到厂第一时间做测试，根据面料的实际情况，每色每缸做。
2、水温40°洗水40分钟，机洗一个程序，洗水共计5次。</t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</si>
  <si>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</si>
  <si>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</si>
  <si>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</si>
  <si>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</si>
  <si>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</si>
  <si>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</si>
  <si>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</si>
  <si>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无压胶工艺</t>
  </si>
  <si>
    <t>测试人签名：</t>
  </si>
  <si>
    <t>测试要求：
1、面料到厂第一时间做测试，根据面料的实际情况，每色每缸抽取1-2卷测试。
2、成衣制作时每天、每款、每色、每号需做水压测试。</t>
  </si>
  <si>
    <t>TOREAD - 织带类缩率测试报告登记表</t>
  </si>
  <si>
    <t>气烫缩</t>
  </si>
  <si>
    <t>经向百分比</t>
  </si>
  <si>
    <t>无织带</t>
  </si>
  <si>
    <t>制表时间：12-2</t>
  </si>
  <si>
    <t>测试人签名：徐中磊</t>
  </si>
  <si>
    <t xml:space="preserve">测试要求：
1、织带及弹力织带、像根松紧、包边条等到厂后第一时间，做测试。
</t>
  </si>
  <si>
    <t>TOREAD-特殊工艺测试报告登记表</t>
  </si>
  <si>
    <t>使用部位</t>
  </si>
  <si>
    <t>物料工艺1</t>
  </si>
  <si>
    <t>物料工艺2</t>
  </si>
  <si>
    <t>物料工艺3</t>
  </si>
  <si>
    <t>前胸</t>
  </si>
  <si>
    <t>烫标</t>
  </si>
  <si>
    <t>洗测2次</t>
  </si>
  <si>
    <t>洗测3次</t>
  </si>
  <si>
    <t>洗测4次</t>
  </si>
  <si>
    <t>后幅</t>
  </si>
  <si>
    <t>烫唛</t>
  </si>
  <si>
    <t>洗测5次</t>
  </si>
  <si>
    <t>洗测6次</t>
  </si>
  <si>
    <t>制表时间：4-5</t>
  </si>
  <si>
    <r>
      <rPr>
        <b/>
        <sz val="14"/>
        <color theme="1"/>
        <rFont val="宋体"/>
        <charset val="134"/>
        <scheme val="minor"/>
      </rPr>
      <t>测试人签名：</t>
    </r>
    <r>
      <rPr>
        <b/>
        <sz val="14"/>
        <color rgb="FFFF0000"/>
        <rFont val="宋体"/>
        <charset val="134"/>
        <scheme val="minor"/>
      </rPr>
      <t>曾洁红/李天强</t>
    </r>
  </si>
  <si>
    <t>测试要求：
1、胶条、装饰胶膜、印花类、生粘、激光开孔类
2、每款上线前做测试。
3、水温40°洗水40分钟，机洗一个程序，洗水共计5次。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</si>
</sst>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+0.0;\-0.0;0;@"/>
    <numFmt numFmtId="177" formatCode="0.0_ "/>
  </numFmts>
  <fonts count="63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sz val="12"/>
      <color rgb="FFFF0000"/>
      <name val="宋体"/>
      <charset val="134"/>
      <scheme val="minor"/>
    </font>
    <font>
      <sz val="9"/>
      <color rgb="FFFF0000"/>
      <name val="宋体"/>
      <charset val="134"/>
    </font>
    <font>
      <sz val="9"/>
      <color rgb="FFFF0000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2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1"/>
      <color rgb="FFFF0000"/>
      <name val="宋体"/>
      <charset val="134"/>
    </font>
    <font>
      <sz val="12"/>
      <color rgb="FFFF0000"/>
      <name val="宋体"/>
      <charset val="134"/>
    </font>
    <font>
      <b/>
      <sz val="10"/>
      <name val="微软雅黑"/>
      <charset val="134"/>
    </font>
    <font>
      <b/>
      <sz val="10"/>
      <color rgb="FFFF0000"/>
      <name val="微软雅黑"/>
      <charset val="134"/>
    </font>
    <font>
      <sz val="10"/>
      <name val="微软雅黑"/>
      <charset val="134"/>
    </font>
    <font>
      <b/>
      <sz val="12"/>
      <color rgb="FFFF0000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color rgb="FFFF0000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0"/>
      <color rgb="FFFF0000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sz val="11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color theme="1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b/>
      <sz val="14"/>
      <color rgb="FFFF0000"/>
      <name val="宋体"/>
      <charset val="134"/>
      <scheme val="minor"/>
    </font>
    <font>
      <b/>
      <sz val="11"/>
      <color rgb="FFFF0000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/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43" fontId="40" fillId="0" borderId="0" applyFont="0" applyFill="0" applyBorder="0" applyAlignment="0" applyProtection="0">
      <alignment vertical="center"/>
    </xf>
    <xf numFmtId="44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41" fontId="40" fillId="0" borderId="0" applyFont="0" applyFill="0" applyBorder="0" applyAlignment="0" applyProtection="0">
      <alignment vertical="center"/>
    </xf>
    <xf numFmtId="42" fontId="40" fillId="0" borderId="0" applyFon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0" fillId="8" borderId="70" applyNumberFormat="0" applyFont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71" applyNumberFormat="0" applyFill="0" applyAlignment="0" applyProtection="0">
      <alignment vertical="center"/>
    </xf>
    <xf numFmtId="0" fontId="47" fillId="0" borderId="71" applyNumberFormat="0" applyFill="0" applyAlignment="0" applyProtection="0">
      <alignment vertical="center"/>
    </xf>
    <xf numFmtId="0" fontId="48" fillId="0" borderId="72" applyNumberFormat="0" applyFill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9" borderId="73" applyNumberFormat="0" applyAlignment="0" applyProtection="0">
      <alignment vertical="center"/>
    </xf>
    <xf numFmtId="0" fontId="50" fillId="10" borderId="74" applyNumberFormat="0" applyAlignment="0" applyProtection="0">
      <alignment vertical="center"/>
    </xf>
    <xf numFmtId="0" fontId="51" fillId="10" borderId="73" applyNumberFormat="0" applyAlignment="0" applyProtection="0">
      <alignment vertical="center"/>
    </xf>
    <xf numFmtId="0" fontId="52" fillId="11" borderId="75" applyNumberFormat="0" applyAlignment="0" applyProtection="0">
      <alignment vertical="center"/>
    </xf>
    <xf numFmtId="0" fontId="53" fillId="0" borderId="76" applyNumberFormat="0" applyFill="0" applyAlignment="0" applyProtection="0">
      <alignment vertical="center"/>
    </xf>
    <xf numFmtId="0" fontId="54" fillId="0" borderId="77" applyNumberFormat="0" applyFill="0" applyAlignment="0" applyProtection="0">
      <alignment vertical="center"/>
    </xf>
    <xf numFmtId="0" fontId="55" fillId="12" borderId="0" applyNumberFormat="0" applyBorder="0" applyAlignment="0" applyProtection="0">
      <alignment vertical="center"/>
    </xf>
    <xf numFmtId="0" fontId="56" fillId="13" borderId="0" applyNumberFormat="0" applyBorder="0" applyAlignment="0" applyProtection="0">
      <alignment vertical="center"/>
    </xf>
    <xf numFmtId="0" fontId="57" fillId="14" borderId="0" applyNumberFormat="0" applyBorder="0" applyAlignment="0" applyProtection="0">
      <alignment vertical="center"/>
    </xf>
    <xf numFmtId="0" fontId="58" fillId="15" borderId="0" applyNumberFormat="0" applyBorder="0" applyAlignment="0" applyProtection="0">
      <alignment vertical="center"/>
    </xf>
    <xf numFmtId="0" fontId="59" fillId="16" borderId="0" applyNumberFormat="0" applyBorder="0" applyAlignment="0" applyProtection="0">
      <alignment vertical="center"/>
    </xf>
    <xf numFmtId="0" fontId="59" fillId="7" borderId="0" applyNumberFormat="0" applyBorder="0" applyAlignment="0" applyProtection="0">
      <alignment vertical="center"/>
    </xf>
    <xf numFmtId="0" fontId="58" fillId="17" borderId="0" applyNumberFormat="0" applyBorder="0" applyAlignment="0" applyProtection="0">
      <alignment vertical="center"/>
    </xf>
    <xf numFmtId="0" fontId="58" fillId="18" borderId="0" applyNumberFormat="0" applyBorder="0" applyAlignment="0" applyProtection="0">
      <alignment vertical="center"/>
    </xf>
    <xf numFmtId="0" fontId="59" fillId="19" borderId="0" applyNumberFormat="0" applyBorder="0" applyAlignment="0" applyProtection="0">
      <alignment vertical="center"/>
    </xf>
    <xf numFmtId="0" fontId="59" fillId="20" borderId="0" applyNumberFormat="0" applyBorder="0" applyAlignment="0" applyProtection="0">
      <alignment vertical="center"/>
    </xf>
    <xf numFmtId="0" fontId="58" fillId="21" borderId="0" applyNumberFormat="0" applyBorder="0" applyAlignment="0" applyProtection="0">
      <alignment vertical="center"/>
    </xf>
    <xf numFmtId="0" fontId="58" fillId="5" borderId="0" applyNumberFormat="0" applyBorder="0" applyAlignment="0" applyProtection="0">
      <alignment vertical="center"/>
    </xf>
    <xf numFmtId="0" fontId="59" fillId="22" borderId="0" applyNumberFormat="0" applyBorder="0" applyAlignment="0" applyProtection="0">
      <alignment vertical="center"/>
    </xf>
    <xf numFmtId="0" fontId="59" fillId="23" borderId="0" applyNumberFormat="0" applyBorder="0" applyAlignment="0" applyProtection="0">
      <alignment vertical="center"/>
    </xf>
    <xf numFmtId="0" fontId="58" fillId="24" borderId="0" applyNumberFormat="0" applyBorder="0" applyAlignment="0" applyProtection="0">
      <alignment vertical="center"/>
    </xf>
    <xf numFmtId="0" fontId="58" fillId="25" borderId="0" applyNumberFormat="0" applyBorder="0" applyAlignment="0" applyProtection="0">
      <alignment vertical="center"/>
    </xf>
    <xf numFmtId="0" fontId="59" fillId="26" borderId="0" applyNumberFormat="0" applyBorder="0" applyAlignment="0" applyProtection="0">
      <alignment vertical="center"/>
    </xf>
    <xf numFmtId="0" fontId="59" fillId="27" borderId="0" applyNumberFormat="0" applyBorder="0" applyAlignment="0" applyProtection="0">
      <alignment vertical="center"/>
    </xf>
    <xf numFmtId="0" fontId="58" fillId="28" borderId="0" applyNumberFormat="0" applyBorder="0" applyAlignment="0" applyProtection="0">
      <alignment vertical="center"/>
    </xf>
    <xf numFmtId="0" fontId="58" fillId="29" borderId="0" applyNumberFormat="0" applyBorder="0" applyAlignment="0" applyProtection="0">
      <alignment vertical="center"/>
    </xf>
    <xf numFmtId="0" fontId="59" fillId="30" borderId="0" applyNumberFormat="0" applyBorder="0" applyAlignment="0" applyProtection="0">
      <alignment vertical="center"/>
    </xf>
    <xf numFmtId="0" fontId="59" fillId="31" borderId="0" applyNumberFormat="0" applyBorder="0" applyAlignment="0" applyProtection="0">
      <alignment vertical="center"/>
    </xf>
    <xf numFmtId="0" fontId="58" fillId="32" borderId="0" applyNumberFormat="0" applyBorder="0" applyAlignment="0" applyProtection="0">
      <alignment vertical="center"/>
    </xf>
    <xf numFmtId="0" fontId="58" fillId="33" borderId="0" applyNumberFormat="0" applyBorder="0" applyAlignment="0" applyProtection="0">
      <alignment vertical="center"/>
    </xf>
    <xf numFmtId="0" fontId="59" fillId="34" borderId="0" applyNumberFormat="0" applyBorder="0" applyAlignment="0" applyProtection="0">
      <alignment vertical="center"/>
    </xf>
    <xf numFmtId="0" fontId="59" fillId="35" borderId="0" applyNumberFormat="0" applyBorder="0" applyAlignment="0" applyProtection="0">
      <alignment vertical="center"/>
    </xf>
    <xf numFmtId="0" fontId="58" fillId="36" borderId="0" applyNumberFormat="0" applyBorder="0" applyAlignment="0" applyProtection="0">
      <alignment vertical="center"/>
    </xf>
    <xf numFmtId="0" fontId="20" fillId="0" borderId="0">
      <alignment vertical="center"/>
    </xf>
    <xf numFmtId="0" fontId="20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40" fillId="0" borderId="0">
      <alignment vertical="center"/>
    </xf>
    <xf numFmtId="0" fontId="60" fillId="0" borderId="0">
      <alignment vertical="center"/>
    </xf>
  </cellStyleXfs>
  <cellXfs count="409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0" borderId="2" xfId="0" applyFont="1" applyBorder="1"/>
    <xf numFmtId="0" fontId="4" fillId="0" borderId="2" xfId="0" applyFont="1" applyBorder="1" applyAlignment="1">
      <alignment horizontal="left"/>
    </xf>
    <xf numFmtId="0" fontId="5" fillId="0" borderId="4" xfId="0" applyNumberFormat="1" applyFont="1" applyFill="1" applyBorder="1" applyAlignment="1" applyProtection="1">
      <alignment horizontal="left" vertical="top" wrapText="1"/>
    </xf>
    <xf numFmtId="0" fontId="4" fillId="0" borderId="2" xfId="0" applyFont="1" applyBorder="1" applyAlignment="1">
      <alignment horizontal="center"/>
    </xf>
    <xf numFmtId="0" fontId="6" fillId="0" borderId="2" xfId="0" applyFont="1" applyBorder="1" applyAlignment="1">
      <alignment horizontal="left"/>
    </xf>
    <xf numFmtId="0" fontId="0" fillId="0" borderId="2" xfId="0" applyBorder="1"/>
    <xf numFmtId="0" fontId="7" fillId="0" borderId="5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8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/>
    </xf>
    <xf numFmtId="0" fontId="0" fillId="0" borderId="2" xfId="0" applyBorder="1" applyAlignment="1">
      <alignment horizontal="center"/>
    </xf>
    <xf numFmtId="0" fontId="7" fillId="0" borderId="7" xfId="0" applyFont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0" fillId="0" borderId="2" xfId="0" applyFont="1" applyBorder="1"/>
    <xf numFmtId="0" fontId="10" fillId="0" borderId="2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8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/>
    </xf>
    <xf numFmtId="0" fontId="7" fillId="0" borderId="5" xfId="0" applyFont="1" applyBorder="1" applyAlignment="1">
      <alignment horizontal="center" vertical="center"/>
    </xf>
    <xf numFmtId="0" fontId="0" fillId="0" borderId="0" xfId="0" applyAlignment="1">
      <alignment horizontal="left"/>
    </xf>
    <xf numFmtId="49" fontId="0" fillId="0" borderId="0" xfId="0" applyNumberFormat="1"/>
    <xf numFmtId="49" fontId="3" fillId="2" borderId="3" xfId="0" applyNumberFormat="1" applyFont="1" applyFill="1" applyBorder="1" applyAlignment="1">
      <alignment horizontal="center" vertical="center"/>
    </xf>
    <xf numFmtId="49" fontId="3" fillId="2" borderId="8" xfId="0" applyNumberFormat="1" applyFont="1" applyFill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/>
    </xf>
    <xf numFmtId="0" fontId="4" fillId="0" borderId="0" xfId="0" applyFont="1" applyAlignment="1">
      <alignment horizontal="left"/>
    </xf>
    <xf numFmtId="49" fontId="0" fillId="0" borderId="2" xfId="0" applyNumberFormat="1" applyBorder="1"/>
    <xf numFmtId="49" fontId="7" fillId="0" borderId="6" xfId="0" applyNumberFormat="1" applyFont="1" applyBorder="1" applyAlignment="1">
      <alignment horizontal="left" vertical="center"/>
    </xf>
    <xf numFmtId="0" fontId="12" fillId="3" borderId="0" xfId="50" applyFont="1" applyFill="1"/>
    <xf numFmtId="49" fontId="12" fillId="3" borderId="0" xfId="50" applyNumberFormat="1" applyFont="1" applyFill="1"/>
    <xf numFmtId="0" fontId="13" fillId="3" borderId="0" xfId="50" applyFont="1" applyFill="1" applyBorder="1" applyAlignment="1">
      <alignment horizontal="center"/>
    </xf>
    <xf numFmtId="0" fontId="12" fillId="3" borderId="0" xfId="50" applyFont="1" applyFill="1" applyBorder="1" applyAlignment="1">
      <alignment horizontal="center"/>
    </xf>
    <xf numFmtId="0" fontId="13" fillId="3" borderId="2" xfId="49" applyFont="1" applyFill="1" applyBorder="1" applyAlignment="1">
      <alignment horizontal="left" vertical="center"/>
    </xf>
    <xf numFmtId="0" fontId="14" fillId="0" borderId="17" xfId="49" applyFont="1" applyBorder="1" applyAlignment="1">
      <alignment horizontal="left" vertical="center"/>
    </xf>
    <xf numFmtId="0" fontId="14" fillId="0" borderId="18" xfId="49" applyFont="1" applyBorder="1" applyAlignment="1">
      <alignment horizontal="left" vertical="center"/>
    </xf>
    <xf numFmtId="0" fontId="13" fillId="3" borderId="2" xfId="49" applyFont="1" applyFill="1" applyBorder="1" applyAlignment="1">
      <alignment vertical="center"/>
    </xf>
    <xf numFmtId="0" fontId="15" fillId="3" borderId="2" xfId="49" applyFont="1" applyFill="1" applyBorder="1" applyAlignment="1">
      <alignment horizontal="center" vertical="center"/>
    </xf>
    <xf numFmtId="0" fontId="13" fillId="3" borderId="2" xfId="50" applyFont="1" applyFill="1" applyBorder="1" applyAlignment="1" applyProtection="1">
      <alignment horizontal="center" vertical="center"/>
    </xf>
    <xf numFmtId="0" fontId="13" fillId="3" borderId="2" xfId="50" applyFont="1" applyFill="1" applyBorder="1" applyAlignment="1">
      <alignment horizontal="center" vertical="center"/>
    </xf>
    <xf numFmtId="0" fontId="16" fillId="0" borderId="7" xfId="54" applyFont="1" applyBorder="1" applyAlignment="1">
      <alignment horizontal="center"/>
    </xf>
    <xf numFmtId="0" fontId="16" fillId="0" borderId="2" xfId="54" applyFont="1" applyBorder="1" applyAlignment="1">
      <alignment horizontal="center"/>
    </xf>
    <xf numFmtId="0" fontId="17" fillId="4" borderId="2" xfId="54" applyFont="1" applyFill="1" applyBorder="1" applyAlignment="1">
      <alignment horizontal="center"/>
    </xf>
    <xf numFmtId="0" fontId="16" fillId="0" borderId="8" xfId="54" applyFont="1" applyBorder="1" applyAlignment="1">
      <alignment horizontal="center"/>
    </xf>
    <xf numFmtId="177" fontId="18" fillId="0" borderId="2" xfId="54" applyNumberFormat="1" applyFont="1" applyBorder="1" applyAlignment="1">
      <alignment horizontal="center"/>
    </xf>
    <xf numFmtId="0" fontId="18" fillId="0" borderId="2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/>
    </xf>
    <xf numFmtId="0" fontId="18" fillId="0" borderId="2" xfId="0" applyFont="1" applyFill="1" applyBorder="1" applyAlignment="1">
      <alignment horizontal="center"/>
    </xf>
    <xf numFmtId="0" fontId="18" fillId="0" borderId="2" xfId="0" applyFont="1" applyFill="1" applyBorder="1" applyAlignment="1">
      <alignment horizontal="center"/>
    </xf>
    <xf numFmtId="0" fontId="16" fillId="0" borderId="2" xfId="0" applyFont="1" applyFill="1" applyBorder="1" applyAlignment="1">
      <alignment horizontal="center" vertical="center"/>
    </xf>
    <xf numFmtId="0" fontId="13" fillId="3" borderId="0" xfId="50" applyFont="1" applyFill="1"/>
    <xf numFmtId="0" fontId="0" fillId="3" borderId="0" xfId="51" applyFont="1" applyFill="1">
      <alignment vertical="center"/>
    </xf>
    <xf numFmtId="0" fontId="12" fillId="3" borderId="2" xfId="50" applyFont="1" applyFill="1" applyBorder="1" applyAlignment="1">
      <alignment horizontal="center"/>
    </xf>
    <xf numFmtId="49" fontId="13" fillId="3" borderId="2" xfId="49" applyNumberFormat="1" applyFont="1" applyFill="1" applyBorder="1" applyAlignment="1">
      <alignment horizontal="left" vertical="center"/>
    </xf>
    <xf numFmtId="49" fontId="15" fillId="3" borderId="2" xfId="50" applyNumberFormat="1" applyFont="1" applyFill="1" applyBorder="1" applyAlignment="1" applyProtection="1">
      <alignment horizontal="center" vertical="center"/>
    </xf>
    <xf numFmtId="49" fontId="19" fillId="3" borderId="2" xfId="51" applyNumberFormat="1" applyFont="1" applyFill="1" applyBorder="1" applyAlignment="1">
      <alignment horizontal="center" vertical="center"/>
    </xf>
    <xf numFmtId="49" fontId="0" fillId="3" borderId="0" xfId="51" applyNumberFormat="1" applyFont="1" applyFill="1">
      <alignment vertical="center"/>
    </xf>
    <xf numFmtId="49" fontId="13" fillId="3" borderId="0" xfId="50" applyNumberFormat="1" applyFont="1" applyFill="1"/>
    <xf numFmtId="0" fontId="20" fillId="0" borderId="0" xfId="49" applyFill="1" applyAlignment="1">
      <alignment horizontal="left" vertical="center"/>
    </xf>
    <xf numFmtId="0" fontId="21" fillId="0" borderId="19" xfId="49" applyFont="1" applyFill="1" applyBorder="1" applyAlignment="1">
      <alignment horizontal="center" vertical="top"/>
    </xf>
    <xf numFmtId="0" fontId="22" fillId="0" borderId="20" xfId="49" applyFont="1" applyFill="1" applyBorder="1" applyAlignment="1">
      <alignment horizontal="left" vertical="center"/>
    </xf>
    <xf numFmtId="0" fontId="14" fillId="0" borderId="21" xfId="49" applyFont="1" applyBorder="1" applyAlignment="1">
      <alignment horizontal="center" vertical="center"/>
    </xf>
    <xf numFmtId="0" fontId="22" fillId="0" borderId="22" xfId="49" applyFont="1" applyFill="1" applyBorder="1" applyAlignment="1">
      <alignment horizontal="center" vertical="center"/>
    </xf>
    <xf numFmtId="0" fontId="23" fillId="0" borderId="22" xfId="49" applyFont="1" applyFill="1" applyBorder="1" applyAlignment="1">
      <alignment vertical="center"/>
    </xf>
    <xf numFmtId="0" fontId="22" fillId="0" borderId="22" xfId="49" applyFont="1" applyFill="1" applyBorder="1" applyAlignment="1">
      <alignment vertical="center"/>
    </xf>
    <xf numFmtId="0" fontId="14" fillId="0" borderId="23" xfId="49" applyFont="1" applyBorder="1" applyAlignment="1">
      <alignment horizontal="center" vertical="center"/>
    </xf>
    <xf numFmtId="0" fontId="14" fillId="0" borderId="24" xfId="49" applyFont="1" applyBorder="1" applyAlignment="1">
      <alignment horizontal="center" vertical="center"/>
    </xf>
    <xf numFmtId="0" fontId="22" fillId="0" borderId="25" xfId="49" applyFont="1" applyFill="1" applyBorder="1" applyAlignment="1">
      <alignment vertical="center"/>
    </xf>
    <xf numFmtId="0" fontId="14" fillId="0" borderId="17" xfId="49" applyFont="1" applyFill="1" applyBorder="1" applyAlignment="1">
      <alignment horizontal="center" vertical="center"/>
    </xf>
    <xf numFmtId="0" fontId="22" fillId="0" borderId="17" xfId="49" applyFont="1" applyFill="1" applyBorder="1" applyAlignment="1">
      <alignment vertical="center"/>
    </xf>
    <xf numFmtId="58" fontId="23" fillId="0" borderId="17" xfId="49" applyNumberFormat="1" applyFont="1" applyFill="1" applyBorder="1" applyAlignment="1">
      <alignment horizontal="center" vertical="center"/>
    </xf>
    <xf numFmtId="0" fontId="23" fillId="0" borderId="17" xfId="49" applyFont="1" applyFill="1" applyBorder="1" applyAlignment="1">
      <alignment horizontal="center" vertical="center"/>
    </xf>
    <xf numFmtId="0" fontId="22" fillId="0" borderId="17" xfId="49" applyFont="1" applyFill="1" applyBorder="1" applyAlignment="1">
      <alignment horizontal="center" vertical="center"/>
    </xf>
    <xf numFmtId="0" fontId="22" fillId="0" borderId="25" xfId="49" applyFont="1" applyFill="1" applyBorder="1" applyAlignment="1">
      <alignment horizontal="left" vertical="center"/>
    </xf>
    <xf numFmtId="0" fontId="14" fillId="0" borderId="17" xfId="49" applyFont="1" applyFill="1" applyBorder="1" applyAlignment="1">
      <alignment horizontal="right" vertical="center"/>
    </xf>
    <xf numFmtId="0" fontId="22" fillId="0" borderId="17" xfId="49" applyFont="1" applyFill="1" applyBorder="1" applyAlignment="1">
      <alignment horizontal="left" vertical="center"/>
    </xf>
    <xf numFmtId="0" fontId="22" fillId="0" borderId="26" xfId="49" applyFont="1" applyFill="1" applyBorder="1" applyAlignment="1">
      <alignment vertical="center"/>
    </xf>
    <xf numFmtId="0" fontId="14" fillId="0" borderId="27" xfId="49" applyFont="1" applyFill="1" applyBorder="1" applyAlignment="1">
      <alignment horizontal="right" vertical="center"/>
    </xf>
    <xf numFmtId="0" fontId="22" fillId="0" borderId="27" xfId="49" applyFont="1" applyFill="1" applyBorder="1" applyAlignment="1">
      <alignment vertical="center"/>
    </xf>
    <xf numFmtId="0" fontId="24" fillId="0" borderId="27" xfId="49" applyFont="1" applyFill="1" applyBorder="1" applyAlignment="1">
      <alignment vertical="center"/>
    </xf>
    <xf numFmtId="0" fontId="23" fillId="0" borderId="27" xfId="49" applyFont="1" applyFill="1" applyBorder="1" applyAlignment="1">
      <alignment horizontal="left" vertical="center"/>
    </xf>
    <xf numFmtId="0" fontId="22" fillId="0" borderId="27" xfId="49" applyFont="1" applyFill="1" applyBorder="1" applyAlignment="1">
      <alignment horizontal="left" vertical="center"/>
    </xf>
    <xf numFmtId="0" fontId="22" fillId="0" borderId="0" xfId="49" applyFont="1" applyFill="1" applyBorder="1" applyAlignment="1">
      <alignment vertical="center"/>
    </xf>
    <xf numFmtId="0" fontId="24" fillId="0" borderId="0" xfId="49" applyFont="1" applyFill="1" applyBorder="1" applyAlignment="1">
      <alignment vertical="center"/>
    </xf>
    <xf numFmtId="0" fontId="24" fillId="0" borderId="0" xfId="49" applyFont="1" applyFill="1" applyAlignment="1">
      <alignment horizontal="left" vertical="center"/>
    </xf>
    <xf numFmtId="0" fontId="22" fillId="0" borderId="20" xfId="49" applyFont="1" applyFill="1" applyBorder="1" applyAlignment="1">
      <alignment vertical="center"/>
    </xf>
    <xf numFmtId="0" fontId="22" fillId="0" borderId="28" xfId="49" applyFont="1" applyFill="1" applyBorder="1" applyAlignment="1">
      <alignment horizontal="left" vertical="center"/>
    </xf>
    <xf numFmtId="0" fontId="22" fillId="0" borderId="29" xfId="49" applyFont="1" applyFill="1" applyBorder="1" applyAlignment="1">
      <alignment horizontal="left" vertical="center"/>
    </xf>
    <xf numFmtId="0" fontId="24" fillId="0" borderId="17" xfId="49" applyFont="1" applyFill="1" applyBorder="1" applyAlignment="1">
      <alignment horizontal="left" vertical="center"/>
    </xf>
    <xf numFmtId="0" fontId="24" fillId="0" borderId="17" xfId="49" applyFont="1" applyFill="1" applyBorder="1" applyAlignment="1">
      <alignment vertical="center"/>
    </xf>
    <xf numFmtId="0" fontId="23" fillId="0" borderId="30" xfId="49" applyFont="1" applyFill="1" applyBorder="1" applyAlignment="1">
      <alignment horizontal="left" vertical="center"/>
    </xf>
    <xf numFmtId="0" fontId="23" fillId="0" borderId="31" xfId="49" applyFont="1" applyFill="1" applyBorder="1" applyAlignment="1">
      <alignment horizontal="left" vertical="center"/>
    </xf>
    <xf numFmtId="0" fontId="25" fillId="0" borderId="32" xfId="49" applyFont="1" applyFill="1" applyBorder="1" applyAlignment="1">
      <alignment horizontal="left" vertical="center"/>
    </xf>
    <xf numFmtId="0" fontId="25" fillId="0" borderId="31" xfId="49" applyFont="1" applyFill="1" applyBorder="1" applyAlignment="1">
      <alignment horizontal="left" vertical="center"/>
    </xf>
    <xf numFmtId="0" fontId="24" fillId="0" borderId="27" xfId="49" applyFont="1" applyFill="1" applyBorder="1" applyAlignment="1">
      <alignment horizontal="left" vertical="center"/>
    </xf>
    <xf numFmtId="0" fontId="23" fillId="0" borderId="0" xfId="49" applyFont="1" applyFill="1" applyBorder="1" applyAlignment="1">
      <alignment horizontal="left" vertical="center"/>
    </xf>
    <xf numFmtId="0" fontId="24" fillId="0" borderId="0" xfId="49" applyFont="1" applyFill="1" applyBorder="1" applyAlignment="1">
      <alignment horizontal="left" vertical="center"/>
    </xf>
    <xf numFmtId="0" fontId="22" fillId="0" borderId="22" xfId="49" applyFont="1" applyFill="1" applyBorder="1" applyAlignment="1">
      <alignment horizontal="left" vertical="center"/>
    </xf>
    <xf numFmtId="0" fontId="23" fillId="0" borderId="25" xfId="49" applyFont="1" applyFill="1" applyBorder="1" applyAlignment="1">
      <alignment horizontal="left" vertical="center"/>
    </xf>
    <xf numFmtId="0" fontId="23" fillId="0" borderId="17" xfId="49" applyFont="1" applyFill="1" applyBorder="1" applyAlignment="1">
      <alignment horizontal="left" vertical="center"/>
    </xf>
    <xf numFmtId="0" fontId="23" fillId="0" borderId="32" xfId="49" applyFont="1" applyFill="1" applyBorder="1" applyAlignment="1">
      <alignment horizontal="left" vertical="center"/>
    </xf>
    <xf numFmtId="0" fontId="24" fillId="0" borderId="25" xfId="49" applyFont="1" applyFill="1" applyBorder="1" applyAlignment="1">
      <alignment horizontal="left" vertical="center" wrapText="1"/>
    </xf>
    <xf numFmtId="0" fontId="24" fillId="0" borderId="17" xfId="49" applyFont="1" applyFill="1" applyBorder="1" applyAlignment="1">
      <alignment horizontal="left" vertical="center" wrapText="1"/>
    </xf>
    <xf numFmtId="0" fontId="22" fillId="0" borderId="26" xfId="49" applyFont="1" applyFill="1" applyBorder="1" applyAlignment="1">
      <alignment horizontal="left" vertical="center"/>
    </xf>
    <xf numFmtId="0" fontId="15" fillId="0" borderId="27" xfId="49" applyFont="1" applyFill="1" applyBorder="1" applyAlignment="1">
      <alignment horizontal="left" vertical="center"/>
    </xf>
    <xf numFmtId="0" fontId="22" fillId="0" borderId="33" xfId="49" applyFont="1" applyFill="1" applyBorder="1" applyAlignment="1">
      <alignment horizontal="center" vertical="center"/>
    </xf>
    <xf numFmtId="0" fontId="22" fillId="0" borderId="34" xfId="49" applyFont="1" applyFill="1" applyBorder="1" applyAlignment="1">
      <alignment horizontal="left" vertical="center"/>
    </xf>
    <xf numFmtId="0" fontId="15" fillId="0" borderId="32" xfId="49" applyFont="1" applyFill="1" applyBorder="1" applyAlignment="1">
      <alignment horizontal="left" vertical="center"/>
    </xf>
    <xf numFmtId="0" fontId="15" fillId="0" borderId="31" xfId="49" applyFont="1" applyFill="1" applyBorder="1" applyAlignment="1">
      <alignment horizontal="left" vertical="center"/>
    </xf>
    <xf numFmtId="0" fontId="20" fillId="0" borderId="32" xfId="49" applyFont="1" applyFill="1" applyBorder="1" applyAlignment="1">
      <alignment horizontal="left" vertical="center"/>
    </xf>
    <xf numFmtId="0" fontId="20" fillId="0" borderId="31" xfId="49" applyFont="1" applyFill="1" applyBorder="1" applyAlignment="1">
      <alignment horizontal="left" vertical="center"/>
    </xf>
    <xf numFmtId="0" fontId="24" fillId="0" borderId="32" xfId="49" applyFont="1" applyFill="1" applyBorder="1" applyAlignment="1">
      <alignment horizontal="left" vertical="center"/>
    </xf>
    <xf numFmtId="0" fontId="24" fillId="0" borderId="31" xfId="49" applyFont="1" applyFill="1" applyBorder="1" applyAlignment="1">
      <alignment horizontal="left" vertical="center"/>
    </xf>
    <xf numFmtId="0" fontId="26" fillId="0" borderId="32" xfId="49" applyFont="1" applyFill="1" applyBorder="1" applyAlignment="1">
      <alignment horizontal="left" vertical="center"/>
    </xf>
    <xf numFmtId="0" fontId="24" fillId="0" borderId="35" xfId="49" applyFont="1" applyFill="1" applyBorder="1" applyAlignment="1">
      <alignment horizontal="left" vertical="center"/>
    </xf>
    <xf numFmtId="0" fontId="24" fillId="0" borderId="36" xfId="49" applyFont="1" applyFill="1" applyBorder="1" applyAlignment="1">
      <alignment horizontal="left" vertical="center"/>
    </xf>
    <xf numFmtId="0" fontId="25" fillId="0" borderId="20" xfId="49" applyFont="1" applyFill="1" applyBorder="1" applyAlignment="1">
      <alignment horizontal="left" vertical="center"/>
    </xf>
    <xf numFmtId="0" fontId="25" fillId="0" borderId="22" xfId="49" applyFont="1" applyFill="1" applyBorder="1" applyAlignment="1">
      <alignment horizontal="left" vertical="center"/>
    </xf>
    <xf numFmtId="0" fontId="22" fillId="0" borderId="30" xfId="49" applyFont="1" applyFill="1" applyBorder="1" applyAlignment="1">
      <alignment horizontal="left" vertical="center"/>
    </xf>
    <xf numFmtId="0" fontId="22" fillId="0" borderId="37" xfId="49" applyFont="1" applyFill="1" applyBorder="1" applyAlignment="1">
      <alignment horizontal="left" vertical="center"/>
    </xf>
    <xf numFmtId="0" fontId="27" fillId="0" borderId="17" xfId="49" applyFont="1" applyFill="1" applyBorder="1" applyAlignment="1">
      <alignment horizontal="left" vertical="center"/>
    </xf>
    <xf numFmtId="0" fontId="23" fillId="0" borderId="27" xfId="49" applyFont="1" applyFill="1" applyBorder="1" applyAlignment="1">
      <alignment horizontal="center" vertical="center"/>
    </xf>
    <xf numFmtId="0" fontId="23" fillId="0" borderId="27" xfId="49" applyFont="1" applyFill="1" applyBorder="1" applyAlignment="1">
      <alignment vertical="center"/>
    </xf>
    <xf numFmtId="58" fontId="23" fillId="0" borderId="27" xfId="49" applyNumberFormat="1" applyFont="1" applyFill="1" applyBorder="1" applyAlignment="1">
      <alignment vertical="center"/>
    </xf>
    <xf numFmtId="0" fontId="22" fillId="0" borderId="27" xfId="49" applyFont="1" applyFill="1" applyBorder="1" applyAlignment="1">
      <alignment horizontal="center" vertical="center"/>
    </xf>
    <xf numFmtId="0" fontId="23" fillId="0" borderId="28" xfId="49" applyFont="1" applyFill="1" applyBorder="1" applyAlignment="1">
      <alignment horizontal="center" vertical="center"/>
    </xf>
    <xf numFmtId="0" fontId="24" fillId="0" borderId="38" xfId="49" applyFont="1" applyFill="1" applyBorder="1" applyAlignment="1">
      <alignment horizontal="center" vertical="center"/>
    </xf>
    <xf numFmtId="0" fontId="22" fillId="0" borderId="18" xfId="49" applyFont="1" applyFill="1" applyBorder="1" applyAlignment="1">
      <alignment horizontal="center" vertical="center"/>
    </xf>
    <xf numFmtId="0" fontId="24" fillId="0" borderId="18" xfId="49" applyFont="1" applyFill="1" applyBorder="1" applyAlignment="1">
      <alignment horizontal="left" vertical="center"/>
    </xf>
    <xf numFmtId="0" fontId="24" fillId="0" borderId="39" xfId="49" applyFont="1" applyFill="1" applyBorder="1" applyAlignment="1">
      <alignment horizontal="left" vertical="center"/>
    </xf>
    <xf numFmtId="0" fontId="22" fillId="0" borderId="38" xfId="49" applyFont="1" applyFill="1" applyBorder="1" applyAlignment="1">
      <alignment horizontal="left" vertical="center"/>
    </xf>
    <xf numFmtId="0" fontId="23" fillId="0" borderId="40" xfId="49" applyFont="1" applyFill="1" applyBorder="1" applyAlignment="1">
      <alignment horizontal="left" vertical="center"/>
    </xf>
    <xf numFmtId="0" fontId="25" fillId="0" borderId="40" xfId="49" applyFont="1" applyFill="1" applyBorder="1" applyAlignment="1">
      <alignment horizontal="left" vertical="center"/>
    </xf>
    <xf numFmtId="0" fontId="22" fillId="0" borderId="41" xfId="49" applyFont="1" applyFill="1" applyBorder="1" applyAlignment="1">
      <alignment horizontal="left" vertical="center"/>
    </xf>
    <xf numFmtId="0" fontId="22" fillId="0" borderId="18" xfId="49" applyFont="1" applyFill="1" applyBorder="1" applyAlignment="1">
      <alignment horizontal="left" vertical="center"/>
    </xf>
    <xf numFmtId="0" fontId="23" fillId="0" borderId="18" xfId="49" applyFont="1" applyFill="1" applyBorder="1" applyAlignment="1">
      <alignment horizontal="left" vertical="center"/>
    </xf>
    <xf numFmtId="0" fontId="24" fillId="0" borderId="18" xfId="49" applyFont="1" applyFill="1" applyBorder="1" applyAlignment="1">
      <alignment horizontal="left" vertical="center" wrapText="1"/>
    </xf>
    <xf numFmtId="0" fontId="15" fillId="0" borderId="39" xfId="49" applyFont="1" applyFill="1" applyBorder="1" applyAlignment="1">
      <alignment horizontal="left" vertical="center"/>
    </xf>
    <xf numFmtId="0" fontId="15" fillId="0" borderId="40" xfId="49" applyFont="1" applyFill="1" applyBorder="1" applyAlignment="1">
      <alignment horizontal="left" vertical="center"/>
    </xf>
    <xf numFmtId="0" fontId="20" fillId="0" borderId="40" xfId="49" applyFont="1" applyFill="1" applyBorder="1" applyAlignment="1">
      <alignment horizontal="left" vertical="center"/>
    </xf>
    <xf numFmtId="0" fontId="24" fillId="0" borderId="40" xfId="49" applyFont="1" applyFill="1" applyBorder="1" applyAlignment="1">
      <alignment horizontal="left" vertical="center"/>
    </xf>
    <xf numFmtId="0" fontId="24" fillId="0" borderId="42" xfId="49" applyFont="1" applyFill="1" applyBorder="1" applyAlignment="1">
      <alignment horizontal="left" vertical="center"/>
    </xf>
    <xf numFmtId="0" fontId="25" fillId="0" borderId="41" xfId="49" applyFont="1" applyFill="1" applyBorder="1" applyAlignment="1">
      <alignment horizontal="left" vertical="center"/>
    </xf>
    <xf numFmtId="0" fontId="27" fillId="0" borderId="18" xfId="49" applyFont="1" applyFill="1" applyBorder="1" applyAlignment="1">
      <alignment horizontal="left" vertical="center"/>
    </xf>
    <xf numFmtId="0" fontId="23" fillId="0" borderId="39" xfId="49" applyFont="1" applyFill="1" applyBorder="1" applyAlignment="1">
      <alignment horizontal="center" vertical="center"/>
    </xf>
    <xf numFmtId="0" fontId="20" fillId="0" borderId="0" xfId="49" applyFill="1" applyBorder="1" applyAlignment="1">
      <alignment horizontal="left" vertical="center"/>
    </xf>
    <xf numFmtId="0" fontId="20" fillId="0" borderId="0" xfId="49" applyFont="1" applyFill="1" applyAlignment="1">
      <alignment horizontal="left" vertical="center"/>
    </xf>
    <xf numFmtId="0" fontId="20" fillId="0" borderId="27" xfId="49" applyFill="1" applyBorder="1" applyAlignment="1">
      <alignment horizontal="left" vertical="center"/>
    </xf>
    <xf numFmtId="0" fontId="23" fillId="0" borderId="38" xfId="49" applyFont="1" applyFill="1" applyBorder="1" applyAlignment="1">
      <alignment horizontal="center" vertical="center"/>
    </xf>
    <xf numFmtId="0" fontId="20" fillId="0" borderId="39" xfId="49" applyFill="1" applyBorder="1" applyAlignment="1">
      <alignment horizontal="left" vertical="center"/>
    </xf>
    <xf numFmtId="0" fontId="16" fillId="0" borderId="8" xfId="0" applyFont="1" applyFill="1" applyBorder="1" applyAlignment="1">
      <alignment horizontal="center" vertical="center"/>
    </xf>
    <xf numFmtId="49" fontId="16" fillId="0" borderId="8" xfId="55" applyNumberFormat="1" applyFont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177" fontId="16" fillId="0" borderId="2" xfId="0" applyNumberFormat="1" applyFont="1" applyFill="1" applyBorder="1" applyAlignment="1">
      <alignment horizontal="center"/>
    </xf>
    <xf numFmtId="0" fontId="20" fillId="0" borderId="0" xfId="49" applyFont="1" applyAlignment="1">
      <alignment horizontal="left" vertical="center"/>
    </xf>
    <xf numFmtId="0" fontId="28" fillId="0" borderId="19" xfId="49" applyFont="1" applyBorder="1" applyAlignment="1">
      <alignment horizontal="center" vertical="top"/>
    </xf>
    <xf numFmtId="0" fontId="26" fillId="0" borderId="43" xfId="49" applyFont="1" applyBorder="1" applyAlignment="1">
      <alignment horizontal="left" vertical="center"/>
    </xf>
    <xf numFmtId="0" fontId="26" fillId="0" borderId="21" xfId="49" applyFont="1" applyBorder="1" applyAlignment="1">
      <alignment horizontal="center" vertical="center"/>
    </xf>
    <xf numFmtId="0" fontId="25" fillId="0" borderId="21" xfId="49" applyFont="1" applyBorder="1" applyAlignment="1">
      <alignment horizontal="left" vertical="center"/>
    </xf>
    <xf numFmtId="0" fontId="25" fillId="0" borderId="20" xfId="49" applyFont="1" applyBorder="1" applyAlignment="1">
      <alignment horizontal="center" vertical="center"/>
    </xf>
    <xf numFmtId="0" fontId="25" fillId="0" borderId="22" xfId="49" applyFont="1" applyBorder="1" applyAlignment="1">
      <alignment horizontal="center" vertical="center"/>
    </xf>
    <xf numFmtId="0" fontId="25" fillId="0" borderId="41" xfId="49" applyFont="1" applyBorder="1" applyAlignment="1">
      <alignment horizontal="center" vertical="center"/>
    </xf>
    <xf numFmtId="0" fontId="26" fillId="0" borderId="20" xfId="49" applyFont="1" applyBorder="1" applyAlignment="1">
      <alignment horizontal="center" vertical="center"/>
    </xf>
    <xf numFmtId="0" fontId="26" fillId="0" borderId="22" xfId="49" applyFont="1" applyBorder="1" applyAlignment="1">
      <alignment horizontal="center" vertical="center"/>
    </xf>
    <xf numFmtId="0" fontId="26" fillId="0" borderId="41" xfId="49" applyFont="1" applyBorder="1" applyAlignment="1">
      <alignment horizontal="center" vertical="center"/>
    </xf>
    <xf numFmtId="0" fontId="25" fillId="0" borderId="25" xfId="49" applyFont="1" applyBorder="1" applyAlignment="1">
      <alignment horizontal="left" vertical="center"/>
    </xf>
    <xf numFmtId="0" fontId="25" fillId="0" borderId="17" xfId="49" applyFont="1" applyBorder="1" applyAlignment="1">
      <alignment horizontal="left" vertical="center"/>
    </xf>
    <xf numFmtId="14" fontId="14" fillId="0" borderId="17" xfId="49" applyNumberFormat="1" applyFont="1" applyBorder="1" applyAlignment="1">
      <alignment horizontal="center" vertical="center"/>
    </xf>
    <xf numFmtId="14" fontId="14" fillId="0" borderId="18" xfId="49" applyNumberFormat="1" applyFont="1" applyBorder="1" applyAlignment="1">
      <alignment horizontal="center" vertical="center"/>
    </xf>
    <xf numFmtId="0" fontId="25" fillId="0" borderId="25" xfId="49" applyFont="1" applyBorder="1" applyAlignment="1">
      <alignment vertical="center"/>
    </xf>
    <xf numFmtId="9" fontId="14" fillId="0" borderId="17" xfId="49" applyNumberFormat="1" applyFont="1" applyBorder="1" applyAlignment="1">
      <alignment horizontal="center" vertical="center"/>
    </xf>
    <xf numFmtId="0" fontId="14" fillId="0" borderId="18" xfId="49" applyFont="1" applyBorder="1" applyAlignment="1">
      <alignment horizontal="center" vertical="center"/>
    </xf>
    <xf numFmtId="0" fontId="14" fillId="0" borderId="17" xfId="49" applyFont="1" applyBorder="1" applyAlignment="1">
      <alignment vertical="center"/>
    </xf>
    <xf numFmtId="0" fontId="14" fillId="0" borderId="18" xfId="49" applyFont="1" applyBorder="1" applyAlignment="1">
      <alignment vertical="center"/>
    </xf>
    <xf numFmtId="0" fontId="25" fillId="0" borderId="25" xfId="49" applyFont="1" applyBorder="1" applyAlignment="1">
      <alignment horizontal="center" vertical="center"/>
    </xf>
    <xf numFmtId="0" fontId="14" fillId="0" borderId="30" xfId="49" applyFont="1" applyBorder="1" applyAlignment="1">
      <alignment horizontal="left" vertical="center"/>
    </xf>
    <xf numFmtId="0" fontId="14" fillId="0" borderId="40" xfId="49" applyFont="1" applyBorder="1" applyAlignment="1">
      <alignment horizontal="left" vertical="center"/>
    </xf>
    <xf numFmtId="0" fontId="14" fillId="0" borderId="25" xfId="49" applyFont="1" applyBorder="1" applyAlignment="1">
      <alignment horizontal="left" vertical="center"/>
    </xf>
    <xf numFmtId="0" fontId="29" fillId="0" borderId="26" xfId="49" applyFont="1" applyBorder="1" applyAlignment="1">
      <alignment vertical="center"/>
    </xf>
    <xf numFmtId="0" fontId="14" fillId="0" borderId="27" xfId="49" applyFont="1" applyBorder="1" applyAlignment="1">
      <alignment horizontal="center" vertical="center"/>
    </xf>
    <xf numFmtId="0" fontId="14" fillId="0" borderId="39" xfId="49" applyFont="1" applyBorder="1" applyAlignment="1">
      <alignment horizontal="center" vertical="center"/>
    </xf>
    <xf numFmtId="0" fontId="25" fillId="0" borderId="26" xfId="49" applyFont="1" applyBorder="1" applyAlignment="1">
      <alignment horizontal="left" vertical="center"/>
    </xf>
    <xf numFmtId="0" fontId="25" fillId="0" borderId="27" xfId="49" applyFont="1" applyBorder="1" applyAlignment="1">
      <alignment horizontal="left" vertical="center"/>
    </xf>
    <xf numFmtId="14" fontId="14" fillId="0" borderId="27" xfId="49" applyNumberFormat="1" applyFont="1" applyBorder="1" applyAlignment="1">
      <alignment horizontal="center" vertical="center"/>
    </xf>
    <xf numFmtId="14" fontId="14" fillId="0" borderId="39" xfId="49" applyNumberFormat="1" applyFont="1" applyBorder="1" applyAlignment="1">
      <alignment horizontal="center" vertical="center"/>
    </xf>
    <xf numFmtId="0" fontId="26" fillId="0" borderId="0" xfId="49" applyFont="1" applyBorder="1" applyAlignment="1">
      <alignment horizontal="left" vertical="center"/>
    </xf>
    <xf numFmtId="0" fontId="25" fillId="0" borderId="20" xfId="49" applyFont="1" applyBorder="1" applyAlignment="1">
      <alignment vertical="center"/>
    </xf>
    <xf numFmtId="0" fontId="20" fillId="0" borderId="22" xfId="49" applyFont="1" applyBorder="1" applyAlignment="1">
      <alignment horizontal="left" vertical="center"/>
    </xf>
    <xf numFmtId="0" fontId="30" fillId="0" borderId="22" xfId="49" applyFont="1" applyBorder="1" applyAlignment="1">
      <alignment horizontal="left" vertical="center"/>
    </xf>
    <xf numFmtId="0" fontId="20" fillId="0" borderId="22" xfId="49" applyFont="1" applyBorder="1" applyAlignment="1">
      <alignment vertical="center"/>
    </xf>
    <xf numFmtId="0" fontId="25" fillId="0" borderId="22" xfId="49" applyFont="1" applyBorder="1" applyAlignment="1">
      <alignment vertical="center"/>
    </xf>
    <xf numFmtId="0" fontId="20" fillId="0" borderId="17" xfId="49" applyFont="1" applyBorder="1" applyAlignment="1">
      <alignment horizontal="left" vertical="center"/>
    </xf>
    <xf numFmtId="0" fontId="30" fillId="0" borderId="17" xfId="49" applyFont="1" applyBorder="1" applyAlignment="1">
      <alignment horizontal="left" vertical="center"/>
    </xf>
    <xf numFmtId="0" fontId="20" fillId="0" borderId="17" xfId="49" applyFont="1" applyBorder="1" applyAlignment="1">
      <alignment vertical="center"/>
    </xf>
    <xf numFmtId="0" fontId="25" fillId="0" borderId="17" xfId="49" applyFont="1" applyBorder="1" applyAlignment="1">
      <alignment vertical="center"/>
    </xf>
    <xf numFmtId="0" fontId="25" fillId="0" borderId="0" xfId="49" applyFont="1" applyBorder="1" applyAlignment="1">
      <alignment horizontal="left" vertical="center"/>
    </xf>
    <xf numFmtId="0" fontId="23" fillId="0" borderId="34" xfId="49" applyFont="1" applyBorder="1" applyAlignment="1">
      <alignment horizontal="left" vertical="center"/>
    </xf>
    <xf numFmtId="0" fontId="23" fillId="0" borderId="29" xfId="49" applyFont="1" applyBorder="1" applyAlignment="1">
      <alignment horizontal="left" vertical="center"/>
    </xf>
    <xf numFmtId="0" fontId="23" fillId="0" borderId="44" xfId="49" applyFont="1" applyBorder="1" applyAlignment="1">
      <alignment horizontal="left" vertical="center"/>
    </xf>
    <xf numFmtId="0" fontId="30" fillId="0" borderId="26" xfId="49" applyFont="1" applyBorder="1" applyAlignment="1">
      <alignment horizontal="left" vertical="center"/>
    </xf>
    <xf numFmtId="0" fontId="30" fillId="0" borderId="27" xfId="49" applyFont="1" applyBorder="1" applyAlignment="1">
      <alignment horizontal="left" vertical="center"/>
    </xf>
    <xf numFmtId="0" fontId="23" fillId="0" borderId="20" xfId="49" applyFont="1" applyBorder="1" applyAlignment="1">
      <alignment horizontal="left" vertical="center"/>
    </xf>
    <xf numFmtId="0" fontId="23" fillId="0" borderId="22" xfId="49" applyFont="1" applyBorder="1" applyAlignment="1">
      <alignment horizontal="left" vertical="center"/>
    </xf>
    <xf numFmtId="0" fontId="24" fillId="0" borderId="22" xfId="49" applyFont="1" applyBorder="1" applyAlignment="1">
      <alignment horizontal="left" vertical="center"/>
    </xf>
    <xf numFmtId="0" fontId="23" fillId="0" borderId="32" xfId="49" applyFont="1" applyBorder="1" applyAlignment="1">
      <alignment horizontal="left" vertical="center"/>
    </xf>
    <xf numFmtId="0" fontId="23" fillId="0" borderId="31" xfId="49" applyFont="1" applyBorder="1" applyAlignment="1">
      <alignment horizontal="left" vertical="center"/>
    </xf>
    <xf numFmtId="0" fontId="23" fillId="0" borderId="37" xfId="49" applyFont="1" applyBorder="1" applyAlignment="1">
      <alignment horizontal="left" vertical="center"/>
    </xf>
    <xf numFmtId="0" fontId="24" fillId="0" borderId="30" xfId="49" applyFont="1" applyBorder="1" applyAlignment="1">
      <alignment horizontal="left" vertical="center"/>
    </xf>
    <xf numFmtId="0" fontId="24" fillId="0" borderId="31" xfId="49" applyFont="1" applyBorder="1" applyAlignment="1">
      <alignment horizontal="left" vertical="center"/>
    </xf>
    <xf numFmtId="0" fontId="24" fillId="0" borderId="37" xfId="49" applyFont="1" applyBorder="1" applyAlignment="1">
      <alignment horizontal="left" vertical="center"/>
    </xf>
    <xf numFmtId="0" fontId="26" fillId="0" borderId="0" xfId="0" applyFont="1" applyBorder="1" applyAlignment="1">
      <alignment horizontal="left" vertical="center"/>
    </xf>
    <xf numFmtId="0" fontId="25" fillId="0" borderId="25" xfId="49" applyFont="1" applyFill="1" applyBorder="1" applyAlignment="1">
      <alignment horizontal="left" vertical="center"/>
    </xf>
    <xf numFmtId="0" fontId="30" fillId="0" borderId="17" xfId="49" applyFont="1" applyFill="1" applyBorder="1" applyAlignment="1">
      <alignment horizontal="left" vertical="center"/>
    </xf>
    <xf numFmtId="0" fontId="25" fillId="0" borderId="26" xfId="49" applyFont="1" applyBorder="1" applyAlignment="1">
      <alignment horizontal="center" vertical="center"/>
    </xf>
    <xf numFmtId="0" fontId="25" fillId="0" borderId="27" xfId="49" applyFont="1" applyBorder="1" applyAlignment="1">
      <alignment horizontal="center" vertical="center"/>
    </xf>
    <xf numFmtId="0" fontId="25" fillId="0" borderId="17" xfId="49" applyFont="1" applyBorder="1" applyAlignment="1">
      <alignment horizontal="center" vertical="center"/>
    </xf>
    <xf numFmtId="0" fontId="22" fillId="0" borderId="17" xfId="49" applyFont="1" applyBorder="1" applyAlignment="1">
      <alignment horizontal="left" vertical="center"/>
    </xf>
    <xf numFmtId="0" fontId="25" fillId="0" borderId="35" xfId="49" applyFont="1" applyFill="1" applyBorder="1" applyAlignment="1">
      <alignment horizontal="left" vertical="center"/>
    </xf>
    <xf numFmtId="0" fontId="25" fillId="0" borderId="36" xfId="49" applyFont="1" applyFill="1" applyBorder="1" applyAlignment="1">
      <alignment horizontal="left" vertical="center"/>
    </xf>
    <xf numFmtId="0" fontId="26" fillId="0" borderId="0" xfId="49" applyFont="1" applyFill="1" applyBorder="1" applyAlignment="1">
      <alignment horizontal="left" vertical="center"/>
    </xf>
    <xf numFmtId="0" fontId="30" fillId="0" borderId="34" xfId="49" applyFont="1" applyFill="1" applyBorder="1" applyAlignment="1">
      <alignment horizontal="left" vertical="center"/>
    </xf>
    <xf numFmtId="0" fontId="30" fillId="0" borderId="29" xfId="49" applyFont="1" applyFill="1" applyBorder="1" applyAlignment="1">
      <alignment horizontal="left" vertical="center"/>
    </xf>
    <xf numFmtId="0" fontId="30" fillId="0" borderId="32" xfId="49" applyFont="1" applyFill="1" applyBorder="1" applyAlignment="1">
      <alignment horizontal="left" vertical="center"/>
    </xf>
    <xf numFmtId="0" fontId="30" fillId="0" borderId="31" xfId="49" applyFont="1" applyFill="1" applyBorder="1" applyAlignment="1">
      <alignment horizontal="left" vertical="center"/>
    </xf>
    <xf numFmtId="0" fontId="25" fillId="0" borderId="32" xfId="49" applyFont="1" applyBorder="1" applyAlignment="1">
      <alignment horizontal="left" vertical="center"/>
    </xf>
    <xf numFmtId="0" fontId="25" fillId="0" borderId="31" xfId="49" applyFont="1" applyBorder="1" applyAlignment="1">
      <alignment horizontal="left" vertical="center"/>
    </xf>
    <xf numFmtId="0" fontId="26" fillId="0" borderId="45" xfId="49" applyFont="1" applyBorder="1" applyAlignment="1">
      <alignment vertical="center"/>
    </xf>
    <xf numFmtId="0" fontId="14" fillId="0" borderId="46" xfId="49" applyFont="1" applyBorder="1" applyAlignment="1">
      <alignment horizontal="center" vertical="center"/>
    </xf>
    <xf numFmtId="0" fontId="26" fillId="0" borderId="46" xfId="49" applyFont="1" applyBorder="1" applyAlignment="1">
      <alignment vertical="center"/>
    </xf>
    <xf numFmtId="0" fontId="14" fillId="0" borderId="46" xfId="49" applyFont="1" applyBorder="1" applyAlignment="1">
      <alignment vertical="center"/>
    </xf>
    <xf numFmtId="58" fontId="15" fillId="0" borderId="46" xfId="49" applyNumberFormat="1" applyFont="1" applyBorder="1" applyAlignment="1">
      <alignment vertical="center"/>
    </xf>
    <xf numFmtId="0" fontId="26" fillId="0" borderId="46" xfId="49" applyFont="1" applyBorder="1" applyAlignment="1">
      <alignment horizontal="center" vertical="center"/>
    </xf>
    <xf numFmtId="0" fontId="26" fillId="0" borderId="47" xfId="49" applyFont="1" applyFill="1" applyBorder="1" applyAlignment="1">
      <alignment horizontal="left" vertical="center"/>
    </xf>
    <xf numFmtId="0" fontId="26" fillId="0" borderId="46" xfId="49" applyFont="1" applyFill="1" applyBorder="1" applyAlignment="1">
      <alignment horizontal="left" vertical="center"/>
    </xf>
    <xf numFmtId="0" fontId="19" fillId="0" borderId="48" xfId="49" applyFont="1" applyFill="1" applyBorder="1" applyAlignment="1">
      <alignment horizontal="left" vertical="center"/>
    </xf>
    <xf numFmtId="0" fontId="26" fillId="0" borderId="49" xfId="49" applyFont="1" applyFill="1" applyBorder="1" applyAlignment="1">
      <alignment horizontal="left" vertical="center"/>
    </xf>
    <xf numFmtId="0" fontId="26" fillId="0" borderId="26" xfId="49" applyFont="1" applyFill="1" applyBorder="1" applyAlignment="1">
      <alignment horizontal="center" vertical="center"/>
    </xf>
    <xf numFmtId="0" fontId="26" fillId="0" borderId="27" xfId="49" applyFont="1" applyFill="1" applyBorder="1" applyAlignment="1">
      <alignment horizontal="center" vertical="center"/>
    </xf>
    <xf numFmtId="0" fontId="30" fillId="0" borderId="46" xfId="49" applyFont="1" applyBorder="1" applyAlignment="1">
      <alignment horizontal="center" vertical="center"/>
    </xf>
    <xf numFmtId="0" fontId="15" fillId="0" borderId="21" xfId="49" applyFont="1" applyBorder="1" applyAlignment="1">
      <alignment horizontal="center" vertical="center"/>
    </xf>
    <xf numFmtId="0" fontId="15" fillId="0" borderId="50" xfId="49" applyFont="1" applyBorder="1" applyAlignment="1">
      <alignment horizontal="center" vertical="center"/>
    </xf>
    <xf numFmtId="0" fontId="30" fillId="0" borderId="18" xfId="49" applyFont="1" applyBorder="1" applyAlignment="1">
      <alignment horizontal="left" vertical="center"/>
    </xf>
    <xf numFmtId="0" fontId="25" fillId="0" borderId="18" xfId="49" applyFont="1" applyBorder="1" applyAlignment="1">
      <alignment horizontal="center" vertical="center"/>
    </xf>
    <xf numFmtId="0" fontId="25" fillId="0" borderId="39" xfId="49" applyFont="1" applyBorder="1" applyAlignment="1">
      <alignment horizontal="left" vertical="center"/>
    </xf>
    <xf numFmtId="0" fontId="30" fillId="0" borderId="41" xfId="49" applyFont="1" applyBorder="1" applyAlignment="1">
      <alignment horizontal="left" vertical="center"/>
    </xf>
    <xf numFmtId="0" fontId="22" fillId="0" borderId="22" xfId="49" applyFont="1" applyBorder="1" applyAlignment="1">
      <alignment horizontal="left" vertical="center"/>
    </xf>
    <xf numFmtId="0" fontId="22" fillId="0" borderId="41" xfId="49" applyFont="1" applyBorder="1" applyAlignment="1">
      <alignment horizontal="left" vertical="center"/>
    </xf>
    <xf numFmtId="0" fontId="22" fillId="0" borderId="30" xfId="49" applyFont="1" applyBorder="1" applyAlignment="1">
      <alignment horizontal="left" vertical="center"/>
    </xf>
    <xf numFmtId="0" fontId="22" fillId="0" borderId="31" xfId="49" applyFont="1" applyBorder="1" applyAlignment="1">
      <alignment horizontal="left" vertical="center"/>
    </xf>
    <xf numFmtId="0" fontId="22" fillId="0" borderId="40" xfId="49" applyFont="1" applyBorder="1" applyAlignment="1">
      <alignment horizontal="left" vertical="center"/>
    </xf>
    <xf numFmtId="0" fontId="30" fillId="0" borderId="39" xfId="49" applyFont="1" applyBorder="1" applyAlignment="1">
      <alignment horizontal="left" vertical="center"/>
    </xf>
    <xf numFmtId="0" fontId="30" fillId="0" borderId="18" xfId="49" applyFont="1" applyFill="1" applyBorder="1" applyAlignment="1">
      <alignment horizontal="left" vertical="center"/>
    </xf>
    <xf numFmtId="0" fontId="25" fillId="0" borderId="39" xfId="49" applyFont="1" applyBorder="1" applyAlignment="1">
      <alignment horizontal="center" vertical="center"/>
    </xf>
    <xf numFmtId="0" fontId="22" fillId="0" borderId="18" xfId="49" applyFont="1" applyBorder="1" applyAlignment="1">
      <alignment horizontal="left" vertical="center"/>
    </xf>
    <xf numFmtId="0" fontId="25" fillId="0" borderId="42" xfId="49" applyFont="1" applyFill="1" applyBorder="1" applyAlignment="1">
      <alignment horizontal="left" vertical="center"/>
    </xf>
    <xf numFmtId="0" fontId="30" fillId="0" borderId="38" xfId="49" applyFont="1" applyFill="1" applyBorder="1" applyAlignment="1">
      <alignment horizontal="left" vertical="center"/>
    </xf>
    <xf numFmtId="0" fontId="30" fillId="0" borderId="40" xfId="49" applyFont="1" applyFill="1" applyBorder="1" applyAlignment="1">
      <alignment horizontal="left" vertical="center"/>
    </xf>
    <xf numFmtId="0" fontId="25" fillId="0" borderId="40" xfId="49" applyFont="1" applyBorder="1" applyAlignment="1">
      <alignment horizontal="left" vertical="center"/>
    </xf>
    <xf numFmtId="0" fontId="14" fillId="0" borderId="51" xfId="49" applyFont="1" applyBorder="1" applyAlignment="1">
      <alignment horizontal="center" vertical="center"/>
    </xf>
    <xf numFmtId="0" fontId="26" fillId="0" borderId="52" xfId="49" applyFont="1" applyFill="1" applyBorder="1" applyAlignment="1">
      <alignment horizontal="left" vertical="center"/>
    </xf>
    <xf numFmtId="0" fontId="26" fillId="0" borderId="53" xfId="49" applyFont="1" applyFill="1" applyBorder="1" applyAlignment="1">
      <alignment horizontal="left" vertical="center"/>
    </xf>
    <xf numFmtId="0" fontId="26" fillId="0" borderId="39" xfId="49" applyFont="1" applyFill="1" applyBorder="1" applyAlignment="1">
      <alignment horizontal="center" vertical="center"/>
    </xf>
    <xf numFmtId="0" fontId="20" fillId="0" borderId="46" xfId="49" applyFont="1" applyBorder="1" applyAlignment="1">
      <alignment horizontal="center" vertical="center"/>
    </xf>
    <xf numFmtId="0" fontId="20" fillId="0" borderId="51" xfId="49" applyFont="1" applyBorder="1" applyAlignment="1">
      <alignment horizontal="center" vertical="center"/>
    </xf>
    <xf numFmtId="0" fontId="16" fillId="0" borderId="2" xfId="54" applyFont="1" applyFill="1" applyBorder="1" applyAlignment="1">
      <alignment horizontal="center"/>
    </xf>
    <xf numFmtId="0" fontId="18" fillId="0" borderId="8" xfId="0" applyFont="1" applyFill="1" applyBorder="1" applyAlignment="1">
      <alignment horizontal="center" vertical="center"/>
    </xf>
    <xf numFmtId="49" fontId="18" fillId="0" borderId="8" xfId="55" applyNumberFormat="1" applyFont="1" applyBorder="1" applyAlignment="1">
      <alignment horizontal="center" vertical="center"/>
    </xf>
    <xf numFmtId="177" fontId="18" fillId="0" borderId="2" xfId="0" applyNumberFormat="1" applyFont="1" applyFill="1" applyBorder="1" applyAlignment="1">
      <alignment horizontal="center"/>
    </xf>
    <xf numFmtId="0" fontId="20" fillId="0" borderId="0" xfId="49" applyFont="1" applyBorder="1" applyAlignment="1">
      <alignment horizontal="left" vertical="center"/>
    </xf>
    <xf numFmtId="0" fontId="31" fillId="0" borderId="19" xfId="49" applyFont="1" applyBorder="1" applyAlignment="1">
      <alignment horizontal="center" vertical="top"/>
    </xf>
    <xf numFmtId="0" fontId="25" fillId="0" borderId="54" xfId="49" applyFont="1" applyBorder="1" applyAlignment="1">
      <alignment horizontal="left" vertical="center"/>
    </xf>
    <xf numFmtId="0" fontId="25" fillId="0" borderId="33" xfId="49" applyFont="1" applyBorder="1" applyAlignment="1">
      <alignment horizontal="left" vertical="center"/>
    </xf>
    <xf numFmtId="0" fontId="26" fillId="0" borderId="47" xfId="49" applyFont="1" applyBorder="1" applyAlignment="1">
      <alignment horizontal="left" vertical="center"/>
    </xf>
    <xf numFmtId="0" fontId="26" fillId="0" borderId="46" xfId="49" applyFont="1" applyBorder="1" applyAlignment="1">
      <alignment horizontal="left" vertical="center"/>
    </xf>
    <xf numFmtId="0" fontId="25" fillId="0" borderId="48" xfId="49" applyFont="1" applyBorder="1" applyAlignment="1">
      <alignment vertical="center"/>
    </xf>
    <xf numFmtId="0" fontId="20" fillId="0" borderId="49" xfId="49" applyFont="1" applyBorder="1" applyAlignment="1">
      <alignment horizontal="left" vertical="center"/>
    </xf>
    <xf numFmtId="0" fontId="30" fillId="0" borderId="49" xfId="49" applyFont="1" applyBorder="1" applyAlignment="1">
      <alignment horizontal="left" vertical="center"/>
    </xf>
    <xf numFmtId="0" fontId="20" fillId="0" borderId="49" xfId="49" applyFont="1" applyBorder="1" applyAlignment="1">
      <alignment vertical="center"/>
    </xf>
    <xf numFmtId="0" fontId="25" fillId="0" borderId="49" xfId="49" applyFont="1" applyBorder="1" applyAlignment="1">
      <alignment vertical="center"/>
    </xf>
    <xf numFmtId="0" fontId="25" fillId="0" borderId="48" xfId="49" applyFont="1" applyBorder="1" applyAlignment="1">
      <alignment horizontal="center" vertical="center"/>
    </xf>
    <xf numFmtId="0" fontId="30" fillId="0" borderId="49" xfId="49" applyFont="1" applyBorder="1" applyAlignment="1">
      <alignment horizontal="center" vertical="center"/>
    </xf>
    <xf numFmtId="0" fontId="25" fillId="0" borderId="49" xfId="49" applyFont="1" applyBorder="1" applyAlignment="1">
      <alignment horizontal="center" vertical="center"/>
    </xf>
    <xf numFmtId="0" fontId="20" fillId="0" borderId="49" xfId="49" applyFont="1" applyBorder="1" applyAlignment="1">
      <alignment horizontal="center" vertical="center"/>
    </xf>
    <xf numFmtId="0" fontId="30" fillId="0" borderId="17" xfId="49" applyFont="1" applyBorder="1" applyAlignment="1">
      <alignment horizontal="center" vertical="center"/>
    </xf>
    <xf numFmtId="0" fontId="20" fillId="0" borderId="17" xfId="49" applyFont="1" applyBorder="1" applyAlignment="1">
      <alignment horizontal="center" vertical="center"/>
    </xf>
    <xf numFmtId="0" fontId="25" fillId="0" borderId="35" xfId="49" applyFont="1" applyBorder="1" applyAlignment="1">
      <alignment horizontal="left" vertical="center" wrapText="1"/>
    </xf>
    <xf numFmtId="0" fontId="25" fillId="0" borderId="36" xfId="49" applyFont="1" applyBorder="1" applyAlignment="1">
      <alignment horizontal="left" vertical="center" wrapText="1"/>
    </xf>
    <xf numFmtId="0" fontId="25" fillId="0" borderId="48" xfId="49" applyFont="1" applyBorder="1" applyAlignment="1">
      <alignment horizontal="left" vertical="center"/>
    </xf>
    <xf numFmtId="0" fontId="25" fillId="0" borderId="49" xfId="49" applyFont="1" applyBorder="1" applyAlignment="1">
      <alignment horizontal="left" vertical="center"/>
    </xf>
    <xf numFmtId="0" fontId="32" fillId="0" borderId="55" xfId="49" applyFont="1" applyBorder="1" applyAlignment="1">
      <alignment horizontal="left" vertical="center" wrapText="1"/>
    </xf>
    <xf numFmtId="0" fontId="33" fillId="0" borderId="0" xfId="53" applyNumberFormat="1" applyFont="1">
      <alignment vertical="center"/>
    </xf>
    <xf numFmtId="0" fontId="5" fillId="0" borderId="2" xfId="53" applyNumberFormat="1" applyFont="1" applyBorder="1">
      <alignment vertical="center"/>
    </xf>
    <xf numFmtId="9" fontId="14" fillId="0" borderId="37" xfId="49" applyNumberFormat="1" applyFont="1" applyBorder="1" applyAlignment="1">
      <alignment horizontal="center" vertical="center"/>
    </xf>
    <xf numFmtId="9" fontId="30" fillId="0" borderId="17" xfId="49" applyNumberFormat="1" applyFont="1" applyBorder="1" applyAlignment="1">
      <alignment horizontal="center" vertical="center"/>
    </xf>
    <xf numFmtId="0" fontId="30" fillId="0" borderId="48" xfId="49" applyFont="1" applyBorder="1" applyAlignment="1">
      <alignment horizontal="left" vertical="center"/>
    </xf>
    <xf numFmtId="0" fontId="30" fillId="0" borderId="25" xfId="49" applyFont="1" applyBorder="1" applyAlignment="1">
      <alignment horizontal="left" vertical="center"/>
    </xf>
    <xf numFmtId="0" fontId="26" fillId="0" borderId="47" xfId="0" applyFont="1" applyBorder="1" applyAlignment="1">
      <alignment horizontal="left" vertical="center"/>
    </xf>
    <xf numFmtId="0" fontId="26" fillId="0" borderId="46" xfId="0" applyFont="1" applyBorder="1" applyAlignment="1">
      <alignment horizontal="left" vertical="center"/>
    </xf>
    <xf numFmtId="9" fontId="14" fillId="0" borderId="34" xfId="49" applyNumberFormat="1" applyFont="1" applyBorder="1" applyAlignment="1">
      <alignment horizontal="left" vertical="center"/>
    </xf>
    <xf numFmtId="9" fontId="30" fillId="0" borderId="29" xfId="49" applyNumberFormat="1" applyFont="1" applyBorder="1" applyAlignment="1">
      <alignment horizontal="left" vertical="center"/>
    </xf>
    <xf numFmtId="9" fontId="30" fillId="0" borderId="35" xfId="49" applyNumberFormat="1" applyFont="1" applyBorder="1" applyAlignment="1">
      <alignment horizontal="left" vertical="center"/>
    </xf>
    <xf numFmtId="9" fontId="30" fillId="0" borderId="36" xfId="49" applyNumberFormat="1" applyFont="1" applyBorder="1" applyAlignment="1">
      <alignment horizontal="left" vertical="center"/>
    </xf>
    <xf numFmtId="0" fontId="22" fillId="0" borderId="48" xfId="49" applyFont="1" applyFill="1" applyBorder="1" applyAlignment="1">
      <alignment horizontal="left" vertical="center"/>
    </xf>
    <xf numFmtId="0" fontId="22" fillId="0" borderId="49" xfId="49" applyFont="1" applyFill="1" applyBorder="1" applyAlignment="1">
      <alignment horizontal="left" vertical="center"/>
    </xf>
    <xf numFmtId="0" fontId="22" fillId="0" borderId="56" xfId="49" applyFont="1" applyFill="1" applyBorder="1" applyAlignment="1">
      <alignment horizontal="left" vertical="center"/>
    </xf>
    <xf numFmtId="0" fontId="22" fillId="0" borderId="36" xfId="49" applyFont="1" applyFill="1" applyBorder="1" applyAlignment="1">
      <alignment horizontal="left" vertical="center"/>
    </xf>
    <xf numFmtId="0" fontId="26" fillId="0" borderId="33" xfId="49" applyFont="1" applyFill="1" applyBorder="1" applyAlignment="1">
      <alignment horizontal="left" vertical="center"/>
    </xf>
    <xf numFmtId="0" fontId="14" fillId="0" borderId="57" xfId="49" applyFont="1" applyFill="1" applyBorder="1" applyAlignment="1">
      <alignment horizontal="left" vertical="center"/>
    </xf>
    <xf numFmtId="0" fontId="14" fillId="0" borderId="58" xfId="49" applyFont="1" applyFill="1" applyBorder="1" applyAlignment="1">
      <alignment horizontal="left" vertical="center"/>
    </xf>
    <xf numFmtId="0" fontId="30" fillId="0" borderId="58" xfId="49" applyFont="1" applyFill="1" applyBorder="1" applyAlignment="1">
      <alignment horizontal="left" vertical="center"/>
    </xf>
    <xf numFmtId="0" fontId="14" fillId="0" borderId="32" xfId="49" applyFont="1" applyFill="1" applyBorder="1" applyAlignment="1">
      <alignment horizontal="left" vertical="center"/>
    </xf>
    <xf numFmtId="0" fontId="26" fillId="0" borderId="43" xfId="49" applyFont="1" applyBorder="1" applyAlignment="1">
      <alignment vertical="center"/>
    </xf>
    <xf numFmtId="0" fontId="26" fillId="0" borderId="21" xfId="49" applyFont="1" applyBorder="1" applyAlignment="1">
      <alignment vertical="center"/>
    </xf>
    <xf numFmtId="0" fontId="14" fillId="0" borderId="23" xfId="49" applyFont="1" applyBorder="1" applyAlignment="1">
      <alignment vertical="center"/>
    </xf>
    <xf numFmtId="0" fontId="26" fillId="0" borderId="23" xfId="49" applyFont="1" applyBorder="1" applyAlignment="1">
      <alignment vertical="center"/>
    </xf>
    <xf numFmtId="58" fontId="15" fillId="0" borderId="21" xfId="49" applyNumberFormat="1" applyFont="1" applyBorder="1" applyAlignment="1">
      <alignment vertical="center"/>
    </xf>
    <xf numFmtId="0" fontId="26" fillId="0" borderId="33" xfId="49" applyFont="1" applyBorder="1" applyAlignment="1">
      <alignment horizontal="center" vertical="center"/>
    </xf>
    <xf numFmtId="0" fontId="30" fillId="0" borderId="54" xfId="49" applyFont="1" applyFill="1" applyBorder="1" applyAlignment="1">
      <alignment horizontal="left" vertical="center"/>
    </xf>
    <xf numFmtId="0" fontId="30" fillId="0" borderId="33" xfId="49" applyFont="1" applyFill="1" applyBorder="1" applyAlignment="1">
      <alignment horizontal="left" vertical="center"/>
    </xf>
    <xf numFmtId="0" fontId="34" fillId="0" borderId="46" xfId="49" applyFont="1" applyBorder="1" applyAlignment="1">
      <alignment horizontal="center" vertical="center"/>
    </xf>
    <xf numFmtId="0" fontId="20" fillId="0" borderId="23" xfId="49" applyFont="1" applyBorder="1" applyAlignment="1">
      <alignment vertical="center"/>
    </xf>
    <xf numFmtId="58" fontId="20" fillId="0" borderId="21" xfId="49" applyNumberFormat="1" applyFont="1" applyBorder="1" applyAlignment="1">
      <alignment vertical="center"/>
    </xf>
    <xf numFmtId="0" fontId="25" fillId="0" borderId="59" xfId="49" applyFont="1" applyBorder="1" applyAlignment="1">
      <alignment horizontal="left" vertical="center"/>
    </xf>
    <xf numFmtId="0" fontId="26" fillId="0" borderId="52" xfId="49" applyFont="1" applyBorder="1" applyAlignment="1">
      <alignment horizontal="left" vertical="center"/>
    </xf>
    <xf numFmtId="0" fontId="30" fillId="0" borderId="53" xfId="49" applyFont="1" applyBorder="1" applyAlignment="1">
      <alignment horizontal="left" vertical="center"/>
    </xf>
    <xf numFmtId="0" fontId="25" fillId="0" borderId="0" xfId="49" applyFont="1" applyBorder="1" applyAlignment="1">
      <alignment vertical="center"/>
    </xf>
    <xf numFmtId="0" fontId="25" fillId="0" borderId="42" xfId="49" applyFont="1" applyBorder="1" applyAlignment="1">
      <alignment horizontal="left" vertical="center" wrapText="1"/>
    </xf>
    <xf numFmtId="0" fontId="25" fillId="0" borderId="53" xfId="49" applyFont="1" applyBorder="1" applyAlignment="1">
      <alignment horizontal="left" vertical="center"/>
    </xf>
    <xf numFmtId="0" fontId="5" fillId="0" borderId="18" xfId="49" applyFont="1" applyBorder="1" applyAlignment="1">
      <alignment horizontal="left" vertical="center" wrapText="1"/>
    </xf>
    <xf numFmtId="0" fontId="24" fillId="0" borderId="18" xfId="49" applyFont="1" applyBorder="1" applyAlignment="1">
      <alignment horizontal="left" vertical="center"/>
    </xf>
    <xf numFmtId="0" fontId="26" fillId="0" borderId="52" xfId="0" applyFont="1" applyBorder="1" applyAlignment="1">
      <alignment horizontal="left" vertical="center"/>
    </xf>
    <xf numFmtId="9" fontId="30" fillId="0" borderId="38" xfId="49" applyNumberFormat="1" applyFont="1" applyBorder="1" applyAlignment="1">
      <alignment horizontal="left" vertical="center"/>
    </xf>
    <xf numFmtId="9" fontId="30" fillId="0" borderId="42" xfId="49" applyNumberFormat="1" applyFont="1" applyBorder="1" applyAlignment="1">
      <alignment horizontal="left" vertical="center"/>
    </xf>
    <xf numFmtId="0" fontId="22" fillId="0" borderId="53" xfId="49" applyFont="1" applyFill="1" applyBorder="1" applyAlignment="1">
      <alignment horizontal="left" vertical="center"/>
    </xf>
    <xf numFmtId="0" fontId="22" fillId="0" borderId="42" xfId="49" applyFont="1" applyFill="1" applyBorder="1" applyAlignment="1">
      <alignment horizontal="left" vertical="center"/>
    </xf>
    <xf numFmtId="0" fontId="14" fillId="0" borderId="60" xfId="49" applyFont="1" applyFill="1" applyBorder="1" applyAlignment="1">
      <alignment horizontal="left" vertical="center"/>
    </xf>
    <xf numFmtId="0" fontId="30" fillId="0" borderId="60" xfId="49" applyFont="1" applyFill="1" applyBorder="1" applyAlignment="1">
      <alignment horizontal="left" vertical="center"/>
    </xf>
    <xf numFmtId="0" fontId="26" fillId="0" borderId="24" xfId="49" applyFont="1" applyBorder="1" applyAlignment="1">
      <alignment horizontal="center" vertical="center"/>
    </xf>
    <xf numFmtId="0" fontId="14" fillId="0" borderId="59" xfId="49" applyFont="1" applyBorder="1" applyAlignment="1">
      <alignment horizontal="center" vertical="center"/>
    </xf>
    <xf numFmtId="0" fontId="30" fillId="0" borderId="59" xfId="49" applyFont="1" applyFill="1" applyBorder="1" applyAlignment="1">
      <alignment horizontal="left" vertical="center"/>
    </xf>
    <xf numFmtId="0" fontId="30" fillId="0" borderId="23" xfId="49" applyFont="1" applyBorder="1" applyAlignment="1">
      <alignment horizontal="center" vertical="center"/>
    </xf>
    <xf numFmtId="0" fontId="30" fillId="0" borderId="59" xfId="49" applyFont="1" applyBorder="1" applyAlignment="1">
      <alignment horizontal="center" vertical="center"/>
    </xf>
    <xf numFmtId="0" fontId="35" fillId="0" borderId="61" xfId="0" applyFont="1" applyBorder="1" applyAlignment="1">
      <alignment horizontal="center" vertical="center" wrapText="1"/>
    </xf>
    <xf numFmtId="0" fontId="35" fillId="0" borderId="62" xfId="0" applyFont="1" applyBorder="1" applyAlignment="1">
      <alignment horizontal="center" vertical="center" wrapText="1"/>
    </xf>
    <xf numFmtId="0" fontId="36" fillId="0" borderId="63" xfId="0" applyFont="1" applyBorder="1"/>
    <xf numFmtId="0" fontId="36" fillId="0" borderId="2" xfId="0" applyFont="1" applyBorder="1"/>
    <xf numFmtId="0" fontId="36" fillId="0" borderId="5" xfId="0" applyFont="1" applyBorder="1" applyAlignment="1">
      <alignment horizontal="center" vertical="center"/>
    </xf>
    <xf numFmtId="0" fontId="36" fillId="0" borderId="7" xfId="0" applyFont="1" applyBorder="1" applyAlignment="1">
      <alignment horizontal="center" vertical="center"/>
    </xf>
    <xf numFmtId="0" fontId="36" fillId="5" borderId="5" xfId="0" applyFont="1" applyFill="1" applyBorder="1" applyAlignment="1">
      <alignment horizontal="center" vertical="center"/>
    </xf>
    <xf numFmtId="0" fontId="36" fillId="5" borderId="7" xfId="0" applyFont="1" applyFill="1" applyBorder="1" applyAlignment="1">
      <alignment horizontal="center" vertical="center"/>
    </xf>
    <xf numFmtId="0" fontId="36" fillId="5" borderId="2" xfId="0" applyFont="1" applyFill="1" applyBorder="1"/>
    <xf numFmtId="0" fontId="0" fillId="0" borderId="63" xfId="0" applyBorder="1"/>
    <xf numFmtId="0" fontId="0" fillId="5" borderId="2" xfId="0" applyFill="1" applyBorder="1"/>
    <xf numFmtId="0" fontId="0" fillId="0" borderId="64" xfId="0" applyBorder="1"/>
    <xf numFmtId="0" fontId="0" fillId="0" borderId="65" xfId="0" applyBorder="1"/>
    <xf numFmtId="0" fontId="0" fillId="5" borderId="65" xfId="0" applyFill="1" applyBorder="1"/>
    <xf numFmtId="0" fontId="0" fillId="6" borderId="0" xfId="0" applyFill="1"/>
    <xf numFmtId="0" fontId="35" fillId="0" borderId="66" xfId="0" applyFont="1" applyBorder="1" applyAlignment="1">
      <alignment horizontal="center" vertical="center" wrapText="1"/>
    </xf>
    <xf numFmtId="0" fontId="36" fillId="0" borderId="67" xfId="0" applyFont="1" applyBorder="1" applyAlignment="1">
      <alignment horizontal="center" vertical="center"/>
    </xf>
    <xf numFmtId="0" fontId="36" fillId="0" borderId="68" xfId="0" applyFont="1" applyBorder="1"/>
    <xf numFmtId="0" fontId="0" fillId="0" borderId="68" xfId="0" applyBorder="1"/>
    <xf numFmtId="0" fontId="0" fillId="0" borderId="69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37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6" fillId="7" borderId="2" xfId="0" applyFont="1" applyFill="1" applyBorder="1" applyAlignment="1">
      <alignment vertical="top" wrapText="1"/>
    </xf>
    <xf numFmtId="0" fontId="38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9" fillId="0" borderId="0" xfId="0" applyFont="1"/>
    <xf numFmtId="0" fontId="39" fillId="0" borderId="0" xfId="0" applyFont="1" applyAlignment="1">
      <alignment vertical="top" wrapText="1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40" xfId="52"/>
    <cellStyle name="常规 5" xfId="53"/>
    <cellStyle name="常规 23" xfId="54"/>
    <cellStyle name="常规_110509_2006-09-28 2" xfId="55"/>
    <cellStyle name="常规 10 10 2" xfId="56"/>
    <cellStyle name="常规 11" xfId="57"/>
  </cellStyles>
  <tableStyles count="0" defaultTableStyle="TableStyleMedium9" defaultPivotStyle="PivotStyleMedium4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checked="Checked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checked="Checked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checked="Checked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checked="Checked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checked="Checked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checked="Checked" noThreeD="1" val="0"/>
</file>

<file path=xl/ctrlProps/ctrlProp124.xml><?xml version="1.0" encoding="utf-8"?>
<formControlPr xmlns="http://schemas.microsoft.com/office/spreadsheetml/2009/9/main" objectType="CheckBox" checked="Checked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checked="Checked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checked="Checked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checked="Checked" noThreeD="1" val="0"/>
</file>

<file path=xl/ctrlProps/ctrlProp151.xml><?xml version="1.0" encoding="utf-8"?>
<formControlPr xmlns="http://schemas.microsoft.com/office/spreadsheetml/2009/9/main" objectType="CheckBox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checked="Checked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checked="Checked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checked="Checked" noThreeD="1" val="0"/>
</file>

<file path=xl/ctrlProps/ctrlProp166.xml><?xml version="1.0" encoding="utf-8"?>
<formControlPr xmlns="http://schemas.microsoft.com/office/spreadsheetml/2009/9/main" objectType="CheckBox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noThreeD="1" val="0"/>
</file>

<file path=xl/ctrlProps/ctrlProp172.xml><?xml version="1.0" encoding="utf-8"?>
<formControlPr xmlns="http://schemas.microsoft.com/office/spreadsheetml/2009/9/main" objectType="CheckBox" noThreeD="1" val="0"/>
</file>

<file path=xl/ctrlProps/ctrlProp173.xml><?xml version="1.0" encoding="utf-8"?>
<formControlPr xmlns="http://schemas.microsoft.com/office/spreadsheetml/2009/9/main" objectType="CheckBox" checked="Checked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noThreeD="1" val="0"/>
</file>

<file path=xl/ctrlProps/ctrlProp178.xml><?xml version="1.0" encoding="utf-8"?>
<formControlPr xmlns="http://schemas.microsoft.com/office/spreadsheetml/2009/9/main" objectType="CheckBox" noThreeD="1" val="0"/>
</file>

<file path=xl/ctrlProps/ctrlProp179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checked="Checked" noThreeD="1" val="0"/>
</file>

<file path=xl/ctrlProps/ctrlProp181.xml><?xml version="1.0" encoding="utf-8"?>
<formControlPr xmlns="http://schemas.microsoft.com/office/spreadsheetml/2009/9/main" objectType="CheckBox" noThreeD="1" val="0"/>
</file>

<file path=xl/ctrlProps/ctrlProp182.xml><?xml version="1.0" encoding="utf-8"?>
<formControlPr xmlns="http://schemas.microsoft.com/office/spreadsheetml/2009/9/main" objectType="CheckBox" noThreeD="1" val="0"/>
</file>

<file path=xl/ctrlProps/ctrlProp183.xml><?xml version="1.0" encoding="utf-8"?>
<formControlPr xmlns="http://schemas.microsoft.com/office/spreadsheetml/2009/9/main" objectType="CheckBox" noThreeD="1" val="0"/>
</file>

<file path=xl/ctrlProps/ctrlProp184.xml><?xml version="1.0" encoding="utf-8"?>
<formControlPr xmlns="http://schemas.microsoft.com/office/spreadsheetml/2009/9/main" objectType="CheckBox" noThreeD="1" val="0"/>
</file>

<file path=xl/ctrlProps/ctrlProp185.xml><?xml version="1.0" encoding="utf-8"?>
<formControlPr xmlns="http://schemas.microsoft.com/office/spreadsheetml/2009/9/main" objectType="CheckBox" noThreeD="1" val="0"/>
</file>

<file path=xl/ctrlProps/ctrlProp186.xml><?xml version="1.0" encoding="utf-8"?>
<formControlPr xmlns="http://schemas.microsoft.com/office/spreadsheetml/2009/9/main" objectType="CheckBox" checked="Checked" noThreeD="1" val="0"/>
</file>

<file path=xl/ctrlProps/ctrlProp187.xml><?xml version="1.0" encoding="utf-8"?>
<formControlPr xmlns="http://schemas.microsoft.com/office/spreadsheetml/2009/9/main" objectType="CheckBox" noThreeD="1" val="0"/>
</file>

<file path=xl/ctrlProps/ctrlProp188.xml><?xml version="1.0" encoding="utf-8"?>
<formControlPr xmlns="http://schemas.microsoft.com/office/spreadsheetml/2009/9/main" objectType="CheckBox" noThreeD="1" val="0"/>
</file>

<file path=xl/ctrlProps/ctrlProp189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190.xml><?xml version="1.0" encoding="utf-8"?>
<formControlPr xmlns="http://schemas.microsoft.com/office/spreadsheetml/2009/9/main" objectType="CheckBox" noThreeD="1" val="0"/>
</file>

<file path=xl/ctrlProps/ctrlProp191.xml><?xml version="1.0" encoding="utf-8"?>
<formControlPr xmlns="http://schemas.microsoft.com/office/spreadsheetml/2009/9/main" objectType="CheckBox" noThreeD="1" val="0"/>
</file>

<file path=xl/ctrlProps/ctrlProp192.xml><?xml version="1.0" encoding="utf-8"?>
<formControlPr xmlns="http://schemas.microsoft.com/office/spreadsheetml/2009/9/main" objectType="CheckBox" checked="Checked" noThreeD="1" val="0"/>
</file>

<file path=xl/ctrlProps/ctrlProp193.xml><?xml version="1.0" encoding="utf-8"?>
<formControlPr xmlns="http://schemas.microsoft.com/office/spreadsheetml/2009/9/main" objectType="CheckBox" checked="Checked" noThreeD="1" val="0"/>
</file>

<file path=xl/ctrlProps/ctrlProp194.xml><?xml version="1.0" encoding="utf-8"?>
<formControlPr xmlns="http://schemas.microsoft.com/office/spreadsheetml/2009/9/main" objectType="CheckBox" checked="Checked" noThreeD="1" val="0"/>
</file>

<file path=xl/ctrlProps/ctrlProp195.xml><?xml version="1.0" encoding="utf-8"?>
<formControlPr xmlns="http://schemas.microsoft.com/office/spreadsheetml/2009/9/main" objectType="CheckBox" checked="Checked" noThreeD="1" val="0"/>
</file>

<file path=xl/ctrlProps/ctrlProp196.xml><?xml version="1.0" encoding="utf-8"?>
<formControlPr xmlns="http://schemas.microsoft.com/office/spreadsheetml/2009/9/main" objectType="CheckBox" checked="Checked" noThreeD="1" val="0"/>
</file>

<file path=xl/ctrlProps/ctrlProp197.xml><?xml version="1.0" encoding="utf-8"?>
<formControlPr xmlns="http://schemas.microsoft.com/office/spreadsheetml/2009/9/main" objectType="CheckBox" checked="Checked" noThreeD="1" val="0"/>
</file>

<file path=xl/ctrlProps/ctrlProp198.xml><?xml version="1.0" encoding="utf-8"?>
<formControlPr xmlns="http://schemas.microsoft.com/office/spreadsheetml/2009/9/main" objectType="CheckBox" noThreeD="1" val="0"/>
</file>

<file path=xl/ctrlProps/ctrlProp19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00.xml><?xml version="1.0" encoding="utf-8"?>
<formControlPr xmlns="http://schemas.microsoft.com/office/spreadsheetml/2009/9/main" objectType="CheckBox" checked="Checked" noThreeD="1" val="0"/>
</file>

<file path=xl/ctrlProps/ctrlProp201.xml><?xml version="1.0" encoding="utf-8"?>
<formControlPr xmlns="http://schemas.microsoft.com/office/spreadsheetml/2009/9/main" objectType="CheckBox" checked="Checked" noThreeD="1" val="0"/>
</file>

<file path=xl/ctrlProps/ctrlProp202.xml><?xml version="1.0" encoding="utf-8"?>
<formControlPr xmlns="http://schemas.microsoft.com/office/spreadsheetml/2009/9/main" objectType="CheckBox" checked="Checked" noThreeD="1" val="0"/>
</file>

<file path=xl/ctrlProps/ctrlProp203.xml><?xml version="1.0" encoding="utf-8"?>
<formControlPr xmlns="http://schemas.microsoft.com/office/spreadsheetml/2009/9/main" objectType="CheckBox" checked="Checked" noThreeD="1" val="0"/>
</file>

<file path=xl/ctrlProps/ctrlProp204.xml><?xml version="1.0" encoding="utf-8"?>
<formControlPr xmlns="http://schemas.microsoft.com/office/spreadsheetml/2009/9/main" objectType="CheckBox" checked="Checked" noThreeD="1" val="0"/>
</file>

<file path=xl/ctrlProps/ctrlProp205.xml><?xml version="1.0" encoding="utf-8"?>
<formControlPr xmlns="http://schemas.microsoft.com/office/spreadsheetml/2009/9/main" objectType="CheckBox" checked="Checked" noThreeD="1" val="0"/>
</file>

<file path=xl/ctrlProps/ctrlProp206.xml><?xml version="1.0" encoding="utf-8"?>
<formControlPr xmlns="http://schemas.microsoft.com/office/spreadsheetml/2009/9/main" objectType="CheckBox" checked="Checked" noThreeD="1" val="0"/>
</file>

<file path=xl/ctrlProps/ctrlProp207.xml><?xml version="1.0" encoding="utf-8"?>
<formControlPr xmlns="http://schemas.microsoft.com/office/spreadsheetml/2009/9/main" objectType="CheckBox" checked="Checked" noThreeD="1" val="0"/>
</file>

<file path=xl/ctrlProps/ctrlProp208.xml><?xml version="1.0" encoding="utf-8"?>
<formControlPr xmlns="http://schemas.microsoft.com/office/spreadsheetml/2009/9/main" objectType="CheckBox" noThreeD="1" val="0"/>
</file>

<file path=xl/ctrlProps/ctrlProp209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10.xml><?xml version="1.0" encoding="utf-8"?>
<formControlPr xmlns="http://schemas.microsoft.com/office/spreadsheetml/2009/9/main" objectType="CheckBox" noThreeD="1" val="0"/>
</file>

<file path=xl/ctrlProps/ctrlProp211.xml><?xml version="1.0" encoding="utf-8"?>
<formControlPr xmlns="http://schemas.microsoft.com/office/spreadsheetml/2009/9/main" objectType="CheckBox" noThreeD="1" val="0"/>
</file>

<file path=xl/ctrlProps/ctrlProp212.xml><?xml version="1.0" encoding="utf-8"?>
<formControlPr xmlns="http://schemas.microsoft.com/office/spreadsheetml/2009/9/main" objectType="CheckBox" noThreeD="1" val="0"/>
</file>

<file path=xl/ctrlProps/ctrlProp213.xml><?xml version="1.0" encoding="utf-8"?>
<formControlPr xmlns="http://schemas.microsoft.com/office/spreadsheetml/2009/9/main" objectType="CheckBox" noThreeD="1" val="0"/>
</file>

<file path=xl/ctrlProps/ctrlProp214.xml><?xml version="1.0" encoding="utf-8"?>
<formControlPr xmlns="http://schemas.microsoft.com/office/spreadsheetml/2009/9/main" objectType="CheckBox" noThreeD="1" val="0"/>
</file>

<file path=xl/ctrlProps/ctrlProp215.xml><?xml version="1.0" encoding="utf-8"?>
<formControlPr xmlns="http://schemas.microsoft.com/office/spreadsheetml/2009/9/main" objectType="CheckBox" checked="Checked" noThreeD="1" val="0"/>
</file>

<file path=xl/ctrlProps/ctrlProp216.xml><?xml version="1.0" encoding="utf-8"?>
<formControlPr xmlns="http://schemas.microsoft.com/office/spreadsheetml/2009/9/main" objectType="CheckBox" noThreeD="1" val="0"/>
</file>

<file path=xl/ctrlProps/ctrlProp217.xml><?xml version="1.0" encoding="utf-8"?>
<formControlPr xmlns="http://schemas.microsoft.com/office/spreadsheetml/2009/9/main" objectType="CheckBox" noThreeD="1" val="0"/>
</file>

<file path=xl/ctrlProps/ctrlProp218.xml><?xml version="1.0" encoding="utf-8"?>
<formControlPr xmlns="http://schemas.microsoft.com/office/spreadsheetml/2009/9/main" objectType="CheckBox" checked="Checked" noThreeD="1" val="0"/>
</file>

<file path=xl/ctrlProps/ctrlProp219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20.xml><?xml version="1.0" encoding="utf-8"?>
<formControlPr xmlns="http://schemas.microsoft.com/office/spreadsheetml/2009/9/main" objectType="CheckBox" noThreeD="1" val="0"/>
</file>

<file path=xl/ctrlProps/ctrlProp221.xml><?xml version="1.0" encoding="utf-8"?>
<formControlPr xmlns="http://schemas.microsoft.com/office/spreadsheetml/2009/9/main" objectType="CheckBox" noThreeD="1" val="0"/>
</file>

<file path=xl/ctrlProps/ctrlProp222.xml><?xml version="1.0" encoding="utf-8"?>
<formControlPr xmlns="http://schemas.microsoft.com/office/spreadsheetml/2009/9/main" objectType="CheckBox" checked="Checked" noThreeD="1" val="0"/>
</file>

<file path=xl/ctrlProps/ctrlProp223.xml><?xml version="1.0" encoding="utf-8"?>
<formControlPr xmlns="http://schemas.microsoft.com/office/spreadsheetml/2009/9/main" objectType="CheckBox" noThreeD="1" val="0"/>
</file>

<file path=xl/ctrlProps/ctrlProp224.xml><?xml version="1.0" encoding="utf-8"?>
<formControlPr xmlns="http://schemas.microsoft.com/office/spreadsheetml/2009/9/main" objectType="CheckBox" checked="Checked" noThreeD="1" val="0"/>
</file>

<file path=xl/ctrlProps/ctrlProp225.xml><?xml version="1.0" encoding="utf-8"?>
<formControlPr xmlns="http://schemas.microsoft.com/office/spreadsheetml/2009/9/main" objectType="CheckBox" noThreeD="1" val="0"/>
</file>

<file path=xl/ctrlProps/ctrlProp226.xml><?xml version="1.0" encoding="utf-8"?>
<formControlPr xmlns="http://schemas.microsoft.com/office/spreadsheetml/2009/9/main" objectType="CheckBox" noThreeD="1" val="0"/>
</file>

<file path=xl/ctrlProps/ctrlProp227.xml><?xml version="1.0" encoding="utf-8"?>
<formControlPr xmlns="http://schemas.microsoft.com/office/spreadsheetml/2009/9/main" objectType="CheckBox" noThreeD="1" val="0"/>
</file>

<file path=xl/ctrlProps/ctrlProp228.xml><?xml version="1.0" encoding="utf-8"?>
<formControlPr xmlns="http://schemas.microsoft.com/office/spreadsheetml/2009/9/main" objectType="CheckBox" checked="Checked" noThreeD="1" val="0"/>
</file>

<file path=xl/ctrlProps/ctrlProp229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30.xml><?xml version="1.0" encoding="utf-8"?>
<formControlPr xmlns="http://schemas.microsoft.com/office/spreadsheetml/2009/9/main" objectType="CheckBox" noThreeD="1" val="0"/>
</file>

<file path=xl/ctrlProps/ctrlProp231.xml><?xml version="1.0" encoding="utf-8"?>
<formControlPr xmlns="http://schemas.microsoft.com/office/spreadsheetml/2009/9/main" objectType="CheckBox" noThreeD="1" val="0"/>
</file>

<file path=xl/ctrlProps/ctrlProp232.xml><?xml version="1.0" encoding="utf-8"?>
<formControlPr xmlns="http://schemas.microsoft.com/office/spreadsheetml/2009/9/main" objectType="CheckBox" noThreeD="1" val="0"/>
</file>

<file path=xl/ctrlProps/ctrlProp233.xml><?xml version="1.0" encoding="utf-8"?>
<formControlPr xmlns="http://schemas.microsoft.com/office/spreadsheetml/2009/9/main" objectType="CheckBox" noThreeD="1" val="0"/>
</file>

<file path=xl/ctrlProps/ctrlProp234.xml><?xml version="1.0" encoding="utf-8"?>
<formControlPr xmlns="http://schemas.microsoft.com/office/spreadsheetml/2009/9/main" objectType="CheckBox" checked="Checked" noThreeD="1" val="0"/>
</file>

<file path=xl/ctrlProps/ctrlProp235.xml><?xml version="1.0" encoding="utf-8"?>
<formControlPr xmlns="http://schemas.microsoft.com/office/spreadsheetml/2009/9/main" objectType="CheckBox" checked="Checked" noThreeD="1" val="0"/>
</file>

<file path=xl/ctrlProps/ctrlProp236.xml><?xml version="1.0" encoding="utf-8"?>
<formControlPr xmlns="http://schemas.microsoft.com/office/spreadsheetml/2009/9/main" objectType="CheckBox" noThreeD="1" val="0"/>
</file>

<file path=xl/ctrlProps/ctrlProp237.xml><?xml version="1.0" encoding="utf-8"?>
<formControlPr xmlns="http://schemas.microsoft.com/office/spreadsheetml/2009/9/main" objectType="CheckBox" checked="Checked" noThreeD="1" val="0"/>
</file>

<file path=xl/ctrlProps/ctrlProp238.xml><?xml version="1.0" encoding="utf-8"?>
<formControlPr xmlns="http://schemas.microsoft.com/office/spreadsheetml/2009/9/main" objectType="CheckBox" checked="Checked" noThreeD="1" val="0"/>
</file>

<file path=xl/ctrlProps/ctrlProp239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40.xml><?xml version="1.0" encoding="utf-8"?>
<formControlPr xmlns="http://schemas.microsoft.com/office/spreadsheetml/2009/9/main" objectType="CheckBox" noThreeD="1" val="0"/>
</file>

<file path=xl/ctrlProps/ctrlProp241.xml><?xml version="1.0" encoding="utf-8"?>
<formControlPr xmlns="http://schemas.microsoft.com/office/spreadsheetml/2009/9/main" objectType="CheckBox" noThreeD="1" val="0"/>
</file>

<file path=xl/ctrlProps/ctrlProp242.xml><?xml version="1.0" encoding="utf-8"?>
<formControlPr xmlns="http://schemas.microsoft.com/office/spreadsheetml/2009/9/main" objectType="CheckBox" checked="Checked" noThreeD="1" val="0"/>
</file>

<file path=xl/ctrlProps/ctrlProp243.xml><?xml version="1.0" encoding="utf-8"?>
<formControlPr xmlns="http://schemas.microsoft.com/office/spreadsheetml/2009/9/main" objectType="CheckBox" checked="Checked" noThreeD="1" val="0"/>
</file>

<file path=xl/ctrlProps/ctrlProp244.xml><?xml version="1.0" encoding="utf-8"?>
<formControlPr xmlns="http://schemas.microsoft.com/office/spreadsheetml/2009/9/main" objectType="CheckBox" checked="Checked" noThreeD="1" val="0"/>
</file>

<file path=xl/ctrlProps/ctrlProp245.xml><?xml version="1.0" encoding="utf-8"?>
<formControlPr xmlns="http://schemas.microsoft.com/office/spreadsheetml/2009/9/main" objectType="CheckBox" checked="Checked" noThreeD="1" val="0"/>
</file>

<file path=xl/ctrlProps/ctrlProp246.xml><?xml version="1.0" encoding="utf-8"?>
<formControlPr xmlns="http://schemas.microsoft.com/office/spreadsheetml/2009/9/main" objectType="CheckBox" checked="Checked" noThreeD="1" val="0"/>
</file>

<file path=xl/ctrlProps/ctrlProp247.xml><?xml version="1.0" encoding="utf-8"?>
<formControlPr xmlns="http://schemas.microsoft.com/office/spreadsheetml/2009/9/main" objectType="CheckBox" checked="Checked" noThreeD="1" val="0"/>
</file>

<file path=xl/ctrlProps/ctrlProp248.xml><?xml version="1.0" encoding="utf-8"?>
<formControlPr xmlns="http://schemas.microsoft.com/office/spreadsheetml/2009/9/main" objectType="CheckBox" checked="Checked" noThreeD="1" val="0"/>
</file>

<file path=xl/ctrlProps/ctrlProp249.xml><?xml version="1.0" encoding="utf-8"?>
<formControlPr xmlns="http://schemas.microsoft.com/office/spreadsheetml/2009/9/main" objectType="CheckBox" checked="Checked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checked="Checked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checked="Checked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checked="Checked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checked="Checked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checked="Checked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checked="Checked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checked="Checked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checked="Checked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checked="Checked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checked="Checked" noThreeD="1" val="0"/>
</file>

<file path=xl/ctrlProps/ctrlProp92.xml><?xml version="1.0" encoding="utf-8"?>
<formControlPr xmlns="http://schemas.microsoft.com/office/spreadsheetml/2009/9/main" objectType="CheckBox" checked="Checked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checked="Checked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09750" y="211455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494650" y="9734550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84750" y="2060575"/>
              <a:ext cx="393700" cy="298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2350" y="21145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20050" y="2060575"/>
              <a:ext cx="393700" cy="298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09750" y="19335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3175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494650" y="9734550"/>
              <a:ext cx="393700" cy="1936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10050" y="19335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84750" y="19208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97350" y="21145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2350" y="19335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21550" y="19335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07350" y="1857375"/>
              <a:ext cx="393700" cy="320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34250" y="21145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702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511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24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515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846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71950" y="28575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847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8475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469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32750" y="30384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4695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3275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19050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85050" y="118110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3175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85050" y="13620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19050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85050" y="100012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4</xdr:row>
          <xdr:rowOff>92075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72350" y="803275"/>
              <a:ext cx="393700" cy="107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3</xdr:row>
          <xdr:rowOff>107950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59650" y="635000"/>
              <a:ext cx="393700" cy="111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3</xdr:row>
          <xdr:rowOff>95250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07350" y="596900"/>
              <a:ext cx="393700" cy="136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4</xdr:row>
          <xdr:rowOff>79375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20050" y="790575"/>
              <a:ext cx="393700" cy="107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22225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32750" y="10001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22225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32750" y="11811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9525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32750" y="136207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9525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09750" y="2295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9525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2350" y="2295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9525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10050" y="2295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9525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84750" y="2295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22225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53150" y="22955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88138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22225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9525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5150" y="89820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5150" y="88011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22225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354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22750" y="88011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9525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59350" y="89820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59350" y="88011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22225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469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22225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327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34250" y="88011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32750" y="88011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22225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531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53150" y="88011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22225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35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3550" y="88011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44450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20050" y="2254250"/>
              <a:ext cx="393700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22225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21550" y="22955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53150" y="211455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53150" y="19335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22225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531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3175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5150" y="67722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9525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2550" y="677227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161" name="Check Box 65" hidden="1">
              <a:extLst>
                <a:ext uri="{63B3BB69-23CF-44E3-9099-C40C66FF867C}">
                  <a14:compatExt spid="_x0000_s4161"/>
                </a:ext>
              </a:extLst>
            </xdr:cNvPr>
            <xdr:cNvSpPr/>
          </xdr:nvSpPr>
          <xdr:spPr>
            <a:xfrm>
              <a:off x="1809750" y="211455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4162" name="Check Box 66" hidden="1">
              <a:extLst>
                <a:ext uri="{63B3BB69-23CF-44E3-9099-C40C66FF867C}">
                  <a14:compatExt spid="_x0000_s4162"/>
                </a:ext>
              </a:extLst>
            </xdr:cNvPr>
            <xdr:cNvSpPr/>
          </xdr:nvSpPr>
          <xdr:spPr>
            <a:xfrm>
              <a:off x="198494650" y="9734550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163" name="Check Box 67" hidden="1">
              <a:extLst>
                <a:ext uri="{63B3BB69-23CF-44E3-9099-C40C66FF867C}">
                  <a14:compatExt spid="_x0000_s4163"/>
                </a:ext>
              </a:extLst>
            </xdr:cNvPr>
            <xdr:cNvSpPr/>
          </xdr:nvSpPr>
          <xdr:spPr>
            <a:xfrm>
              <a:off x="4984750" y="2060575"/>
              <a:ext cx="393700" cy="298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64" name="Check Box 68" hidden="1">
              <a:extLst>
                <a:ext uri="{63B3BB69-23CF-44E3-9099-C40C66FF867C}">
                  <a14:compatExt spid="_x0000_s4164"/>
                </a:ext>
              </a:extLst>
            </xdr:cNvPr>
            <xdr:cNvSpPr/>
          </xdr:nvSpPr>
          <xdr:spPr>
            <a:xfrm>
              <a:off x="1022350" y="21145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65" name="Check Box 69" hidden="1">
              <a:extLst>
                <a:ext uri="{63B3BB69-23CF-44E3-9099-C40C66FF867C}">
                  <a14:compatExt spid="_x0000_s4165"/>
                </a:ext>
              </a:extLst>
            </xdr:cNvPr>
            <xdr:cNvSpPr/>
          </xdr:nvSpPr>
          <xdr:spPr>
            <a:xfrm>
              <a:off x="8020050" y="2060575"/>
              <a:ext cx="393700" cy="298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66" name="Check Box 70" hidden="1">
              <a:extLst>
                <a:ext uri="{63B3BB69-23CF-44E3-9099-C40C66FF867C}">
                  <a14:compatExt spid="_x0000_s4166"/>
                </a:ext>
              </a:extLst>
            </xdr:cNvPr>
            <xdr:cNvSpPr/>
          </xdr:nvSpPr>
          <xdr:spPr>
            <a:xfrm>
              <a:off x="1809750" y="19335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3175</xdr:rowOff>
        </xdr:to>
        <xdr:sp>
          <xdr:nvSpPr>
            <xdr:cNvPr id="4167" name="Check Box 71" hidden="1">
              <a:extLst>
                <a:ext uri="{63B3BB69-23CF-44E3-9099-C40C66FF867C}">
                  <a14:compatExt spid="_x0000_s4167"/>
                </a:ext>
              </a:extLst>
            </xdr:cNvPr>
            <xdr:cNvSpPr/>
          </xdr:nvSpPr>
          <xdr:spPr>
            <a:xfrm>
              <a:off x="198494650" y="9734550"/>
              <a:ext cx="393700" cy="1936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68" name="Check Box 72" hidden="1">
              <a:extLst>
                <a:ext uri="{63B3BB69-23CF-44E3-9099-C40C66FF867C}">
                  <a14:compatExt spid="_x0000_s4168"/>
                </a:ext>
              </a:extLst>
            </xdr:cNvPr>
            <xdr:cNvSpPr/>
          </xdr:nvSpPr>
          <xdr:spPr>
            <a:xfrm>
              <a:off x="4210050" y="19335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69" name="Check Box 73" hidden="1">
              <a:extLst>
                <a:ext uri="{63B3BB69-23CF-44E3-9099-C40C66FF867C}">
                  <a14:compatExt spid="_x0000_s4169"/>
                </a:ext>
              </a:extLst>
            </xdr:cNvPr>
            <xdr:cNvSpPr/>
          </xdr:nvSpPr>
          <xdr:spPr>
            <a:xfrm>
              <a:off x="4984750" y="19208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70" name="Check Box 74" hidden="1">
              <a:extLst>
                <a:ext uri="{63B3BB69-23CF-44E3-9099-C40C66FF867C}">
                  <a14:compatExt spid="_x0000_s4170"/>
                </a:ext>
              </a:extLst>
            </xdr:cNvPr>
            <xdr:cNvSpPr/>
          </xdr:nvSpPr>
          <xdr:spPr>
            <a:xfrm>
              <a:off x="4197350" y="21145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71" name="Check Box 75" hidden="1">
              <a:extLst>
                <a:ext uri="{63B3BB69-23CF-44E3-9099-C40C66FF867C}">
                  <a14:compatExt spid="_x0000_s4171"/>
                </a:ext>
              </a:extLst>
            </xdr:cNvPr>
            <xdr:cNvSpPr/>
          </xdr:nvSpPr>
          <xdr:spPr>
            <a:xfrm>
              <a:off x="1022350" y="19335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72" name="Check Box 76" hidden="1">
              <a:extLst>
                <a:ext uri="{63B3BB69-23CF-44E3-9099-C40C66FF867C}">
                  <a14:compatExt spid="_x0000_s4172"/>
                </a:ext>
              </a:extLst>
            </xdr:cNvPr>
            <xdr:cNvSpPr/>
          </xdr:nvSpPr>
          <xdr:spPr>
            <a:xfrm>
              <a:off x="7321550" y="19335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73" name="Check Box 77" hidden="1">
              <a:extLst>
                <a:ext uri="{63B3BB69-23CF-44E3-9099-C40C66FF867C}">
                  <a14:compatExt spid="_x0000_s4173"/>
                </a:ext>
              </a:extLst>
            </xdr:cNvPr>
            <xdr:cNvSpPr/>
          </xdr:nvSpPr>
          <xdr:spPr>
            <a:xfrm>
              <a:off x="8007350" y="1857375"/>
              <a:ext cx="393700" cy="320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74" name="Check Box 78" hidden="1">
              <a:extLst>
                <a:ext uri="{63B3BB69-23CF-44E3-9099-C40C66FF867C}">
                  <a14:compatExt spid="_x0000_s4174"/>
                </a:ext>
              </a:extLst>
            </xdr:cNvPr>
            <xdr:cNvSpPr/>
          </xdr:nvSpPr>
          <xdr:spPr>
            <a:xfrm>
              <a:off x="7334250" y="21145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75" name="Check Box 79" hidden="1">
              <a:extLst>
                <a:ext uri="{63B3BB69-23CF-44E3-9099-C40C66FF867C}">
                  <a14:compatExt spid="_x0000_s4175"/>
                </a:ext>
              </a:extLst>
            </xdr:cNvPr>
            <xdr:cNvSpPr/>
          </xdr:nvSpPr>
          <xdr:spPr>
            <a:xfrm>
              <a:off x="1047750" y="28702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76" name="Check Box 80" hidden="1">
              <a:extLst>
                <a:ext uri="{63B3BB69-23CF-44E3-9099-C40C66FF867C}">
                  <a14:compatExt spid="_x0000_s4176"/>
                </a:ext>
              </a:extLst>
            </xdr:cNvPr>
            <xdr:cNvSpPr/>
          </xdr:nvSpPr>
          <xdr:spPr>
            <a:xfrm>
              <a:off x="1047750" y="30511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77" name="Check Box 81" hidden="1">
              <a:extLst>
                <a:ext uri="{63B3BB69-23CF-44E3-9099-C40C66FF867C}">
                  <a14:compatExt spid="_x0000_s4177"/>
                </a:ext>
              </a:extLst>
            </xdr:cNvPr>
            <xdr:cNvSpPr/>
          </xdr:nvSpPr>
          <xdr:spPr>
            <a:xfrm>
              <a:off x="18224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78" name="Check Box 82" hidden="1">
              <a:extLst>
                <a:ext uri="{63B3BB69-23CF-44E3-9099-C40C66FF867C}">
                  <a14:compatExt spid="_x0000_s4178"/>
                </a:ext>
              </a:extLst>
            </xdr:cNvPr>
            <xdr:cNvSpPr/>
          </xdr:nvSpPr>
          <xdr:spPr>
            <a:xfrm>
              <a:off x="183515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79" name="Check Box 83" hidden="1">
              <a:extLst>
                <a:ext uri="{63B3BB69-23CF-44E3-9099-C40C66FF867C}">
                  <a14:compatExt spid="_x0000_s4179"/>
                </a:ext>
              </a:extLst>
            </xdr:cNvPr>
            <xdr:cNvSpPr/>
          </xdr:nvSpPr>
          <xdr:spPr>
            <a:xfrm>
              <a:off x="41846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80" name="Check Box 84" hidden="1">
              <a:extLst>
                <a:ext uri="{63B3BB69-23CF-44E3-9099-C40C66FF867C}">
                  <a14:compatExt spid="_x0000_s4180"/>
                </a:ext>
              </a:extLst>
            </xdr:cNvPr>
            <xdr:cNvSpPr/>
          </xdr:nvSpPr>
          <xdr:spPr>
            <a:xfrm>
              <a:off x="4171950" y="28575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81" name="Check Box 85" hidden="1">
              <a:extLst>
                <a:ext uri="{63B3BB69-23CF-44E3-9099-C40C66FF867C}">
                  <a14:compatExt spid="_x0000_s4181"/>
                </a:ext>
              </a:extLst>
            </xdr:cNvPr>
            <xdr:cNvSpPr/>
          </xdr:nvSpPr>
          <xdr:spPr>
            <a:xfrm>
              <a:off x="49847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82" name="Check Box 86" hidden="1">
              <a:extLst>
                <a:ext uri="{63B3BB69-23CF-44E3-9099-C40C66FF867C}">
                  <a14:compatExt spid="_x0000_s4182"/>
                </a:ext>
              </a:extLst>
            </xdr:cNvPr>
            <xdr:cNvSpPr/>
          </xdr:nvSpPr>
          <xdr:spPr>
            <a:xfrm>
              <a:off x="498475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83" name="Check Box 87" hidden="1">
              <a:extLst>
                <a:ext uri="{63B3BB69-23CF-44E3-9099-C40C66FF867C}">
                  <a14:compatExt spid="_x0000_s4183"/>
                </a:ext>
              </a:extLst>
            </xdr:cNvPr>
            <xdr:cNvSpPr/>
          </xdr:nvSpPr>
          <xdr:spPr>
            <a:xfrm>
              <a:off x="73469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84" name="Check Box 88" hidden="1">
              <a:extLst>
                <a:ext uri="{63B3BB69-23CF-44E3-9099-C40C66FF867C}">
                  <a14:compatExt spid="_x0000_s4184"/>
                </a:ext>
              </a:extLst>
            </xdr:cNvPr>
            <xdr:cNvSpPr/>
          </xdr:nvSpPr>
          <xdr:spPr>
            <a:xfrm>
              <a:off x="8032750" y="30384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85" name="Check Box 89" hidden="1">
              <a:extLst>
                <a:ext uri="{63B3BB69-23CF-44E3-9099-C40C66FF867C}">
                  <a14:compatExt spid="_x0000_s4185"/>
                </a:ext>
              </a:extLst>
            </xdr:cNvPr>
            <xdr:cNvSpPr/>
          </xdr:nvSpPr>
          <xdr:spPr>
            <a:xfrm>
              <a:off x="734695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86" name="Check Box 90" hidden="1">
              <a:extLst>
                <a:ext uri="{63B3BB69-23CF-44E3-9099-C40C66FF867C}">
                  <a14:compatExt spid="_x0000_s4186"/>
                </a:ext>
              </a:extLst>
            </xdr:cNvPr>
            <xdr:cNvSpPr/>
          </xdr:nvSpPr>
          <xdr:spPr>
            <a:xfrm>
              <a:off x="803275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19050</xdr:rowOff>
        </xdr:to>
        <xdr:sp>
          <xdr:nvSpPr>
            <xdr:cNvPr id="4187" name="Check Box 91" hidden="1">
              <a:extLst>
                <a:ext uri="{63B3BB69-23CF-44E3-9099-C40C66FF867C}">
                  <a14:compatExt spid="_x0000_s4187"/>
                </a:ext>
              </a:extLst>
            </xdr:cNvPr>
            <xdr:cNvSpPr/>
          </xdr:nvSpPr>
          <xdr:spPr>
            <a:xfrm>
              <a:off x="7385050" y="118110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3175</xdr:rowOff>
        </xdr:to>
        <xdr:sp>
          <xdr:nvSpPr>
            <xdr:cNvPr id="4188" name="Check Box 92" hidden="1">
              <a:extLst>
                <a:ext uri="{63B3BB69-23CF-44E3-9099-C40C66FF867C}">
                  <a14:compatExt spid="_x0000_s4188"/>
                </a:ext>
              </a:extLst>
            </xdr:cNvPr>
            <xdr:cNvSpPr/>
          </xdr:nvSpPr>
          <xdr:spPr>
            <a:xfrm>
              <a:off x="7385050" y="13620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19050</xdr:rowOff>
        </xdr:to>
        <xdr:sp>
          <xdr:nvSpPr>
            <xdr:cNvPr id="4189" name="Check Box 93" hidden="1">
              <a:extLst>
                <a:ext uri="{63B3BB69-23CF-44E3-9099-C40C66FF867C}">
                  <a14:compatExt spid="_x0000_s4189"/>
                </a:ext>
              </a:extLst>
            </xdr:cNvPr>
            <xdr:cNvSpPr/>
          </xdr:nvSpPr>
          <xdr:spPr>
            <a:xfrm>
              <a:off x="7385050" y="100012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4</xdr:row>
          <xdr:rowOff>63500</xdr:rowOff>
        </xdr:to>
        <xdr:sp>
          <xdr:nvSpPr>
            <xdr:cNvPr id="4190" name="Check Box 94" hidden="1">
              <a:extLst>
                <a:ext uri="{63B3BB69-23CF-44E3-9099-C40C66FF867C}">
                  <a14:compatExt spid="_x0000_s4190"/>
                </a:ext>
              </a:extLst>
            </xdr:cNvPr>
            <xdr:cNvSpPr/>
          </xdr:nvSpPr>
          <xdr:spPr>
            <a:xfrm>
              <a:off x="7372350" y="803275"/>
              <a:ext cx="393700" cy="79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3</xdr:row>
          <xdr:rowOff>79375</xdr:rowOff>
        </xdr:to>
        <xdr:sp>
          <xdr:nvSpPr>
            <xdr:cNvPr id="4191" name="Check Box 95" hidden="1">
              <a:extLst>
                <a:ext uri="{63B3BB69-23CF-44E3-9099-C40C66FF867C}">
                  <a14:compatExt spid="_x0000_s4191"/>
                </a:ext>
              </a:extLst>
            </xdr:cNvPr>
            <xdr:cNvSpPr/>
          </xdr:nvSpPr>
          <xdr:spPr>
            <a:xfrm>
              <a:off x="7359650" y="635000"/>
              <a:ext cx="393700" cy="82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3</xdr:row>
          <xdr:rowOff>66675</xdr:rowOff>
        </xdr:to>
        <xdr:sp>
          <xdr:nvSpPr>
            <xdr:cNvPr id="4192" name="Check Box 96" hidden="1">
              <a:extLst>
                <a:ext uri="{63B3BB69-23CF-44E3-9099-C40C66FF867C}">
                  <a14:compatExt spid="_x0000_s4192"/>
                </a:ext>
              </a:extLst>
            </xdr:cNvPr>
            <xdr:cNvSpPr/>
          </xdr:nvSpPr>
          <xdr:spPr>
            <a:xfrm>
              <a:off x="8007350" y="596900"/>
              <a:ext cx="393700" cy="107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4</xdr:row>
          <xdr:rowOff>50800</xdr:rowOff>
        </xdr:to>
        <xdr:sp>
          <xdr:nvSpPr>
            <xdr:cNvPr id="4193" name="Check Box 97" hidden="1">
              <a:extLst>
                <a:ext uri="{63B3BB69-23CF-44E3-9099-C40C66FF867C}">
                  <a14:compatExt spid="_x0000_s4193"/>
                </a:ext>
              </a:extLst>
            </xdr:cNvPr>
            <xdr:cNvSpPr/>
          </xdr:nvSpPr>
          <xdr:spPr>
            <a:xfrm>
              <a:off x="8020050" y="790575"/>
              <a:ext cx="393700" cy="79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22225</xdr:rowOff>
        </xdr:to>
        <xdr:sp>
          <xdr:nvSpPr>
            <xdr:cNvPr id="4194" name="Check Box 98" hidden="1">
              <a:extLst>
                <a:ext uri="{63B3BB69-23CF-44E3-9099-C40C66FF867C}">
                  <a14:compatExt spid="_x0000_s4194"/>
                </a:ext>
              </a:extLst>
            </xdr:cNvPr>
            <xdr:cNvSpPr/>
          </xdr:nvSpPr>
          <xdr:spPr>
            <a:xfrm>
              <a:off x="8032750" y="10001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22225</xdr:rowOff>
        </xdr:to>
        <xdr:sp>
          <xdr:nvSpPr>
            <xdr:cNvPr id="4195" name="Check Box 99" hidden="1">
              <a:extLst>
                <a:ext uri="{63B3BB69-23CF-44E3-9099-C40C66FF867C}">
                  <a14:compatExt spid="_x0000_s4195"/>
                </a:ext>
              </a:extLst>
            </xdr:cNvPr>
            <xdr:cNvSpPr/>
          </xdr:nvSpPr>
          <xdr:spPr>
            <a:xfrm>
              <a:off x="8032750" y="11811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9525</xdr:rowOff>
        </xdr:to>
        <xdr:sp>
          <xdr:nvSpPr>
            <xdr:cNvPr id="4196" name="Check Box 100" hidden="1">
              <a:extLst>
                <a:ext uri="{63B3BB69-23CF-44E3-9099-C40C66FF867C}">
                  <a14:compatExt spid="_x0000_s4196"/>
                </a:ext>
              </a:extLst>
            </xdr:cNvPr>
            <xdr:cNvSpPr/>
          </xdr:nvSpPr>
          <xdr:spPr>
            <a:xfrm>
              <a:off x="8032750" y="136207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9525</xdr:rowOff>
        </xdr:to>
        <xdr:sp>
          <xdr:nvSpPr>
            <xdr:cNvPr id="4197" name="Check Box 101" hidden="1">
              <a:extLst>
                <a:ext uri="{63B3BB69-23CF-44E3-9099-C40C66FF867C}">
                  <a14:compatExt spid="_x0000_s4197"/>
                </a:ext>
              </a:extLst>
            </xdr:cNvPr>
            <xdr:cNvSpPr/>
          </xdr:nvSpPr>
          <xdr:spPr>
            <a:xfrm>
              <a:off x="1809750" y="2295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9525</xdr:rowOff>
        </xdr:to>
        <xdr:sp>
          <xdr:nvSpPr>
            <xdr:cNvPr id="4198" name="Check Box 102" hidden="1">
              <a:extLst>
                <a:ext uri="{63B3BB69-23CF-44E3-9099-C40C66FF867C}">
                  <a14:compatExt spid="_x0000_s4198"/>
                </a:ext>
              </a:extLst>
            </xdr:cNvPr>
            <xdr:cNvSpPr/>
          </xdr:nvSpPr>
          <xdr:spPr>
            <a:xfrm>
              <a:off x="1022350" y="2295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9525</xdr:rowOff>
        </xdr:to>
        <xdr:sp>
          <xdr:nvSpPr>
            <xdr:cNvPr id="4199" name="Check Box 103" hidden="1">
              <a:extLst>
                <a:ext uri="{63B3BB69-23CF-44E3-9099-C40C66FF867C}">
                  <a14:compatExt spid="_x0000_s4199"/>
                </a:ext>
              </a:extLst>
            </xdr:cNvPr>
            <xdr:cNvSpPr/>
          </xdr:nvSpPr>
          <xdr:spPr>
            <a:xfrm>
              <a:off x="4210050" y="2295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9525</xdr:rowOff>
        </xdr:to>
        <xdr:sp>
          <xdr:nvSpPr>
            <xdr:cNvPr id="4200" name="Check Box 104" hidden="1">
              <a:extLst>
                <a:ext uri="{63B3BB69-23CF-44E3-9099-C40C66FF867C}">
                  <a14:compatExt spid="_x0000_s4200"/>
                </a:ext>
              </a:extLst>
            </xdr:cNvPr>
            <xdr:cNvSpPr/>
          </xdr:nvSpPr>
          <xdr:spPr>
            <a:xfrm>
              <a:off x="4984750" y="2295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22225</xdr:rowOff>
        </xdr:to>
        <xdr:sp>
          <xdr:nvSpPr>
            <xdr:cNvPr id="4201" name="Check Box 105" hidden="1">
              <a:extLst>
                <a:ext uri="{63B3BB69-23CF-44E3-9099-C40C66FF867C}">
                  <a14:compatExt spid="_x0000_s4201"/>
                </a:ext>
              </a:extLst>
            </xdr:cNvPr>
            <xdr:cNvSpPr/>
          </xdr:nvSpPr>
          <xdr:spPr>
            <a:xfrm>
              <a:off x="6153150" y="22955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>
          <xdr:nvSpPr>
            <xdr:cNvPr id="4202" name="Check Box 106" hidden="1">
              <a:extLst>
                <a:ext uri="{63B3BB69-23CF-44E3-9099-C40C66FF867C}">
                  <a14:compatExt spid="_x0000_s4202"/>
                </a:ext>
              </a:extLst>
            </xdr:cNvPr>
            <xdr:cNvSpPr/>
          </xdr:nvSpPr>
          <xdr:spPr>
            <a:xfrm>
              <a:off x="1047750" y="88138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22225</xdr:rowOff>
        </xdr:to>
        <xdr:sp>
          <xdr:nvSpPr>
            <xdr:cNvPr id="4203" name="Check Box 107" hidden="1">
              <a:extLst>
                <a:ext uri="{63B3BB69-23CF-44E3-9099-C40C66FF867C}">
                  <a14:compatExt spid="_x0000_s4203"/>
                </a:ext>
              </a:extLst>
            </xdr:cNvPr>
            <xdr:cNvSpPr/>
          </xdr:nvSpPr>
          <xdr:spPr>
            <a:xfrm>
              <a:off x="10477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9525</xdr:rowOff>
        </xdr:to>
        <xdr:sp>
          <xdr:nvSpPr>
            <xdr:cNvPr id="4204" name="Check Box 108" hidden="1">
              <a:extLst>
                <a:ext uri="{63B3BB69-23CF-44E3-9099-C40C66FF867C}">
                  <a14:compatExt spid="_x0000_s4204"/>
                </a:ext>
              </a:extLst>
            </xdr:cNvPr>
            <xdr:cNvSpPr/>
          </xdr:nvSpPr>
          <xdr:spPr>
            <a:xfrm>
              <a:off x="1835150" y="89820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4205" name="Check Box 109" hidden="1">
              <a:extLst>
                <a:ext uri="{63B3BB69-23CF-44E3-9099-C40C66FF867C}">
                  <a14:compatExt spid="_x0000_s4205"/>
                </a:ext>
              </a:extLst>
            </xdr:cNvPr>
            <xdr:cNvSpPr/>
          </xdr:nvSpPr>
          <xdr:spPr>
            <a:xfrm>
              <a:off x="1835150" y="88011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22225</xdr:rowOff>
        </xdr:to>
        <xdr:sp>
          <xdr:nvSpPr>
            <xdr:cNvPr id="4206" name="Check Box 110" hidden="1">
              <a:extLst>
                <a:ext uri="{63B3BB69-23CF-44E3-9099-C40C66FF867C}">
                  <a14:compatExt spid="_x0000_s4206"/>
                </a:ext>
              </a:extLst>
            </xdr:cNvPr>
            <xdr:cNvSpPr/>
          </xdr:nvSpPr>
          <xdr:spPr>
            <a:xfrm>
              <a:off x="42354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207" name="Check Box 111" hidden="1">
              <a:extLst>
                <a:ext uri="{63B3BB69-23CF-44E3-9099-C40C66FF867C}">
                  <a14:compatExt spid="_x0000_s4207"/>
                </a:ext>
              </a:extLst>
            </xdr:cNvPr>
            <xdr:cNvSpPr/>
          </xdr:nvSpPr>
          <xdr:spPr>
            <a:xfrm>
              <a:off x="4222750" y="88011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9525</xdr:rowOff>
        </xdr:to>
        <xdr:sp>
          <xdr:nvSpPr>
            <xdr:cNvPr id="4208" name="Check Box 112" hidden="1">
              <a:extLst>
                <a:ext uri="{63B3BB69-23CF-44E3-9099-C40C66FF867C}">
                  <a14:compatExt spid="_x0000_s4208"/>
                </a:ext>
              </a:extLst>
            </xdr:cNvPr>
            <xdr:cNvSpPr/>
          </xdr:nvSpPr>
          <xdr:spPr>
            <a:xfrm>
              <a:off x="4959350" y="89820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209" name="Check Box 113" hidden="1">
              <a:extLst>
                <a:ext uri="{63B3BB69-23CF-44E3-9099-C40C66FF867C}">
                  <a14:compatExt spid="_x0000_s4209"/>
                </a:ext>
              </a:extLst>
            </xdr:cNvPr>
            <xdr:cNvSpPr/>
          </xdr:nvSpPr>
          <xdr:spPr>
            <a:xfrm>
              <a:off x="4959350" y="88011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22225</xdr:rowOff>
        </xdr:to>
        <xdr:sp>
          <xdr:nvSpPr>
            <xdr:cNvPr id="4210" name="Check Box 114" hidden="1">
              <a:extLst>
                <a:ext uri="{63B3BB69-23CF-44E3-9099-C40C66FF867C}">
                  <a14:compatExt spid="_x0000_s4210"/>
                </a:ext>
              </a:extLst>
            </xdr:cNvPr>
            <xdr:cNvSpPr/>
          </xdr:nvSpPr>
          <xdr:spPr>
            <a:xfrm>
              <a:off x="73469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22225</xdr:rowOff>
        </xdr:to>
        <xdr:sp>
          <xdr:nvSpPr>
            <xdr:cNvPr id="4211" name="Check Box 115" hidden="1">
              <a:extLst>
                <a:ext uri="{63B3BB69-23CF-44E3-9099-C40C66FF867C}">
                  <a14:compatExt spid="_x0000_s4211"/>
                </a:ext>
              </a:extLst>
            </xdr:cNvPr>
            <xdr:cNvSpPr/>
          </xdr:nvSpPr>
          <xdr:spPr>
            <a:xfrm>
              <a:off x="80327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212" name="Check Box 116" hidden="1">
              <a:extLst>
                <a:ext uri="{63B3BB69-23CF-44E3-9099-C40C66FF867C}">
                  <a14:compatExt spid="_x0000_s4212"/>
                </a:ext>
              </a:extLst>
            </xdr:cNvPr>
            <xdr:cNvSpPr/>
          </xdr:nvSpPr>
          <xdr:spPr>
            <a:xfrm>
              <a:off x="7334250" y="88011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213" name="Check Box 117" hidden="1">
              <a:extLst>
                <a:ext uri="{63B3BB69-23CF-44E3-9099-C40C66FF867C}">
                  <a14:compatExt spid="_x0000_s4213"/>
                </a:ext>
              </a:extLst>
            </xdr:cNvPr>
            <xdr:cNvSpPr/>
          </xdr:nvSpPr>
          <xdr:spPr>
            <a:xfrm>
              <a:off x="8032750" y="88011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22225</xdr:rowOff>
        </xdr:to>
        <xdr:sp>
          <xdr:nvSpPr>
            <xdr:cNvPr id="4214" name="Check Box 118" hidden="1">
              <a:extLst>
                <a:ext uri="{63B3BB69-23CF-44E3-9099-C40C66FF867C}">
                  <a14:compatExt spid="_x0000_s4214"/>
                </a:ext>
              </a:extLst>
            </xdr:cNvPr>
            <xdr:cNvSpPr/>
          </xdr:nvSpPr>
          <xdr:spPr>
            <a:xfrm>
              <a:off x="61531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215" name="Check Box 119" hidden="1">
              <a:extLst>
                <a:ext uri="{63B3BB69-23CF-44E3-9099-C40C66FF867C}">
                  <a14:compatExt spid="_x0000_s4215"/>
                </a:ext>
              </a:extLst>
            </xdr:cNvPr>
            <xdr:cNvSpPr/>
          </xdr:nvSpPr>
          <xdr:spPr>
            <a:xfrm>
              <a:off x="6153150" y="88011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22225</xdr:rowOff>
        </xdr:to>
        <xdr:sp>
          <xdr:nvSpPr>
            <xdr:cNvPr id="4216" name="Check Box 120" hidden="1">
              <a:extLst>
                <a:ext uri="{63B3BB69-23CF-44E3-9099-C40C66FF867C}">
                  <a14:compatExt spid="_x0000_s4216"/>
                </a:ext>
              </a:extLst>
            </xdr:cNvPr>
            <xdr:cNvSpPr/>
          </xdr:nvSpPr>
          <xdr:spPr>
            <a:xfrm>
              <a:off x="30035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217" name="Check Box 121" hidden="1">
              <a:extLst>
                <a:ext uri="{63B3BB69-23CF-44E3-9099-C40C66FF867C}">
                  <a14:compatExt spid="_x0000_s4217"/>
                </a:ext>
              </a:extLst>
            </xdr:cNvPr>
            <xdr:cNvSpPr/>
          </xdr:nvSpPr>
          <xdr:spPr>
            <a:xfrm>
              <a:off x="3003550" y="88011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44450</xdr:rowOff>
        </xdr:to>
        <xdr:sp>
          <xdr:nvSpPr>
            <xdr:cNvPr id="4218" name="Check Box 122" hidden="1">
              <a:extLst>
                <a:ext uri="{63B3BB69-23CF-44E3-9099-C40C66FF867C}">
                  <a14:compatExt spid="_x0000_s4218"/>
                </a:ext>
              </a:extLst>
            </xdr:cNvPr>
            <xdr:cNvSpPr/>
          </xdr:nvSpPr>
          <xdr:spPr>
            <a:xfrm>
              <a:off x="8020050" y="2254250"/>
              <a:ext cx="393700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22225</xdr:rowOff>
        </xdr:to>
        <xdr:sp>
          <xdr:nvSpPr>
            <xdr:cNvPr id="4219" name="Check Box 123" hidden="1">
              <a:extLst>
                <a:ext uri="{63B3BB69-23CF-44E3-9099-C40C66FF867C}">
                  <a14:compatExt spid="_x0000_s4219"/>
                </a:ext>
              </a:extLst>
            </xdr:cNvPr>
            <xdr:cNvSpPr/>
          </xdr:nvSpPr>
          <xdr:spPr>
            <a:xfrm>
              <a:off x="7321550" y="22955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220" name="Check Box 124" hidden="1">
              <a:extLst>
                <a:ext uri="{63B3BB69-23CF-44E3-9099-C40C66FF867C}">
                  <a14:compatExt spid="_x0000_s4220"/>
                </a:ext>
              </a:extLst>
            </xdr:cNvPr>
            <xdr:cNvSpPr/>
          </xdr:nvSpPr>
          <xdr:spPr>
            <a:xfrm>
              <a:off x="6153150" y="211455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221" name="Check Box 125" hidden="1">
              <a:extLst>
                <a:ext uri="{63B3BB69-23CF-44E3-9099-C40C66FF867C}">
                  <a14:compatExt spid="_x0000_s4221"/>
                </a:ext>
              </a:extLst>
            </xdr:cNvPr>
            <xdr:cNvSpPr/>
          </xdr:nvSpPr>
          <xdr:spPr>
            <a:xfrm>
              <a:off x="6153150" y="19335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22225</xdr:rowOff>
        </xdr:to>
        <xdr:sp>
          <xdr:nvSpPr>
            <xdr:cNvPr id="4222" name="Check Box 126" hidden="1">
              <a:extLst>
                <a:ext uri="{63B3BB69-23CF-44E3-9099-C40C66FF867C}">
                  <a14:compatExt spid="_x0000_s4222"/>
                </a:ext>
              </a:extLst>
            </xdr:cNvPr>
            <xdr:cNvSpPr/>
          </xdr:nvSpPr>
          <xdr:spPr>
            <a:xfrm>
              <a:off x="61531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3175</xdr:rowOff>
        </xdr:to>
        <xdr:sp>
          <xdr:nvSpPr>
            <xdr:cNvPr id="4223" name="Check Box 127" hidden="1">
              <a:extLst>
                <a:ext uri="{63B3BB69-23CF-44E3-9099-C40C66FF867C}">
                  <a14:compatExt spid="_x0000_s4223"/>
                </a:ext>
              </a:extLst>
            </xdr:cNvPr>
            <xdr:cNvSpPr/>
          </xdr:nvSpPr>
          <xdr:spPr>
            <a:xfrm>
              <a:off x="1835150" y="67722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9525</xdr:rowOff>
        </xdr:to>
        <xdr:sp>
          <xdr:nvSpPr>
            <xdr:cNvPr id="4224" name="Check Box 128" hidden="1">
              <a:extLst>
                <a:ext uri="{63B3BB69-23CF-44E3-9099-C40C66FF867C}">
                  <a14:compatExt spid="_x0000_s4224"/>
                </a:ext>
              </a:extLst>
            </xdr:cNvPr>
            <xdr:cNvSpPr/>
          </xdr:nvSpPr>
          <xdr:spPr>
            <a:xfrm>
              <a:off x="2622550" y="677227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18</xdr:row>
      <xdr:rowOff>0</xdr:rowOff>
    </xdr:from>
    <xdr:to>
      <xdr:col>8</xdr:col>
      <xdr:colOff>533400</xdr:colOff>
      <xdr:row>18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457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8</xdr:col>
      <xdr:colOff>533400</xdr:colOff>
      <xdr:row>18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44577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8</xdr:col>
      <xdr:colOff>533400</xdr:colOff>
      <xdr:row>18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44577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8</xdr:col>
      <xdr:colOff>533400</xdr:colOff>
      <xdr:row>18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4457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8</xdr:col>
      <xdr:colOff>533400</xdr:colOff>
      <xdr:row>18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457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8</xdr:col>
      <xdr:colOff>533400</xdr:colOff>
      <xdr:row>18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457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8</xdr:col>
      <xdr:colOff>533400</xdr:colOff>
      <xdr:row>18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44577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8</xdr:col>
      <xdr:colOff>533400</xdr:colOff>
      <xdr:row>18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44577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8</xdr:col>
      <xdr:colOff>533400</xdr:colOff>
      <xdr:row>18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4457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8</xdr:col>
      <xdr:colOff>533400</xdr:colOff>
      <xdr:row>18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457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87500" y="101060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2200" y="21431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898650" y="1978025"/>
              <a:ext cx="4127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87500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2300" y="2212975"/>
              <a:ext cx="4318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5450" y="1965325"/>
              <a:ext cx="412750" cy="260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2200" y="1927225"/>
              <a:ext cx="39370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662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4750" y="19716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12975"/>
              <a:ext cx="4191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127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994650" y="1939925"/>
              <a:ext cx="4127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947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6300" y="68262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2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2650" y="885825"/>
              <a:ext cx="4127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07350" y="879475"/>
              <a:ext cx="4445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78000" y="4664075"/>
              <a:ext cx="393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0000" y="4664075"/>
              <a:ext cx="393700" cy="241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60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53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53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60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37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62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94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6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6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457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431800</xdr:colOff>
      <xdr:row>14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467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431800</xdr:colOff>
      <xdr:row>14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467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431800</xdr:colOff>
      <xdr:row>15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147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457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457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44577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44577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4457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457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4457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44577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44577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4457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4457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18</xdr:row>
      <xdr:rowOff>0</xdr:rowOff>
    </xdr:from>
    <xdr:to>
      <xdr:col>8</xdr:col>
      <xdr:colOff>533400</xdr:colOff>
      <xdr:row>18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457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8</xdr:col>
      <xdr:colOff>533400</xdr:colOff>
      <xdr:row>14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467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8</xdr:col>
      <xdr:colOff>533400</xdr:colOff>
      <xdr:row>14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467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533400</xdr:colOff>
      <xdr:row>15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147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8</xdr:col>
      <xdr:colOff>533400</xdr:colOff>
      <xdr:row>18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457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8</xdr:col>
      <xdr:colOff>533400</xdr:colOff>
      <xdr:row>18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457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8</xdr:col>
      <xdr:colOff>533400</xdr:colOff>
      <xdr:row>18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44577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8</xdr:col>
      <xdr:colOff>533400</xdr:colOff>
      <xdr:row>18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44577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8</xdr:col>
      <xdr:colOff>533400</xdr:colOff>
      <xdr:row>18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4457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8</xdr:col>
      <xdr:colOff>533400</xdr:colOff>
      <xdr:row>18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457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8</xdr:col>
      <xdr:colOff>533400</xdr:colOff>
      <xdr:row>18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4457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8</xdr:col>
      <xdr:colOff>533400</xdr:colOff>
      <xdr:row>18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44577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8</xdr:col>
      <xdr:colOff>533400</xdr:colOff>
      <xdr:row>18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44577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8</xdr:col>
      <xdr:colOff>533400</xdr:colOff>
      <xdr:row>18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4457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8</xdr:col>
      <xdr:colOff>533400</xdr:colOff>
      <xdr:row>18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4457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18</xdr:row>
      <xdr:rowOff>0</xdr:rowOff>
    </xdr:from>
    <xdr:to>
      <xdr:col>10</xdr:col>
      <xdr:colOff>203200</xdr:colOff>
      <xdr:row>18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457700"/>
          <a:ext cx="48006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10</xdr:col>
      <xdr:colOff>152400</xdr:colOff>
      <xdr:row>14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467100"/>
          <a:ext cx="48006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10</xdr:col>
      <xdr:colOff>76200</xdr:colOff>
      <xdr:row>14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467100"/>
          <a:ext cx="48006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10</xdr:col>
      <xdr:colOff>203200</xdr:colOff>
      <xdr:row>15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14750"/>
          <a:ext cx="48006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10</xdr:col>
      <xdr:colOff>203200</xdr:colOff>
      <xdr:row>18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457700"/>
          <a:ext cx="48006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10</xdr:col>
      <xdr:colOff>203200</xdr:colOff>
      <xdr:row>18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457700"/>
          <a:ext cx="48006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10</xdr:col>
      <xdr:colOff>152400</xdr:colOff>
      <xdr:row>18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4457700"/>
          <a:ext cx="48006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10</xdr:col>
      <xdr:colOff>76200</xdr:colOff>
      <xdr:row>18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4457700"/>
          <a:ext cx="48006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10</xdr:col>
      <xdr:colOff>203200</xdr:colOff>
      <xdr:row>18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4457700"/>
          <a:ext cx="48006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10</xdr:col>
      <xdr:colOff>203200</xdr:colOff>
      <xdr:row>18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457700"/>
          <a:ext cx="48006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10</xdr:col>
      <xdr:colOff>203200</xdr:colOff>
      <xdr:row>18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4457700"/>
          <a:ext cx="48006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10</xdr:col>
      <xdr:colOff>152400</xdr:colOff>
      <xdr:row>18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4457700"/>
          <a:ext cx="48006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10</xdr:col>
      <xdr:colOff>76200</xdr:colOff>
      <xdr:row>18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4457700"/>
          <a:ext cx="48006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10</xdr:col>
      <xdr:colOff>203200</xdr:colOff>
      <xdr:row>18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4457700"/>
          <a:ext cx="48006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10</xdr:col>
      <xdr:colOff>203200</xdr:colOff>
      <xdr:row>18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4457700"/>
          <a:ext cx="48006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5800" y="2171700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0000" y="7416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95250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428750"/>
              <a:ext cx="4127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22800" y="7416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083300" y="7416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480300" y="74295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9525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8500" y="2533650"/>
              <a:ext cx="7874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52900" y="2171700"/>
              <a:ext cx="406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991100" y="2054225"/>
              <a:ext cx="635000" cy="374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991100" y="2235200"/>
              <a:ext cx="6350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52900" y="2533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9525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991100" y="2441575"/>
              <a:ext cx="6350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835900" y="2041525"/>
              <a:ext cx="3556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35900" y="2235200"/>
              <a:ext cx="3556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985000" y="2533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149225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35900" y="2378075"/>
              <a:ext cx="355600" cy="495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38100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845300" y="1079500"/>
              <a:ext cx="3937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6454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6454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5800" y="1628775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16200" y="1641475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16200" y="1822450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393700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03600" y="1447800"/>
              <a:ext cx="774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17800" y="1447800"/>
              <a:ext cx="660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267200" y="14478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27300" y="434657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85000" y="217170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985000" y="235267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38100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645400" y="1079500"/>
              <a:ext cx="3937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8453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8453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330450"/>
              <a:ext cx="520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5300" y="4165600"/>
              <a:ext cx="1028700" cy="593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5800" y="2324100"/>
              <a:ext cx="787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9525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6650" y="2533650"/>
              <a:ext cx="6350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0300" y="2168525"/>
              <a:ext cx="6350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27500" y="2336800"/>
              <a:ext cx="6985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76200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2000250" y="1409700"/>
              <a:ext cx="40640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62150" y="1809750"/>
              <a:ext cx="41275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254635</xdr:colOff>
          <xdr:row>21</xdr:row>
          <xdr:rowOff>119380</xdr:rowOff>
        </xdr:from>
        <xdr:to>
          <xdr:col>4</xdr:col>
          <xdr:colOff>559435</xdr:colOff>
          <xdr:row>24</xdr:row>
          <xdr:rowOff>179705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2540635" y="4119880"/>
              <a:ext cx="1028700" cy="603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476250</xdr:colOff>
          <xdr:row>8</xdr:row>
          <xdr:rowOff>12700</xdr:rowOff>
        </xdr:from>
        <xdr:to>
          <xdr:col>6</xdr:col>
          <xdr:colOff>31750</xdr:colOff>
          <xdr:row>9</xdr:row>
          <xdr:rowOff>12700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4260850" y="16414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444500</xdr:colOff>
          <xdr:row>9</xdr:row>
          <xdr:rowOff>0</xdr:rowOff>
        </xdr:from>
        <xdr:to>
          <xdr:col>6</xdr:col>
          <xdr:colOff>0</xdr:colOff>
          <xdr:row>10</xdr:row>
          <xdr:rowOff>0</xdr:rowOff>
        </xdr:to>
        <xdr:sp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4229100" y="180975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11265" name="Check Box 1" hidden="1">
              <a:extLst>
                <a:ext uri="{63B3BB69-23CF-44E3-9099-C40C66FF867C}">
                  <a14:compatExt spid="_x0000_s11265"/>
                </a:ext>
              </a:extLst>
            </xdr:cNvPr>
            <xdr:cNvSpPr/>
          </xdr:nvSpPr>
          <xdr:spPr>
            <a:xfrm>
              <a:off x="1955800" y="2171700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38</xdr:row>
          <xdr:rowOff>0</xdr:rowOff>
        </xdr:to>
        <xdr:sp>
          <xdr:nvSpPr>
            <xdr:cNvPr id="11266" name="Check Box 2" hidden="1">
              <a:extLst>
                <a:ext uri="{63B3BB69-23CF-44E3-9099-C40C66FF867C}">
                  <a14:compatExt spid="_x0000_s11266"/>
                </a:ext>
              </a:extLst>
            </xdr:cNvPr>
            <xdr:cNvSpPr/>
          </xdr:nvSpPr>
          <xdr:spPr>
            <a:xfrm>
              <a:off x="1270000" y="69246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69850</xdr:rowOff>
        </xdr:to>
        <xdr:sp>
          <xdr:nvSpPr>
            <xdr:cNvPr id="11267" name="Check Box 3" hidden="1">
              <a:extLst>
                <a:ext uri="{63B3BB69-23CF-44E3-9099-C40C66FF867C}">
                  <a14:compatExt spid="_x0000_s11267"/>
                </a:ext>
              </a:extLst>
            </xdr:cNvPr>
            <xdr:cNvSpPr/>
          </xdr:nvSpPr>
          <xdr:spPr>
            <a:xfrm>
              <a:off x="1200150" y="1428750"/>
              <a:ext cx="412750" cy="269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38</xdr:row>
          <xdr:rowOff>0</xdr:rowOff>
        </xdr:to>
        <xdr:sp>
          <xdr:nvSpPr>
            <xdr:cNvPr id="11268" name="Check Box 4" hidden="1">
              <a:extLst>
                <a:ext uri="{63B3BB69-23CF-44E3-9099-C40C66FF867C}">
                  <a14:compatExt spid="_x0000_s11268"/>
                </a:ext>
              </a:extLst>
            </xdr:cNvPr>
            <xdr:cNvSpPr/>
          </xdr:nvSpPr>
          <xdr:spPr>
            <a:xfrm>
              <a:off x="4622800" y="69246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38</xdr:row>
          <xdr:rowOff>0</xdr:rowOff>
        </xdr:to>
        <xdr:sp>
          <xdr:nvSpPr>
            <xdr:cNvPr id="11269" name="Check Box 5" hidden="1">
              <a:extLst>
                <a:ext uri="{63B3BB69-23CF-44E3-9099-C40C66FF867C}">
                  <a14:compatExt spid="_x0000_s11269"/>
                </a:ext>
              </a:extLst>
            </xdr:cNvPr>
            <xdr:cNvSpPr/>
          </xdr:nvSpPr>
          <xdr:spPr>
            <a:xfrm>
              <a:off x="6083300" y="69246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38</xdr:row>
          <xdr:rowOff>0</xdr:rowOff>
        </xdr:to>
        <xdr:sp>
          <xdr:nvSpPr>
            <xdr:cNvPr id="11270" name="Check Box 6" hidden="1">
              <a:extLst>
                <a:ext uri="{63B3BB69-23CF-44E3-9099-C40C66FF867C}">
                  <a14:compatExt spid="_x0000_s11270"/>
                </a:ext>
              </a:extLst>
            </xdr:cNvPr>
            <xdr:cNvSpPr/>
          </xdr:nvSpPr>
          <xdr:spPr>
            <a:xfrm>
              <a:off x="7480300" y="693737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11271" name="Check Box 7" hidden="1">
              <a:extLst>
                <a:ext uri="{63B3BB69-23CF-44E3-9099-C40C66FF867C}">
                  <a14:compatExt spid="_x0000_s11271"/>
                </a:ext>
              </a:extLst>
            </xdr:cNvPr>
            <xdr:cNvSpPr/>
          </xdr:nvSpPr>
          <xdr:spPr>
            <a:xfrm>
              <a:off x="1968500" y="2533650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11272" name="Check Box 8" hidden="1">
              <a:extLst>
                <a:ext uri="{63B3BB69-23CF-44E3-9099-C40C66FF867C}">
                  <a14:compatExt spid="_x0000_s11272"/>
                </a:ext>
              </a:extLst>
            </xdr:cNvPr>
            <xdr:cNvSpPr/>
          </xdr:nvSpPr>
          <xdr:spPr>
            <a:xfrm>
              <a:off x="4152900" y="2171700"/>
              <a:ext cx="406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11273" name="Check Box 9" hidden="1">
              <a:extLst>
                <a:ext uri="{63B3BB69-23CF-44E3-9099-C40C66FF867C}">
                  <a14:compatExt spid="_x0000_s11273"/>
                </a:ext>
              </a:extLst>
            </xdr:cNvPr>
            <xdr:cNvSpPr/>
          </xdr:nvSpPr>
          <xdr:spPr>
            <a:xfrm>
              <a:off x="4991100" y="2054225"/>
              <a:ext cx="635000" cy="374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11274" name="Check Box 10" hidden="1">
              <a:extLst>
                <a:ext uri="{63B3BB69-23CF-44E3-9099-C40C66FF867C}">
                  <a14:compatExt spid="_x0000_s11274"/>
                </a:ext>
              </a:extLst>
            </xdr:cNvPr>
            <xdr:cNvSpPr/>
          </xdr:nvSpPr>
          <xdr:spPr>
            <a:xfrm>
              <a:off x="4991100" y="2235200"/>
              <a:ext cx="6350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11275" name="Check Box 11" hidden="1">
              <a:extLst>
                <a:ext uri="{63B3BB69-23CF-44E3-9099-C40C66FF867C}">
                  <a14:compatExt spid="_x0000_s11275"/>
                </a:ext>
              </a:extLst>
            </xdr:cNvPr>
            <xdr:cNvSpPr/>
          </xdr:nvSpPr>
          <xdr:spPr>
            <a:xfrm>
              <a:off x="4152900" y="2533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11276" name="Check Box 12" hidden="1">
              <a:extLst>
                <a:ext uri="{63B3BB69-23CF-44E3-9099-C40C66FF867C}">
                  <a14:compatExt spid="_x0000_s11276"/>
                </a:ext>
              </a:extLst>
            </xdr:cNvPr>
            <xdr:cNvSpPr/>
          </xdr:nvSpPr>
          <xdr:spPr>
            <a:xfrm>
              <a:off x="4991100" y="2441575"/>
              <a:ext cx="635000" cy="282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11277" name="Check Box 13" hidden="1">
              <a:extLst>
                <a:ext uri="{63B3BB69-23CF-44E3-9099-C40C66FF867C}">
                  <a14:compatExt spid="_x0000_s11277"/>
                </a:ext>
              </a:extLst>
            </xdr:cNvPr>
            <xdr:cNvSpPr/>
          </xdr:nvSpPr>
          <xdr:spPr>
            <a:xfrm>
              <a:off x="7835900" y="2041525"/>
              <a:ext cx="3556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11278" name="Check Box 14" hidden="1">
              <a:extLst>
                <a:ext uri="{63B3BB69-23CF-44E3-9099-C40C66FF867C}">
                  <a14:compatExt spid="_x0000_s11278"/>
                </a:ext>
              </a:extLst>
            </xdr:cNvPr>
            <xdr:cNvSpPr/>
          </xdr:nvSpPr>
          <xdr:spPr>
            <a:xfrm>
              <a:off x="7835900" y="2235200"/>
              <a:ext cx="3556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11279" name="Check Box 15" hidden="1">
              <a:extLst>
                <a:ext uri="{63B3BB69-23CF-44E3-9099-C40C66FF867C}">
                  <a14:compatExt spid="_x0000_s11279"/>
                </a:ext>
              </a:extLst>
            </xdr:cNvPr>
            <xdr:cNvSpPr/>
          </xdr:nvSpPr>
          <xdr:spPr>
            <a:xfrm>
              <a:off x="6985000" y="2533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142875</xdr:rowOff>
        </xdr:to>
        <xdr:sp>
          <xdr:nvSpPr>
            <xdr:cNvPr id="11280" name="Check Box 16" hidden="1">
              <a:extLst>
                <a:ext uri="{63B3BB69-23CF-44E3-9099-C40C66FF867C}">
                  <a14:compatExt spid="_x0000_s11280"/>
                </a:ext>
              </a:extLst>
            </xdr:cNvPr>
            <xdr:cNvSpPr/>
          </xdr:nvSpPr>
          <xdr:spPr>
            <a:xfrm>
              <a:off x="7835900" y="2378075"/>
              <a:ext cx="355600" cy="488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0</xdr:rowOff>
        </xdr:to>
        <xdr:sp>
          <xdr:nvSpPr>
            <xdr:cNvPr id="11281" name="Check Box 17" hidden="1">
              <a:extLst>
                <a:ext uri="{63B3BB69-23CF-44E3-9099-C40C66FF867C}">
                  <a14:compatExt spid="_x0000_s11281"/>
                </a:ext>
              </a:extLst>
            </xdr:cNvPr>
            <xdr:cNvSpPr/>
          </xdr:nvSpPr>
          <xdr:spPr>
            <a:xfrm>
              <a:off x="6845300" y="10795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11282" name="Check Box 18" hidden="1">
              <a:extLst>
                <a:ext uri="{63B3BB69-23CF-44E3-9099-C40C66FF867C}">
                  <a14:compatExt spid="_x0000_s11282"/>
                </a:ext>
              </a:extLst>
            </xdr:cNvPr>
            <xdr:cNvSpPr/>
          </xdr:nvSpPr>
          <xdr:spPr>
            <a:xfrm>
              <a:off x="76454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11283" name="Check Box 19" hidden="1">
              <a:extLst>
                <a:ext uri="{63B3BB69-23CF-44E3-9099-C40C66FF867C}">
                  <a14:compatExt spid="_x0000_s11283"/>
                </a:ext>
              </a:extLst>
            </xdr:cNvPr>
            <xdr:cNvSpPr/>
          </xdr:nvSpPr>
          <xdr:spPr>
            <a:xfrm>
              <a:off x="76454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1284" name="Check Box 20" hidden="1">
              <a:extLst>
                <a:ext uri="{63B3BB69-23CF-44E3-9099-C40C66FF867C}">
                  <a14:compatExt spid="_x0000_s11284"/>
                </a:ext>
              </a:extLst>
            </xdr:cNvPr>
            <xdr:cNvSpPr/>
          </xdr:nvSpPr>
          <xdr:spPr>
            <a:xfrm>
              <a:off x="1955800" y="1628775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11285" name="Check Box 21" hidden="1">
              <a:extLst>
                <a:ext uri="{63B3BB69-23CF-44E3-9099-C40C66FF867C}">
                  <a14:compatExt spid="_x0000_s11285"/>
                </a:ext>
              </a:extLst>
            </xdr:cNvPr>
            <xdr:cNvSpPr/>
          </xdr:nvSpPr>
          <xdr:spPr>
            <a:xfrm>
              <a:off x="2616200" y="1641475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11286" name="Check Box 22" hidden="1">
              <a:extLst>
                <a:ext uri="{63B3BB69-23CF-44E3-9099-C40C66FF867C}">
                  <a14:compatExt spid="_x0000_s11286"/>
                </a:ext>
              </a:extLst>
            </xdr:cNvPr>
            <xdr:cNvSpPr/>
          </xdr:nvSpPr>
          <xdr:spPr>
            <a:xfrm>
              <a:off x="2616200" y="1822450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393700</xdr:colOff>
          <xdr:row>8</xdr:row>
          <xdr:rowOff>0</xdr:rowOff>
        </xdr:to>
        <xdr:sp>
          <xdr:nvSpPr>
            <xdr:cNvPr id="11287" name="Check Box 23" hidden="1">
              <a:extLst>
                <a:ext uri="{63B3BB69-23CF-44E3-9099-C40C66FF867C}">
                  <a14:compatExt spid="_x0000_s11287"/>
                </a:ext>
              </a:extLst>
            </xdr:cNvPr>
            <xdr:cNvSpPr/>
          </xdr:nvSpPr>
          <xdr:spPr>
            <a:xfrm>
              <a:off x="3403600" y="1447800"/>
              <a:ext cx="774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11288" name="Check Box 24" hidden="1">
              <a:extLst>
                <a:ext uri="{63B3BB69-23CF-44E3-9099-C40C66FF867C}">
                  <a14:compatExt spid="_x0000_s11288"/>
                </a:ext>
              </a:extLst>
            </xdr:cNvPr>
            <xdr:cNvSpPr/>
          </xdr:nvSpPr>
          <xdr:spPr>
            <a:xfrm>
              <a:off x="2717800" y="1447800"/>
              <a:ext cx="660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1289" name="Check Box 25" hidden="1">
              <a:extLst>
                <a:ext uri="{63B3BB69-23CF-44E3-9099-C40C66FF867C}">
                  <a14:compatExt spid="_x0000_s11289"/>
                </a:ext>
              </a:extLst>
            </xdr:cNvPr>
            <xdr:cNvSpPr/>
          </xdr:nvSpPr>
          <xdr:spPr>
            <a:xfrm>
              <a:off x="4267200" y="14478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11290" name="Check Box 26" hidden="1">
              <a:extLst>
                <a:ext uri="{63B3BB69-23CF-44E3-9099-C40C66FF867C}">
                  <a14:compatExt spid="_x0000_s11290"/>
                </a:ext>
              </a:extLst>
            </xdr:cNvPr>
            <xdr:cNvSpPr/>
          </xdr:nvSpPr>
          <xdr:spPr>
            <a:xfrm>
              <a:off x="2527300" y="434657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11291" name="Check Box 27" hidden="1">
              <a:extLst>
                <a:ext uri="{63B3BB69-23CF-44E3-9099-C40C66FF867C}">
                  <a14:compatExt spid="_x0000_s11291"/>
                </a:ext>
              </a:extLst>
            </xdr:cNvPr>
            <xdr:cNvSpPr/>
          </xdr:nvSpPr>
          <xdr:spPr>
            <a:xfrm>
              <a:off x="6985000" y="217170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11292" name="Check Box 28" hidden="1">
              <a:extLst>
                <a:ext uri="{63B3BB69-23CF-44E3-9099-C40C66FF867C}">
                  <a14:compatExt spid="_x0000_s11292"/>
                </a:ext>
              </a:extLst>
            </xdr:cNvPr>
            <xdr:cNvSpPr/>
          </xdr:nvSpPr>
          <xdr:spPr>
            <a:xfrm>
              <a:off x="6985000" y="235267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0</xdr:rowOff>
        </xdr:to>
        <xdr:sp>
          <xdr:nvSpPr>
            <xdr:cNvPr id="11293" name="Check Box 29" hidden="1">
              <a:extLst>
                <a:ext uri="{63B3BB69-23CF-44E3-9099-C40C66FF867C}">
                  <a14:compatExt spid="_x0000_s11293"/>
                </a:ext>
              </a:extLst>
            </xdr:cNvPr>
            <xdr:cNvSpPr/>
          </xdr:nvSpPr>
          <xdr:spPr>
            <a:xfrm>
              <a:off x="7645400" y="10795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11294" name="Check Box 30" hidden="1">
              <a:extLst>
                <a:ext uri="{63B3BB69-23CF-44E3-9099-C40C66FF867C}">
                  <a14:compatExt spid="_x0000_s11294"/>
                </a:ext>
              </a:extLst>
            </xdr:cNvPr>
            <xdr:cNvSpPr/>
          </xdr:nvSpPr>
          <xdr:spPr>
            <a:xfrm>
              <a:off x="68453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11295" name="Check Box 31" hidden="1">
              <a:extLst>
                <a:ext uri="{63B3BB69-23CF-44E3-9099-C40C66FF867C}">
                  <a14:compatExt spid="_x0000_s11295"/>
                </a:ext>
              </a:extLst>
            </xdr:cNvPr>
            <xdr:cNvSpPr/>
          </xdr:nvSpPr>
          <xdr:spPr>
            <a:xfrm>
              <a:off x="68453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11296" name="Check Box 32" hidden="1">
              <a:extLst>
                <a:ext uri="{63B3BB69-23CF-44E3-9099-C40C66FF867C}">
                  <a14:compatExt spid="_x0000_s11296"/>
                </a:ext>
              </a:extLst>
            </xdr:cNvPr>
            <xdr:cNvSpPr/>
          </xdr:nvSpPr>
          <xdr:spPr>
            <a:xfrm>
              <a:off x="1143000" y="2330450"/>
              <a:ext cx="520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19050</xdr:rowOff>
        </xdr:to>
        <xdr:sp>
          <xdr:nvSpPr>
            <xdr:cNvPr id="11297" name="Check Box 33" hidden="1">
              <a:extLst>
                <a:ext uri="{63B3BB69-23CF-44E3-9099-C40C66FF867C}">
                  <a14:compatExt spid="_x0000_s11297"/>
                </a:ext>
              </a:extLst>
            </xdr:cNvPr>
            <xdr:cNvSpPr/>
          </xdr:nvSpPr>
          <xdr:spPr>
            <a:xfrm>
              <a:off x="1765300" y="4165600"/>
              <a:ext cx="1028700" cy="587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1298" name="Check Box 34" hidden="1">
              <a:extLst>
                <a:ext uri="{63B3BB69-23CF-44E3-9099-C40C66FF867C}">
                  <a14:compatExt spid="_x0000_s11298"/>
                </a:ext>
              </a:extLst>
            </xdr:cNvPr>
            <xdr:cNvSpPr/>
          </xdr:nvSpPr>
          <xdr:spPr>
            <a:xfrm>
              <a:off x="1955800" y="2324100"/>
              <a:ext cx="787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0</xdr:rowOff>
        </xdr:to>
        <xdr:sp>
          <xdr:nvSpPr>
            <xdr:cNvPr id="11299" name="Check Box 35" hidden="1">
              <a:extLst>
                <a:ext uri="{63B3BB69-23CF-44E3-9099-C40C66FF867C}">
                  <a14:compatExt spid="_x0000_s11299"/>
                </a:ext>
              </a:extLst>
            </xdr:cNvPr>
            <xdr:cNvSpPr/>
          </xdr:nvSpPr>
          <xdr:spPr>
            <a:xfrm>
              <a:off x="1136650" y="2533650"/>
              <a:ext cx="6350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11300" name="Check Box 36" hidden="1">
              <a:extLst>
                <a:ext uri="{63B3BB69-23CF-44E3-9099-C40C66FF867C}">
                  <a14:compatExt spid="_x0000_s11300"/>
                </a:ext>
              </a:extLst>
            </xdr:cNvPr>
            <xdr:cNvSpPr/>
          </xdr:nvSpPr>
          <xdr:spPr>
            <a:xfrm>
              <a:off x="1130300" y="2168525"/>
              <a:ext cx="6350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11301" name="Check Box 37" hidden="1">
              <a:extLst>
                <a:ext uri="{63B3BB69-23CF-44E3-9099-C40C66FF867C}">
                  <a14:compatExt spid="_x0000_s11301"/>
                </a:ext>
              </a:extLst>
            </xdr:cNvPr>
            <xdr:cNvSpPr/>
          </xdr:nvSpPr>
          <xdr:spPr>
            <a:xfrm>
              <a:off x="4127500" y="2336800"/>
              <a:ext cx="6985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50800</xdr:rowOff>
        </xdr:to>
        <xdr:sp>
          <xdr:nvSpPr>
            <xdr:cNvPr id="11302" name="Check Box 38" hidden="1">
              <a:extLst>
                <a:ext uri="{63B3BB69-23CF-44E3-9099-C40C66FF867C}">
                  <a14:compatExt spid="_x0000_s11302"/>
                </a:ext>
              </a:extLst>
            </xdr:cNvPr>
            <xdr:cNvSpPr/>
          </xdr:nvSpPr>
          <xdr:spPr>
            <a:xfrm>
              <a:off x="2000250" y="1409700"/>
              <a:ext cx="406400" cy="269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11303" name="Check Box 39" hidden="1">
              <a:extLst>
                <a:ext uri="{63B3BB69-23CF-44E3-9099-C40C66FF867C}">
                  <a14:compatExt spid="_x0000_s11303"/>
                </a:ext>
              </a:extLst>
            </xdr:cNvPr>
            <xdr:cNvSpPr/>
          </xdr:nvSpPr>
          <xdr:spPr>
            <a:xfrm>
              <a:off x="1962150" y="1809750"/>
              <a:ext cx="41275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234315</xdr:colOff>
          <xdr:row>21</xdr:row>
          <xdr:rowOff>95885</xdr:rowOff>
        </xdr:from>
        <xdr:to>
          <xdr:col>3</xdr:col>
          <xdr:colOff>697865</xdr:colOff>
          <xdr:row>25</xdr:row>
          <xdr:rowOff>31750</xdr:rowOff>
        </xdr:to>
        <xdr:sp>
          <xdr:nvSpPr>
            <xdr:cNvPr id="11304" name="Check Box 40" hidden="1">
              <a:extLst>
                <a:ext uri="{63B3BB69-23CF-44E3-9099-C40C66FF867C}">
                  <a14:compatExt spid="_x0000_s11304"/>
                </a:ext>
              </a:extLst>
            </xdr:cNvPr>
            <xdr:cNvSpPr/>
          </xdr:nvSpPr>
          <xdr:spPr>
            <a:xfrm>
              <a:off x="2520315" y="4096385"/>
              <a:ext cx="463550" cy="6692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476250</xdr:colOff>
          <xdr:row>8</xdr:row>
          <xdr:rowOff>12700</xdr:rowOff>
        </xdr:from>
        <xdr:to>
          <xdr:col>6</xdr:col>
          <xdr:colOff>31750</xdr:colOff>
          <xdr:row>9</xdr:row>
          <xdr:rowOff>12700</xdr:rowOff>
        </xdr:to>
        <xdr:sp>
          <xdr:nvSpPr>
            <xdr:cNvPr id="11305" name="Check Box 41" hidden="1">
              <a:extLst>
                <a:ext uri="{63B3BB69-23CF-44E3-9099-C40C66FF867C}">
                  <a14:compatExt spid="_x0000_s11305"/>
                </a:ext>
              </a:extLst>
            </xdr:cNvPr>
            <xdr:cNvSpPr/>
          </xdr:nvSpPr>
          <xdr:spPr>
            <a:xfrm>
              <a:off x="4260850" y="16414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444500</xdr:colOff>
          <xdr:row>9</xdr:row>
          <xdr:rowOff>0</xdr:rowOff>
        </xdr:from>
        <xdr:to>
          <xdr:col>6</xdr:col>
          <xdr:colOff>0</xdr:colOff>
          <xdr:row>10</xdr:row>
          <xdr:rowOff>0</xdr:rowOff>
        </xdr:to>
        <xdr:sp>
          <xdr:nvSpPr>
            <xdr:cNvPr id="11306" name="Check Box 42" hidden="1">
              <a:extLst>
                <a:ext uri="{63B3BB69-23CF-44E3-9099-C40C66FF867C}">
                  <a14:compatExt spid="_x0000_s11306"/>
                </a:ext>
              </a:extLst>
            </xdr:cNvPr>
            <xdr:cNvSpPr/>
          </xdr:nvSpPr>
          <xdr:spPr>
            <a:xfrm>
              <a:off x="4229100" y="180975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17</xdr:row>
      <xdr:rowOff>0</xdr:rowOff>
    </xdr:from>
    <xdr:to>
      <xdr:col>8</xdr:col>
      <xdr:colOff>533400</xdr:colOff>
      <xdr:row>17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2100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8</xdr:col>
      <xdr:colOff>533400</xdr:colOff>
      <xdr:row>13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21945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8</xdr:col>
      <xdr:colOff>533400</xdr:colOff>
      <xdr:row>13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21945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533400</xdr:colOff>
      <xdr:row>14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467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8</xdr:col>
      <xdr:colOff>533400</xdr:colOff>
      <xdr:row>17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2100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8</xdr:col>
      <xdr:colOff>532765</xdr:colOff>
      <xdr:row>18</xdr:row>
      <xdr:rowOff>24765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457700"/>
          <a:ext cx="4317365" cy="24765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8</xdr:col>
      <xdr:colOff>532765</xdr:colOff>
      <xdr:row>18</xdr:row>
      <xdr:rowOff>24765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4457700"/>
          <a:ext cx="4368165" cy="24765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8</xdr:col>
      <xdr:colOff>532765</xdr:colOff>
      <xdr:row>18</xdr:row>
      <xdr:rowOff>24765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4457700"/>
          <a:ext cx="4444365" cy="24765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8</xdr:col>
      <xdr:colOff>532765</xdr:colOff>
      <xdr:row>18</xdr:row>
      <xdr:rowOff>24765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4457700"/>
          <a:ext cx="4317365" cy="24765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8</xdr:col>
      <xdr:colOff>532765</xdr:colOff>
      <xdr:row>18</xdr:row>
      <xdr:rowOff>24765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457700"/>
          <a:ext cx="4317365" cy="24765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8</xdr:col>
      <xdr:colOff>532765</xdr:colOff>
      <xdr:row>18</xdr:row>
      <xdr:rowOff>24765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4457700"/>
          <a:ext cx="4317365" cy="24765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8</xdr:col>
      <xdr:colOff>532765</xdr:colOff>
      <xdr:row>18</xdr:row>
      <xdr:rowOff>24765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4457700"/>
          <a:ext cx="4368165" cy="24765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8</xdr:col>
      <xdr:colOff>532765</xdr:colOff>
      <xdr:row>18</xdr:row>
      <xdr:rowOff>24765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4457700"/>
          <a:ext cx="4444365" cy="24765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8</xdr:col>
      <xdr:colOff>532765</xdr:colOff>
      <xdr:row>18</xdr:row>
      <xdr:rowOff>24765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4457700"/>
          <a:ext cx="4317365" cy="24765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8</xdr:col>
      <xdr:colOff>532765</xdr:colOff>
      <xdr:row>18</xdr:row>
      <xdr:rowOff>24765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4457700"/>
          <a:ext cx="4317365" cy="24765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0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214.xml"/><Relationship Id="rId8" Type="http://schemas.openxmlformats.org/officeDocument/2006/relationships/ctrlProp" Target="../ctrlProps/ctrlProp213.xml"/><Relationship Id="rId7" Type="http://schemas.openxmlformats.org/officeDocument/2006/relationships/ctrlProp" Target="../ctrlProps/ctrlProp212.xml"/><Relationship Id="rId6" Type="http://schemas.openxmlformats.org/officeDocument/2006/relationships/ctrlProp" Target="../ctrlProps/ctrlProp211.xml"/><Relationship Id="rId5" Type="http://schemas.openxmlformats.org/officeDocument/2006/relationships/ctrlProp" Target="../ctrlProps/ctrlProp210.xml"/><Relationship Id="rId44" Type="http://schemas.openxmlformats.org/officeDocument/2006/relationships/ctrlProp" Target="../ctrlProps/ctrlProp249.xml"/><Relationship Id="rId43" Type="http://schemas.openxmlformats.org/officeDocument/2006/relationships/ctrlProp" Target="../ctrlProps/ctrlProp248.xml"/><Relationship Id="rId42" Type="http://schemas.openxmlformats.org/officeDocument/2006/relationships/ctrlProp" Target="../ctrlProps/ctrlProp247.xml"/><Relationship Id="rId41" Type="http://schemas.openxmlformats.org/officeDocument/2006/relationships/ctrlProp" Target="../ctrlProps/ctrlProp246.xml"/><Relationship Id="rId40" Type="http://schemas.openxmlformats.org/officeDocument/2006/relationships/ctrlProp" Target="../ctrlProps/ctrlProp245.xml"/><Relationship Id="rId4" Type="http://schemas.openxmlformats.org/officeDocument/2006/relationships/ctrlProp" Target="../ctrlProps/ctrlProp209.xml"/><Relationship Id="rId39" Type="http://schemas.openxmlformats.org/officeDocument/2006/relationships/ctrlProp" Target="../ctrlProps/ctrlProp244.xml"/><Relationship Id="rId38" Type="http://schemas.openxmlformats.org/officeDocument/2006/relationships/ctrlProp" Target="../ctrlProps/ctrlProp243.xml"/><Relationship Id="rId37" Type="http://schemas.openxmlformats.org/officeDocument/2006/relationships/ctrlProp" Target="../ctrlProps/ctrlProp242.xml"/><Relationship Id="rId36" Type="http://schemas.openxmlformats.org/officeDocument/2006/relationships/ctrlProp" Target="../ctrlProps/ctrlProp241.xml"/><Relationship Id="rId35" Type="http://schemas.openxmlformats.org/officeDocument/2006/relationships/ctrlProp" Target="../ctrlProps/ctrlProp240.xml"/><Relationship Id="rId34" Type="http://schemas.openxmlformats.org/officeDocument/2006/relationships/ctrlProp" Target="../ctrlProps/ctrlProp239.xml"/><Relationship Id="rId33" Type="http://schemas.openxmlformats.org/officeDocument/2006/relationships/ctrlProp" Target="../ctrlProps/ctrlProp238.xml"/><Relationship Id="rId32" Type="http://schemas.openxmlformats.org/officeDocument/2006/relationships/ctrlProp" Target="../ctrlProps/ctrlProp237.xml"/><Relationship Id="rId31" Type="http://schemas.openxmlformats.org/officeDocument/2006/relationships/ctrlProp" Target="../ctrlProps/ctrlProp236.xml"/><Relationship Id="rId30" Type="http://schemas.openxmlformats.org/officeDocument/2006/relationships/ctrlProp" Target="../ctrlProps/ctrlProp235.xml"/><Relationship Id="rId3" Type="http://schemas.openxmlformats.org/officeDocument/2006/relationships/ctrlProp" Target="../ctrlProps/ctrlProp208.xml"/><Relationship Id="rId29" Type="http://schemas.openxmlformats.org/officeDocument/2006/relationships/ctrlProp" Target="../ctrlProps/ctrlProp234.xml"/><Relationship Id="rId28" Type="http://schemas.openxmlformats.org/officeDocument/2006/relationships/ctrlProp" Target="../ctrlProps/ctrlProp233.xml"/><Relationship Id="rId27" Type="http://schemas.openxmlformats.org/officeDocument/2006/relationships/ctrlProp" Target="../ctrlProps/ctrlProp232.xml"/><Relationship Id="rId26" Type="http://schemas.openxmlformats.org/officeDocument/2006/relationships/ctrlProp" Target="../ctrlProps/ctrlProp231.xml"/><Relationship Id="rId25" Type="http://schemas.openxmlformats.org/officeDocument/2006/relationships/ctrlProp" Target="../ctrlProps/ctrlProp230.xml"/><Relationship Id="rId24" Type="http://schemas.openxmlformats.org/officeDocument/2006/relationships/ctrlProp" Target="../ctrlProps/ctrlProp229.xml"/><Relationship Id="rId23" Type="http://schemas.openxmlformats.org/officeDocument/2006/relationships/ctrlProp" Target="../ctrlProps/ctrlProp228.xml"/><Relationship Id="rId22" Type="http://schemas.openxmlformats.org/officeDocument/2006/relationships/ctrlProp" Target="../ctrlProps/ctrlProp227.xml"/><Relationship Id="rId21" Type="http://schemas.openxmlformats.org/officeDocument/2006/relationships/ctrlProp" Target="../ctrlProps/ctrlProp226.xml"/><Relationship Id="rId20" Type="http://schemas.openxmlformats.org/officeDocument/2006/relationships/ctrlProp" Target="../ctrlProps/ctrlProp225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224.xml"/><Relationship Id="rId18" Type="http://schemas.openxmlformats.org/officeDocument/2006/relationships/ctrlProp" Target="../ctrlProps/ctrlProp223.xml"/><Relationship Id="rId17" Type="http://schemas.openxmlformats.org/officeDocument/2006/relationships/ctrlProp" Target="../ctrlProps/ctrlProp222.xml"/><Relationship Id="rId16" Type="http://schemas.openxmlformats.org/officeDocument/2006/relationships/ctrlProp" Target="../ctrlProps/ctrlProp221.xml"/><Relationship Id="rId15" Type="http://schemas.openxmlformats.org/officeDocument/2006/relationships/ctrlProp" Target="../ctrlProps/ctrlProp220.xml"/><Relationship Id="rId14" Type="http://schemas.openxmlformats.org/officeDocument/2006/relationships/ctrlProp" Target="../ctrlProps/ctrlProp219.xml"/><Relationship Id="rId13" Type="http://schemas.openxmlformats.org/officeDocument/2006/relationships/ctrlProp" Target="../ctrlProps/ctrlProp218.xml"/><Relationship Id="rId12" Type="http://schemas.openxmlformats.org/officeDocument/2006/relationships/ctrlProp" Target="../ctrlProps/ctrlProp217.xml"/><Relationship Id="rId11" Type="http://schemas.openxmlformats.org/officeDocument/2006/relationships/ctrlProp" Target="../ctrlProps/ctrlProp216.xml"/><Relationship Id="rId10" Type="http://schemas.openxmlformats.org/officeDocument/2006/relationships/ctrlProp" Target="../ctrlProps/ctrlProp215.xml"/><Relationship Id="rId1" Type="http://schemas.openxmlformats.org/officeDocument/2006/relationships/drawing" Target="../drawings/drawing8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3.xml.rels><?xml version="1.0" encoding="UTF-8" standalone="yes"?>
<Relationships xmlns="http://schemas.openxmlformats.org/package/2006/relationships"><Relationship Id="rId99" Type="http://schemas.openxmlformats.org/officeDocument/2006/relationships/ctrlProp" Target="../ctrlProps/ctrlProp97.xml"/><Relationship Id="rId98" Type="http://schemas.openxmlformats.org/officeDocument/2006/relationships/ctrlProp" Target="../ctrlProps/ctrlProp96.xml"/><Relationship Id="rId97" Type="http://schemas.openxmlformats.org/officeDocument/2006/relationships/ctrlProp" Target="../ctrlProps/ctrlProp95.xml"/><Relationship Id="rId96" Type="http://schemas.openxmlformats.org/officeDocument/2006/relationships/ctrlProp" Target="../ctrlProps/ctrlProp94.xml"/><Relationship Id="rId95" Type="http://schemas.openxmlformats.org/officeDocument/2006/relationships/ctrlProp" Target="../ctrlProps/ctrlProp93.xml"/><Relationship Id="rId94" Type="http://schemas.openxmlformats.org/officeDocument/2006/relationships/ctrlProp" Target="../ctrlProps/ctrlProp92.xml"/><Relationship Id="rId93" Type="http://schemas.openxmlformats.org/officeDocument/2006/relationships/ctrlProp" Target="../ctrlProps/ctrlProp91.xml"/><Relationship Id="rId92" Type="http://schemas.openxmlformats.org/officeDocument/2006/relationships/ctrlProp" Target="../ctrlProps/ctrlProp90.xml"/><Relationship Id="rId91" Type="http://schemas.openxmlformats.org/officeDocument/2006/relationships/ctrlProp" Target="../ctrlProps/ctrlProp89.xml"/><Relationship Id="rId90" Type="http://schemas.openxmlformats.org/officeDocument/2006/relationships/ctrlProp" Target="../ctrlProps/ctrlProp88.xml"/><Relationship Id="rId9" Type="http://schemas.openxmlformats.org/officeDocument/2006/relationships/ctrlProp" Target="../ctrlProps/ctrlProp7.xml"/><Relationship Id="rId89" Type="http://schemas.openxmlformats.org/officeDocument/2006/relationships/ctrlProp" Target="../ctrlProps/ctrlProp87.xml"/><Relationship Id="rId88" Type="http://schemas.openxmlformats.org/officeDocument/2006/relationships/ctrlProp" Target="../ctrlProps/ctrlProp86.xml"/><Relationship Id="rId87" Type="http://schemas.openxmlformats.org/officeDocument/2006/relationships/ctrlProp" Target="../ctrlProps/ctrlProp85.xml"/><Relationship Id="rId86" Type="http://schemas.openxmlformats.org/officeDocument/2006/relationships/ctrlProp" Target="../ctrlProps/ctrlProp84.xml"/><Relationship Id="rId85" Type="http://schemas.openxmlformats.org/officeDocument/2006/relationships/ctrlProp" Target="../ctrlProps/ctrlProp83.xml"/><Relationship Id="rId84" Type="http://schemas.openxmlformats.org/officeDocument/2006/relationships/ctrlProp" Target="../ctrlProps/ctrlProp82.xml"/><Relationship Id="rId83" Type="http://schemas.openxmlformats.org/officeDocument/2006/relationships/ctrlProp" Target="../ctrlProps/ctrlProp81.xml"/><Relationship Id="rId82" Type="http://schemas.openxmlformats.org/officeDocument/2006/relationships/ctrlProp" Target="../ctrlProps/ctrlProp80.xml"/><Relationship Id="rId81" Type="http://schemas.openxmlformats.org/officeDocument/2006/relationships/ctrlProp" Target="../ctrlProps/ctrlProp79.xml"/><Relationship Id="rId80" Type="http://schemas.openxmlformats.org/officeDocument/2006/relationships/ctrlProp" Target="../ctrlProps/ctrlProp78.xml"/><Relationship Id="rId8" Type="http://schemas.openxmlformats.org/officeDocument/2006/relationships/ctrlProp" Target="../ctrlProps/ctrlProp6.xml"/><Relationship Id="rId79" Type="http://schemas.openxmlformats.org/officeDocument/2006/relationships/ctrlProp" Target="../ctrlProps/ctrlProp77.xml"/><Relationship Id="rId78" Type="http://schemas.openxmlformats.org/officeDocument/2006/relationships/ctrlProp" Target="../ctrlProps/ctrlProp76.xml"/><Relationship Id="rId77" Type="http://schemas.openxmlformats.org/officeDocument/2006/relationships/ctrlProp" Target="../ctrlProps/ctrlProp75.xml"/><Relationship Id="rId76" Type="http://schemas.openxmlformats.org/officeDocument/2006/relationships/ctrlProp" Target="../ctrlProps/ctrlProp74.xml"/><Relationship Id="rId75" Type="http://schemas.openxmlformats.org/officeDocument/2006/relationships/ctrlProp" Target="../ctrlProps/ctrlProp73.xml"/><Relationship Id="rId74" Type="http://schemas.openxmlformats.org/officeDocument/2006/relationships/ctrlProp" Target="../ctrlProps/ctrlProp72.xml"/><Relationship Id="rId73" Type="http://schemas.openxmlformats.org/officeDocument/2006/relationships/ctrlProp" Target="../ctrlProps/ctrlProp71.xml"/><Relationship Id="rId72" Type="http://schemas.openxmlformats.org/officeDocument/2006/relationships/ctrlProp" Target="../ctrlProps/ctrlProp70.xml"/><Relationship Id="rId71" Type="http://schemas.openxmlformats.org/officeDocument/2006/relationships/ctrlProp" Target="../ctrlProps/ctrlProp69.xml"/><Relationship Id="rId70" Type="http://schemas.openxmlformats.org/officeDocument/2006/relationships/ctrlProp" Target="../ctrlProps/ctrlProp68.xml"/><Relationship Id="rId7" Type="http://schemas.openxmlformats.org/officeDocument/2006/relationships/ctrlProp" Target="../ctrlProps/ctrlProp5.xml"/><Relationship Id="rId69" Type="http://schemas.openxmlformats.org/officeDocument/2006/relationships/ctrlProp" Target="../ctrlProps/ctrlProp67.xml"/><Relationship Id="rId68" Type="http://schemas.openxmlformats.org/officeDocument/2006/relationships/ctrlProp" Target="../ctrlProps/ctrlProp66.xml"/><Relationship Id="rId67" Type="http://schemas.openxmlformats.org/officeDocument/2006/relationships/ctrlProp" Target="../ctrlProps/ctrlProp6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0" Type="http://schemas.openxmlformats.org/officeDocument/2006/relationships/ctrlProp" Target="../ctrlProps/ctrlProp128.xml"/><Relationship Id="rId13" Type="http://schemas.openxmlformats.org/officeDocument/2006/relationships/ctrlProp" Target="../ctrlProps/ctrlProp11.xml"/><Relationship Id="rId129" Type="http://schemas.openxmlformats.org/officeDocument/2006/relationships/ctrlProp" Target="../ctrlProps/ctrlProp127.xml"/><Relationship Id="rId128" Type="http://schemas.openxmlformats.org/officeDocument/2006/relationships/ctrlProp" Target="../ctrlProps/ctrlProp126.xml"/><Relationship Id="rId127" Type="http://schemas.openxmlformats.org/officeDocument/2006/relationships/ctrlProp" Target="../ctrlProps/ctrlProp125.xml"/><Relationship Id="rId126" Type="http://schemas.openxmlformats.org/officeDocument/2006/relationships/ctrlProp" Target="../ctrlProps/ctrlProp124.xml"/><Relationship Id="rId125" Type="http://schemas.openxmlformats.org/officeDocument/2006/relationships/ctrlProp" Target="../ctrlProps/ctrlProp123.xml"/><Relationship Id="rId124" Type="http://schemas.openxmlformats.org/officeDocument/2006/relationships/ctrlProp" Target="../ctrlProps/ctrlProp122.xml"/><Relationship Id="rId123" Type="http://schemas.openxmlformats.org/officeDocument/2006/relationships/ctrlProp" Target="../ctrlProps/ctrlProp121.xml"/><Relationship Id="rId122" Type="http://schemas.openxmlformats.org/officeDocument/2006/relationships/ctrlProp" Target="../ctrlProps/ctrlProp120.xml"/><Relationship Id="rId121" Type="http://schemas.openxmlformats.org/officeDocument/2006/relationships/ctrlProp" Target="../ctrlProps/ctrlProp119.xml"/><Relationship Id="rId120" Type="http://schemas.openxmlformats.org/officeDocument/2006/relationships/ctrlProp" Target="../ctrlProps/ctrlProp118.xml"/><Relationship Id="rId12" Type="http://schemas.openxmlformats.org/officeDocument/2006/relationships/ctrlProp" Target="../ctrlProps/ctrlProp10.xml"/><Relationship Id="rId119" Type="http://schemas.openxmlformats.org/officeDocument/2006/relationships/ctrlProp" Target="../ctrlProps/ctrlProp117.xml"/><Relationship Id="rId118" Type="http://schemas.openxmlformats.org/officeDocument/2006/relationships/ctrlProp" Target="../ctrlProps/ctrlProp116.xml"/><Relationship Id="rId117" Type="http://schemas.openxmlformats.org/officeDocument/2006/relationships/ctrlProp" Target="../ctrlProps/ctrlProp115.xml"/><Relationship Id="rId116" Type="http://schemas.openxmlformats.org/officeDocument/2006/relationships/ctrlProp" Target="../ctrlProps/ctrlProp114.xml"/><Relationship Id="rId115" Type="http://schemas.openxmlformats.org/officeDocument/2006/relationships/ctrlProp" Target="../ctrlProps/ctrlProp113.xml"/><Relationship Id="rId114" Type="http://schemas.openxmlformats.org/officeDocument/2006/relationships/ctrlProp" Target="../ctrlProps/ctrlProp112.xml"/><Relationship Id="rId113" Type="http://schemas.openxmlformats.org/officeDocument/2006/relationships/ctrlProp" Target="../ctrlProps/ctrlProp111.xml"/><Relationship Id="rId112" Type="http://schemas.openxmlformats.org/officeDocument/2006/relationships/ctrlProp" Target="../ctrlProps/ctrlProp110.xml"/><Relationship Id="rId111" Type="http://schemas.openxmlformats.org/officeDocument/2006/relationships/ctrlProp" Target="../ctrlProps/ctrlProp109.xml"/><Relationship Id="rId110" Type="http://schemas.openxmlformats.org/officeDocument/2006/relationships/ctrlProp" Target="../ctrlProps/ctrlProp108.xml"/><Relationship Id="rId11" Type="http://schemas.openxmlformats.org/officeDocument/2006/relationships/ctrlProp" Target="../ctrlProps/ctrlProp9.xml"/><Relationship Id="rId109" Type="http://schemas.openxmlformats.org/officeDocument/2006/relationships/ctrlProp" Target="../ctrlProps/ctrlProp107.xml"/><Relationship Id="rId108" Type="http://schemas.openxmlformats.org/officeDocument/2006/relationships/ctrlProp" Target="../ctrlProps/ctrlProp106.xml"/><Relationship Id="rId107" Type="http://schemas.openxmlformats.org/officeDocument/2006/relationships/ctrlProp" Target="../ctrlProps/ctrlProp105.xml"/><Relationship Id="rId106" Type="http://schemas.openxmlformats.org/officeDocument/2006/relationships/ctrlProp" Target="../ctrlProps/ctrlProp104.xml"/><Relationship Id="rId105" Type="http://schemas.openxmlformats.org/officeDocument/2006/relationships/ctrlProp" Target="../ctrlProps/ctrlProp103.xml"/><Relationship Id="rId104" Type="http://schemas.openxmlformats.org/officeDocument/2006/relationships/ctrlProp" Target="../ctrlProps/ctrlProp102.xml"/><Relationship Id="rId103" Type="http://schemas.openxmlformats.org/officeDocument/2006/relationships/ctrlProp" Target="../ctrlProps/ctrlProp101.xml"/><Relationship Id="rId102" Type="http://schemas.openxmlformats.org/officeDocument/2006/relationships/ctrlProp" Target="../ctrlProps/ctrlProp100.xml"/><Relationship Id="rId101" Type="http://schemas.openxmlformats.org/officeDocument/2006/relationships/ctrlProp" Target="../ctrlProps/ctrlProp99.xml"/><Relationship Id="rId100" Type="http://schemas.openxmlformats.org/officeDocument/2006/relationships/ctrlProp" Target="../ctrlProps/ctrlProp98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35.xml"/><Relationship Id="rId8" Type="http://schemas.openxmlformats.org/officeDocument/2006/relationships/ctrlProp" Target="../ctrlProps/ctrlProp134.xml"/><Relationship Id="rId7" Type="http://schemas.openxmlformats.org/officeDocument/2006/relationships/ctrlProp" Target="../ctrlProps/ctrlProp133.xml"/><Relationship Id="rId6" Type="http://schemas.openxmlformats.org/officeDocument/2006/relationships/ctrlProp" Target="../ctrlProps/ctrlProp132.xml"/><Relationship Id="rId5" Type="http://schemas.openxmlformats.org/officeDocument/2006/relationships/ctrlProp" Target="../ctrlProps/ctrlProp131.xml"/><Relationship Id="rId4" Type="http://schemas.openxmlformats.org/officeDocument/2006/relationships/ctrlProp" Target="../ctrlProps/ctrlProp130.xml"/><Relationship Id="rId39" Type="http://schemas.openxmlformats.org/officeDocument/2006/relationships/ctrlProp" Target="../ctrlProps/ctrlProp165.xml"/><Relationship Id="rId38" Type="http://schemas.openxmlformats.org/officeDocument/2006/relationships/ctrlProp" Target="../ctrlProps/ctrlProp164.xml"/><Relationship Id="rId37" Type="http://schemas.openxmlformats.org/officeDocument/2006/relationships/ctrlProp" Target="../ctrlProps/ctrlProp163.xml"/><Relationship Id="rId36" Type="http://schemas.openxmlformats.org/officeDocument/2006/relationships/ctrlProp" Target="../ctrlProps/ctrlProp162.xml"/><Relationship Id="rId35" Type="http://schemas.openxmlformats.org/officeDocument/2006/relationships/ctrlProp" Target="../ctrlProps/ctrlProp161.xml"/><Relationship Id="rId34" Type="http://schemas.openxmlformats.org/officeDocument/2006/relationships/ctrlProp" Target="../ctrlProps/ctrlProp160.xml"/><Relationship Id="rId33" Type="http://schemas.openxmlformats.org/officeDocument/2006/relationships/ctrlProp" Target="../ctrlProps/ctrlProp159.xml"/><Relationship Id="rId32" Type="http://schemas.openxmlformats.org/officeDocument/2006/relationships/ctrlProp" Target="../ctrlProps/ctrlProp158.xml"/><Relationship Id="rId31" Type="http://schemas.openxmlformats.org/officeDocument/2006/relationships/ctrlProp" Target="../ctrlProps/ctrlProp157.xml"/><Relationship Id="rId30" Type="http://schemas.openxmlformats.org/officeDocument/2006/relationships/ctrlProp" Target="../ctrlProps/ctrlProp156.xml"/><Relationship Id="rId3" Type="http://schemas.openxmlformats.org/officeDocument/2006/relationships/ctrlProp" Target="../ctrlProps/ctrlProp129.xml"/><Relationship Id="rId29" Type="http://schemas.openxmlformats.org/officeDocument/2006/relationships/ctrlProp" Target="../ctrlProps/ctrlProp155.xml"/><Relationship Id="rId28" Type="http://schemas.openxmlformats.org/officeDocument/2006/relationships/ctrlProp" Target="../ctrlProps/ctrlProp154.xml"/><Relationship Id="rId27" Type="http://schemas.openxmlformats.org/officeDocument/2006/relationships/ctrlProp" Target="../ctrlProps/ctrlProp153.xml"/><Relationship Id="rId26" Type="http://schemas.openxmlformats.org/officeDocument/2006/relationships/ctrlProp" Target="../ctrlProps/ctrlProp152.xml"/><Relationship Id="rId25" Type="http://schemas.openxmlformats.org/officeDocument/2006/relationships/ctrlProp" Target="../ctrlProps/ctrlProp151.xml"/><Relationship Id="rId24" Type="http://schemas.openxmlformats.org/officeDocument/2006/relationships/ctrlProp" Target="../ctrlProps/ctrlProp150.xml"/><Relationship Id="rId23" Type="http://schemas.openxmlformats.org/officeDocument/2006/relationships/ctrlProp" Target="../ctrlProps/ctrlProp149.xml"/><Relationship Id="rId22" Type="http://schemas.openxmlformats.org/officeDocument/2006/relationships/ctrlProp" Target="../ctrlProps/ctrlProp148.xml"/><Relationship Id="rId21" Type="http://schemas.openxmlformats.org/officeDocument/2006/relationships/ctrlProp" Target="../ctrlProps/ctrlProp147.xml"/><Relationship Id="rId20" Type="http://schemas.openxmlformats.org/officeDocument/2006/relationships/ctrlProp" Target="../ctrlProps/ctrlProp146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145.xml"/><Relationship Id="rId18" Type="http://schemas.openxmlformats.org/officeDocument/2006/relationships/ctrlProp" Target="../ctrlProps/ctrlProp144.xml"/><Relationship Id="rId17" Type="http://schemas.openxmlformats.org/officeDocument/2006/relationships/ctrlProp" Target="../ctrlProps/ctrlProp143.xml"/><Relationship Id="rId16" Type="http://schemas.openxmlformats.org/officeDocument/2006/relationships/ctrlProp" Target="../ctrlProps/ctrlProp142.xml"/><Relationship Id="rId15" Type="http://schemas.openxmlformats.org/officeDocument/2006/relationships/ctrlProp" Target="../ctrlProps/ctrlProp141.xml"/><Relationship Id="rId14" Type="http://schemas.openxmlformats.org/officeDocument/2006/relationships/ctrlProp" Target="../ctrlProps/ctrlProp140.xml"/><Relationship Id="rId13" Type="http://schemas.openxmlformats.org/officeDocument/2006/relationships/ctrlProp" Target="../ctrlProps/ctrlProp139.xml"/><Relationship Id="rId12" Type="http://schemas.openxmlformats.org/officeDocument/2006/relationships/ctrlProp" Target="../ctrlProps/ctrlProp138.xml"/><Relationship Id="rId11" Type="http://schemas.openxmlformats.org/officeDocument/2006/relationships/ctrlProp" Target="../ctrlProps/ctrlProp137.xml"/><Relationship Id="rId10" Type="http://schemas.openxmlformats.org/officeDocument/2006/relationships/ctrlProp" Target="../ctrlProps/ctrlProp136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72.xml"/><Relationship Id="rId8" Type="http://schemas.openxmlformats.org/officeDocument/2006/relationships/ctrlProp" Target="../ctrlProps/ctrlProp171.xml"/><Relationship Id="rId7" Type="http://schemas.openxmlformats.org/officeDocument/2006/relationships/ctrlProp" Target="../ctrlProps/ctrlProp170.xml"/><Relationship Id="rId6" Type="http://schemas.openxmlformats.org/officeDocument/2006/relationships/ctrlProp" Target="../ctrlProps/ctrlProp169.xml"/><Relationship Id="rId5" Type="http://schemas.openxmlformats.org/officeDocument/2006/relationships/ctrlProp" Target="../ctrlProps/ctrlProp168.xml"/><Relationship Id="rId44" Type="http://schemas.openxmlformats.org/officeDocument/2006/relationships/ctrlProp" Target="../ctrlProps/ctrlProp207.xml"/><Relationship Id="rId43" Type="http://schemas.openxmlformats.org/officeDocument/2006/relationships/ctrlProp" Target="../ctrlProps/ctrlProp206.xml"/><Relationship Id="rId42" Type="http://schemas.openxmlformats.org/officeDocument/2006/relationships/ctrlProp" Target="../ctrlProps/ctrlProp205.xml"/><Relationship Id="rId41" Type="http://schemas.openxmlformats.org/officeDocument/2006/relationships/ctrlProp" Target="../ctrlProps/ctrlProp204.xml"/><Relationship Id="rId40" Type="http://schemas.openxmlformats.org/officeDocument/2006/relationships/ctrlProp" Target="../ctrlProps/ctrlProp203.xml"/><Relationship Id="rId4" Type="http://schemas.openxmlformats.org/officeDocument/2006/relationships/ctrlProp" Target="../ctrlProps/ctrlProp167.xml"/><Relationship Id="rId39" Type="http://schemas.openxmlformats.org/officeDocument/2006/relationships/ctrlProp" Target="../ctrlProps/ctrlProp202.xml"/><Relationship Id="rId38" Type="http://schemas.openxmlformats.org/officeDocument/2006/relationships/ctrlProp" Target="../ctrlProps/ctrlProp201.xml"/><Relationship Id="rId37" Type="http://schemas.openxmlformats.org/officeDocument/2006/relationships/ctrlProp" Target="../ctrlProps/ctrlProp200.xml"/><Relationship Id="rId36" Type="http://schemas.openxmlformats.org/officeDocument/2006/relationships/ctrlProp" Target="../ctrlProps/ctrlProp199.xml"/><Relationship Id="rId35" Type="http://schemas.openxmlformats.org/officeDocument/2006/relationships/ctrlProp" Target="../ctrlProps/ctrlProp198.xml"/><Relationship Id="rId34" Type="http://schemas.openxmlformats.org/officeDocument/2006/relationships/ctrlProp" Target="../ctrlProps/ctrlProp197.xml"/><Relationship Id="rId33" Type="http://schemas.openxmlformats.org/officeDocument/2006/relationships/ctrlProp" Target="../ctrlProps/ctrlProp196.xml"/><Relationship Id="rId32" Type="http://schemas.openxmlformats.org/officeDocument/2006/relationships/ctrlProp" Target="../ctrlProps/ctrlProp195.xml"/><Relationship Id="rId31" Type="http://schemas.openxmlformats.org/officeDocument/2006/relationships/ctrlProp" Target="../ctrlProps/ctrlProp194.xml"/><Relationship Id="rId30" Type="http://schemas.openxmlformats.org/officeDocument/2006/relationships/ctrlProp" Target="../ctrlProps/ctrlProp193.xml"/><Relationship Id="rId3" Type="http://schemas.openxmlformats.org/officeDocument/2006/relationships/ctrlProp" Target="../ctrlProps/ctrlProp166.xml"/><Relationship Id="rId29" Type="http://schemas.openxmlformats.org/officeDocument/2006/relationships/ctrlProp" Target="../ctrlProps/ctrlProp192.xml"/><Relationship Id="rId28" Type="http://schemas.openxmlformats.org/officeDocument/2006/relationships/ctrlProp" Target="../ctrlProps/ctrlProp191.xml"/><Relationship Id="rId27" Type="http://schemas.openxmlformats.org/officeDocument/2006/relationships/ctrlProp" Target="../ctrlProps/ctrlProp190.xml"/><Relationship Id="rId26" Type="http://schemas.openxmlformats.org/officeDocument/2006/relationships/ctrlProp" Target="../ctrlProps/ctrlProp189.xml"/><Relationship Id="rId25" Type="http://schemas.openxmlformats.org/officeDocument/2006/relationships/ctrlProp" Target="../ctrlProps/ctrlProp188.xml"/><Relationship Id="rId24" Type="http://schemas.openxmlformats.org/officeDocument/2006/relationships/ctrlProp" Target="../ctrlProps/ctrlProp187.xml"/><Relationship Id="rId23" Type="http://schemas.openxmlformats.org/officeDocument/2006/relationships/ctrlProp" Target="../ctrlProps/ctrlProp186.xml"/><Relationship Id="rId22" Type="http://schemas.openxmlformats.org/officeDocument/2006/relationships/ctrlProp" Target="../ctrlProps/ctrlProp185.xml"/><Relationship Id="rId21" Type="http://schemas.openxmlformats.org/officeDocument/2006/relationships/ctrlProp" Target="../ctrlProps/ctrlProp184.xml"/><Relationship Id="rId20" Type="http://schemas.openxmlformats.org/officeDocument/2006/relationships/ctrlProp" Target="../ctrlProps/ctrlProp183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82.xml"/><Relationship Id="rId18" Type="http://schemas.openxmlformats.org/officeDocument/2006/relationships/ctrlProp" Target="../ctrlProps/ctrlProp181.xml"/><Relationship Id="rId17" Type="http://schemas.openxmlformats.org/officeDocument/2006/relationships/ctrlProp" Target="../ctrlProps/ctrlProp180.xml"/><Relationship Id="rId16" Type="http://schemas.openxmlformats.org/officeDocument/2006/relationships/ctrlProp" Target="../ctrlProps/ctrlProp179.xml"/><Relationship Id="rId15" Type="http://schemas.openxmlformats.org/officeDocument/2006/relationships/ctrlProp" Target="../ctrlProps/ctrlProp178.xml"/><Relationship Id="rId14" Type="http://schemas.openxmlformats.org/officeDocument/2006/relationships/ctrlProp" Target="../ctrlProps/ctrlProp177.xml"/><Relationship Id="rId13" Type="http://schemas.openxmlformats.org/officeDocument/2006/relationships/ctrlProp" Target="../ctrlProps/ctrlProp176.xml"/><Relationship Id="rId12" Type="http://schemas.openxmlformats.org/officeDocument/2006/relationships/ctrlProp" Target="../ctrlProps/ctrlProp175.xml"/><Relationship Id="rId11" Type="http://schemas.openxmlformats.org/officeDocument/2006/relationships/ctrlProp" Target="../ctrlProps/ctrlProp174.xml"/><Relationship Id="rId10" Type="http://schemas.openxmlformats.org/officeDocument/2006/relationships/ctrlProp" Target="../ctrlProps/ctrlProp173.xml"/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B39"/>
  <sheetViews>
    <sheetView zoomScale="120" zoomScaleNormal="120" topLeftCell="A22" workbookViewId="0">
      <selection activeCell="B37" sqref="B37"/>
    </sheetView>
  </sheetViews>
  <sheetFormatPr defaultColWidth="11" defaultRowHeight="14.25" outlineLevelCol="1"/>
  <cols>
    <col min="1" max="1" width="5.5" customWidth="1"/>
    <col min="2" max="2" width="96.3333333333333" style="398" customWidth="1"/>
    <col min="3" max="3" width="10.1666666666667" customWidth="1"/>
  </cols>
  <sheetData>
    <row r="1" ht="21" customHeight="1" spans="1:2">
      <c r="A1" s="399"/>
      <c r="B1" s="400" t="s">
        <v>0</v>
      </c>
    </row>
    <row r="2" spans="1:2">
      <c r="A2" s="11">
        <v>1</v>
      </c>
      <c r="B2" s="401" t="s">
        <v>1</v>
      </c>
    </row>
    <row r="3" spans="1:2">
      <c r="A3" s="11">
        <v>2</v>
      </c>
      <c r="B3" s="401" t="s">
        <v>2</v>
      </c>
    </row>
    <row r="4" spans="1:2">
      <c r="A4" s="11">
        <v>3</v>
      </c>
      <c r="B4" s="401" t="s">
        <v>3</v>
      </c>
    </row>
    <row r="5" spans="1:2">
      <c r="A5" s="11">
        <v>4</v>
      </c>
      <c r="B5" s="401" t="s">
        <v>4</v>
      </c>
    </row>
    <row r="6" spans="1:2">
      <c r="A6" s="11">
        <v>5</v>
      </c>
      <c r="B6" s="401" t="s">
        <v>5</v>
      </c>
    </row>
    <row r="7" spans="1:2">
      <c r="A7" s="11">
        <v>6</v>
      </c>
      <c r="B7" s="401" t="s">
        <v>6</v>
      </c>
    </row>
    <row r="8" s="397" customFormat="1" ht="15" customHeight="1" spans="1:2">
      <c r="A8" s="402">
        <v>7</v>
      </c>
      <c r="B8" s="403" t="s">
        <v>7</v>
      </c>
    </row>
    <row r="9" ht="19" customHeight="1" spans="1:2">
      <c r="A9" s="399"/>
      <c r="B9" s="404" t="s">
        <v>8</v>
      </c>
    </row>
    <row r="10" ht="16" customHeight="1" spans="1:2">
      <c r="A10" s="11">
        <v>1</v>
      </c>
      <c r="B10" s="405" t="s">
        <v>9</v>
      </c>
    </row>
    <row r="11" spans="1:2">
      <c r="A11" s="11">
        <v>2</v>
      </c>
      <c r="B11" s="401" t="s">
        <v>10</v>
      </c>
    </row>
    <row r="12" spans="1:2">
      <c r="A12" s="11">
        <v>3</v>
      </c>
      <c r="B12" s="403" t="s">
        <v>11</v>
      </c>
    </row>
    <row r="13" spans="1:2">
      <c r="A13" s="11">
        <v>4</v>
      </c>
      <c r="B13" s="401" t="s">
        <v>12</v>
      </c>
    </row>
    <row r="14" spans="1:2">
      <c r="A14" s="11">
        <v>5</v>
      </c>
      <c r="B14" s="401" t="s">
        <v>13</v>
      </c>
    </row>
    <row r="15" spans="1:2">
      <c r="A15" s="11">
        <v>6</v>
      </c>
      <c r="B15" s="401" t="s">
        <v>14</v>
      </c>
    </row>
    <row r="16" spans="1:2">
      <c r="A16" s="11">
        <v>7</v>
      </c>
      <c r="B16" s="401" t="s">
        <v>15</v>
      </c>
    </row>
    <row r="17" spans="1:2">
      <c r="A17" s="11">
        <v>8</v>
      </c>
      <c r="B17" s="401" t="s">
        <v>16</v>
      </c>
    </row>
    <row r="18" spans="1:2">
      <c r="A18" s="11">
        <v>9</v>
      </c>
      <c r="B18" s="401" t="s">
        <v>17</v>
      </c>
    </row>
    <row r="19" spans="1:2">
      <c r="A19" s="11"/>
      <c r="B19" s="401"/>
    </row>
    <row r="20" ht="20.25" spans="1:2">
      <c r="A20" s="399"/>
      <c r="B20" s="400" t="s">
        <v>18</v>
      </c>
    </row>
    <row r="21" spans="1:2">
      <c r="A21" s="11">
        <v>1</v>
      </c>
      <c r="B21" s="406" t="s">
        <v>19</v>
      </c>
    </row>
    <row r="22" spans="1:2">
      <c r="A22" s="11">
        <v>2</v>
      </c>
      <c r="B22" s="401" t="s">
        <v>20</v>
      </c>
    </row>
    <row r="23" spans="1:2">
      <c r="A23" s="11">
        <v>3</v>
      </c>
      <c r="B23" s="401" t="s">
        <v>21</v>
      </c>
    </row>
    <row r="24" spans="1:2">
      <c r="A24" s="11">
        <v>4</v>
      </c>
      <c r="B24" s="401" t="s">
        <v>22</v>
      </c>
    </row>
    <row r="25" spans="1:2">
      <c r="A25" s="11">
        <v>5</v>
      </c>
      <c r="B25" s="401" t="s">
        <v>23</v>
      </c>
    </row>
    <row r="26" spans="1:2">
      <c r="A26" s="11">
        <v>6</v>
      </c>
      <c r="B26" s="401" t="s">
        <v>24</v>
      </c>
    </row>
    <row r="27" spans="1:2">
      <c r="A27" s="11">
        <v>7</v>
      </c>
      <c r="B27" s="401" t="s">
        <v>25</v>
      </c>
    </row>
    <row r="28" spans="1:2">
      <c r="A28" s="11"/>
      <c r="B28" s="401"/>
    </row>
    <row r="29" ht="20.25" spans="1:2">
      <c r="A29" s="399"/>
      <c r="B29" s="400" t="s">
        <v>26</v>
      </c>
    </row>
    <row r="30" spans="1:2">
      <c r="A30" s="11">
        <v>1</v>
      </c>
      <c r="B30" s="406" t="s">
        <v>27</v>
      </c>
    </row>
    <row r="31" spans="1:2">
      <c r="A31" s="11">
        <v>2</v>
      </c>
      <c r="B31" s="401" t="s">
        <v>28</v>
      </c>
    </row>
    <row r="32" spans="1:2">
      <c r="A32" s="11">
        <v>3</v>
      </c>
      <c r="B32" s="401" t="s">
        <v>29</v>
      </c>
    </row>
    <row r="33" ht="28.5" spans="1:2">
      <c r="A33" s="11">
        <v>4</v>
      </c>
      <c r="B33" s="401" t="s">
        <v>30</v>
      </c>
    </row>
    <row r="34" spans="1:2">
      <c r="A34" s="11">
        <v>5</v>
      </c>
      <c r="B34" s="401" t="s">
        <v>31</v>
      </c>
    </row>
    <row r="35" spans="1:2">
      <c r="A35" s="11">
        <v>6</v>
      </c>
      <c r="B35" s="401" t="s">
        <v>32</v>
      </c>
    </row>
    <row r="36" spans="1:2">
      <c r="A36" s="11">
        <v>7</v>
      </c>
      <c r="B36" s="401" t="s">
        <v>33</v>
      </c>
    </row>
    <row r="37" spans="1:2">
      <c r="A37" s="11"/>
      <c r="B37" s="401"/>
    </row>
    <row r="39" spans="1:2">
      <c r="A39" s="407" t="s">
        <v>34</v>
      </c>
      <c r="B39" s="408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/>
  <dimension ref="A1:K42"/>
  <sheetViews>
    <sheetView topLeftCell="A4" workbookViewId="0">
      <selection activeCell="A23" sqref="A23:K23"/>
    </sheetView>
  </sheetViews>
  <sheetFormatPr defaultColWidth="9" defaultRowHeight="14.25"/>
  <cols>
    <col min="1" max="1" width="9.66666666666667" style="93" customWidth="1"/>
    <col min="2" max="2" width="11.1666666666667" style="93" customWidth="1"/>
    <col min="3" max="3" width="9.16666666666667" style="93" customWidth="1"/>
    <col min="4" max="4" width="9.5" style="93" customWidth="1"/>
    <col min="5" max="5" width="10.1666666666667" style="93" customWidth="1"/>
    <col min="6" max="6" width="10.3333333333333" style="93" customWidth="1"/>
    <col min="7" max="7" width="9.5" style="93" customWidth="1"/>
    <col min="8" max="8" width="9.16666666666667" style="93" customWidth="1"/>
    <col min="9" max="9" width="8.16666666666667" style="93" customWidth="1"/>
    <col min="10" max="10" width="10.5" style="93" customWidth="1"/>
    <col min="11" max="11" width="12.1666666666667" style="93" customWidth="1"/>
  </cols>
  <sheetData>
    <row r="1" ht="26.25" spans="1:11">
      <c r="A1" s="94" t="s">
        <v>302</v>
      </c>
      <c r="B1" s="94"/>
      <c r="C1" s="94"/>
      <c r="D1" s="94"/>
      <c r="E1" s="94"/>
      <c r="F1" s="94"/>
      <c r="G1" s="94"/>
      <c r="H1" s="94"/>
      <c r="I1" s="94"/>
      <c r="J1" s="94"/>
      <c r="K1" s="94"/>
    </row>
    <row r="2" ht="15" spans="1:11">
      <c r="A2" s="95" t="s">
        <v>53</v>
      </c>
      <c r="B2" s="96" t="s">
        <v>356</v>
      </c>
      <c r="C2" s="96"/>
      <c r="D2" s="97" t="s">
        <v>61</v>
      </c>
      <c r="E2" s="98" t="s">
        <v>357</v>
      </c>
      <c r="F2" s="99" t="s">
        <v>358</v>
      </c>
      <c r="G2" s="100" t="s">
        <v>359</v>
      </c>
      <c r="H2" s="101"/>
      <c r="I2" s="132" t="s">
        <v>57</v>
      </c>
      <c r="J2" s="160" t="s">
        <v>360</v>
      </c>
      <c r="K2" s="161"/>
    </row>
    <row r="3" spans="1:11">
      <c r="A3" s="102" t="s">
        <v>74</v>
      </c>
      <c r="B3" s="103">
        <v>11684</v>
      </c>
      <c r="C3" s="103"/>
      <c r="D3" s="104" t="s">
        <v>303</v>
      </c>
      <c r="E3" s="105">
        <v>45721</v>
      </c>
      <c r="F3" s="106"/>
      <c r="G3" s="106"/>
      <c r="H3" s="107" t="s">
        <v>304</v>
      </c>
      <c r="I3" s="107"/>
      <c r="J3" s="107"/>
      <c r="K3" s="162"/>
    </row>
    <row r="4" spans="1:11">
      <c r="A4" s="108" t="s">
        <v>71</v>
      </c>
      <c r="B4" s="109">
        <v>4</v>
      </c>
      <c r="C4" s="109">
        <v>6</v>
      </c>
      <c r="D4" s="110" t="s">
        <v>305</v>
      </c>
      <c r="E4" s="106" t="s">
        <v>310</v>
      </c>
      <c r="F4" s="106"/>
      <c r="G4" s="106"/>
      <c r="H4" s="110" t="s">
        <v>307</v>
      </c>
      <c r="I4" s="110"/>
      <c r="J4" s="123" t="s">
        <v>65</v>
      </c>
      <c r="K4" s="163" t="s">
        <v>66</v>
      </c>
    </row>
    <row r="5" spans="1:11">
      <c r="A5" s="108" t="s">
        <v>308</v>
      </c>
      <c r="B5" s="103" t="s">
        <v>361</v>
      </c>
      <c r="C5" s="103"/>
      <c r="D5" s="104" t="s">
        <v>310</v>
      </c>
      <c r="E5" s="104" t="s">
        <v>311</v>
      </c>
      <c r="F5" s="104" t="s">
        <v>312</v>
      </c>
      <c r="G5" s="104" t="s">
        <v>306</v>
      </c>
      <c r="H5" s="110" t="s">
        <v>313</v>
      </c>
      <c r="I5" s="110"/>
      <c r="J5" s="123" t="s">
        <v>65</v>
      </c>
      <c r="K5" s="163" t="s">
        <v>66</v>
      </c>
    </row>
    <row r="6" ht="15" spans="1:11">
      <c r="A6" s="111" t="s">
        <v>314</v>
      </c>
      <c r="B6" s="112">
        <v>315</v>
      </c>
      <c r="C6" s="112"/>
      <c r="D6" s="113" t="s">
        <v>316</v>
      </c>
      <c r="E6" s="114"/>
      <c r="F6" s="115">
        <v>11684</v>
      </c>
      <c r="G6" s="113"/>
      <c r="H6" s="116" t="s">
        <v>317</v>
      </c>
      <c r="I6" s="116"/>
      <c r="J6" s="129" t="s">
        <v>65</v>
      </c>
      <c r="K6" s="164" t="s">
        <v>66</v>
      </c>
    </row>
    <row r="7" ht="15" spans="1:11">
      <c r="A7" s="117"/>
      <c r="B7" s="118"/>
      <c r="C7" s="118"/>
      <c r="D7" s="117"/>
      <c r="E7" s="118"/>
      <c r="F7" s="119"/>
      <c r="G7" s="117"/>
      <c r="H7" s="119"/>
      <c r="I7" s="118"/>
      <c r="J7" s="118"/>
      <c r="K7" s="118"/>
    </row>
    <row r="8" spans="1:11">
      <c r="A8" s="120" t="s">
        <v>318</v>
      </c>
      <c r="B8" s="99" t="s">
        <v>319</v>
      </c>
      <c r="C8" s="99" t="s">
        <v>320</v>
      </c>
      <c r="D8" s="99" t="s">
        <v>321</v>
      </c>
      <c r="E8" s="99" t="s">
        <v>322</v>
      </c>
      <c r="F8" s="99" t="s">
        <v>323</v>
      </c>
      <c r="G8" s="121" t="s">
        <v>362</v>
      </c>
      <c r="H8" s="122"/>
      <c r="I8" s="122"/>
      <c r="J8" s="122"/>
      <c r="K8" s="165"/>
    </row>
    <row r="9" spans="1:11">
      <c r="A9" s="108" t="s">
        <v>325</v>
      </c>
      <c r="B9" s="110"/>
      <c r="C9" s="123" t="s">
        <v>65</v>
      </c>
      <c r="D9" s="123" t="s">
        <v>66</v>
      </c>
      <c r="E9" s="104" t="s">
        <v>326</v>
      </c>
      <c r="F9" s="124" t="s">
        <v>327</v>
      </c>
      <c r="G9" s="125" t="s">
        <v>328</v>
      </c>
      <c r="H9" s="126"/>
      <c r="I9" s="126"/>
      <c r="J9" s="126"/>
      <c r="K9" s="166"/>
    </row>
    <row r="10" spans="1:11">
      <c r="A10" s="108" t="s">
        <v>329</v>
      </c>
      <c r="B10" s="110"/>
      <c r="C10" s="123" t="s">
        <v>65</v>
      </c>
      <c r="D10" s="123" t="s">
        <v>66</v>
      </c>
      <c r="E10" s="104" t="s">
        <v>330</v>
      </c>
      <c r="F10" s="124" t="s">
        <v>328</v>
      </c>
      <c r="G10" s="125" t="s">
        <v>331</v>
      </c>
      <c r="H10" s="126"/>
      <c r="I10" s="126"/>
      <c r="J10" s="126"/>
      <c r="K10" s="166"/>
    </row>
    <row r="11" spans="1:11">
      <c r="A11" s="127" t="s">
        <v>220</v>
      </c>
      <c r="B11" s="128"/>
      <c r="C11" s="128"/>
      <c r="D11" s="128"/>
      <c r="E11" s="128"/>
      <c r="F11" s="128"/>
      <c r="G11" s="128"/>
      <c r="H11" s="128"/>
      <c r="I11" s="128"/>
      <c r="J11" s="128"/>
      <c r="K11" s="167"/>
    </row>
    <row r="12" spans="1:11">
      <c r="A12" s="102" t="s">
        <v>89</v>
      </c>
      <c r="B12" s="123" t="s">
        <v>85</v>
      </c>
      <c r="C12" s="123" t="s">
        <v>86</v>
      </c>
      <c r="D12" s="124"/>
      <c r="E12" s="104" t="s">
        <v>87</v>
      </c>
      <c r="F12" s="123" t="s">
        <v>85</v>
      </c>
      <c r="G12" s="123" t="s">
        <v>86</v>
      </c>
      <c r="H12" s="123"/>
      <c r="I12" s="104" t="s">
        <v>332</v>
      </c>
      <c r="J12" s="123" t="s">
        <v>85</v>
      </c>
      <c r="K12" s="163" t="s">
        <v>86</v>
      </c>
    </row>
    <row r="13" spans="1:11">
      <c r="A13" s="102" t="s">
        <v>92</v>
      </c>
      <c r="B13" s="123" t="s">
        <v>85</v>
      </c>
      <c r="C13" s="123" t="s">
        <v>86</v>
      </c>
      <c r="D13" s="124"/>
      <c r="E13" s="104" t="s">
        <v>97</v>
      </c>
      <c r="F13" s="123" t="s">
        <v>85</v>
      </c>
      <c r="G13" s="123" t="s">
        <v>86</v>
      </c>
      <c r="H13" s="123"/>
      <c r="I13" s="104" t="s">
        <v>333</v>
      </c>
      <c r="J13" s="123" t="s">
        <v>85</v>
      </c>
      <c r="K13" s="163" t="s">
        <v>86</v>
      </c>
    </row>
    <row r="14" ht="15" spans="1:11">
      <c r="A14" s="111" t="s">
        <v>334</v>
      </c>
      <c r="B14" s="129" t="s">
        <v>85</v>
      </c>
      <c r="C14" s="129" t="s">
        <v>86</v>
      </c>
      <c r="D14" s="114"/>
      <c r="E14" s="113" t="s">
        <v>335</v>
      </c>
      <c r="F14" s="129" t="s">
        <v>85</v>
      </c>
      <c r="G14" s="129" t="s">
        <v>86</v>
      </c>
      <c r="H14" s="129"/>
      <c r="I14" s="113" t="s">
        <v>336</v>
      </c>
      <c r="J14" s="129" t="s">
        <v>85</v>
      </c>
      <c r="K14" s="164" t="s">
        <v>86</v>
      </c>
    </row>
    <row r="15" ht="15" spans="1:11">
      <c r="A15" s="117" t="s">
        <v>207</v>
      </c>
      <c r="B15" s="130" t="s">
        <v>328</v>
      </c>
      <c r="C15" s="131"/>
      <c r="D15" s="118"/>
      <c r="E15" s="117"/>
      <c r="F15" s="131"/>
      <c r="G15" s="131"/>
      <c r="H15" s="131"/>
      <c r="I15" s="117"/>
      <c r="J15" s="131"/>
      <c r="K15" s="131"/>
    </row>
    <row r="16" spans="1:11">
      <c r="A16" s="95" t="s">
        <v>337</v>
      </c>
      <c r="B16" s="132"/>
      <c r="C16" s="132"/>
      <c r="D16" s="132"/>
      <c r="E16" s="132"/>
      <c r="F16" s="132"/>
      <c r="G16" s="132"/>
      <c r="H16" s="132"/>
      <c r="I16" s="132"/>
      <c r="J16" s="132"/>
      <c r="K16" s="168"/>
    </row>
    <row r="17" spans="1:11">
      <c r="A17" s="108" t="s">
        <v>338</v>
      </c>
      <c r="B17" s="110"/>
      <c r="C17" s="110"/>
      <c r="D17" s="110"/>
      <c r="E17" s="110"/>
      <c r="F17" s="110"/>
      <c r="G17" s="110"/>
      <c r="H17" s="110"/>
      <c r="I17" s="110"/>
      <c r="J17" s="110"/>
      <c r="K17" s="169"/>
    </row>
    <row r="18" spans="1:11">
      <c r="A18" s="108" t="s">
        <v>339</v>
      </c>
      <c r="B18" s="110"/>
      <c r="C18" s="110"/>
      <c r="D18" s="110"/>
      <c r="E18" s="110"/>
      <c r="F18" s="110"/>
      <c r="G18" s="110"/>
      <c r="H18" s="110"/>
      <c r="I18" s="110"/>
      <c r="J18" s="110"/>
      <c r="K18" s="169"/>
    </row>
    <row r="19" spans="1:11">
      <c r="A19" s="133" t="s">
        <v>363</v>
      </c>
      <c r="B19" s="134"/>
      <c r="C19" s="134"/>
      <c r="D19" s="134"/>
      <c r="E19" s="134"/>
      <c r="F19" s="134"/>
      <c r="G19" s="134"/>
      <c r="H19" s="134"/>
      <c r="I19" s="134"/>
      <c r="J19" s="134"/>
      <c r="K19" s="170"/>
    </row>
    <row r="20" spans="1:11">
      <c r="A20" s="135" t="s">
        <v>364</v>
      </c>
      <c r="B20" s="126"/>
      <c r="C20" s="126"/>
      <c r="D20" s="126"/>
      <c r="E20" s="126"/>
      <c r="F20" s="126"/>
      <c r="G20" s="126"/>
      <c r="H20" s="126"/>
      <c r="I20" s="126"/>
      <c r="J20" s="126"/>
      <c r="K20" s="166"/>
    </row>
    <row r="21" spans="1:11">
      <c r="A21" s="135" t="s">
        <v>365</v>
      </c>
      <c r="B21" s="126"/>
      <c r="C21" s="126"/>
      <c r="D21" s="126"/>
      <c r="E21" s="126"/>
      <c r="F21" s="126"/>
      <c r="G21" s="126"/>
      <c r="H21" s="126"/>
      <c r="I21" s="126"/>
      <c r="J21" s="126"/>
      <c r="K21" s="166"/>
    </row>
    <row r="22" spans="1:11">
      <c r="A22" s="135" t="s">
        <v>366</v>
      </c>
      <c r="B22" s="126"/>
      <c r="C22" s="126"/>
      <c r="D22" s="126"/>
      <c r="E22" s="126"/>
      <c r="F22" s="126"/>
      <c r="G22" s="126"/>
      <c r="H22" s="126"/>
      <c r="I22" s="126"/>
      <c r="J22" s="126"/>
      <c r="K22" s="166"/>
    </row>
    <row r="23" spans="1:11">
      <c r="A23" s="136"/>
      <c r="B23" s="137"/>
      <c r="C23" s="137"/>
      <c r="D23" s="137"/>
      <c r="E23" s="137"/>
      <c r="F23" s="137"/>
      <c r="G23" s="137"/>
      <c r="H23" s="137"/>
      <c r="I23" s="137"/>
      <c r="J23" s="137"/>
      <c r="K23" s="171"/>
    </row>
    <row r="24" spans="1:11">
      <c r="A24" s="108" t="s">
        <v>125</v>
      </c>
      <c r="B24" s="110"/>
      <c r="C24" s="123" t="s">
        <v>65</v>
      </c>
      <c r="D24" s="123" t="s">
        <v>66</v>
      </c>
      <c r="E24" s="107"/>
      <c r="F24" s="107"/>
      <c r="G24" s="107"/>
      <c r="H24" s="107"/>
      <c r="I24" s="107"/>
      <c r="J24" s="107"/>
      <c r="K24" s="162"/>
    </row>
    <row r="25" ht="15" spans="1:11">
      <c r="A25" s="138" t="s">
        <v>341</v>
      </c>
      <c r="B25" s="139" t="s">
        <v>328</v>
      </c>
      <c r="C25" s="139"/>
      <c r="D25" s="139"/>
      <c r="E25" s="139"/>
      <c r="F25" s="139"/>
      <c r="G25" s="139"/>
      <c r="H25" s="139"/>
      <c r="I25" s="139"/>
      <c r="J25" s="139"/>
      <c r="K25" s="172"/>
    </row>
    <row r="26" ht="15" spans="1:11">
      <c r="A26" s="140"/>
      <c r="B26" s="140"/>
      <c r="C26" s="140"/>
      <c r="D26" s="140"/>
      <c r="E26" s="140"/>
      <c r="F26" s="140"/>
      <c r="G26" s="140"/>
      <c r="H26" s="140"/>
      <c r="I26" s="140"/>
      <c r="J26" s="140"/>
      <c r="K26" s="140"/>
    </row>
    <row r="27" spans="1:11">
      <c r="A27" s="141" t="s">
        <v>342</v>
      </c>
      <c r="B27" s="122"/>
      <c r="C27" s="122"/>
      <c r="D27" s="122"/>
      <c r="E27" s="122"/>
      <c r="F27" s="122"/>
      <c r="G27" s="122"/>
      <c r="H27" s="122"/>
      <c r="I27" s="122"/>
      <c r="J27" s="122"/>
      <c r="K27" s="165"/>
    </row>
    <row r="28" spans="1:11">
      <c r="A28" s="142" t="s">
        <v>367</v>
      </c>
      <c r="B28" s="143"/>
      <c r="C28" s="143"/>
      <c r="D28" s="143"/>
      <c r="E28" s="143"/>
      <c r="F28" s="143"/>
      <c r="G28" s="143"/>
      <c r="H28" s="143"/>
      <c r="I28" s="143"/>
      <c r="J28" s="143"/>
      <c r="K28" s="173"/>
    </row>
    <row r="29" spans="1:11">
      <c r="A29" s="142" t="s">
        <v>368</v>
      </c>
      <c r="B29" s="143"/>
      <c r="C29" s="143"/>
      <c r="D29" s="143"/>
      <c r="E29" s="143"/>
      <c r="F29" s="143"/>
      <c r="G29" s="143"/>
      <c r="H29" s="143"/>
      <c r="I29" s="143"/>
      <c r="J29" s="143"/>
      <c r="K29" s="173"/>
    </row>
    <row r="30" spans="1:11">
      <c r="A30" s="142" t="s">
        <v>369</v>
      </c>
      <c r="B30" s="143"/>
      <c r="C30" s="143"/>
      <c r="D30" s="143"/>
      <c r="E30" s="143"/>
      <c r="F30" s="143"/>
      <c r="G30" s="143"/>
      <c r="H30" s="143"/>
      <c r="I30" s="143"/>
      <c r="J30" s="143"/>
      <c r="K30" s="173"/>
    </row>
    <row r="31" spans="1:11">
      <c r="A31" s="144"/>
      <c r="B31" s="145"/>
      <c r="C31" s="145"/>
      <c r="D31" s="145"/>
      <c r="E31" s="145"/>
      <c r="F31" s="145"/>
      <c r="G31" s="145"/>
      <c r="H31" s="145"/>
      <c r="I31" s="145"/>
      <c r="J31" s="145"/>
      <c r="K31" s="174"/>
    </row>
    <row r="32" spans="1:11">
      <c r="A32" s="144"/>
      <c r="B32" s="145"/>
      <c r="C32" s="145"/>
      <c r="D32" s="145"/>
      <c r="E32" s="145"/>
      <c r="F32" s="145"/>
      <c r="G32" s="145"/>
      <c r="H32" s="145"/>
      <c r="I32" s="145"/>
      <c r="J32" s="145"/>
      <c r="K32" s="174"/>
    </row>
    <row r="33" spans="1:11">
      <c r="A33" s="144"/>
      <c r="B33" s="145"/>
      <c r="C33" s="145"/>
      <c r="D33" s="145"/>
      <c r="E33" s="145"/>
      <c r="F33" s="145"/>
      <c r="G33" s="145"/>
      <c r="H33" s="145"/>
      <c r="I33" s="145"/>
      <c r="J33" s="145"/>
      <c r="K33" s="174"/>
    </row>
    <row r="34" spans="1:11">
      <c r="A34" s="146"/>
      <c r="B34" s="147"/>
      <c r="C34" s="147"/>
      <c r="D34" s="147"/>
      <c r="E34" s="147"/>
      <c r="F34" s="147"/>
      <c r="G34" s="147"/>
      <c r="H34" s="147"/>
      <c r="I34" s="147"/>
      <c r="J34" s="147"/>
      <c r="K34" s="175"/>
    </row>
    <row r="35" spans="1:11">
      <c r="A35" s="148"/>
      <c r="B35" s="147"/>
      <c r="C35" s="147"/>
      <c r="D35" s="147"/>
      <c r="E35" s="147"/>
      <c r="F35" s="147"/>
      <c r="G35" s="147"/>
      <c r="H35" s="147"/>
      <c r="I35" s="147"/>
      <c r="J35" s="147"/>
      <c r="K35" s="175"/>
    </row>
    <row r="36" ht="15" spans="1:11">
      <c r="A36" s="149"/>
      <c r="B36" s="150"/>
      <c r="C36" s="150"/>
      <c r="D36" s="150"/>
      <c r="E36" s="150"/>
      <c r="F36" s="150"/>
      <c r="G36" s="150"/>
      <c r="H36" s="150"/>
      <c r="I36" s="150"/>
      <c r="J36" s="150"/>
      <c r="K36" s="176"/>
    </row>
    <row r="37" spans="1:11">
      <c r="A37" s="151" t="s">
        <v>346</v>
      </c>
      <c r="B37" s="152"/>
      <c r="C37" s="152"/>
      <c r="D37" s="152"/>
      <c r="E37" s="152"/>
      <c r="F37" s="152"/>
      <c r="G37" s="152"/>
      <c r="H37" s="152"/>
      <c r="I37" s="152"/>
      <c r="J37" s="152"/>
      <c r="K37" s="177"/>
    </row>
    <row r="38" spans="1:11">
      <c r="A38" s="108" t="s">
        <v>347</v>
      </c>
      <c r="B38" s="110"/>
      <c r="C38" s="110"/>
      <c r="D38" s="107" t="s">
        <v>348</v>
      </c>
      <c r="E38" s="107"/>
      <c r="F38" s="153" t="s">
        <v>349</v>
      </c>
      <c r="G38" s="154"/>
      <c r="H38" s="110" t="s">
        <v>350</v>
      </c>
      <c r="I38" s="110"/>
      <c r="J38" s="110" t="s">
        <v>351</v>
      </c>
      <c r="K38" s="169"/>
    </row>
    <row r="39" spans="1:11">
      <c r="A39" s="108" t="s">
        <v>207</v>
      </c>
      <c r="B39" s="155" t="s">
        <v>370</v>
      </c>
      <c r="C39" s="155"/>
      <c r="D39" s="155"/>
      <c r="E39" s="155"/>
      <c r="F39" s="155"/>
      <c r="G39" s="155"/>
      <c r="H39" s="155"/>
      <c r="I39" s="155"/>
      <c r="J39" s="155"/>
      <c r="K39" s="178"/>
    </row>
    <row r="40" spans="1:11">
      <c r="A40" s="108"/>
      <c r="B40" s="110"/>
      <c r="C40" s="110"/>
      <c r="D40" s="110"/>
      <c r="E40" s="110"/>
      <c r="F40" s="110"/>
      <c r="G40" s="110"/>
      <c r="H40" s="110"/>
      <c r="I40" s="110"/>
      <c r="J40" s="110"/>
      <c r="K40" s="169"/>
    </row>
    <row r="41" spans="1:11">
      <c r="A41" s="108"/>
      <c r="B41" s="110"/>
      <c r="C41" s="110"/>
      <c r="D41" s="110"/>
      <c r="E41" s="110"/>
      <c r="F41" s="110"/>
      <c r="G41" s="110"/>
      <c r="H41" s="110"/>
      <c r="I41" s="110"/>
      <c r="J41" s="110"/>
      <c r="K41" s="169"/>
    </row>
    <row r="42" ht="15" spans="1:11">
      <c r="A42" s="111" t="s">
        <v>140</v>
      </c>
      <c r="B42" s="156" t="s">
        <v>353</v>
      </c>
      <c r="C42" s="156"/>
      <c r="D42" s="113" t="s">
        <v>354</v>
      </c>
      <c r="E42" s="157" t="s">
        <v>371</v>
      </c>
      <c r="F42" s="113" t="s">
        <v>144</v>
      </c>
      <c r="G42" s="158">
        <v>45724</v>
      </c>
      <c r="H42" s="159" t="s">
        <v>145</v>
      </c>
      <c r="I42" s="159"/>
      <c r="J42" s="156" t="s">
        <v>371</v>
      </c>
      <c r="K42" s="179"/>
    </row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" right="0.7" top="0.75" bottom="0.75" header="0.3" footer="0.3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0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1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2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3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4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5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6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7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8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9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0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1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2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3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4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5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6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7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393700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8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9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0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1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2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3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4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5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6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7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8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9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0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1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2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3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4" name="Check Box 40" r:id="rId42">
              <controlPr defaultSize="0">
                <anchor moveWithCells="1">
                  <from>
                    <xdr:col>3</xdr:col>
                    <xdr:colOff>234315</xdr:colOff>
                    <xdr:row>21</xdr:row>
                    <xdr:rowOff>95885</xdr:rowOff>
                  </from>
                  <to>
                    <xdr:col>3</xdr:col>
                    <xdr:colOff>697865</xdr:colOff>
                    <xdr:row>25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5" name="Check Box 41" r:id="rId43">
              <controlPr defaultSize="0">
                <anchor moveWithCells="1">
                  <from>
                    <xdr:col>5</xdr:col>
                    <xdr:colOff>476250</xdr:colOff>
                    <xdr:row>8</xdr:row>
                    <xdr:rowOff>12700</xdr:rowOff>
                  </from>
                  <to>
                    <xdr:col>6</xdr:col>
                    <xdr:colOff>31750</xdr:colOff>
                    <xdr:row>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6" name="Check Box 42" r:id="rId44">
              <controlPr defaultSize="0">
                <anchor moveWithCells="1">
                  <from>
                    <xdr:col>5</xdr:col>
                    <xdr:colOff>444500</xdr:colOff>
                    <xdr:row>9</xdr:row>
                    <xdr:rowOff>0</xdr:rowOff>
                  </from>
                  <to>
                    <xdr:col>6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/>
  <dimension ref="A1:R21"/>
  <sheetViews>
    <sheetView zoomScale="80" zoomScaleNormal="80" workbookViewId="0">
      <selection activeCell="H25" sqref="H25"/>
    </sheetView>
  </sheetViews>
  <sheetFormatPr defaultColWidth="9" defaultRowHeight="26" customHeight="1"/>
  <cols>
    <col min="1" max="1" width="17.1666666666667" style="63" customWidth="1"/>
    <col min="2" max="9" width="9.33333333333333" style="63" customWidth="1"/>
    <col min="10" max="10" width="1.33333333333333" style="63" customWidth="1"/>
    <col min="11" max="11" width="16.5" style="64" customWidth="1"/>
    <col min="12" max="12" width="17" style="64" customWidth="1"/>
    <col min="13" max="13" width="18.5" style="63" customWidth="1"/>
    <col min="14" max="17" width="16.6666666666667" style="63" customWidth="1"/>
    <col min="18" max="18" width="14.1666666666667" style="63" customWidth="1"/>
    <col min="19" max="16384" width="9" style="63"/>
  </cols>
  <sheetData>
    <row r="1" s="63" customFormat="1" ht="19.5" customHeight="1" spans="1:18">
      <c r="A1" s="65" t="s">
        <v>149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</row>
    <row r="2" s="63" customFormat="1" ht="19.5" customHeight="1" spans="1:18">
      <c r="A2" s="67" t="s">
        <v>61</v>
      </c>
      <c r="B2" s="68" t="s">
        <v>238</v>
      </c>
      <c r="C2" s="69"/>
      <c r="D2" s="70" t="s">
        <v>67</v>
      </c>
      <c r="E2" s="70"/>
      <c r="F2" s="71" t="s">
        <v>68</v>
      </c>
      <c r="G2" s="71"/>
      <c r="H2" s="71"/>
      <c r="I2" s="71"/>
      <c r="J2" s="87"/>
      <c r="K2" s="88" t="s">
        <v>57</v>
      </c>
      <c r="L2" s="71" t="s">
        <v>56</v>
      </c>
      <c r="M2" s="71"/>
      <c r="N2" s="71"/>
      <c r="O2" s="71"/>
      <c r="P2" s="71"/>
      <c r="Q2" s="71"/>
      <c r="R2" s="71"/>
    </row>
    <row r="3" s="63" customFormat="1" ht="19.5" customHeight="1" spans="1:18">
      <c r="A3" s="72" t="s">
        <v>150</v>
      </c>
      <c r="B3" s="73" t="s">
        <v>151</v>
      </c>
      <c r="C3" s="73"/>
      <c r="D3" s="73"/>
      <c r="E3" s="73"/>
      <c r="F3" s="73"/>
      <c r="G3" s="73"/>
      <c r="H3" s="73"/>
      <c r="I3" s="73"/>
      <c r="J3" s="87"/>
      <c r="K3" s="72" t="s">
        <v>152</v>
      </c>
      <c r="L3" s="72"/>
      <c r="M3" s="72"/>
      <c r="N3" s="72"/>
      <c r="O3" s="72"/>
      <c r="P3" s="72"/>
      <c r="Q3" s="72"/>
      <c r="R3" s="72"/>
    </row>
    <row r="4" s="63" customFormat="1" ht="19.5" customHeight="1" spans="1:18">
      <c r="A4" s="72"/>
      <c r="B4" s="74" t="s">
        <v>153</v>
      </c>
      <c r="C4" s="75" t="s">
        <v>154</v>
      </c>
      <c r="D4" s="76" t="s">
        <v>155</v>
      </c>
      <c r="E4" s="75" t="s">
        <v>156</v>
      </c>
      <c r="F4" s="75" t="s">
        <v>157</v>
      </c>
      <c r="G4" s="75" t="s">
        <v>158</v>
      </c>
      <c r="H4" s="75" t="s">
        <v>159</v>
      </c>
      <c r="I4" s="75" t="s">
        <v>160</v>
      </c>
      <c r="J4" s="87"/>
      <c r="K4" s="72" t="s">
        <v>153</v>
      </c>
      <c r="L4" s="72" t="s">
        <v>154</v>
      </c>
      <c r="M4" s="72" t="s">
        <v>155</v>
      </c>
      <c r="N4" s="72" t="s">
        <v>156</v>
      </c>
      <c r="O4" s="72" t="s">
        <v>157</v>
      </c>
      <c r="P4" s="72" t="s">
        <v>372</v>
      </c>
      <c r="Q4" s="72" t="s">
        <v>239</v>
      </c>
      <c r="R4" s="72" t="s">
        <v>240</v>
      </c>
    </row>
    <row r="5" s="63" customFormat="1" ht="19.5" customHeight="1" spans="1:18">
      <c r="A5" s="72"/>
      <c r="B5" s="74" t="s">
        <v>163</v>
      </c>
      <c r="C5" s="75" t="s">
        <v>164</v>
      </c>
      <c r="D5" s="75" t="s">
        <v>165</v>
      </c>
      <c r="E5" s="75" t="s">
        <v>166</v>
      </c>
      <c r="F5" s="75" t="s">
        <v>167</v>
      </c>
      <c r="G5" s="75" t="s">
        <v>168</v>
      </c>
      <c r="H5" s="75" t="s">
        <v>169</v>
      </c>
      <c r="I5" s="75" t="s">
        <v>170</v>
      </c>
      <c r="J5" s="87"/>
      <c r="K5" s="89" t="s">
        <v>270</v>
      </c>
      <c r="L5" s="89" t="s">
        <v>271</v>
      </c>
      <c r="M5" s="90" t="s">
        <v>286</v>
      </c>
      <c r="N5" s="90" t="s">
        <v>373</v>
      </c>
      <c r="O5" s="89" t="s">
        <v>270</v>
      </c>
      <c r="P5" s="89" t="s">
        <v>271</v>
      </c>
      <c r="Q5" s="89" t="s">
        <v>270</v>
      </c>
      <c r="R5" s="89" t="s">
        <v>374</v>
      </c>
    </row>
    <row r="6" s="63" customFormat="1" ht="19.5" customHeight="1" spans="1:18">
      <c r="A6" s="77" t="s">
        <v>172</v>
      </c>
      <c r="B6" s="78">
        <f>C6-1</f>
        <v>66</v>
      </c>
      <c r="C6" s="78">
        <f>D6-2</f>
        <v>67</v>
      </c>
      <c r="D6" s="78">
        <v>69</v>
      </c>
      <c r="E6" s="78">
        <f>D6+2</f>
        <v>71</v>
      </c>
      <c r="F6" s="78">
        <f>E6+2</f>
        <v>73</v>
      </c>
      <c r="G6" s="78">
        <f>F6+1</f>
        <v>74</v>
      </c>
      <c r="H6" s="78">
        <f>G6+1</f>
        <v>75</v>
      </c>
      <c r="I6" s="78">
        <f>H6+1</f>
        <v>76</v>
      </c>
      <c r="J6" s="87"/>
      <c r="K6" s="90" t="s">
        <v>280</v>
      </c>
      <c r="L6" s="90" t="s">
        <v>297</v>
      </c>
      <c r="M6" s="90" t="s">
        <v>179</v>
      </c>
      <c r="N6" s="90" t="s">
        <v>185</v>
      </c>
      <c r="O6" s="90" t="s">
        <v>245</v>
      </c>
      <c r="P6" s="90" t="s">
        <v>276</v>
      </c>
      <c r="Q6" s="90" t="s">
        <v>298</v>
      </c>
      <c r="R6" s="90" t="s">
        <v>275</v>
      </c>
    </row>
    <row r="7" s="63" customFormat="1" ht="19.5" customHeight="1" spans="1:18">
      <c r="A7" s="75" t="s">
        <v>178</v>
      </c>
      <c r="B7" s="78">
        <f t="shared" ref="B7:B9" si="0">C7-4</f>
        <v>100</v>
      </c>
      <c r="C7" s="78">
        <f t="shared" ref="C7:C9" si="1">D7-4</f>
        <v>104</v>
      </c>
      <c r="D7" s="78">
        <v>108</v>
      </c>
      <c r="E7" s="78">
        <f t="shared" ref="E7:E9" si="2">D7+4</f>
        <v>112</v>
      </c>
      <c r="F7" s="78">
        <f>E7+4</f>
        <v>116</v>
      </c>
      <c r="G7" s="78">
        <f t="shared" ref="G7:G9" si="3">F7+6</f>
        <v>122</v>
      </c>
      <c r="H7" s="78">
        <f>G7+6</f>
        <v>128</v>
      </c>
      <c r="I7" s="78">
        <f>H7+6</f>
        <v>134</v>
      </c>
      <c r="J7" s="87"/>
      <c r="K7" s="90" t="s">
        <v>179</v>
      </c>
      <c r="L7" s="90" t="s">
        <v>277</v>
      </c>
      <c r="M7" s="90" t="s">
        <v>180</v>
      </c>
      <c r="N7" s="90" t="s">
        <v>185</v>
      </c>
      <c r="O7" s="90" t="s">
        <v>279</v>
      </c>
      <c r="P7" s="90" t="s">
        <v>179</v>
      </c>
      <c r="Q7" s="90" t="s">
        <v>179</v>
      </c>
      <c r="R7" s="90" t="s">
        <v>185</v>
      </c>
    </row>
    <row r="8" s="63" customFormat="1" ht="19.5" customHeight="1" spans="1:18">
      <c r="A8" s="75" t="s">
        <v>181</v>
      </c>
      <c r="B8" s="78">
        <f t="shared" si="0"/>
        <v>98</v>
      </c>
      <c r="C8" s="78">
        <f t="shared" si="1"/>
        <v>102</v>
      </c>
      <c r="D8" s="78">
        <v>106</v>
      </c>
      <c r="E8" s="78">
        <f t="shared" si="2"/>
        <v>110</v>
      </c>
      <c r="F8" s="78">
        <f>E8+5</f>
        <v>115</v>
      </c>
      <c r="G8" s="78">
        <f t="shared" si="3"/>
        <v>121</v>
      </c>
      <c r="H8" s="78">
        <f>G8+7</f>
        <v>128</v>
      </c>
      <c r="I8" s="78">
        <f>H8+7</f>
        <v>135</v>
      </c>
      <c r="J8" s="87"/>
      <c r="K8" s="90" t="s">
        <v>250</v>
      </c>
      <c r="L8" s="90" t="s">
        <v>375</v>
      </c>
      <c r="M8" s="90" t="s">
        <v>376</v>
      </c>
      <c r="N8" s="90" t="s">
        <v>252</v>
      </c>
      <c r="O8" s="90" t="s">
        <v>279</v>
      </c>
      <c r="P8" s="90" t="s">
        <v>377</v>
      </c>
      <c r="Q8" s="90" t="s">
        <v>250</v>
      </c>
      <c r="R8" s="90" t="s">
        <v>185</v>
      </c>
    </row>
    <row r="9" s="63" customFormat="1" ht="19.5" customHeight="1" spans="1:18">
      <c r="A9" s="75" t="s">
        <v>183</v>
      </c>
      <c r="B9" s="78">
        <f t="shared" si="0"/>
        <v>98</v>
      </c>
      <c r="C9" s="78">
        <f t="shared" si="1"/>
        <v>102</v>
      </c>
      <c r="D9" s="78" t="s">
        <v>184</v>
      </c>
      <c r="E9" s="78">
        <f t="shared" si="2"/>
        <v>110</v>
      </c>
      <c r="F9" s="78">
        <f>E9+5</f>
        <v>115</v>
      </c>
      <c r="G9" s="78">
        <f t="shared" si="3"/>
        <v>121</v>
      </c>
      <c r="H9" s="78">
        <f>G9+7</f>
        <v>128</v>
      </c>
      <c r="I9" s="78">
        <f>H9+7</f>
        <v>135</v>
      </c>
      <c r="J9" s="87"/>
      <c r="K9" s="90" t="s">
        <v>180</v>
      </c>
      <c r="L9" s="90" t="s">
        <v>185</v>
      </c>
      <c r="M9" s="90" t="s">
        <v>378</v>
      </c>
      <c r="N9" s="90" t="s">
        <v>185</v>
      </c>
      <c r="O9" s="90" t="s">
        <v>279</v>
      </c>
      <c r="P9" s="90" t="s">
        <v>251</v>
      </c>
      <c r="Q9" s="90" t="s">
        <v>250</v>
      </c>
      <c r="R9" s="90" t="s">
        <v>179</v>
      </c>
    </row>
    <row r="10" s="63" customFormat="1" ht="19.5" customHeight="1" spans="1:18">
      <c r="A10" s="75" t="s">
        <v>187</v>
      </c>
      <c r="B10" s="78">
        <f>C10-1.2</f>
        <v>43.1</v>
      </c>
      <c r="C10" s="78">
        <f>D10-1.2</f>
        <v>44.3</v>
      </c>
      <c r="D10" s="78" t="s">
        <v>188</v>
      </c>
      <c r="E10" s="78">
        <f>D10+1.2</f>
        <v>46.7</v>
      </c>
      <c r="F10" s="78">
        <f>E10+1.2</f>
        <v>47.9</v>
      </c>
      <c r="G10" s="78">
        <f>F10+1.4</f>
        <v>49.3</v>
      </c>
      <c r="H10" s="78">
        <f>G10+1.4</f>
        <v>50.7</v>
      </c>
      <c r="I10" s="78">
        <f>H10+1.4</f>
        <v>52.1</v>
      </c>
      <c r="J10" s="87"/>
      <c r="K10" s="90" t="s">
        <v>379</v>
      </c>
      <c r="L10" s="90" t="s">
        <v>380</v>
      </c>
      <c r="M10" s="90" t="s">
        <v>185</v>
      </c>
      <c r="N10" s="90" t="s">
        <v>381</v>
      </c>
      <c r="O10" s="90" t="s">
        <v>382</v>
      </c>
      <c r="P10" s="90" t="s">
        <v>381</v>
      </c>
      <c r="Q10" s="90" t="s">
        <v>288</v>
      </c>
      <c r="R10" s="90" t="s">
        <v>259</v>
      </c>
    </row>
    <row r="11" s="63" customFormat="1" ht="19.5" customHeight="1" spans="1:18">
      <c r="A11" s="75" t="s">
        <v>193</v>
      </c>
      <c r="B11" s="79">
        <f>C11-0.5</f>
        <v>21</v>
      </c>
      <c r="C11" s="79">
        <f>D11-0.5</f>
        <v>21.5</v>
      </c>
      <c r="D11" s="78">
        <v>22</v>
      </c>
      <c r="E11" s="79">
        <f t="shared" ref="E11:I11" si="4">D11+0.5</f>
        <v>22.5</v>
      </c>
      <c r="F11" s="79">
        <f t="shared" si="4"/>
        <v>23</v>
      </c>
      <c r="G11" s="79">
        <f t="shared" si="4"/>
        <v>23.5</v>
      </c>
      <c r="H11" s="80">
        <f t="shared" si="4"/>
        <v>24</v>
      </c>
      <c r="I11" s="80">
        <f t="shared" si="4"/>
        <v>24.5</v>
      </c>
      <c r="J11" s="87"/>
      <c r="K11" s="90" t="s">
        <v>381</v>
      </c>
      <c r="L11" s="90" t="s">
        <v>275</v>
      </c>
      <c r="M11" s="90" t="s">
        <v>381</v>
      </c>
      <c r="N11" s="90" t="s">
        <v>380</v>
      </c>
      <c r="O11" s="90" t="s">
        <v>262</v>
      </c>
      <c r="P11" s="90" t="s">
        <v>291</v>
      </c>
      <c r="Q11" s="90" t="s">
        <v>383</v>
      </c>
      <c r="R11" s="90" t="s">
        <v>185</v>
      </c>
    </row>
    <row r="12" s="63" customFormat="1" ht="19.5" customHeight="1" spans="1:18">
      <c r="A12" s="75" t="s">
        <v>195</v>
      </c>
      <c r="B12" s="78">
        <f>C12-0.7</f>
        <v>18.1</v>
      </c>
      <c r="C12" s="78">
        <f>D12-0.7</f>
        <v>18.8</v>
      </c>
      <c r="D12" s="79" t="s">
        <v>196</v>
      </c>
      <c r="E12" s="78">
        <f>D12+0.7</f>
        <v>20.2</v>
      </c>
      <c r="F12" s="78">
        <f>E12+0.7</f>
        <v>20.9</v>
      </c>
      <c r="G12" s="78">
        <f>F12+0.95</f>
        <v>21.85</v>
      </c>
      <c r="H12" s="78">
        <f>G12+0.95</f>
        <v>22.8</v>
      </c>
      <c r="I12" s="78">
        <f>H12+0.95</f>
        <v>23.75</v>
      </c>
      <c r="J12" s="87"/>
      <c r="K12" s="90" t="s">
        <v>291</v>
      </c>
      <c r="L12" s="90" t="s">
        <v>384</v>
      </c>
      <c r="M12" s="90" t="s">
        <v>185</v>
      </c>
      <c r="N12" s="90" t="s">
        <v>385</v>
      </c>
      <c r="O12" s="90" t="s">
        <v>260</v>
      </c>
      <c r="P12" s="90" t="s">
        <v>386</v>
      </c>
      <c r="Q12" s="90" t="s">
        <v>387</v>
      </c>
      <c r="R12" s="90" t="s">
        <v>378</v>
      </c>
    </row>
    <row r="13" s="63" customFormat="1" ht="19.5" customHeight="1" spans="1:18">
      <c r="A13" s="81" t="s">
        <v>198</v>
      </c>
      <c r="B13" s="82">
        <f>C13-0.4</f>
        <v>16.2</v>
      </c>
      <c r="C13" s="82">
        <f>D13-0.4</f>
        <v>16.6</v>
      </c>
      <c r="D13" s="78">
        <v>17</v>
      </c>
      <c r="E13" s="82">
        <f>D13+0.4</f>
        <v>17.4</v>
      </c>
      <c r="F13" s="82">
        <f>E13+0.4</f>
        <v>17.8</v>
      </c>
      <c r="G13" s="82">
        <f>F13+0.6</f>
        <v>18.4</v>
      </c>
      <c r="H13" s="83">
        <f>G13+0.6</f>
        <v>19</v>
      </c>
      <c r="I13" s="83">
        <f>H13+0.6</f>
        <v>19.6</v>
      </c>
      <c r="J13" s="87"/>
      <c r="K13" s="90" t="s">
        <v>294</v>
      </c>
      <c r="L13" s="90" t="s">
        <v>388</v>
      </c>
      <c r="M13" s="90" t="s">
        <v>194</v>
      </c>
      <c r="N13" s="90" t="s">
        <v>194</v>
      </c>
      <c r="O13" s="90" t="s">
        <v>381</v>
      </c>
      <c r="P13" s="90" t="s">
        <v>185</v>
      </c>
      <c r="Q13" s="90" t="s">
        <v>300</v>
      </c>
      <c r="R13" s="90" t="s">
        <v>389</v>
      </c>
    </row>
    <row r="14" s="63" customFormat="1" ht="19.5" customHeight="1" spans="1:18">
      <c r="A14" s="81" t="s">
        <v>201</v>
      </c>
      <c r="B14" s="79">
        <f t="shared" ref="B14:B18" si="5">C14</f>
        <v>2.5</v>
      </c>
      <c r="C14" s="79">
        <f t="shared" ref="C14:C18" si="6">D14</f>
        <v>2.5</v>
      </c>
      <c r="D14" s="82">
        <v>2.5</v>
      </c>
      <c r="E14" s="79">
        <f t="shared" ref="E14:I14" si="7">D14</f>
        <v>2.5</v>
      </c>
      <c r="F14" s="79">
        <f t="shared" si="7"/>
        <v>2.5</v>
      </c>
      <c r="G14" s="79">
        <f t="shared" si="7"/>
        <v>2.5</v>
      </c>
      <c r="H14" s="80">
        <f t="shared" si="7"/>
        <v>2.5</v>
      </c>
      <c r="I14" s="80">
        <f t="shared" si="7"/>
        <v>2.5</v>
      </c>
      <c r="J14" s="87"/>
      <c r="K14" s="90" t="s">
        <v>194</v>
      </c>
      <c r="L14" s="90" t="s">
        <v>194</v>
      </c>
      <c r="M14" s="90" t="s">
        <v>194</v>
      </c>
      <c r="N14" s="90" t="s">
        <v>194</v>
      </c>
      <c r="O14" s="90" t="s">
        <v>194</v>
      </c>
      <c r="P14" s="90" t="s">
        <v>194</v>
      </c>
      <c r="Q14" s="90" t="s">
        <v>194</v>
      </c>
      <c r="R14" s="90" t="s">
        <v>194</v>
      </c>
    </row>
    <row r="15" s="63" customFormat="1" ht="19.5" customHeight="1" spans="1:18">
      <c r="A15" s="75" t="s">
        <v>202</v>
      </c>
      <c r="B15" s="79">
        <f>C15-1</f>
        <v>43</v>
      </c>
      <c r="C15" s="79">
        <f>D15-1</f>
        <v>44</v>
      </c>
      <c r="D15" s="79">
        <v>45</v>
      </c>
      <c r="E15" s="79">
        <f>D15+1</f>
        <v>46</v>
      </c>
      <c r="F15" s="79">
        <f>E15+1</f>
        <v>47</v>
      </c>
      <c r="G15" s="79">
        <f>F15+1.5</f>
        <v>48.5</v>
      </c>
      <c r="H15" s="80">
        <f>G15+1.5</f>
        <v>50</v>
      </c>
      <c r="I15" s="80">
        <f>H15+1.5</f>
        <v>51.5</v>
      </c>
      <c r="J15" s="87"/>
      <c r="K15" s="90" t="s">
        <v>194</v>
      </c>
      <c r="L15" s="90" t="s">
        <v>194</v>
      </c>
      <c r="M15" s="90" t="s">
        <v>194</v>
      </c>
      <c r="N15" s="90" t="s">
        <v>194</v>
      </c>
      <c r="O15" s="90" t="s">
        <v>194</v>
      </c>
      <c r="P15" s="90" t="s">
        <v>194</v>
      </c>
      <c r="Q15" s="90" t="s">
        <v>194</v>
      </c>
      <c r="R15" s="90" t="s">
        <v>194</v>
      </c>
    </row>
    <row r="16" s="63" customFormat="1" ht="19.5" customHeight="1" spans="1:18">
      <c r="A16" s="75" t="s">
        <v>203</v>
      </c>
      <c r="B16" s="79">
        <f t="shared" si="5"/>
        <v>5</v>
      </c>
      <c r="C16" s="79">
        <f t="shared" si="6"/>
        <v>5</v>
      </c>
      <c r="D16" s="79">
        <v>5</v>
      </c>
      <c r="E16" s="79">
        <f t="shared" ref="E16:I16" si="8">D16</f>
        <v>5</v>
      </c>
      <c r="F16" s="79">
        <f t="shared" si="8"/>
        <v>5</v>
      </c>
      <c r="G16" s="79">
        <f t="shared" si="8"/>
        <v>5</v>
      </c>
      <c r="H16" s="80">
        <f t="shared" si="8"/>
        <v>5</v>
      </c>
      <c r="I16" s="80">
        <f t="shared" si="8"/>
        <v>5</v>
      </c>
      <c r="J16" s="87"/>
      <c r="K16" s="90" t="s">
        <v>194</v>
      </c>
      <c r="L16" s="90" t="s">
        <v>194</v>
      </c>
      <c r="M16" s="90" t="s">
        <v>194</v>
      </c>
      <c r="N16" s="90" t="s">
        <v>194</v>
      </c>
      <c r="O16" s="90" t="s">
        <v>194</v>
      </c>
      <c r="P16" s="90" t="s">
        <v>194</v>
      </c>
      <c r="Q16" s="90" t="s">
        <v>194</v>
      </c>
      <c r="R16" s="90" t="s">
        <v>194</v>
      </c>
    </row>
    <row r="17" s="63" customFormat="1" ht="19.5" customHeight="1" spans="1:18">
      <c r="A17" s="84" t="s">
        <v>205</v>
      </c>
      <c r="B17" s="79">
        <f t="shared" si="5"/>
        <v>12</v>
      </c>
      <c r="C17" s="79">
        <f>D17-1.5</f>
        <v>12</v>
      </c>
      <c r="D17" s="79">
        <v>13.5</v>
      </c>
      <c r="E17" s="79">
        <f t="shared" ref="E17:H17" si="9">D17</f>
        <v>13.5</v>
      </c>
      <c r="F17" s="79">
        <f>E17+2</f>
        <v>15.5</v>
      </c>
      <c r="G17" s="79">
        <f t="shared" si="9"/>
        <v>15.5</v>
      </c>
      <c r="H17" s="80">
        <f t="shared" si="9"/>
        <v>15.5</v>
      </c>
      <c r="I17" s="80">
        <f>H17+2</f>
        <v>17.5</v>
      </c>
      <c r="J17" s="87"/>
      <c r="K17" s="90" t="s">
        <v>194</v>
      </c>
      <c r="L17" s="90" t="s">
        <v>194</v>
      </c>
      <c r="M17" s="90" t="s">
        <v>194</v>
      </c>
      <c r="N17" s="90" t="s">
        <v>194</v>
      </c>
      <c r="O17" s="90" t="s">
        <v>194</v>
      </c>
      <c r="P17" s="90" t="s">
        <v>194</v>
      </c>
      <c r="Q17" s="90" t="s">
        <v>194</v>
      </c>
      <c r="R17" s="90" t="s">
        <v>194</v>
      </c>
    </row>
    <row r="18" s="63" customFormat="1" ht="19.5" customHeight="1" spans="1:18">
      <c r="A18" s="75" t="s">
        <v>206</v>
      </c>
      <c r="B18" s="79">
        <f t="shared" si="5"/>
        <v>2.5</v>
      </c>
      <c r="C18" s="79">
        <f t="shared" si="6"/>
        <v>2.5</v>
      </c>
      <c r="D18" s="79">
        <v>2.5</v>
      </c>
      <c r="E18" s="79">
        <f t="shared" ref="E18:I18" si="10">D18</f>
        <v>2.5</v>
      </c>
      <c r="F18" s="79">
        <f t="shared" si="10"/>
        <v>2.5</v>
      </c>
      <c r="G18" s="79">
        <f t="shared" si="10"/>
        <v>2.5</v>
      </c>
      <c r="H18" s="80">
        <f t="shared" si="10"/>
        <v>2.5</v>
      </c>
      <c r="I18" s="80">
        <f t="shared" si="10"/>
        <v>2.5</v>
      </c>
      <c r="J18" s="87"/>
      <c r="K18" s="90" t="s">
        <v>194</v>
      </c>
      <c r="L18" s="90" t="s">
        <v>194</v>
      </c>
      <c r="M18" s="90" t="s">
        <v>194</v>
      </c>
      <c r="N18" s="90" t="s">
        <v>194</v>
      </c>
      <c r="O18" s="90" t="s">
        <v>194</v>
      </c>
      <c r="P18" s="90" t="s">
        <v>194</v>
      </c>
      <c r="Q18" s="90" t="s">
        <v>194</v>
      </c>
      <c r="R18" s="90" t="s">
        <v>194</v>
      </c>
    </row>
    <row r="19" s="63" customFormat="1" ht="16.5" spans="1:18">
      <c r="A19" s="85" t="s">
        <v>207</v>
      </c>
      <c r="D19" s="79"/>
      <c r="E19" s="86"/>
      <c r="F19" s="86"/>
      <c r="G19" s="86"/>
      <c r="H19" s="86"/>
      <c r="I19" s="86"/>
      <c r="J19" s="86"/>
      <c r="K19" s="91"/>
      <c r="L19" s="91"/>
      <c r="M19" s="86"/>
      <c r="N19" s="86"/>
      <c r="O19" s="86"/>
      <c r="P19" s="86"/>
      <c r="Q19" s="86"/>
      <c r="R19" s="86"/>
    </row>
    <row r="20" s="63" customFormat="1" ht="14.25" spans="1:18">
      <c r="A20" s="63" t="s">
        <v>208</v>
      </c>
      <c r="D20" s="86"/>
      <c r="E20" s="86"/>
      <c r="F20" s="86"/>
      <c r="G20" s="86"/>
      <c r="H20" s="86"/>
      <c r="I20" s="86"/>
      <c r="J20" s="86"/>
      <c r="K20" s="91"/>
      <c r="L20" s="91"/>
      <c r="M20" s="86"/>
      <c r="N20" s="86"/>
      <c r="O20" s="86"/>
      <c r="P20" s="86"/>
      <c r="Q20" s="86"/>
      <c r="R20" s="86"/>
    </row>
    <row r="21" s="63" customFormat="1" ht="14.25" spans="1:18">
      <c r="A21" s="86"/>
      <c r="B21" s="86"/>
      <c r="C21" s="86"/>
      <c r="D21" s="86"/>
      <c r="E21" s="86"/>
      <c r="F21" s="86"/>
      <c r="G21" s="86"/>
      <c r="H21" s="86"/>
      <c r="I21" s="86"/>
      <c r="J21" s="86"/>
      <c r="K21" s="92" t="s">
        <v>390</v>
      </c>
      <c r="L21" s="92"/>
      <c r="M21" s="85" t="s">
        <v>210</v>
      </c>
      <c r="N21" s="85"/>
      <c r="O21" s="85"/>
      <c r="P21" s="85"/>
      <c r="Q21" s="85"/>
      <c r="R21" s="85" t="s">
        <v>211</v>
      </c>
    </row>
  </sheetData>
  <mergeCells count="8">
    <mergeCell ref="A1:R1"/>
    <mergeCell ref="B2:C2"/>
    <mergeCell ref="F2:I2"/>
    <mergeCell ref="L2:R2"/>
    <mergeCell ref="B3:I3"/>
    <mergeCell ref="K3:R3"/>
    <mergeCell ref="A3:A5"/>
    <mergeCell ref="J2:J18"/>
  </mergeCells>
  <pageMargins left="0.75" right="0.75" top="1" bottom="1" header="0.5" footer="0.5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/>
  <dimension ref="A1:P13"/>
  <sheetViews>
    <sheetView workbookViewId="0">
      <selection activeCell="F22" sqref="F22"/>
    </sheetView>
  </sheetViews>
  <sheetFormatPr defaultColWidth="9" defaultRowHeight="14.25"/>
  <cols>
    <col min="1" max="1" width="7" customWidth="1"/>
    <col min="2" max="2" width="12.1666666666667" customWidth="1"/>
    <col min="3" max="3" width="12.8333333333333" customWidth="1"/>
    <col min="4" max="4" width="12" customWidth="1"/>
    <col min="5" max="5" width="14.3333333333333" customWidth="1"/>
    <col min="6" max="6" width="11.3333333333333" customWidth="1"/>
    <col min="7" max="7" width="8" customWidth="1"/>
    <col min="8" max="8" width="11.6666666666667" customWidth="1"/>
    <col min="9" max="12" width="10" customWidth="1"/>
    <col min="13" max="13" width="9.16666666666667" customWidth="1"/>
    <col min="14" max="14" width="9.16666666666667" style="56" customWidth="1"/>
    <col min="15" max="15" width="10.6666666666667" customWidth="1"/>
  </cols>
  <sheetData>
    <row r="1" ht="29.25" spans="1:15">
      <c r="A1" s="3" t="s">
        <v>391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392</v>
      </c>
      <c r="B2" s="5" t="s">
        <v>393</v>
      </c>
      <c r="C2" s="5" t="s">
        <v>394</v>
      </c>
      <c r="D2" s="5" t="s">
        <v>395</v>
      </c>
      <c r="E2" s="5" t="s">
        <v>396</v>
      </c>
      <c r="F2" s="5" t="s">
        <v>397</v>
      </c>
      <c r="G2" s="5" t="s">
        <v>398</v>
      </c>
      <c r="H2" s="5" t="s">
        <v>399</v>
      </c>
      <c r="I2" s="4" t="s">
        <v>400</v>
      </c>
      <c r="J2" s="4" t="s">
        <v>401</v>
      </c>
      <c r="K2" s="4" t="s">
        <v>402</v>
      </c>
      <c r="L2" s="4" t="s">
        <v>403</v>
      </c>
      <c r="M2" s="4" t="s">
        <v>404</v>
      </c>
      <c r="N2" s="57" t="s">
        <v>405</v>
      </c>
      <c r="O2" s="5" t="s">
        <v>406</v>
      </c>
    </row>
    <row r="3" s="1" customFormat="1" ht="16.5" spans="1:15">
      <c r="A3" s="4"/>
      <c r="B3" s="22"/>
      <c r="C3" s="22"/>
      <c r="D3" s="22"/>
      <c r="E3" s="22"/>
      <c r="F3" s="22"/>
      <c r="G3" s="22"/>
      <c r="H3" s="22"/>
      <c r="I3" s="4" t="s">
        <v>407</v>
      </c>
      <c r="J3" s="4" t="s">
        <v>407</v>
      </c>
      <c r="K3" s="4" t="s">
        <v>407</v>
      </c>
      <c r="L3" s="4" t="s">
        <v>407</v>
      </c>
      <c r="M3" s="4" t="s">
        <v>407</v>
      </c>
      <c r="N3" s="58"/>
      <c r="O3" s="22"/>
    </row>
    <row r="4" s="55" customFormat="1" spans="1:16">
      <c r="A4" s="7">
        <v>1</v>
      </c>
      <c r="B4" s="8">
        <v>951127250</v>
      </c>
      <c r="C4" s="7" t="s">
        <v>408</v>
      </c>
      <c r="D4" s="7" t="s">
        <v>409</v>
      </c>
      <c r="E4" s="7" t="s">
        <v>62</v>
      </c>
      <c r="F4" s="7" t="s">
        <v>410</v>
      </c>
      <c r="G4" s="7" t="s">
        <v>411</v>
      </c>
      <c r="H4" s="9"/>
      <c r="I4" s="9">
        <v>1</v>
      </c>
      <c r="J4" s="9">
        <v>0</v>
      </c>
      <c r="K4" s="9">
        <v>1</v>
      </c>
      <c r="L4" s="9">
        <v>0</v>
      </c>
      <c r="M4" s="9">
        <v>1</v>
      </c>
      <c r="N4" s="59"/>
      <c r="O4" s="7" t="s">
        <v>412</v>
      </c>
      <c r="P4" s="60"/>
    </row>
    <row r="5" s="55" customFormat="1" spans="1:16">
      <c r="A5" s="7">
        <v>2</v>
      </c>
      <c r="B5" s="8">
        <v>951130008</v>
      </c>
      <c r="C5" s="7" t="s">
        <v>408</v>
      </c>
      <c r="D5" s="7" t="s">
        <v>409</v>
      </c>
      <c r="E5" s="7" t="s">
        <v>62</v>
      </c>
      <c r="F5" s="7" t="s">
        <v>410</v>
      </c>
      <c r="G5" s="7" t="s">
        <v>411</v>
      </c>
      <c r="H5" s="9"/>
      <c r="I5" s="9">
        <v>0</v>
      </c>
      <c r="J5" s="9">
        <v>1</v>
      </c>
      <c r="K5" s="9">
        <v>0</v>
      </c>
      <c r="L5" s="9">
        <v>1</v>
      </c>
      <c r="M5" s="9">
        <v>0</v>
      </c>
      <c r="N5" s="59"/>
      <c r="O5" s="7" t="s">
        <v>412</v>
      </c>
      <c r="P5" s="60"/>
    </row>
    <row r="6" s="55" customFormat="1" spans="1:16">
      <c r="A6" s="7">
        <v>3</v>
      </c>
      <c r="B6" s="8">
        <v>260227381</v>
      </c>
      <c r="C6" s="7" t="s">
        <v>408</v>
      </c>
      <c r="D6" s="7" t="s">
        <v>413</v>
      </c>
      <c r="E6" s="7" t="s">
        <v>62</v>
      </c>
      <c r="F6" s="7" t="s">
        <v>410</v>
      </c>
      <c r="G6" s="7" t="s">
        <v>411</v>
      </c>
      <c r="H6" s="9"/>
      <c r="I6" s="9">
        <v>1</v>
      </c>
      <c r="J6" s="9">
        <v>0</v>
      </c>
      <c r="K6" s="9">
        <v>0</v>
      </c>
      <c r="L6" s="9">
        <v>0</v>
      </c>
      <c r="M6" s="9">
        <v>1</v>
      </c>
      <c r="N6" s="59"/>
      <c r="O6" s="7" t="s">
        <v>412</v>
      </c>
      <c r="P6" s="60"/>
    </row>
    <row r="7" s="55" customFormat="1" spans="1:16">
      <c r="A7" s="7">
        <v>4</v>
      </c>
      <c r="B7" s="10" t="s">
        <v>414</v>
      </c>
      <c r="C7" s="7" t="s">
        <v>408</v>
      </c>
      <c r="D7" s="7" t="s">
        <v>415</v>
      </c>
      <c r="E7" s="7" t="s">
        <v>62</v>
      </c>
      <c r="F7" s="7" t="s">
        <v>410</v>
      </c>
      <c r="G7" s="7" t="s">
        <v>411</v>
      </c>
      <c r="H7" s="9"/>
      <c r="I7" s="9">
        <v>1</v>
      </c>
      <c r="J7" s="9">
        <v>1</v>
      </c>
      <c r="K7" s="9">
        <v>0</v>
      </c>
      <c r="L7" s="9">
        <v>0</v>
      </c>
      <c r="M7" s="9">
        <v>0</v>
      </c>
      <c r="N7" s="59"/>
      <c r="O7" s="7" t="s">
        <v>412</v>
      </c>
      <c r="P7" s="60"/>
    </row>
    <row r="8" s="55" customFormat="1" spans="1:16">
      <c r="A8" s="7">
        <v>5</v>
      </c>
      <c r="B8" s="10" t="s">
        <v>416</v>
      </c>
      <c r="C8" s="7" t="s">
        <v>408</v>
      </c>
      <c r="D8" s="7" t="s">
        <v>415</v>
      </c>
      <c r="E8" s="7" t="s">
        <v>62</v>
      </c>
      <c r="F8" s="7" t="s">
        <v>410</v>
      </c>
      <c r="G8" s="7" t="s">
        <v>411</v>
      </c>
      <c r="H8" s="9"/>
      <c r="I8" s="9">
        <v>0</v>
      </c>
      <c r="J8" s="9">
        <v>1</v>
      </c>
      <c r="K8" s="9">
        <v>0</v>
      </c>
      <c r="L8" s="9">
        <v>0</v>
      </c>
      <c r="M8" s="9">
        <v>1</v>
      </c>
      <c r="N8" s="59"/>
      <c r="O8" s="7" t="s">
        <v>412</v>
      </c>
      <c r="P8" s="60"/>
    </row>
    <row r="9" s="55" customFormat="1" spans="1:16">
      <c r="A9" s="7">
        <v>6</v>
      </c>
      <c r="B9" s="10">
        <v>260404043</v>
      </c>
      <c r="C9" s="7" t="s">
        <v>408</v>
      </c>
      <c r="D9" s="7" t="s">
        <v>415</v>
      </c>
      <c r="E9" s="7" t="s">
        <v>62</v>
      </c>
      <c r="F9" s="7" t="s">
        <v>410</v>
      </c>
      <c r="G9" s="7" t="s">
        <v>411</v>
      </c>
      <c r="H9" s="9"/>
      <c r="I9" s="9">
        <v>1</v>
      </c>
      <c r="J9" s="9">
        <v>0</v>
      </c>
      <c r="K9" s="9">
        <v>0</v>
      </c>
      <c r="L9" s="9">
        <v>1</v>
      </c>
      <c r="M9" s="9">
        <v>0</v>
      </c>
      <c r="N9" s="59"/>
      <c r="O9" s="7" t="s">
        <v>412</v>
      </c>
      <c r="P9" s="60"/>
    </row>
    <row r="10" s="55" customFormat="1" spans="1:16">
      <c r="A10" s="7"/>
      <c r="B10" s="10"/>
      <c r="C10" s="7"/>
      <c r="D10" s="7"/>
      <c r="E10" s="7"/>
      <c r="F10" s="7"/>
      <c r="G10" s="7"/>
      <c r="H10" s="9"/>
      <c r="I10" s="9"/>
      <c r="J10" s="9"/>
      <c r="K10" s="9"/>
      <c r="L10" s="9"/>
      <c r="M10" s="9"/>
      <c r="N10" s="59"/>
      <c r="O10" s="7"/>
      <c r="P10" s="60"/>
    </row>
    <row r="11" spans="1:15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61"/>
      <c r="O11" s="11"/>
    </row>
    <row r="12" s="2" customFormat="1" ht="18.75" spans="1:15">
      <c r="A12" s="12" t="s">
        <v>417</v>
      </c>
      <c r="B12" s="13"/>
      <c r="C12" s="13"/>
      <c r="D12" s="14"/>
      <c r="E12" s="15"/>
      <c r="F12" s="31"/>
      <c r="G12" s="31"/>
      <c r="H12" s="31"/>
      <c r="I12" s="16"/>
      <c r="J12" s="12" t="s">
        <v>418</v>
      </c>
      <c r="K12" s="13"/>
      <c r="L12" s="13"/>
      <c r="M12" s="14"/>
      <c r="N12" s="62"/>
      <c r="O12" s="20"/>
    </row>
    <row r="13" ht="33" customHeight="1" spans="1:15">
      <c r="A13" s="17" t="s">
        <v>419</v>
      </c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N4:N7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"/>
  <dimension ref="A1:M13"/>
  <sheetViews>
    <sheetView workbookViewId="0">
      <selection activeCell="E23" sqref="E23"/>
    </sheetView>
  </sheetViews>
  <sheetFormatPr defaultColWidth="9" defaultRowHeight="14.25"/>
  <cols>
    <col min="1" max="1" width="7" customWidth="1"/>
    <col min="2" max="2" width="9.58333333333333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10" width="10" customWidth="1"/>
    <col min="11" max="11" width="24.75" customWidth="1"/>
    <col min="12" max="13" width="10.6666666666667" customWidth="1"/>
  </cols>
  <sheetData>
    <row r="1" ht="29.25" spans="1:13">
      <c r="A1" s="3" t="s">
        <v>420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392</v>
      </c>
      <c r="B2" s="5" t="s">
        <v>397</v>
      </c>
      <c r="C2" s="5" t="s">
        <v>393</v>
      </c>
      <c r="D2" s="5" t="s">
        <v>394</v>
      </c>
      <c r="E2" s="5" t="s">
        <v>395</v>
      </c>
      <c r="F2" s="5" t="s">
        <v>396</v>
      </c>
      <c r="G2" s="4" t="s">
        <v>421</v>
      </c>
      <c r="H2" s="4"/>
      <c r="I2" s="4" t="s">
        <v>422</v>
      </c>
      <c r="J2" s="4"/>
      <c r="K2" s="21" t="s">
        <v>423</v>
      </c>
      <c r="L2" s="52" t="s">
        <v>424</v>
      </c>
      <c r="M2" s="24" t="s">
        <v>425</v>
      </c>
    </row>
    <row r="3" s="1" customFormat="1" ht="16.5" spans="1:13">
      <c r="A3" s="4"/>
      <c r="B3" s="22"/>
      <c r="C3" s="22"/>
      <c r="D3" s="22"/>
      <c r="E3" s="22"/>
      <c r="F3" s="22"/>
      <c r="G3" s="4" t="s">
        <v>426</v>
      </c>
      <c r="H3" s="4" t="s">
        <v>427</v>
      </c>
      <c r="I3" s="4" t="s">
        <v>426</v>
      </c>
      <c r="J3" s="4" t="s">
        <v>427</v>
      </c>
      <c r="K3" s="23"/>
      <c r="L3" s="53"/>
      <c r="M3" s="25"/>
    </row>
    <row r="4" spans="1:13">
      <c r="A4" s="6">
        <v>1</v>
      </c>
      <c r="B4" s="7"/>
      <c r="C4" s="8">
        <v>951127250</v>
      </c>
      <c r="D4" s="7" t="s">
        <v>408</v>
      </c>
      <c r="E4" s="7" t="s">
        <v>409</v>
      </c>
      <c r="F4" s="7" t="s">
        <v>62</v>
      </c>
      <c r="G4" s="9">
        <v>0</v>
      </c>
      <c r="H4" s="51">
        <v>-2</v>
      </c>
      <c r="I4" s="51">
        <v>0.5</v>
      </c>
      <c r="J4" s="51">
        <v>-2.5</v>
      </c>
      <c r="K4" s="9" t="s">
        <v>428</v>
      </c>
      <c r="L4" s="9" t="s">
        <v>412</v>
      </c>
      <c r="M4" s="9" t="s">
        <v>412</v>
      </c>
    </row>
    <row r="5" spans="1:13">
      <c r="A5" s="6">
        <v>2</v>
      </c>
      <c r="B5" s="7"/>
      <c r="C5" s="8">
        <v>951130008</v>
      </c>
      <c r="D5" s="7" t="s">
        <v>408</v>
      </c>
      <c r="E5" s="7" t="s">
        <v>409</v>
      </c>
      <c r="F5" s="7" t="s">
        <v>62</v>
      </c>
      <c r="G5" s="9">
        <v>-0.5</v>
      </c>
      <c r="H5" s="51">
        <v>-0.5</v>
      </c>
      <c r="I5" s="51">
        <v>-0.5</v>
      </c>
      <c r="J5" s="51">
        <v>-0.5</v>
      </c>
      <c r="K5" s="9" t="s">
        <v>428</v>
      </c>
      <c r="L5" s="9" t="s">
        <v>412</v>
      </c>
      <c r="M5" s="9" t="s">
        <v>412</v>
      </c>
    </row>
    <row r="6" spans="1:13">
      <c r="A6" s="6">
        <v>3</v>
      </c>
      <c r="B6" s="7"/>
      <c r="C6" s="8">
        <v>260227381</v>
      </c>
      <c r="D6" s="7" t="s">
        <v>408</v>
      </c>
      <c r="E6" s="7" t="s">
        <v>413</v>
      </c>
      <c r="F6" s="7" t="s">
        <v>62</v>
      </c>
      <c r="G6" s="51">
        <v>0</v>
      </c>
      <c r="H6" s="51">
        <v>-0.5</v>
      </c>
      <c r="I6" s="51">
        <v>0</v>
      </c>
      <c r="J6" s="51">
        <v>-2</v>
      </c>
      <c r="K6" s="9" t="s">
        <v>428</v>
      </c>
      <c r="L6" s="9" t="s">
        <v>412</v>
      </c>
      <c r="M6" s="9" t="s">
        <v>412</v>
      </c>
    </row>
    <row r="7" spans="1:13">
      <c r="A7" s="6">
        <v>4</v>
      </c>
      <c r="B7" s="7"/>
      <c r="C7" s="10" t="s">
        <v>414</v>
      </c>
      <c r="D7" s="7" t="s">
        <v>408</v>
      </c>
      <c r="E7" s="7" t="s">
        <v>415</v>
      </c>
      <c r="F7" s="7" t="s">
        <v>62</v>
      </c>
      <c r="G7" s="51">
        <v>-1</v>
      </c>
      <c r="H7" s="51">
        <v>-1.5</v>
      </c>
      <c r="I7" s="51">
        <v>-1.5</v>
      </c>
      <c r="J7" s="51">
        <v>-1.5</v>
      </c>
      <c r="K7" s="9" t="s">
        <v>428</v>
      </c>
      <c r="L7" s="9" t="s">
        <v>412</v>
      </c>
      <c r="M7" s="9" t="s">
        <v>412</v>
      </c>
    </row>
    <row r="8" spans="1:13">
      <c r="A8" s="6">
        <v>5</v>
      </c>
      <c r="B8" s="7"/>
      <c r="C8" s="10" t="s">
        <v>416</v>
      </c>
      <c r="D8" s="7" t="s">
        <v>408</v>
      </c>
      <c r="E8" s="7" t="s">
        <v>415</v>
      </c>
      <c r="F8" s="7" t="s">
        <v>62</v>
      </c>
      <c r="G8" s="51">
        <v>-2</v>
      </c>
      <c r="H8" s="51">
        <v>-1</v>
      </c>
      <c r="I8" s="51">
        <v>-2</v>
      </c>
      <c r="J8" s="51">
        <v>-1.5</v>
      </c>
      <c r="K8" s="9" t="s">
        <v>428</v>
      </c>
      <c r="L8" s="9" t="s">
        <v>412</v>
      </c>
      <c r="M8" s="9" t="s">
        <v>412</v>
      </c>
    </row>
    <row r="9" spans="1:13">
      <c r="A9" s="6">
        <v>6</v>
      </c>
      <c r="B9" s="7"/>
      <c r="C9" s="10">
        <v>260404043</v>
      </c>
      <c r="D9" s="7" t="s">
        <v>408</v>
      </c>
      <c r="E9" s="7" t="s">
        <v>415</v>
      </c>
      <c r="F9" s="7" t="s">
        <v>62</v>
      </c>
      <c r="G9" s="51">
        <v>0.5</v>
      </c>
      <c r="H9" s="51">
        <v>-1.5</v>
      </c>
      <c r="I9" s="51">
        <v>0.5</v>
      </c>
      <c r="J9" s="51">
        <v>-2.5</v>
      </c>
      <c r="K9" s="9" t="s">
        <v>428</v>
      </c>
      <c r="L9" s="9" t="s">
        <v>412</v>
      </c>
      <c r="M9" s="9" t="s">
        <v>412</v>
      </c>
    </row>
    <row r="10" spans="1:13">
      <c r="A10" s="11"/>
      <c r="B10" s="11"/>
      <c r="C10" s="10"/>
      <c r="D10" s="7"/>
      <c r="E10" s="7"/>
      <c r="F10" s="7"/>
      <c r="G10" s="11"/>
      <c r="H10" s="11"/>
      <c r="I10" s="11"/>
      <c r="J10" s="11"/>
      <c r="K10" s="9"/>
      <c r="L10" s="11"/>
      <c r="M10" s="11"/>
    </row>
    <row r="11" spans="1:13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</row>
    <row r="12" s="2" customFormat="1" ht="18.75" spans="1:13">
      <c r="A12" s="12" t="s">
        <v>429</v>
      </c>
      <c r="B12" s="13"/>
      <c r="C12" s="13"/>
      <c r="D12" s="13"/>
      <c r="E12" s="14"/>
      <c r="F12" s="15"/>
      <c r="G12" s="16"/>
      <c r="H12" s="12" t="s">
        <v>418</v>
      </c>
      <c r="I12" s="13"/>
      <c r="J12" s="13"/>
      <c r="K12" s="14"/>
      <c r="L12" s="54"/>
      <c r="M12" s="20"/>
    </row>
    <row r="13" ht="32" customHeight="1" spans="1:13">
      <c r="A13" s="17" t="s">
        <v>430</v>
      </c>
      <c r="B13" s="17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3 M10:M1048576 L4:M9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"/>
  <dimension ref="A1:W12"/>
  <sheetViews>
    <sheetView workbookViewId="0">
      <selection activeCell="B4" sqref="B4:F7"/>
    </sheetView>
  </sheetViews>
  <sheetFormatPr defaultColWidth="9" defaultRowHeight="14.25"/>
  <cols>
    <col min="1" max="2" width="8.6666666666666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7.5" customWidth="1"/>
    <col min="8" max="9" width="6.33333333333333" customWidth="1"/>
    <col min="10" max="20" width="8.16666666666667" customWidth="1"/>
    <col min="21" max="21" width="7.83333333333333" customWidth="1"/>
    <col min="22" max="22" width="7" customWidth="1"/>
    <col min="23" max="23" width="8.5" customWidth="1"/>
  </cols>
  <sheetData>
    <row r="1" ht="29.25" spans="1:23">
      <c r="A1" s="3" t="s">
        <v>431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6" customHeight="1" spans="1:23">
      <c r="A2" s="5" t="s">
        <v>432</v>
      </c>
      <c r="B2" s="5" t="s">
        <v>397</v>
      </c>
      <c r="C2" s="5" t="s">
        <v>393</v>
      </c>
      <c r="D2" s="5" t="s">
        <v>394</v>
      </c>
      <c r="E2" s="5" t="s">
        <v>395</v>
      </c>
      <c r="F2" s="5" t="s">
        <v>396</v>
      </c>
      <c r="G2" s="32" t="s">
        <v>433</v>
      </c>
      <c r="H2" s="33"/>
      <c r="I2" s="49"/>
      <c r="J2" s="32" t="s">
        <v>434</v>
      </c>
      <c r="K2" s="33"/>
      <c r="L2" s="49"/>
      <c r="M2" s="32" t="s">
        <v>435</v>
      </c>
      <c r="N2" s="33"/>
      <c r="O2" s="49"/>
      <c r="P2" s="32" t="s">
        <v>436</v>
      </c>
      <c r="Q2" s="33"/>
      <c r="R2" s="49"/>
      <c r="S2" s="33" t="s">
        <v>437</v>
      </c>
      <c r="T2" s="33"/>
      <c r="U2" s="49"/>
      <c r="V2" s="27" t="s">
        <v>438</v>
      </c>
      <c r="W2" s="27" t="s">
        <v>406</v>
      </c>
    </row>
    <row r="3" s="1" customFormat="1" ht="16.5" spans="1:23">
      <c r="A3" s="22"/>
      <c r="B3" s="34"/>
      <c r="C3" s="34"/>
      <c r="D3" s="34"/>
      <c r="E3" s="34"/>
      <c r="F3" s="34"/>
      <c r="G3" s="4" t="s">
        <v>439</v>
      </c>
      <c r="H3" s="4" t="s">
        <v>67</v>
      </c>
      <c r="I3" s="4" t="s">
        <v>397</v>
      </c>
      <c r="J3" s="4" t="s">
        <v>439</v>
      </c>
      <c r="K3" s="4" t="s">
        <v>67</v>
      </c>
      <c r="L3" s="4" t="s">
        <v>397</v>
      </c>
      <c r="M3" s="4" t="s">
        <v>439</v>
      </c>
      <c r="N3" s="4" t="s">
        <v>67</v>
      </c>
      <c r="O3" s="4" t="s">
        <v>397</v>
      </c>
      <c r="P3" s="4" t="s">
        <v>439</v>
      </c>
      <c r="Q3" s="4" t="s">
        <v>67</v>
      </c>
      <c r="R3" s="4" t="s">
        <v>397</v>
      </c>
      <c r="S3" s="4" t="s">
        <v>439</v>
      </c>
      <c r="T3" s="4" t="s">
        <v>67</v>
      </c>
      <c r="U3" s="4" t="s">
        <v>397</v>
      </c>
      <c r="V3" s="50"/>
      <c r="W3" s="50"/>
    </row>
    <row r="4" spans="1:23">
      <c r="A4" s="35" t="s">
        <v>440</v>
      </c>
      <c r="B4" s="36" t="s">
        <v>441</v>
      </c>
      <c r="C4" s="37"/>
      <c r="D4" s="37"/>
      <c r="E4" s="37"/>
      <c r="F4" s="38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</row>
    <row r="5" ht="16.5" spans="1:23">
      <c r="A5" s="39"/>
      <c r="B5" s="40"/>
      <c r="C5" s="41"/>
      <c r="D5" s="41"/>
      <c r="E5" s="41"/>
      <c r="F5" s="42"/>
      <c r="G5" s="32" t="s">
        <v>442</v>
      </c>
      <c r="H5" s="33"/>
      <c r="I5" s="49"/>
      <c r="J5" s="32" t="s">
        <v>443</v>
      </c>
      <c r="K5" s="33"/>
      <c r="L5" s="49"/>
      <c r="M5" s="32" t="s">
        <v>444</v>
      </c>
      <c r="N5" s="33"/>
      <c r="O5" s="49"/>
      <c r="P5" s="32" t="s">
        <v>445</v>
      </c>
      <c r="Q5" s="33"/>
      <c r="R5" s="49"/>
      <c r="S5" s="33" t="s">
        <v>446</v>
      </c>
      <c r="T5" s="33"/>
      <c r="U5" s="49"/>
      <c r="V5" s="19"/>
      <c r="W5" s="19"/>
    </row>
    <row r="6" ht="16.5" spans="1:23">
      <c r="A6" s="39"/>
      <c r="B6" s="40"/>
      <c r="C6" s="41"/>
      <c r="D6" s="41"/>
      <c r="E6" s="41"/>
      <c r="F6" s="42"/>
      <c r="G6" s="4" t="s">
        <v>439</v>
      </c>
      <c r="H6" s="4" t="s">
        <v>67</v>
      </c>
      <c r="I6" s="4" t="s">
        <v>397</v>
      </c>
      <c r="J6" s="4" t="s">
        <v>439</v>
      </c>
      <c r="K6" s="4" t="s">
        <v>67</v>
      </c>
      <c r="L6" s="4" t="s">
        <v>397</v>
      </c>
      <c r="M6" s="4" t="s">
        <v>439</v>
      </c>
      <c r="N6" s="4" t="s">
        <v>67</v>
      </c>
      <c r="O6" s="4" t="s">
        <v>397</v>
      </c>
      <c r="P6" s="4" t="s">
        <v>439</v>
      </c>
      <c r="Q6" s="4" t="s">
        <v>67</v>
      </c>
      <c r="R6" s="4" t="s">
        <v>397</v>
      </c>
      <c r="S6" s="4" t="s">
        <v>439</v>
      </c>
      <c r="T6" s="4" t="s">
        <v>67</v>
      </c>
      <c r="U6" s="4" t="s">
        <v>397</v>
      </c>
      <c r="V6" s="19"/>
      <c r="W6" s="19"/>
    </row>
    <row r="7" spans="1:23">
      <c r="A7" s="43"/>
      <c r="B7" s="44"/>
      <c r="C7" s="45"/>
      <c r="D7" s="45"/>
      <c r="E7" s="45"/>
      <c r="F7" s="46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</row>
    <row r="8" spans="1:23">
      <c r="A8" s="47"/>
      <c r="B8" s="47"/>
      <c r="C8" s="47"/>
      <c r="D8" s="47"/>
      <c r="E8" s="47"/>
      <c r="F8" s="47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</row>
    <row r="9" spans="1:23">
      <c r="A9" s="48"/>
      <c r="B9" s="48"/>
      <c r="C9" s="48"/>
      <c r="D9" s="48"/>
      <c r="E9" s="48"/>
      <c r="F9" s="48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</row>
    <row r="11" s="2" customFormat="1" ht="18.75" spans="1:23">
      <c r="A11" s="12" t="s">
        <v>447</v>
      </c>
      <c r="B11" s="13"/>
      <c r="C11" s="13"/>
      <c r="D11" s="13"/>
      <c r="E11" s="14"/>
      <c r="F11" s="15"/>
      <c r="G11" s="16"/>
      <c r="H11" s="31"/>
      <c r="I11" s="31"/>
      <c r="J11" s="12" t="s">
        <v>448</v>
      </c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4"/>
      <c r="V11" s="13"/>
      <c r="W11" s="20"/>
    </row>
    <row r="12" ht="49" customHeight="1" spans="1:23">
      <c r="A12" s="17" t="s">
        <v>449</v>
      </c>
      <c r="B12" s="17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</row>
  </sheetData>
  <mergeCells count="31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1:E11"/>
    <mergeCell ref="F11:G11"/>
    <mergeCell ref="J11:U11"/>
    <mergeCell ref="A12:W12"/>
    <mergeCell ref="A2:A3"/>
    <mergeCell ref="A4:A7"/>
    <mergeCell ref="A8:A9"/>
    <mergeCell ref="B2:B3"/>
    <mergeCell ref="B8:B9"/>
    <mergeCell ref="C2:C3"/>
    <mergeCell ref="C8:C9"/>
    <mergeCell ref="D2:D3"/>
    <mergeCell ref="D8:D9"/>
    <mergeCell ref="E2:E3"/>
    <mergeCell ref="E8:E9"/>
    <mergeCell ref="F2:F3"/>
    <mergeCell ref="F8:F9"/>
    <mergeCell ref="V2:V3"/>
    <mergeCell ref="W2:W3"/>
    <mergeCell ref="B4:F7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3"/>
  <dimension ref="A1:N12"/>
  <sheetViews>
    <sheetView workbookViewId="0">
      <selection activeCell="G28" sqref="G28"/>
    </sheetView>
  </sheetViews>
  <sheetFormatPr defaultColWidth="9" defaultRowHeight="14.25"/>
  <cols>
    <col min="1" max="1" width="7" customWidth="1"/>
    <col min="2" max="2" width="8.33333333333333" customWidth="1"/>
    <col min="3" max="3" width="12.8333333333333" customWidth="1"/>
    <col min="4" max="4" width="9.83333333333333" customWidth="1"/>
    <col min="5" max="6" width="13.5" customWidth="1"/>
    <col min="7" max="7" width="11.6666666666667" customWidth="1"/>
    <col min="8" max="8" width="14" customWidth="1"/>
    <col min="9" max="9" width="11.5" customWidth="1"/>
    <col min="10" max="13" width="10" customWidth="1"/>
    <col min="14" max="14" width="10.6666666666667" customWidth="1"/>
  </cols>
  <sheetData>
    <row r="1" ht="29.25" spans="1:14">
      <c r="A1" s="3" t="s">
        <v>450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6" t="s">
        <v>451</v>
      </c>
      <c r="B2" s="27" t="s">
        <v>393</v>
      </c>
      <c r="C2" s="27" t="s">
        <v>394</v>
      </c>
      <c r="D2" s="27" t="s">
        <v>395</v>
      </c>
      <c r="E2" s="27" t="s">
        <v>396</v>
      </c>
      <c r="F2" s="27" t="s">
        <v>397</v>
      </c>
      <c r="G2" s="26" t="s">
        <v>452</v>
      </c>
      <c r="H2" s="26" t="s">
        <v>453</v>
      </c>
      <c r="I2" s="26" t="s">
        <v>454</v>
      </c>
      <c r="J2" s="26" t="s">
        <v>453</v>
      </c>
      <c r="K2" s="26" t="s">
        <v>455</v>
      </c>
      <c r="L2" s="26" t="s">
        <v>453</v>
      </c>
      <c r="M2" s="27" t="s">
        <v>438</v>
      </c>
      <c r="N2" s="27" t="s">
        <v>406</v>
      </c>
    </row>
    <row r="3" spans="1:14">
      <c r="A3" s="11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</row>
    <row r="4" ht="16.5" spans="1:14">
      <c r="A4" s="28" t="s">
        <v>451</v>
      </c>
      <c r="B4" s="29" t="s">
        <v>456</v>
      </c>
      <c r="C4" s="29" t="s">
        <v>439</v>
      </c>
      <c r="D4" s="29" t="s">
        <v>395</v>
      </c>
      <c r="E4" s="27" t="s">
        <v>396</v>
      </c>
      <c r="F4" s="27" t="s">
        <v>397</v>
      </c>
      <c r="G4" s="26" t="s">
        <v>452</v>
      </c>
      <c r="H4" s="26" t="s">
        <v>453</v>
      </c>
      <c r="I4" s="26" t="s">
        <v>454</v>
      </c>
      <c r="J4" s="26" t="s">
        <v>453</v>
      </c>
      <c r="K4" s="26" t="s">
        <v>455</v>
      </c>
      <c r="L4" s="26" t="s">
        <v>453</v>
      </c>
      <c r="M4" s="27" t="s">
        <v>438</v>
      </c>
      <c r="N4" s="27" t="s">
        <v>406</v>
      </c>
    </row>
    <row r="5" spans="1:14">
      <c r="A5" s="11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</row>
    <row r="6" spans="1:14">
      <c r="A6" s="11"/>
      <c r="B6" s="19"/>
      <c r="C6" s="30" t="s">
        <v>457</v>
      </c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</row>
    <row r="7" spans="1:14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</row>
    <row r="8" spans="1:14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</row>
    <row r="9" spans="1:14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</row>
    <row r="10" spans="1:14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</row>
    <row r="11" s="2" customFormat="1" ht="18.75" spans="1:14">
      <c r="A11" s="12" t="s">
        <v>447</v>
      </c>
      <c r="B11" s="13"/>
      <c r="C11" s="13"/>
      <c r="D11" s="14"/>
      <c r="E11" s="15"/>
      <c r="F11" s="31"/>
      <c r="G11" s="16"/>
      <c r="H11" s="31"/>
      <c r="I11" s="12" t="s">
        <v>458</v>
      </c>
      <c r="J11" s="13"/>
      <c r="K11" s="13"/>
      <c r="L11" s="13"/>
      <c r="M11" s="13"/>
      <c r="N11" s="20"/>
    </row>
    <row r="12" ht="48" customHeight="1" spans="1:14">
      <c r="A12" s="17" t="s">
        <v>459</v>
      </c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4"/>
  <dimension ref="A1:I13"/>
  <sheetViews>
    <sheetView workbookViewId="0">
      <selection activeCell="D6" sqref="D6"/>
    </sheetView>
  </sheetViews>
  <sheetFormatPr defaultColWidth="9" defaultRowHeight="14.25"/>
  <cols>
    <col min="1" max="1" width="7" customWidth="1"/>
    <col min="2" max="2" width="10" customWidth="1"/>
    <col min="3" max="3" width="16.1666666666667" customWidth="1"/>
    <col min="4" max="4" width="12.1666666666667" customWidth="1"/>
    <col min="5" max="5" width="14.3333333333333" customWidth="1"/>
    <col min="6" max="6" width="12.8333333333333" customWidth="1"/>
    <col min="7" max="7" width="12" customWidth="1"/>
    <col min="8" max="8" width="12.6666666666667" customWidth="1"/>
    <col min="9" max="9" width="13.3333333333333" customWidth="1"/>
  </cols>
  <sheetData>
    <row r="1" ht="29.25" spans="1:9">
      <c r="A1" s="3" t="s">
        <v>460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392</v>
      </c>
      <c r="B2" s="5" t="s">
        <v>397</v>
      </c>
      <c r="C2" s="5" t="s">
        <v>439</v>
      </c>
      <c r="D2" s="5" t="s">
        <v>395</v>
      </c>
      <c r="E2" s="5" t="s">
        <v>396</v>
      </c>
      <c r="F2" s="4" t="s">
        <v>461</v>
      </c>
      <c r="G2" s="4" t="s">
        <v>422</v>
      </c>
      <c r="H2" s="21" t="s">
        <v>423</v>
      </c>
      <c r="I2" s="24" t="s">
        <v>425</v>
      </c>
    </row>
    <row r="3" s="1" customFormat="1" ht="16.5" spans="1:9">
      <c r="A3" s="4"/>
      <c r="B3" s="22"/>
      <c r="C3" s="22"/>
      <c r="D3" s="22"/>
      <c r="E3" s="22"/>
      <c r="F3" s="4" t="s">
        <v>462</v>
      </c>
      <c r="G3" s="4" t="s">
        <v>426</v>
      </c>
      <c r="H3" s="23"/>
      <c r="I3" s="25"/>
    </row>
    <row r="4" spans="1:9">
      <c r="A4" s="6"/>
      <c r="B4" s="6"/>
      <c r="C4" s="9"/>
      <c r="D4" s="7"/>
      <c r="E4" s="7"/>
      <c r="F4" s="9"/>
      <c r="G4" s="9"/>
      <c r="H4" s="9"/>
      <c r="I4" s="9"/>
    </row>
    <row r="5" spans="1:9">
      <c r="A5" s="6"/>
      <c r="B5" s="6"/>
      <c r="C5" s="9"/>
      <c r="D5" s="7" t="s">
        <v>463</v>
      </c>
      <c r="E5" s="7"/>
      <c r="F5" s="9"/>
      <c r="G5" s="9"/>
      <c r="H5" s="9"/>
      <c r="I5" s="9"/>
    </row>
    <row r="6" spans="1:9">
      <c r="A6" s="11"/>
      <c r="B6" s="11"/>
      <c r="C6" s="19"/>
      <c r="D6" s="19"/>
      <c r="E6" s="19"/>
      <c r="F6" s="19"/>
      <c r="G6" s="19"/>
      <c r="H6" s="19"/>
      <c r="I6" s="19"/>
    </row>
    <row r="7" spans="1:9">
      <c r="A7" s="11"/>
      <c r="B7" s="11"/>
      <c r="C7" s="19"/>
      <c r="D7" s="19"/>
      <c r="E7" s="19"/>
      <c r="F7" s="19"/>
      <c r="G7" s="19"/>
      <c r="H7" s="19"/>
      <c r="I7" s="19"/>
    </row>
    <row r="8" spans="1:9">
      <c r="A8" s="11"/>
      <c r="B8" s="11"/>
      <c r="C8" s="11"/>
      <c r="D8" s="11"/>
      <c r="E8" s="11"/>
      <c r="F8" s="11"/>
      <c r="G8" s="11"/>
      <c r="H8" s="11"/>
      <c r="I8" s="11"/>
    </row>
    <row r="9" spans="1:9">
      <c r="A9" s="11"/>
      <c r="B9" s="11"/>
      <c r="C9" s="11"/>
      <c r="D9" s="11"/>
      <c r="E9" s="11"/>
      <c r="F9" s="11"/>
      <c r="G9" s="11"/>
      <c r="H9" s="11"/>
      <c r="I9" s="11"/>
    </row>
    <row r="10" spans="1:9">
      <c r="A10" s="11"/>
      <c r="B10" s="11"/>
      <c r="C10" s="11"/>
      <c r="D10" s="11"/>
      <c r="E10" s="11"/>
      <c r="F10" s="11"/>
      <c r="G10" s="11"/>
      <c r="H10" s="11"/>
      <c r="I10" s="11"/>
    </row>
    <row r="11" spans="1:9">
      <c r="A11" s="11"/>
      <c r="B11" s="11"/>
      <c r="C11" s="11"/>
      <c r="D11" s="11"/>
      <c r="E11" s="11"/>
      <c r="F11" s="11"/>
      <c r="G11" s="11"/>
      <c r="H11" s="11"/>
      <c r="I11" s="11"/>
    </row>
    <row r="12" s="2" customFormat="1" ht="18.75" spans="1:9">
      <c r="A12" s="12" t="s">
        <v>464</v>
      </c>
      <c r="B12" s="13"/>
      <c r="C12" s="13"/>
      <c r="D12" s="14"/>
      <c r="E12" s="15"/>
      <c r="F12" s="12" t="s">
        <v>465</v>
      </c>
      <c r="G12" s="13"/>
      <c r="H12" s="14"/>
      <c r="I12" s="20"/>
    </row>
    <row r="13" ht="32" customHeight="1" spans="1:9">
      <c r="A13" s="17" t="s">
        <v>466</v>
      </c>
      <c r="B13" s="17"/>
      <c r="C13" s="18"/>
      <c r="D13" s="18"/>
      <c r="E13" s="18"/>
      <c r="F13" s="18"/>
      <c r="G13" s="18"/>
      <c r="H13" s="18"/>
      <c r="I13" s="18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5"/>
  <dimension ref="A1:L12"/>
  <sheetViews>
    <sheetView workbookViewId="0">
      <selection activeCell="I20" sqref="I20"/>
    </sheetView>
  </sheetViews>
  <sheetFormatPr defaultColWidth="9" defaultRowHeight="14.25"/>
  <cols>
    <col min="1" max="1" width="8.08333333333333" customWidth="1"/>
    <col min="2" max="2" width="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11.6666666666667" customWidth="1"/>
    <col min="8" max="9" width="14" customWidth="1"/>
    <col min="10" max="10" width="11.5" customWidth="1"/>
  </cols>
  <sheetData>
    <row r="1" ht="29.25" spans="1:10">
      <c r="A1" s="3" t="s">
        <v>467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432</v>
      </c>
      <c r="B2" s="5" t="s">
        <v>397</v>
      </c>
      <c r="C2" s="5" t="s">
        <v>393</v>
      </c>
      <c r="D2" s="5" t="s">
        <v>394</v>
      </c>
      <c r="E2" s="5" t="s">
        <v>395</v>
      </c>
      <c r="F2" s="5" t="s">
        <v>396</v>
      </c>
      <c r="G2" s="4" t="s">
        <v>468</v>
      </c>
      <c r="H2" s="4" t="s">
        <v>469</v>
      </c>
      <c r="I2" s="4" t="s">
        <v>470</v>
      </c>
      <c r="J2" s="4" t="s">
        <v>471</v>
      </c>
      <c r="K2" s="5" t="s">
        <v>438</v>
      </c>
      <c r="L2" s="5" t="s">
        <v>406</v>
      </c>
    </row>
    <row r="3" spans="1:12">
      <c r="A3" s="6" t="s">
        <v>440</v>
      </c>
      <c r="B3" s="7" t="s">
        <v>410</v>
      </c>
      <c r="C3" s="8">
        <v>951130008</v>
      </c>
      <c r="D3" s="7" t="s">
        <v>408</v>
      </c>
      <c r="E3" s="7" t="s">
        <v>409</v>
      </c>
      <c r="F3" s="7" t="s">
        <v>62</v>
      </c>
      <c r="G3" s="9" t="s">
        <v>472</v>
      </c>
      <c r="H3" s="9" t="s">
        <v>473</v>
      </c>
      <c r="I3" s="19"/>
      <c r="J3" s="19"/>
      <c r="K3" s="9" t="s">
        <v>411</v>
      </c>
      <c r="L3" s="9" t="s">
        <v>412</v>
      </c>
    </row>
    <row r="4" spans="1:12">
      <c r="A4" s="6" t="s">
        <v>474</v>
      </c>
      <c r="B4" s="7" t="s">
        <v>410</v>
      </c>
      <c r="C4" s="8">
        <v>260227381</v>
      </c>
      <c r="D4" s="7" t="s">
        <v>408</v>
      </c>
      <c r="E4" s="7" t="s">
        <v>413</v>
      </c>
      <c r="F4" s="7" t="s">
        <v>62</v>
      </c>
      <c r="G4" s="9" t="s">
        <v>472</v>
      </c>
      <c r="H4" s="9" t="s">
        <v>473</v>
      </c>
      <c r="I4" s="19"/>
      <c r="J4" s="19"/>
      <c r="K4" s="9" t="s">
        <v>411</v>
      </c>
      <c r="L4" s="9" t="s">
        <v>412</v>
      </c>
    </row>
    <row r="5" spans="1:12">
      <c r="A5" s="6" t="s">
        <v>475</v>
      </c>
      <c r="B5" s="7" t="s">
        <v>410</v>
      </c>
      <c r="C5" s="10" t="s">
        <v>414</v>
      </c>
      <c r="D5" s="7" t="s">
        <v>408</v>
      </c>
      <c r="E5" s="7" t="s">
        <v>415</v>
      </c>
      <c r="F5" s="7" t="s">
        <v>62</v>
      </c>
      <c r="G5" s="9" t="s">
        <v>472</v>
      </c>
      <c r="H5" s="9" t="s">
        <v>473</v>
      </c>
      <c r="I5" s="19"/>
      <c r="J5" s="19"/>
      <c r="K5" s="9" t="s">
        <v>411</v>
      </c>
      <c r="L5" s="9" t="s">
        <v>412</v>
      </c>
    </row>
    <row r="6" spans="1:12">
      <c r="A6" s="6" t="s">
        <v>476</v>
      </c>
      <c r="B6" s="7" t="s">
        <v>410</v>
      </c>
      <c r="C6" s="8">
        <v>951130008</v>
      </c>
      <c r="D6" s="7" t="s">
        <v>408</v>
      </c>
      <c r="E6" s="7" t="s">
        <v>409</v>
      </c>
      <c r="F6" s="7" t="s">
        <v>62</v>
      </c>
      <c r="G6" s="9" t="s">
        <v>477</v>
      </c>
      <c r="H6" s="9" t="s">
        <v>478</v>
      </c>
      <c r="I6" s="19"/>
      <c r="J6" s="19"/>
      <c r="K6" s="9" t="s">
        <v>411</v>
      </c>
      <c r="L6" s="9" t="s">
        <v>412</v>
      </c>
    </row>
    <row r="7" spans="1:12">
      <c r="A7" s="6" t="s">
        <v>479</v>
      </c>
      <c r="B7" s="7" t="s">
        <v>410</v>
      </c>
      <c r="C7" s="8">
        <v>260227381</v>
      </c>
      <c r="D7" s="7" t="s">
        <v>408</v>
      </c>
      <c r="E7" s="7" t="s">
        <v>413</v>
      </c>
      <c r="F7" s="7" t="s">
        <v>62</v>
      </c>
      <c r="G7" s="9" t="s">
        <v>477</v>
      </c>
      <c r="H7" s="9" t="s">
        <v>478</v>
      </c>
      <c r="I7" s="11"/>
      <c r="J7" s="11"/>
      <c r="K7" s="9" t="s">
        <v>411</v>
      </c>
      <c r="L7" s="9" t="s">
        <v>412</v>
      </c>
    </row>
    <row r="8" spans="1:12">
      <c r="A8" s="6" t="s">
        <v>480</v>
      </c>
      <c r="B8" s="7" t="s">
        <v>410</v>
      </c>
      <c r="C8" s="10" t="s">
        <v>414</v>
      </c>
      <c r="D8" s="7" t="s">
        <v>408</v>
      </c>
      <c r="E8" s="7" t="s">
        <v>415</v>
      </c>
      <c r="F8" s="7" t="s">
        <v>62</v>
      </c>
      <c r="G8" s="9" t="s">
        <v>477</v>
      </c>
      <c r="H8" s="9" t="s">
        <v>478</v>
      </c>
      <c r="I8" s="11"/>
      <c r="J8" s="11"/>
      <c r="K8" s="9" t="s">
        <v>411</v>
      </c>
      <c r="L8" s="9" t="s">
        <v>412</v>
      </c>
    </row>
    <row r="9" spans="1:1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</row>
    <row r="10" spans="1:12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</row>
    <row r="11" s="2" customFormat="1" ht="18.75" spans="1:12">
      <c r="A11" s="12" t="s">
        <v>481</v>
      </c>
      <c r="B11" s="13"/>
      <c r="C11" s="13"/>
      <c r="D11" s="13"/>
      <c r="E11" s="14"/>
      <c r="F11" s="15"/>
      <c r="G11" s="16"/>
      <c r="H11" s="12" t="s">
        <v>482</v>
      </c>
      <c r="I11" s="13"/>
      <c r="J11" s="13"/>
      <c r="K11" s="13"/>
      <c r="L11" s="20"/>
    </row>
    <row r="12" ht="67" customHeight="1" spans="1:12">
      <c r="A12" s="17" t="s">
        <v>483</v>
      </c>
      <c r="B12" s="17"/>
      <c r="C12" s="18"/>
      <c r="D12" s="18"/>
      <c r="E12" s="18"/>
      <c r="F12" s="18"/>
      <c r="G12" s="18"/>
      <c r="H12" s="18"/>
      <c r="I12" s="18"/>
      <c r="J12" s="18"/>
      <c r="K12" s="18"/>
      <c r="L12" s="18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B1:I14"/>
  <sheetViews>
    <sheetView zoomScale="125" zoomScaleNormal="125" workbookViewId="0">
      <selection activeCell="E18" sqref="E18"/>
    </sheetView>
  </sheetViews>
  <sheetFormatPr defaultColWidth="11" defaultRowHeight="14.2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"/>
    <row r="2" ht="41" customHeight="1" spans="2:9">
      <c r="B2" s="377" t="s">
        <v>35</v>
      </c>
      <c r="C2" s="378"/>
      <c r="D2" s="378"/>
      <c r="E2" s="378"/>
      <c r="F2" s="378"/>
      <c r="G2" s="378"/>
      <c r="H2" s="378"/>
      <c r="I2" s="392"/>
    </row>
    <row r="3" ht="28" customHeight="1" spans="2:9">
      <c r="B3" s="379"/>
      <c r="C3" s="380"/>
      <c r="D3" s="381" t="s">
        <v>36</v>
      </c>
      <c r="E3" s="382"/>
      <c r="F3" s="383" t="s">
        <v>37</v>
      </c>
      <c r="G3" s="384"/>
      <c r="H3" s="381" t="s">
        <v>38</v>
      </c>
      <c r="I3" s="393"/>
    </row>
    <row r="4" ht="28" customHeight="1" spans="2:9">
      <c r="B4" s="379" t="s">
        <v>39</v>
      </c>
      <c r="C4" s="380" t="s">
        <v>40</v>
      </c>
      <c r="D4" s="380" t="s">
        <v>41</v>
      </c>
      <c r="E4" s="380" t="s">
        <v>42</v>
      </c>
      <c r="F4" s="385" t="s">
        <v>41</v>
      </c>
      <c r="G4" s="385" t="s">
        <v>42</v>
      </c>
      <c r="H4" s="380" t="s">
        <v>41</v>
      </c>
      <c r="I4" s="394" t="s">
        <v>42</v>
      </c>
    </row>
    <row r="5" ht="28" customHeight="1" spans="2:9">
      <c r="B5" s="386" t="s">
        <v>43</v>
      </c>
      <c r="C5" s="11">
        <v>13</v>
      </c>
      <c r="D5" s="11">
        <v>0</v>
      </c>
      <c r="E5" s="11">
        <v>1</v>
      </c>
      <c r="F5" s="387">
        <v>0</v>
      </c>
      <c r="G5" s="387">
        <v>1</v>
      </c>
      <c r="H5" s="11">
        <v>1</v>
      </c>
      <c r="I5" s="395">
        <v>2</v>
      </c>
    </row>
    <row r="6" ht="28" customHeight="1" spans="2:9">
      <c r="B6" s="386" t="s">
        <v>44</v>
      </c>
      <c r="C6" s="11">
        <v>20</v>
      </c>
      <c r="D6" s="11">
        <v>0</v>
      </c>
      <c r="E6" s="11">
        <v>1</v>
      </c>
      <c r="F6" s="387">
        <v>1</v>
      </c>
      <c r="G6" s="387">
        <v>2</v>
      </c>
      <c r="H6" s="11">
        <v>2</v>
      </c>
      <c r="I6" s="395">
        <v>3</v>
      </c>
    </row>
    <row r="7" ht="28" customHeight="1" spans="2:9">
      <c r="B7" s="386" t="s">
        <v>45</v>
      </c>
      <c r="C7" s="11">
        <v>32</v>
      </c>
      <c r="D7" s="11">
        <v>0</v>
      </c>
      <c r="E7" s="11">
        <v>1</v>
      </c>
      <c r="F7" s="387">
        <v>2</v>
      </c>
      <c r="G7" s="387">
        <v>3</v>
      </c>
      <c r="H7" s="11">
        <v>3</v>
      </c>
      <c r="I7" s="395">
        <v>4</v>
      </c>
    </row>
    <row r="8" ht="28" customHeight="1" spans="2:9">
      <c r="B8" s="386" t="s">
        <v>46</v>
      </c>
      <c r="C8" s="11">
        <v>50</v>
      </c>
      <c r="D8" s="11">
        <v>1</v>
      </c>
      <c r="E8" s="11">
        <v>2</v>
      </c>
      <c r="F8" s="387">
        <v>3</v>
      </c>
      <c r="G8" s="387">
        <v>4</v>
      </c>
      <c r="H8" s="11">
        <v>5</v>
      </c>
      <c r="I8" s="395">
        <v>6</v>
      </c>
    </row>
    <row r="9" ht="28" customHeight="1" spans="2:9">
      <c r="B9" s="386" t="s">
        <v>47</v>
      </c>
      <c r="C9" s="11">
        <v>80</v>
      </c>
      <c r="D9" s="11">
        <v>2</v>
      </c>
      <c r="E9" s="11">
        <v>3</v>
      </c>
      <c r="F9" s="387">
        <v>5</v>
      </c>
      <c r="G9" s="387">
        <v>6</v>
      </c>
      <c r="H9" s="11">
        <v>7</v>
      </c>
      <c r="I9" s="395">
        <v>8</v>
      </c>
    </row>
    <row r="10" ht="28" customHeight="1" spans="2:9">
      <c r="B10" s="386" t="s">
        <v>48</v>
      </c>
      <c r="C10" s="11">
        <v>125</v>
      </c>
      <c r="D10" s="11">
        <v>3</v>
      </c>
      <c r="E10" s="11">
        <v>4</v>
      </c>
      <c r="F10" s="387">
        <v>7</v>
      </c>
      <c r="G10" s="387">
        <v>8</v>
      </c>
      <c r="H10" s="11">
        <v>10</v>
      </c>
      <c r="I10" s="395">
        <v>11</v>
      </c>
    </row>
    <row r="11" ht="28" customHeight="1" spans="2:9">
      <c r="B11" s="386" t="s">
        <v>49</v>
      </c>
      <c r="C11" s="11">
        <v>200</v>
      </c>
      <c r="D11" s="11">
        <v>5</v>
      </c>
      <c r="E11" s="11">
        <v>6</v>
      </c>
      <c r="F11" s="387">
        <v>10</v>
      </c>
      <c r="G11" s="387">
        <v>11</v>
      </c>
      <c r="H11" s="11">
        <v>14</v>
      </c>
      <c r="I11" s="395">
        <v>15</v>
      </c>
    </row>
    <row r="12" ht="28" customHeight="1" spans="2:9">
      <c r="B12" s="388" t="s">
        <v>50</v>
      </c>
      <c r="C12" s="389">
        <v>315</v>
      </c>
      <c r="D12" s="389">
        <v>7</v>
      </c>
      <c r="E12" s="389">
        <v>8</v>
      </c>
      <c r="F12" s="390">
        <v>14</v>
      </c>
      <c r="G12" s="390">
        <v>15</v>
      </c>
      <c r="H12" s="389">
        <v>21</v>
      </c>
      <c r="I12" s="396">
        <v>22</v>
      </c>
    </row>
    <row r="14" spans="2:4">
      <c r="B14" s="391" t="s">
        <v>51</v>
      </c>
      <c r="C14" s="391"/>
      <c r="D14" s="391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V53"/>
  <sheetViews>
    <sheetView zoomScale="125" zoomScaleNormal="125" workbookViewId="0">
      <selection activeCell="B8" sqref="B8:C8"/>
    </sheetView>
  </sheetViews>
  <sheetFormatPr defaultColWidth="10.3333333333333" defaultRowHeight="16.5" customHeight="1"/>
  <cols>
    <col min="1" max="1" width="11.0833333333333" style="189" customWidth="1"/>
    <col min="2" max="9" width="10.3333333333333" style="189"/>
    <col min="10" max="10" width="8.83333333333333" style="189" customWidth="1"/>
    <col min="11" max="11" width="12" style="189" customWidth="1"/>
    <col min="12" max="16384" width="10.3333333333333" style="189"/>
  </cols>
  <sheetData>
    <row r="1" s="189" customFormat="1" ht="21" spans="1:11">
      <c r="A1" s="304" t="s">
        <v>52</v>
      </c>
      <c r="B1" s="304"/>
      <c r="C1" s="304"/>
      <c r="D1" s="304"/>
      <c r="E1" s="304"/>
      <c r="F1" s="304"/>
      <c r="G1" s="304"/>
      <c r="H1" s="304"/>
      <c r="I1" s="304"/>
      <c r="J1" s="304"/>
      <c r="K1" s="304"/>
    </row>
    <row r="2" s="189" customFormat="1" ht="15" spans="1:11">
      <c r="A2" s="191" t="s">
        <v>53</v>
      </c>
      <c r="B2" s="96" t="s">
        <v>54</v>
      </c>
      <c r="C2" s="96"/>
      <c r="D2" s="192" t="s">
        <v>55</v>
      </c>
      <c r="E2" s="192"/>
      <c r="F2" s="96" t="s">
        <v>56</v>
      </c>
      <c r="G2" s="96"/>
      <c r="H2" s="193" t="s">
        <v>57</v>
      </c>
      <c r="I2" s="274" t="s">
        <v>56</v>
      </c>
      <c r="J2" s="274"/>
      <c r="K2" s="275"/>
    </row>
    <row r="3" s="189" customFormat="1" ht="14.25" spans="1:11">
      <c r="A3" s="194" t="s">
        <v>58</v>
      </c>
      <c r="B3" s="195"/>
      <c r="C3" s="196"/>
      <c r="D3" s="197" t="s">
        <v>59</v>
      </c>
      <c r="E3" s="198"/>
      <c r="F3" s="198"/>
      <c r="G3" s="199"/>
      <c r="H3" s="197" t="s">
        <v>60</v>
      </c>
      <c r="I3" s="198"/>
      <c r="J3" s="198"/>
      <c r="K3" s="199"/>
    </row>
    <row r="4" s="189" customFormat="1" ht="14.25" spans="1:11">
      <c r="A4" s="200" t="s">
        <v>61</v>
      </c>
      <c r="B4" s="68" t="s">
        <v>62</v>
      </c>
      <c r="C4" s="69"/>
      <c r="D4" s="200" t="s">
        <v>63</v>
      </c>
      <c r="E4" s="201"/>
      <c r="F4" s="202">
        <v>46147</v>
      </c>
      <c r="G4" s="203"/>
      <c r="H4" s="200" t="s">
        <v>64</v>
      </c>
      <c r="I4" s="201"/>
      <c r="J4" s="227" t="s">
        <v>65</v>
      </c>
      <c r="K4" s="276" t="s">
        <v>66</v>
      </c>
    </row>
    <row r="5" s="189" customFormat="1" ht="14.25" spans="1:11">
      <c r="A5" s="204" t="s">
        <v>67</v>
      </c>
      <c r="B5" s="68" t="s">
        <v>68</v>
      </c>
      <c r="C5" s="69"/>
      <c r="D5" s="200" t="s">
        <v>69</v>
      </c>
      <c r="E5" s="201"/>
      <c r="F5" s="202">
        <v>46124</v>
      </c>
      <c r="G5" s="203"/>
      <c r="H5" s="200" t="s">
        <v>70</v>
      </c>
      <c r="I5" s="201"/>
      <c r="J5" s="227" t="s">
        <v>65</v>
      </c>
      <c r="K5" s="276" t="s">
        <v>66</v>
      </c>
    </row>
    <row r="6" s="189" customFormat="1" ht="14.25" spans="1:11">
      <c r="A6" s="200" t="s">
        <v>71</v>
      </c>
      <c r="B6" s="207">
        <v>3</v>
      </c>
      <c r="C6" s="208">
        <v>8</v>
      </c>
      <c r="D6" s="204" t="s">
        <v>72</v>
      </c>
      <c r="E6" s="229"/>
      <c r="F6" s="202">
        <v>46130</v>
      </c>
      <c r="G6" s="203"/>
      <c r="H6" s="200" t="s">
        <v>73</v>
      </c>
      <c r="I6" s="201"/>
      <c r="J6" s="227" t="s">
        <v>65</v>
      </c>
      <c r="K6" s="276" t="s">
        <v>66</v>
      </c>
    </row>
    <row r="7" s="189" customFormat="1" ht="14.25" spans="1:11">
      <c r="A7" s="200" t="s">
        <v>74</v>
      </c>
      <c r="B7" s="210" t="s">
        <v>75</v>
      </c>
      <c r="C7" s="211"/>
      <c r="D7" s="204" t="s">
        <v>76</v>
      </c>
      <c r="E7" s="228"/>
      <c r="F7" s="202">
        <v>46135</v>
      </c>
      <c r="G7" s="203"/>
      <c r="H7" s="200" t="s">
        <v>77</v>
      </c>
      <c r="I7" s="201"/>
      <c r="J7" s="227" t="s">
        <v>65</v>
      </c>
      <c r="K7" s="276" t="s">
        <v>66</v>
      </c>
    </row>
    <row r="8" s="189" customFormat="1" ht="15" spans="1:11">
      <c r="A8" s="213" t="s">
        <v>78</v>
      </c>
      <c r="B8" s="214" t="s">
        <v>79</v>
      </c>
      <c r="C8" s="215"/>
      <c r="D8" s="216" t="s">
        <v>80</v>
      </c>
      <c r="E8" s="217"/>
      <c r="F8" s="218">
        <v>46137</v>
      </c>
      <c r="G8" s="219"/>
      <c r="H8" s="216" t="s">
        <v>81</v>
      </c>
      <c r="I8" s="217"/>
      <c r="J8" s="235" t="s">
        <v>65</v>
      </c>
      <c r="K8" s="285" t="s">
        <v>66</v>
      </c>
    </row>
    <row r="9" s="189" customFormat="1" ht="15" spans="1:11">
      <c r="A9" s="305" t="s">
        <v>82</v>
      </c>
      <c r="B9" s="306"/>
      <c r="C9" s="306"/>
      <c r="D9" s="306"/>
      <c r="E9" s="306"/>
      <c r="F9" s="306"/>
      <c r="G9" s="306"/>
      <c r="H9" s="306"/>
      <c r="I9" s="306"/>
      <c r="J9" s="306"/>
      <c r="K9" s="357"/>
    </row>
    <row r="10" s="189" customFormat="1" ht="15" spans="1:11">
      <c r="A10" s="307" t="s">
        <v>83</v>
      </c>
      <c r="B10" s="308"/>
      <c r="C10" s="308"/>
      <c r="D10" s="308"/>
      <c r="E10" s="308"/>
      <c r="F10" s="308"/>
      <c r="G10" s="308"/>
      <c r="H10" s="308"/>
      <c r="I10" s="308"/>
      <c r="J10" s="308"/>
      <c r="K10" s="358"/>
    </row>
    <row r="11" s="189" customFormat="1" ht="14.25" spans="1:11">
      <c r="A11" s="309" t="s">
        <v>84</v>
      </c>
      <c r="B11" s="310" t="s">
        <v>85</v>
      </c>
      <c r="C11" s="311" t="s">
        <v>86</v>
      </c>
      <c r="D11" s="312"/>
      <c r="E11" s="313" t="s">
        <v>87</v>
      </c>
      <c r="F11" s="310" t="s">
        <v>85</v>
      </c>
      <c r="G11" s="311" t="s">
        <v>86</v>
      </c>
      <c r="H11" s="311" t="s">
        <v>88</v>
      </c>
      <c r="I11" s="313" t="s">
        <v>89</v>
      </c>
      <c r="J11" s="310" t="s">
        <v>85</v>
      </c>
      <c r="K11" s="359" t="s">
        <v>86</v>
      </c>
    </row>
    <row r="12" s="189" customFormat="1" ht="14.25" spans="1:11">
      <c r="A12" s="204" t="s">
        <v>90</v>
      </c>
      <c r="B12" s="226" t="s">
        <v>85</v>
      </c>
      <c r="C12" s="227" t="s">
        <v>86</v>
      </c>
      <c r="D12" s="228"/>
      <c r="E12" s="229" t="s">
        <v>91</v>
      </c>
      <c r="F12" s="226" t="s">
        <v>85</v>
      </c>
      <c r="G12" s="227" t="s">
        <v>86</v>
      </c>
      <c r="H12" s="227" t="s">
        <v>88</v>
      </c>
      <c r="I12" s="229" t="s">
        <v>92</v>
      </c>
      <c r="J12" s="226" t="s">
        <v>85</v>
      </c>
      <c r="K12" s="276" t="s">
        <v>86</v>
      </c>
    </row>
    <row r="13" s="189" customFormat="1" ht="14.25" spans="1:11">
      <c r="A13" s="204" t="s">
        <v>93</v>
      </c>
      <c r="B13" s="226" t="s">
        <v>85</v>
      </c>
      <c r="C13" s="227" t="s">
        <v>86</v>
      </c>
      <c r="D13" s="228"/>
      <c r="E13" s="229" t="s">
        <v>94</v>
      </c>
      <c r="F13" s="227" t="s">
        <v>95</v>
      </c>
      <c r="G13" s="227" t="s">
        <v>96</v>
      </c>
      <c r="H13" s="227" t="s">
        <v>88</v>
      </c>
      <c r="I13" s="229" t="s">
        <v>97</v>
      </c>
      <c r="J13" s="226" t="s">
        <v>85</v>
      </c>
      <c r="K13" s="276" t="s">
        <v>86</v>
      </c>
    </row>
    <row r="14" s="189" customFormat="1" ht="15" spans="1:11">
      <c r="A14" s="216" t="s">
        <v>98</v>
      </c>
      <c r="B14" s="217"/>
      <c r="C14" s="217"/>
      <c r="D14" s="217"/>
      <c r="E14" s="217"/>
      <c r="F14" s="217"/>
      <c r="G14" s="217"/>
      <c r="H14" s="217"/>
      <c r="I14" s="217"/>
      <c r="J14" s="217"/>
      <c r="K14" s="278"/>
    </row>
    <row r="15" s="189" customFormat="1" ht="15" spans="1:11">
      <c r="A15" s="307" t="s">
        <v>99</v>
      </c>
      <c r="B15" s="308"/>
      <c r="C15" s="308"/>
      <c r="D15" s="308"/>
      <c r="E15" s="308"/>
      <c r="F15" s="308"/>
      <c r="G15" s="308"/>
      <c r="H15" s="308"/>
      <c r="I15" s="308"/>
      <c r="J15" s="308"/>
      <c r="K15" s="358"/>
    </row>
    <row r="16" s="189" customFormat="1" ht="14.25" spans="1:11">
      <c r="A16" s="314" t="s">
        <v>100</v>
      </c>
      <c r="B16" s="311" t="s">
        <v>95</v>
      </c>
      <c r="C16" s="311" t="s">
        <v>96</v>
      </c>
      <c r="D16" s="315"/>
      <c r="E16" s="316" t="s">
        <v>101</v>
      </c>
      <c r="F16" s="311" t="s">
        <v>95</v>
      </c>
      <c r="G16" s="311" t="s">
        <v>96</v>
      </c>
      <c r="H16" s="317"/>
      <c r="I16" s="316" t="s">
        <v>102</v>
      </c>
      <c r="J16" s="311" t="s">
        <v>95</v>
      </c>
      <c r="K16" s="359" t="s">
        <v>96</v>
      </c>
    </row>
    <row r="17" s="189" customFormat="1" customHeight="1" spans="1:22">
      <c r="A17" s="209" t="s">
        <v>103</v>
      </c>
      <c r="B17" s="227" t="s">
        <v>95</v>
      </c>
      <c r="C17" s="227" t="s">
        <v>96</v>
      </c>
      <c r="D17" s="318"/>
      <c r="E17" s="250" t="s">
        <v>104</v>
      </c>
      <c r="F17" s="227" t="s">
        <v>95</v>
      </c>
      <c r="G17" s="227" t="s">
        <v>96</v>
      </c>
      <c r="H17" s="319"/>
      <c r="I17" s="250" t="s">
        <v>105</v>
      </c>
      <c r="J17" s="227" t="s">
        <v>95</v>
      </c>
      <c r="K17" s="276" t="s">
        <v>96</v>
      </c>
      <c r="L17" s="360"/>
      <c r="M17" s="360"/>
      <c r="N17" s="360"/>
      <c r="O17" s="360"/>
      <c r="P17" s="360"/>
      <c r="Q17" s="360"/>
      <c r="R17" s="360"/>
      <c r="S17" s="360"/>
      <c r="T17" s="360"/>
      <c r="U17" s="360"/>
      <c r="V17" s="360"/>
    </row>
    <row r="18" s="189" customFormat="1" ht="18" customHeight="1" spans="1:11">
      <c r="A18" s="320" t="s">
        <v>106</v>
      </c>
      <c r="B18" s="321"/>
      <c r="C18" s="321"/>
      <c r="D18" s="321"/>
      <c r="E18" s="321"/>
      <c r="F18" s="321"/>
      <c r="G18" s="321"/>
      <c r="H18" s="321"/>
      <c r="I18" s="321"/>
      <c r="J18" s="321"/>
      <c r="K18" s="361"/>
    </row>
    <row r="19" s="303" customFormat="1" ht="18" customHeight="1" spans="1:11">
      <c r="A19" s="307" t="s">
        <v>107</v>
      </c>
      <c r="B19" s="308"/>
      <c r="C19" s="308"/>
      <c r="D19" s="308"/>
      <c r="E19" s="308"/>
      <c r="F19" s="308"/>
      <c r="G19" s="308"/>
      <c r="H19" s="308"/>
      <c r="I19" s="308"/>
      <c r="J19" s="308"/>
      <c r="K19" s="358"/>
    </row>
    <row r="20" s="189" customFormat="1" customHeight="1" spans="1:11">
      <c r="A20" s="322" t="s">
        <v>108</v>
      </c>
      <c r="B20" s="323"/>
      <c r="C20" s="323"/>
      <c r="D20" s="323"/>
      <c r="E20" s="323"/>
      <c r="F20" s="323"/>
      <c r="G20" s="323"/>
      <c r="H20" s="323"/>
      <c r="I20" s="323"/>
      <c r="J20" s="323"/>
      <c r="K20" s="362"/>
    </row>
    <row r="21" s="189" customFormat="1" ht="21.75" customHeight="1" spans="1:11">
      <c r="A21" s="324" t="s">
        <v>109</v>
      </c>
      <c r="B21" s="325" t="s">
        <v>110</v>
      </c>
      <c r="C21" s="325" t="s">
        <v>111</v>
      </c>
      <c r="D21" s="325" t="s">
        <v>112</v>
      </c>
      <c r="E21" s="325" t="s">
        <v>113</v>
      </c>
      <c r="F21" s="325" t="s">
        <v>114</v>
      </c>
      <c r="G21" s="325" t="s">
        <v>115</v>
      </c>
      <c r="H21" s="250"/>
      <c r="I21" s="250"/>
      <c r="J21" s="250"/>
      <c r="K21" s="288" t="s">
        <v>116</v>
      </c>
    </row>
    <row r="22" s="189" customFormat="1" customHeight="1" spans="1:11">
      <c r="A22" s="326" t="s">
        <v>117</v>
      </c>
      <c r="B22" s="327">
        <v>1</v>
      </c>
      <c r="C22" s="327">
        <v>1</v>
      </c>
      <c r="D22" s="327">
        <v>1</v>
      </c>
      <c r="E22" s="327">
        <v>1</v>
      </c>
      <c r="F22" s="327">
        <v>1</v>
      </c>
      <c r="G22" s="327">
        <v>1</v>
      </c>
      <c r="H22" s="328"/>
      <c r="I22" s="328"/>
      <c r="J22" s="328"/>
      <c r="K22" s="363" t="s">
        <v>118</v>
      </c>
    </row>
    <row r="23" s="189" customFormat="1" customHeight="1" spans="1:11">
      <c r="A23" s="326" t="s">
        <v>119</v>
      </c>
      <c r="B23" s="327">
        <v>1</v>
      </c>
      <c r="C23" s="327">
        <v>1</v>
      </c>
      <c r="D23" s="327">
        <v>1</v>
      </c>
      <c r="E23" s="327">
        <v>1</v>
      </c>
      <c r="F23" s="327">
        <v>1</v>
      </c>
      <c r="G23" s="327">
        <v>1</v>
      </c>
      <c r="H23" s="328"/>
      <c r="I23" s="328"/>
      <c r="J23" s="328"/>
      <c r="K23" s="363" t="s">
        <v>118</v>
      </c>
    </row>
    <row r="24" s="189" customFormat="1" customHeight="1" spans="1:11">
      <c r="A24" s="326" t="s">
        <v>120</v>
      </c>
      <c r="B24" s="327">
        <v>1</v>
      </c>
      <c r="C24" s="327">
        <v>1</v>
      </c>
      <c r="D24" s="327">
        <v>1</v>
      </c>
      <c r="E24" s="327">
        <v>1</v>
      </c>
      <c r="F24" s="327">
        <v>1</v>
      </c>
      <c r="G24" s="327">
        <v>1</v>
      </c>
      <c r="H24" s="328"/>
      <c r="I24" s="328"/>
      <c r="J24" s="328"/>
      <c r="K24" s="363" t="s">
        <v>118</v>
      </c>
    </row>
    <row r="25" s="189" customFormat="1" customHeight="1" spans="1:11">
      <c r="A25" s="326"/>
      <c r="B25" s="327"/>
      <c r="C25" s="327"/>
      <c r="D25" s="327"/>
      <c r="E25" s="327"/>
      <c r="F25" s="327"/>
      <c r="G25" s="327"/>
      <c r="H25" s="328"/>
      <c r="I25" s="328"/>
      <c r="J25" s="328"/>
      <c r="K25" s="363"/>
    </row>
    <row r="26" s="189" customFormat="1" customHeight="1" spans="1:11">
      <c r="A26" s="329"/>
      <c r="B26" s="328"/>
      <c r="C26" s="328"/>
      <c r="D26" s="328"/>
      <c r="E26" s="328"/>
      <c r="F26" s="328"/>
      <c r="G26" s="328"/>
      <c r="H26" s="328"/>
      <c r="I26" s="328"/>
      <c r="J26" s="328"/>
      <c r="K26" s="364"/>
    </row>
    <row r="27" s="189" customFormat="1" customHeight="1" spans="1:11">
      <c r="A27" s="330"/>
      <c r="B27" s="328"/>
      <c r="C27" s="328"/>
      <c r="D27" s="328"/>
      <c r="E27" s="328"/>
      <c r="F27" s="328"/>
      <c r="G27" s="328"/>
      <c r="H27" s="328"/>
      <c r="I27" s="328"/>
      <c r="J27" s="328"/>
      <c r="K27" s="364"/>
    </row>
    <row r="28" s="189" customFormat="1" customHeight="1" spans="1:11">
      <c r="A28" s="330"/>
      <c r="B28" s="328"/>
      <c r="C28" s="328"/>
      <c r="D28" s="328"/>
      <c r="E28" s="328"/>
      <c r="F28" s="328"/>
      <c r="G28" s="328"/>
      <c r="H28" s="328"/>
      <c r="I28" s="328"/>
      <c r="J28" s="328"/>
      <c r="K28" s="364"/>
    </row>
    <row r="29" s="189" customFormat="1" ht="18" customHeight="1" spans="1:11">
      <c r="A29" s="331" t="s">
        <v>121</v>
      </c>
      <c r="B29" s="332"/>
      <c r="C29" s="332"/>
      <c r="D29" s="332"/>
      <c r="E29" s="332"/>
      <c r="F29" s="332"/>
      <c r="G29" s="332"/>
      <c r="H29" s="332"/>
      <c r="I29" s="332"/>
      <c r="J29" s="332"/>
      <c r="K29" s="365"/>
    </row>
    <row r="30" s="189" customFormat="1" ht="18.75" customHeight="1" spans="1:11">
      <c r="A30" s="333" t="s">
        <v>122</v>
      </c>
      <c r="B30" s="334"/>
      <c r="C30" s="334"/>
      <c r="D30" s="334"/>
      <c r="E30" s="334"/>
      <c r="F30" s="334"/>
      <c r="G30" s="334"/>
      <c r="H30" s="334"/>
      <c r="I30" s="334"/>
      <c r="J30" s="334"/>
      <c r="K30" s="366"/>
    </row>
    <row r="31" s="189" customFormat="1" ht="18.75" customHeight="1" spans="1:11">
      <c r="A31" s="335"/>
      <c r="B31" s="336"/>
      <c r="C31" s="336"/>
      <c r="D31" s="336"/>
      <c r="E31" s="336"/>
      <c r="F31" s="336"/>
      <c r="G31" s="336"/>
      <c r="H31" s="336"/>
      <c r="I31" s="336"/>
      <c r="J31" s="336"/>
      <c r="K31" s="367"/>
    </row>
    <row r="32" s="189" customFormat="1" ht="18" customHeight="1" spans="1:11">
      <c r="A32" s="331" t="s">
        <v>123</v>
      </c>
      <c r="B32" s="332"/>
      <c r="C32" s="332"/>
      <c r="D32" s="332"/>
      <c r="E32" s="332"/>
      <c r="F32" s="332"/>
      <c r="G32" s="332"/>
      <c r="H32" s="332"/>
      <c r="I32" s="332"/>
      <c r="J32" s="332"/>
      <c r="K32" s="365"/>
    </row>
    <row r="33" s="189" customFormat="1" ht="14.25" spans="1:11">
      <c r="A33" s="337" t="s">
        <v>124</v>
      </c>
      <c r="B33" s="338"/>
      <c r="C33" s="338"/>
      <c r="D33" s="338"/>
      <c r="E33" s="338"/>
      <c r="F33" s="338"/>
      <c r="G33" s="338"/>
      <c r="H33" s="338"/>
      <c r="I33" s="338"/>
      <c r="J33" s="338"/>
      <c r="K33" s="368"/>
    </row>
    <row r="34" s="189" customFormat="1" ht="15" spans="1:11">
      <c r="A34" s="108" t="s">
        <v>125</v>
      </c>
      <c r="B34" s="110"/>
      <c r="C34" s="227" t="s">
        <v>65</v>
      </c>
      <c r="D34" s="227" t="s">
        <v>66</v>
      </c>
      <c r="E34" s="339" t="s">
        <v>126</v>
      </c>
      <c r="F34" s="340"/>
      <c r="G34" s="340"/>
      <c r="H34" s="340"/>
      <c r="I34" s="340"/>
      <c r="J34" s="340"/>
      <c r="K34" s="369"/>
    </row>
    <row r="35" s="189" customFormat="1" ht="15" spans="1:11">
      <c r="A35" s="341" t="s">
        <v>127</v>
      </c>
      <c r="B35" s="341"/>
      <c r="C35" s="341"/>
      <c r="D35" s="341"/>
      <c r="E35" s="341"/>
      <c r="F35" s="341"/>
      <c r="G35" s="341"/>
      <c r="H35" s="341"/>
      <c r="I35" s="341"/>
      <c r="J35" s="341"/>
      <c r="K35" s="341"/>
    </row>
    <row r="36" s="189" customFormat="1" ht="14.25" spans="1:11">
      <c r="A36" s="342" t="s">
        <v>128</v>
      </c>
      <c r="B36" s="343"/>
      <c r="C36" s="343"/>
      <c r="D36" s="343"/>
      <c r="E36" s="343"/>
      <c r="F36" s="343"/>
      <c r="G36" s="343"/>
      <c r="H36" s="343"/>
      <c r="I36" s="343"/>
      <c r="J36" s="343"/>
      <c r="K36" s="370"/>
    </row>
    <row r="37" s="189" customFormat="1" ht="14.25" spans="1:11">
      <c r="A37" s="342" t="s">
        <v>129</v>
      </c>
      <c r="B37" s="343"/>
      <c r="C37" s="343"/>
      <c r="D37" s="343"/>
      <c r="E37" s="343"/>
      <c r="F37" s="343"/>
      <c r="G37" s="343"/>
      <c r="H37" s="343"/>
      <c r="I37" s="343"/>
      <c r="J37" s="343"/>
      <c r="K37" s="370"/>
    </row>
    <row r="38" s="189" customFormat="1" ht="14.25" spans="1:11">
      <c r="A38" s="342" t="s">
        <v>130</v>
      </c>
      <c r="B38" s="344"/>
      <c r="C38" s="344"/>
      <c r="D38" s="344"/>
      <c r="E38" s="344"/>
      <c r="F38" s="344"/>
      <c r="G38" s="344"/>
      <c r="H38" s="344"/>
      <c r="I38" s="344"/>
      <c r="J38" s="344"/>
      <c r="K38" s="371"/>
    </row>
    <row r="39" s="189" customFormat="1" ht="14.25" spans="1:11">
      <c r="A39" s="345" t="s">
        <v>131</v>
      </c>
      <c r="B39" s="258"/>
      <c r="C39" s="258"/>
      <c r="D39" s="258"/>
      <c r="E39" s="258"/>
      <c r="F39" s="258"/>
      <c r="G39" s="258"/>
      <c r="H39" s="258"/>
      <c r="I39" s="258"/>
      <c r="J39" s="258"/>
      <c r="K39" s="291"/>
    </row>
    <row r="40" s="189" customFormat="1" ht="14.25" spans="1:11">
      <c r="A40" s="345"/>
      <c r="B40" s="258"/>
      <c r="C40" s="258"/>
      <c r="D40" s="258"/>
      <c r="E40" s="258"/>
      <c r="F40" s="258"/>
      <c r="G40" s="258"/>
      <c r="H40" s="258"/>
      <c r="I40" s="258"/>
      <c r="J40" s="258"/>
      <c r="K40" s="291"/>
    </row>
    <row r="41" s="189" customFormat="1" ht="14.25" spans="1:11">
      <c r="A41" s="345"/>
      <c r="B41" s="258"/>
      <c r="C41" s="258"/>
      <c r="D41" s="258"/>
      <c r="E41" s="258"/>
      <c r="F41" s="258"/>
      <c r="G41" s="258"/>
      <c r="H41" s="258"/>
      <c r="I41" s="258"/>
      <c r="J41" s="258"/>
      <c r="K41" s="291"/>
    </row>
    <row r="42" s="189" customFormat="1" ht="14.25" spans="1:11">
      <c r="A42" s="257"/>
      <c r="B42" s="258"/>
      <c r="C42" s="258"/>
      <c r="D42" s="258"/>
      <c r="E42" s="258"/>
      <c r="F42" s="258"/>
      <c r="G42" s="258"/>
      <c r="H42" s="258"/>
      <c r="I42" s="258"/>
      <c r="J42" s="258"/>
      <c r="K42" s="291"/>
    </row>
    <row r="43" s="189" customFormat="1" ht="15" spans="1:11">
      <c r="A43" s="252" t="s">
        <v>132</v>
      </c>
      <c r="B43" s="253"/>
      <c r="C43" s="253"/>
      <c r="D43" s="253"/>
      <c r="E43" s="253"/>
      <c r="F43" s="253"/>
      <c r="G43" s="253"/>
      <c r="H43" s="253"/>
      <c r="I43" s="253"/>
      <c r="J43" s="253"/>
      <c r="K43" s="289"/>
    </row>
    <row r="44" s="189" customFormat="1" ht="15" spans="1:11">
      <c r="A44" s="307" t="s">
        <v>133</v>
      </c>
      <c r="B44" s="308"/>
      <c r="C44" s="308"/>
      <c r="D44" s="308"/>
      <c r="E44" s="308"/>
      <c r="F44" s="308"/>
      <c r="G44" s="308"/>
      <c r="H44" s="308"/>
      <c r="I44" s="308"/>
      <c r="J44" s="308"/>
      <c r="K44" s="358"/>
    </row>
    <row r="45" s="189" customFormat="1" ht="14.25" spans="1:11">
      <c r="A45" s="314" t="s">
        <v>134</v>
      </c>
      <c r="B45" s="311" t="s">
        <v>95</v>
      </c>
      <c r="C45" s="311" t="s">
        <v>96</v>
      </c>
      <c r="D45" s="311" t="s">
        <v>88</v>
      </c>
      <c r="E45" s="316" t="s">
        <v>135</v>
      </c>
      <c r="F45" s="311" t="s">
        <v>95</v>
      </c>
      <c r="G45" s="311" t="s">
        <v>96</v>
      </c>
      <c r="H45" s="311" t="s">
        <v>88</v>
      </c>
      <c r="I45" s="316" t="s">
        <v>136</v>
      </c>
      <c r="J45" s="311" t="s">
        <v>95</v>
      </c>
      <c r="K45" s="359" t="s">
        <v>96</v>
      </c>
    </row>
    <row r="46" s="189" customFormat="1" ht="14.25" spans="1:11">
      <c r="A46" s="209" t="s">
        <v>87</v>
      </c>
      <c r="B46" s="227" t="s">
        <v>95</v>
      </c>
      <c r="C46" s="227" t="s">
        <v>96</v>
      </c>
      <c r="D46" s="227" t="s">
        <v>88</v>
      </c>
      <c r="E46" s="250" t="s">
        <v>94</v>
      </c>
      <c r="F46" s="227" t="s">
        <v>95</v>
      </c>
      <c r="G46" s="227" t="s">
        <v>96</v>
      </c>
      <c r="H46" s="227" t="s">
        <v>88</v>
      </c>
      <c r="I46" s="250" t="s">
        <v>105</v>
      </c>
      <c r="J46" s="227" t="s">
        <v>95</v>
      </c>
      <c r="K46" s="276" t="s">
        <v>96</v>
      </c>
    </row>
    <row r="47" s="189" customFormat="1" ht="15" spans="1:11">
      <c r="A47" s="216" t="s">
        <v>137</v>
      </c>
      <c r="B47" s="217"/>
      <c r="C47" s="217"/>
      <c r="D47" s="217"/>
      <c r="E47" s="217"/>
      <c r="F47" s="217"/>
      <c r="G47" s="217"/>
      <c r="H47" s="217"/>
      <c r="I47" s="217"/>
      <c r="J47" s="217"/>
      <c r="K47" s="278"/>
    </row>
    <row r="48" s="189" customFormat="1" ht="15" spans="1:11">
      <c r="A48" s="341" t="s">
        <v>138</v>
      </c>
      <c r="B48" s="341"/>
      <c r="C48" s="341"/>
      <c r="D48" s="341"/>
      <c r="E48" s="341"/>
      <c r="F48" s="341"/>
      <c r="G48" s="341"/>
      <c r="H48" s="341"/>
      <c r="I48" s="341"/>
      <c r="J48" s="341"/>
      <c r="K48" s="341"/>
    </row>
    <row r="49" s="189" customFormat="1" ht="15" spans="1:11">
      <c r="A49" s="342" t="s">
        <v>139</v>
      </c>
      <c r="B49" s="344"/>
      <c r="C49" s="344"/>
      <c r="D49" s="344"/>
      <c r="E49" s="344"/>
      <c r="F49" s="344"/>
      <c r="G49" s="344"/>
      <c r="H49" s="344"/>
      <c r="I49" s="344"/>
      <c r="J49" s="344"/>
      <c r="K49" s="371"/>
    </row>
    <row r="50" s="189" customFormat="1" ht="15" spans="1:11">
      <c r="A50" s="346" t="s">
        <v>140</v>
      </c>
      <c r="B50" s="262" t="s">
        <v>141</v>
      </c>
      <c r="C50" s="262"/>
      <c r="D50" s="347" t="s">
        <v>142</v>
      </c>
      <c r="E50" s="348" t="s">
        <v>143</v>
      </c>
      <c r="F50" s="349" t="s">
        <v>144</v>
      </c>
      <c r="G50" s="350">
        <v>46126</v>
      </c>
      <c r="H50" s="351" t="s">
        <v>145</v>
      </c>
      <c r="I50" s="372"/>
      <c r="J50" s="100" t="s">
        <v>146</v>
      </c>
      <c r="K50" s="373"/>
    </row>
    <row r="51" s="189" customFormat="1" ht="15" spans="1:11">
      <c r="A51" s="341" t="s">
        <v>147</v>
      </c>
      <c r="B51" s="341"/>
      <c r="C51" s="341"/>
      <c r="D51" s="341"/>
      <c r="E51" s="341"/>
      <c r="F51" s="341"/>
      <c r="G51" s="341"/>
      <c r="H51" s="341"/>
      <c r="I51" s="341"/>
      <c r="J51" s="341"/>
      <c r="K51" s="341"/>
    </row>
    <row r="52" s="189" customFormat="1" ht="15" spans="1:11">
      <c r="A52" s="352"/>
      <c r="B52" s="353"/>
      <c r="C52" s="353"/>
      <c r="D52" s="353"/>
      <c r="E52" s="353"/>
      <c r="F52" s="353"/>
      <c r="G52" s="353"/>
      <c r="H52" s="353"/>
      <c r="I52" s="353"/>
      <c r="J52" s="353"/>
      <c r="K52" s="374"/>
    </row>
    <row r="53" s="189" customFormat="1" ht="15" spans="1:11">
      <c r="A53" s="346" t="s">
        <v>140</v>
      </c>
      <c r="B53" s="354"/>
      <c r="C53" s="354"/>
      <c r="D53" s="347" t="s">
        <v>142</v>
      </c>
      <c r="E53" s="355"/>
      <c r="F53" s="349" t="s">
        <v>148</v>
      </c>
      <c r="G53" s="356"/>
      <c r="H53" s="351" t="s">
        <v>145</v>
      </c>
      <c r="I53" s="372"/>
      <c r="J53" s="375"/>
      <c r="K53" s="376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4</xdr:row>
                    <xdr:rowOff>92075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3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3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4</xdr:row>
                    <xdr:rowOff>79375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1" name="Check Box 65" r:id="rId67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2" name="Check Box 66" r:id="rId68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3" name="Check Box 67" r:id="rId69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4" name="Check Box 68" r:id="rId70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5" name="Check Box 69" r:id="rId71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6" name="Check Box 70" r:id="rId72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7" name="Check Box 71" r:id="rId73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8" name="Check Box 72" r:id="rId74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9" name="Check Box 73" r:id="rId75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0" name="Check Box 74" r:id="rId76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1" name="Check Box 75" r:id="rId77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2" name="Check Box 76" r:id="rId78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3" name="Check Box 77" r:id="rId79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4" name="Check Box 78" r:id="rId80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5" name="Check Box 79" r:id="rId81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6" name="Check Box 80" r:id="rId82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7" name="Check Box 81" r:id="rId83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8" name="Check Box 82" r:id="rId84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9" name="Check Box 83" r:id="rId85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0" name="Check Box 84" r:id="rId86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1" name="Check Box 85" r:id="rId87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2" name="Check Box 86" r:id="rId88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3" name="Check Box 87" r:id="rId89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4" name="Check Box 88" r:id="rId90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5" name="Check Box 89" r:id="rId91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6" name="Check Box 90" r:id="rId92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7" name="Check Box 91" r:id="rId93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8" name="Check Box 92" r:id="rId94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9" name="Check Box 93" r:id="rId95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0" name="Check Box 94" r:id="rId96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4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1" name="Check Box 95" r:id="rId97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3</xdr:row>
                    <xdr:rowOff>79375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2" name="Check Box 96" r:id="rId98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3" name="Check Box 97" r:id="rId99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4" name="Check Box 98" r:id="rId100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5" name="Check Box 99" r:id="rId101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6" name="Check Box 100" r:id="rId102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7" name="Check Box 101" r:id="rId103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8" name="Check Box 102" r:id="rId104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9" name="Check Box 103" r:id="rId105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0" name="Check Box 104" r:id="rId106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1" name="Check Box 105" r:id="rId107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2" name="Check Box 106" r:id="rId108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3" name="Check Box 107" r:id="rId109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4" name="Check Box 108" r:id="rId110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5" name="Check Box 109" r:id="rId111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6" name="Check Box 110" r:id="rId112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7" name="Check Box 111" r:id="rId113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8" name="Check Box 112" r:id="rId114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9" name="Check Box 113" r:id="rId115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0" name="Check Box 114" r:id="rId116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1" name="Check Box 115" r:id="rId117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2" name="Check Box 116" r:id="rId118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3" name="Check Box 117" r:id="rId119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4" name="Check Box 118" r:id="rId120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5" name="Check Box 119" r:id="rId121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6" name="Check Box 120" r:id="rId122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7" name="Check Box 121" r:id="rId123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8" name="Check Box 122" r:id="rId124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9" name="Check Box 123" r:id="rId125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0" name="Check Box 124" r:id="rId126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1" name="Check Box 125" r:id="rId127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2" name="Check Box 126" r:id="rId128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3" name="Check Box 127" r:id="rId129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4" name="Check Box 128" r:id="rId130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O21"/>
  <sheetViews>
    <sheetView tabSelected="1" zoomScale="85" zoomScaleNormal="85" workbookViewId="0">
      <selection activeCell="K25" sqref="K25"/>
    </sheetView>
  </sheetViews>
  <sheetFormatPr defaultColWidth="9" defaultRowHeight="26" customHeight="1"/>
  <cols>
    <col min="1" max="1" width="17.1666666666667" style="63" customWidth="1"/>
    <col min="2" max="9" width="9.33333333333333" style="63" customWidth="1"/>
    <col min="10" max="10" width="1.33333333333333" style="63" customWidth="1"/>
    <col min="11" max="11" width="16.5" style="64" customWidth="1"/>
    <col min="12" max="12" width="17" style="64" customWidth="1"/>
    <col min="13" max="13" width="18.5" style="63" customWidth="1"/>
    <col min="14" max="14" width="16.6666666666667" style="63" customWidth="1"/>
    <col min="15" max="15" width="14.1666666666667" style="63" customWidth="1"/>
    <col min="16" max="16384" width="9" style="63"/>
  </cols>
  <sheetData>
    <row r="1" s="63" customFormat="1" ht="19.5" customHeight="1" spans="1:15">
      <c r="A1" s="65" t="s">
        <v>149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</row>
    <row r="2" s="63" customFormat="1" ht="19.5" customHeight="1" spans="1:15">
      <c r="A2" s="67" t="s">
        <v>61</v>
      </c>
      <c r="B2" s="68" t="s">
        <v>62</v>
      </c>
      <c r="C2" s="69"/>
      <c r="D2" s="70" t="s">
        <v>67</v>
      </c>
      <c r="E2" s="70"/>
      <c r="F2" s="71" t="s">
        <v>68</v>
      </c>
      <c r="G2" s="71"/>
      <c r="H2" s="71"/>
      <c r="I2" s="71"/>
      <c r="J2" s="87"/>
      <c r="K2" s="88" t="s">
        <v>57</v>
      </c>
      <c r="L2" s="71" t="s">
        <v>56</v>
      </c>
      <c r="M2" s="71"/>
      <c r="N2" s="71"/>
      <c r="O2" s="71"/>
    </row>
    <row r="3" s="63" customFormat="1" ht="19.5" customHeight="1" spans="1:15">
      <c r="A3" s="72" t="s">
        <v>150</v>
      </c>
      <c r="B3" s="73" t="s">
        <v>151</v>
      </c>
      <c r="C3" s="73"/>
      <c r="D3" s="73"/>
      <c r="E3" s="73"/>
      <c r="F3" s="73"/>
      <c r="G3" s="73"/>
      <c r="H3" s="73"/>
      <c r="I3" s="73"/>
      <c r="J3" s="87"/>
      <c r="K3" s="72" t="s">
        <v>152</v>
      </c>
      <c r="L3" s="72"/>
      <c r="M3" s="72"/>
      <c r="N3" s="72"/>
      <c r="O3" s="72"/>
    </row>
    <row r="4" s="63" customFormat="1" ht="19.5" customHeight="1" spans="1:15">
      <c r="A4" s="72"/>
      <c r="B4" s="74" t="s">
        <v>153</v>
      </c>
      <c r="C4" s="75" t="s">
        <v>154</v>
      </c>
      <c r="D4" s="299" t="s">
        <v>155</v>
      </c>
      <c r="E4" s="75" t="s">
        <v>156</v>
      </c>
      <c r="F4" s="75" t="s">
        <v>157</v>
      </c>
      <c r="G4" s="75" t="s">
        <v>158</v>
      </c>
      <c r="H4" s="75" t="s">
        <v>159</v>
      </c>
      <c r="I4" s="75" t="s">
        <v>160</v>
      </c>
      <c r="J4" s="87"/>
      <c r="K4" s="72" t="s">
        <v>161</v>
      </c>
      <c r="L4" s="72" t="s">
        <v>161</v>
      </c>
      <c r="M4" s="72" t="s">
        <v>161</v>
      </c>
      <c r="N4" s="72" t="s">
        <v>161</v>
      </c>
      <c r="O4" s="72" t="s">
        <v>162</v>
      </c>
    </row>
    <row r="5" s="63" customFormat="1" ht="19.5" customHeight="1" spans="1:15">
      <c r="A5" s="72"/>
      <c r="B5" s="74" t="s">
        <v>163</v>
      </c>
      <c r="C5" s="75" t="s">
        <v>164</v>
      </c>
      <c r="D5" s="299" t="s">
        <v>165</v>
      </c>
      <c r="E5" s="75" t="s">
        <v>166</v>
      </c>
      <c r="F5" s="75" t="s">
        <v>167</v>
      </c>
      <c r="G5" s="75" t="s">
        <v>168</v>
      </c>
      <c r="H5" s="75" t="s">
        <v>169</v>
      </c>
      <c r="I5" s="75" t="s">
        <v>170</v>
      </c>
      <c r="J5" s="87"/>
      <c r="K5" s="299" t="s">
        <v>165</v>
      </c>
      <c r="L5" s="299" t="s">
        <v>165</v>
      </c>
      <c r="M5" s="299" t="s">
        <v>165</v>
      </c>
      <c r="N5" s="89" t="s">
        <v>171</v>
      </c>
      <c r="O5" s="89" t="s">
        <v>171</v>
      </c>
    </row>
    <row r="6" s="63" customFormat="1" ht="19.5" customHeight="1" spans="1:15">
      <c r="A6" s="77" t="s">
        <v>172</v>
      </c>
      <c r="B6" s="78">
        <f>C6-1</f>
        <v>66</v>
      </c>
      <c r="C6" s="78">
        <f>D6-2</f>
        <v>67</v>
      </c>
      <c r="D6" s="79">
        <v>69</v>
      </c>
      <c r="E6" s="78">
        <f>D6+2</f>
        <v>71</v>
      </c>
      <c r="F6" s="78">
        <f>E6+2</f>
        <v>73</v>
      </c>
      <c r="G6" s="78">
        <f t="shared" ref="G6:I6" si="0">F6+1</f>
        <v>74</v>
      </c>
      <c r="H6" s="78">
        <f t="shared" si="0"/>
        <v>75</v>
      </c>
      <c r="I6" s="78">
        <f t="shared" si="0"/>
        <v>76</v>
      </c>
      <c r="J6" s="87"/>
      <c r="K6" s="90" t="s">
        <v>173</v>
      </c>
      <c r="L6" s="90" t="s">
        <v>174</v>
      </c>
      <c r="M6" s="90" t="s">
        <v>175</v>
      </c>
      <c r="N6" s="90" t="s">
        <v>176</v>
      </c>
      <c r="O6" s="90" t="s">
        <v>177</v>
      </c>
    </row>
    <row r="7" s="63" customFormat="1" ht="19.5" customHeight="1" spans="1:15">
      <c r="A7" s="75" t="s">
        <v>178</v>
      </c>
      <c r="B7" s="78">
        <f t="shared" ref="B7:B9" si="1">C7-4</f>
        <v>100</v>
      </c>
      <c r="C7" s="78">
        <f t="shared" ref="C7:C9" si="2">D7-4</f>
        <v>104</v>
      </c>
      <c r="D7" s="79">
        <v>108</v>
      </c>
      <c r="E7" s="78">
        <f t="shared" ref="E7:E9" si="3">D7+4</f>
        <v>112</v>
      </c>
      <c r="F7" s="78">
        <f>E7+4</f>
        <v>116</v>
      </c>
      <c r="G7" s="78">
        <f t="shared" ref="G7:G9" si="4">F7+6</f>
        <v>122</v>
      </c>
      <c r="H7" s="78">
        <f>G7+6</f>
        <v>128</v>
      </c>
      <c r="I7" s="78">
        <f>H7+6</f>
        <v>134</v>
      </c>
      <c r="J7" s="87"/>
      <c r="K7" s="90" t="s">
        <v>175</v>
      </c>
      <c r="L7" s="90" t="s">
        <v>175</v>
      </c>
      <c r="M7" s="90" t="s">
        <v>174</v>
      </c>
      <c r="N7" s="90" t="s">
        <v>179</v>
      </c>
      <c r="O7" s="90" t="s">
        <v>180</v>
      </c>
    </row>
    <row r="8" s="63" customFormat="1" ht="19.5" customHeight="1" spans="1:15">
      <c r="A8" s="75" t="s">
        <v>181</v>
      </c>
      <c r="B8" s="78">
        <f t="shared" si="1"/>
        <v>98</v>
      </c>
      <c r="C8" s="78">
        <f t="shared" si="2"/>
        <v>102</v>
      </c>
      <c r="D8" s="300">
        <v>106</v>
      </c>
      <c r="E8" s="78">
        <f t="shared" si="3"/>
        <v>110</v>
      </c>
      <c r="F8" s="78">
        <f>E8+5</f>
        <v>115</v>
      </c>
      <c r="G8" s="78">
        <f t="shared" si="4"/>
        <v>121</v>
      </c>
      <c r="H8" s="78">
        <f>G8+7</f>
        <v>128</v>
      </c>
      <c r="I8" s="78">
        <f>H8+7</f>
        <v>135</v>
      </c>
      <c r="J8" s="87"/>
      <c r="K8" s="90" t="s">
        <v>175</v>
      </c>
      <c r="L8" s="90" t="s">
        <v>175</v>
      </c>
      <c r="M8" s="90" t="s">
        <v>174</v>
      </c>
      <c r="N8" s="90" t="s">
        <v>182</v>
      </c>
      <c r="O8" s="90" t="s">
        <v>179</v>
      </c>
    </row>
    <row r="9" s="63" customFormat="1" ht="19.5" customHeight="1" spans="1:15">
      <c r="A9" s="75" t="s">
        <v>183</v>
      </c>
      <c r="B9" s="78">
        <f t="shared" si="1"/>
        <v>98</v>
      </c>
      <c r="C9" s="78">
        <f t="shared" si="2"/>
        <v>102</v>
      </c>
      <c r="D9" s="301" t="s">
        <v>184</v>
      </c>
      <c r="E9" s="78">
        <f t="shared" si="3"/>
        <v>110</v>
      </c>
      <c r="F9" s="78">
        <f>E9+5</f>
        <v>115</v>
      </c>
      <c r="G9" s="78">
        <f t="shared" si="4"/>
        <v>121</v>
      </c>
      <c r="H9" s="78">
        <f>G9+7</f>
        <v>128</v>
      </c>
      <c r="I9" s="78">
        <f>H9+7</f>
        <v>135</v>
      </c>
      <c r="J9" s="87"/>
      <c r="K9" s="90" t="s">
        <v>174</v>
      </c>
      <c r="L9" s="90" t="s">
        <v>174</v>
      </c>
      <c r="M9" s="90" t="s">
        <v>174</v>
      </c>
      <c r="N9" s="90" t="s">
        <v>185</v>
      </c>
      <c r="O9" s="90" t="s">
        <v>186</v>
      </c>
    </row>
    <row r="10" s="63" customFormat="1" ht="19.5" customHeight="1" spans="1:15">
      <c r="A10" s="75" t="s">
        <v>187</v>
      </c>
      <c r="B10" s="78">
        <f>C10-1.2</f>
        <v>43.1</v>
      </c>
      <c r="C10" s="78">
        <f>D10-1.2</f>
        <v>44.3</v>
      </c>
      <c r="D10" s="301" t="s">
        <v>188</v>
      </c>
      <c r="E10" s="78">
        <f>D10+1.2</f>
        <v>46.7</v>
      </c>
      <c r="F10" s="78">
        <f>E10+1.2</f>
        <v>47.9</v>
      </c>
      <c r="G10" s="78">
        <f t="shared" ref="G10:I10" si="5">F10+1.4</f>
        <v>49.3</v>
      </c>
      <c r="H10" s="78">
        <f t="shared" si="5"/>
        <v>50.7</v>
      </c>
      <c r="I10" s="78">
        <f t="shared" si="5"/>
        <v>52.1</v>
      </c>
      <c r="J10" s="87"/>
      <c r="K10" s="90" t="s">
        <v>189</v>
      </c>
      <c r="L10" s="90" t="s">
        <v>190</v>
      </c>
      <c r="M10" s="90" t="s">
        <v>189</v>
      </c>
      <c r="N10" s="90" t="s">
        <v>191</v>
      </c>
      <c r="O10" s="90" t="s">
        <v>192</v>
      </c>
    </row>
    <row r="11" s="63" customFormat="1" ht="19.5" customHeight="1" spans="1:15">
      <c r="A11" s="75" t="s">
        <v>193</v>
      </c>
      <c r="B11" s="79">
        <f>C11-0.5</f>
        <v>21</v>
      </c>
      <c r="C11" s="79">
        <f>D11-0.5</f>
        <v>21.5</v>
      </c>
      <c r="D11" s="79">
        <v>22</v>
      </c>
      <c r="E11" s="79">
        <f t="shared" ref="E11:I11" si="6">D11+0.5</f>
        <v>22.5</v>
      </c>
      <c r="F11" s="79">
        <f t="shared" si="6"/>
        <v>23</v>
      </c>
      <c r="G11" s="79">
        <f t="shared" si="6"/>
        <v>23.5</v>
      </c>
      <c r="H11" s="80">
        <f t="shared" si="6"/>
        <v>24</v>
      </c>
      <c r="I11" s="80">
        <f t="shared" si="6"/>
        <v>24.5</v>
      </c>
      <c r="J11" s="87"/>
      <c r="K11" s="90" t="s">
        <v>189</v>
      </c>
      <c r="L11" s="90" t="s">
        <v>194</v>
      </c>
      <c r="M11" s="90" t="s">
        <v>189</v>
      </c>
      <c r="N11" s="90" t="s">
        <v>185</v>
      </c>
      <c r="O11" s="90" t="s">
        <v>185</v>
      </c>
    </row>
    <row r="12" s="63" customFormat="1" ht="19.5" customHeight="1" spans="1:15">
      <c r="A12" s="75" t="s">
        <v>195</v>
      </c>
      <c r="B12" s="78">
        <f>C12-0.7</f>
        <v>18.1</v>
      </c>
      <c r="C12" s="78">
        <f>D12-0.7</f>
        <v>18.8</v>
      </c>
      <c r="D12" s="301" t="s">
        <v>196</v>
      </c>
      <c r="E12" s="78">
        <f>D12+0.7</f>
        <v>20.2</v>
      </c>
      <c r="F12" s="78">
        <f>E12+0.7</f>
        <v>20.9</v>
      </c>
      <c r="G12" s="78">
        <f t="shared" ref="G12:I12" si="7">F12+0.95</f>
        <v>21.85</v>
      </c>
      <c r="H12" s="78">
        <f t="shared" si="7"/>
        <v>22.8</v>
      </c>
      <c r="I12" s="78">
        <f t="shared" si="7"/>
        <v>23.75</v>
      </c>
      <c r="J12" s="87"/>
      <c r="K12" s="90" t="s">
        <v>194</v>
      </c>
      <c r="L12" s="90" t="s">
        <v>189</v>
      </c>
      <c r="M12" s="90" t="s">
        <v>189</v>
      </c>
      <c r="N12" s="90" t="s">
        <v>191</v>
      </c>
      <c r="O12" s="90" t="s">
        <v>197</v>
      </c>
    </row>
    <row r="13" s="63" customFormat="1" ht="19.5" customHeight="1" spans="1:15">
      <c r="A13" s="81" t="s">
        <v>198</v>
      </c>
      <c r="B13" s="82">
        <f>C13-0.4</f>
        <v>16.2</v>
      </c>
      <c r="C13" s="82">
        <f>D13-0.4</f>
        <v>16.6</v>
      </c>
      <c r="D13" s="82">
        <v>17</v>
      </c>
      <c r="E13" s="82">
        <f>D13+0.4</f>
        <v>17.4</v>
      </c>
      <c r="F13" s="82">
        <f>E13+0.4</f>
        <v>17.8</v>
      </c>
      <c r="G13" s="82">
        <f t="shared" ref="G13:I13" si="8">F13+0.6</f>
        <v>18.4</v>
      </c>
      <c r="H13" s="83">
        <f t="shared" si="8"/>
        <v>19</v>
      </c>
      <c r="I13" s="83">
        <f t="shared" si="8"/>
        <v>19.6</v>
      </c>
      <c r="J13" s="87"/>
      <c r="K13" s="90" t="s">
        <v>189</v>
      </c>
      <c r="L13" s="90" t="s">
        <v>189</v>
      </c>
      <c r="M13" s="90" t="s">
        <v>199</v>
      </c>
      <c r="N13" s="90" t="s">
        <v>185</v>
      </c>
      <c r="O13" s="90" t="s">
        <v>200</v>
      </c>
    </row>
    <row r="14" s="63" customFormat="1" ht="19.5" customHeight="1" spans="1:15">
      <c r="A14" s="81" t="s">
        <v>201</v>
      </c>
      <c r="B14" s="79">
        <f t="shared" ref="B14:B18" si="9">C14</f>
        <v>2.5</v>
      </c>
      <c r="C14" s="79">
        <f t="shared" ref="C14:C18" si="10">D14</f>
        <v>2.5</v>
      </c>
      <c r="D14" s="79">
        <v>2.5</v>
      </c>
      <c r="E14" s="79">
        <f t="shared" ref="E14:I14" si="11">D14</f>
        <v>2.5</v>
      </c>
      <c r="F14" s="79">
        <f t="shared" si="11"/>
        <v>2.5</v>
      </c>
      <c r="G14" s="79">
        <f t="shared" si="11"/>
        <v>2.5</v>
      </c>
      <c r="H14" s="80">
        <f t="shared" si="11"/>
        <v>2.5</v>
      </c>
      <c r="I14" s="80">
        <f t="shared" si="11"/>
        <v>2.5</v>
      </c>
      <c r="J14" s="87"/>
      <c r="K14" s="90" t="s">
        <v>194</v>
      </c>
      <c r="L14" s="90" t="s">
        <v>194</v>
      </c>
      <c r="M14" s="90" t="s">
        <v>194</v>
      </c>
      <c r="N14" s="90" t="s">
        <v>194</v>
      </c>
      <c r="O14" s="90" t="s">
        <v>194</v>
      </c>
    </row>
    <row r="15" s="63" customFormat="1" ht="19.5" customHeight="1" spans="1:15">
      <c r="A15" s="75" t="s">
        <v>202</v>
      </c>
      <c r="B15" s="79">
        <f>C15-1</f>
        <v>43</v>
      </c>
      <c r="C15" s="79">
        <f>D15-1</f>
        <v>44</v>
      </c>
      <c r="D15" s="79">
        <v>45</v>
      </c>
      <c r="E15" s="79">
        <f>D15+1</f>
        <v>46</v>
      </c>
      <c r="F15" s="79">
        <f>E15+1</f>
        <v>47</v>
      </c>
      <c r="G15" s="79">
        <f t="shared" ref="G15:I15" si="12">F15+1.5</f>
        <v>48.5</v>
      </c>
      <c r="H15" s="80">
        <f t="shared" si="12"/>
        <v>50</v>
      </c>
      <c r="I15" s="80">
        <f t="shared" si="12"/>
        <v>51.5</v>
      </c>
      <c r="J15" s="87"/>
      <c r="K15" s="90" t="s">
        <v>194</v>
      </c>
      <c r="L15" s="90" t="s">
        <v>194</v>
      </c>
      <c r="M15" s="90" t="s">
        <v>194</v>
      </c>
      <c r="N15" s="90" t="s">
        <v>194</v>
      </c>
      <c r="O15" s="90" t="s">
        <v>194</v>
      </c>
    </row>
    <row r="16" s="63" customFormat="1" ht="19.5" customHeight="1" spans="1:15">
      <c r="A16" s="75" t="s">
        <v>203</v>
      </c>
      <c r="B16" s="79">
        <f t="shared" si="9"/>
        <v>5</v>
      </c>
      <c r="C16" s="79">
        <f t="shared" si="10"/>
        <v>5</v>
      </c>
      <c r="D16" s="79">
        <v>5</v>
      </c>
      <c r="E16" s="79">
        <f t="shared" ref="E16:I16" si="13">D16</f>
        <v>5</v>
      </c>
      <c r="F16" s="79">
        <f t="shared" si="13"/>
        <v>5</v>
      </c>
      <c r="G16" s="79">
        <f t="shared" si="13"/>
        <v>5</v>
      </c>
      <c r="H16" s="80">
        <f t="shared" si="13"/>
        <v>5</v>
      </c>
      <c r="I16" s="80">
        <f t="shared" si="13"/>
        <v>5</v>
      </c>
      <c r="J16" s="87"/>
      <c r="K16" s="90" t="s">
        <v>204</v>
      </c>
      <c r="L16" s="90" t="s">
        <v>194</v>
      </c>
      <c r="M16" s="90" t="s">
        <v>194</v>
      </c>
      <c r="N16" s="90" t="s">
        <v>194</v>
      </c>
      <c r="O16" s="90" t="s">
        <v>194</v>
      </c>
    </row>
    <row r="17" s="63" customFormat="1" ht="19.5" customHeight="1" spans="1:15">
      <c r="A17" s="84" t="s">
        <v>205</v>
      </c>
      <c r="B17" s="79">
        <f t="shared" si="9"/>
        <v>12</v>
      </c>
      <c r="C17" s="79">
        <f>D17-1.5</f>
        <v>12</v>
      </c>
      <c r="D17" s="302">
        <v>13.5</v>
      </c>
      <c r="E17" s="79">
        <f t="shared" ref="E17:H17" si="14">D17</f>
        <v>13.5</v>
      </c>
      <c r="F17" s="79">
        <f>E17+2</f>
        <v>15.5</v>
      </c>
      <c r="G17" s="79">
        <f t="shared" si="14"/>
        <v>15.5</v>
      </c>
      <c r="H17" s="80">
        <f t="shared" si="14"/>
        <v>15.5</v>
      </c>
      <c r="I17" s="80">
        <f>H17+2</f>
        <v>17.5</v>
      </c>
      <c r="J17" s="87"/>
      <c r="K17" s="90" t="s">
        <v>194</v>
      </c>
      <c r="L17" s="90" t="s">
        <v>194</v>
      </c>
      <c r="M17" s="90" t="s">
        <v>194</v>
      </c>
      <c r="N17" s="90" t="s">
        <v>194</v>
      </c>
      <c r="O17" s="90" t="s">
        <v>194</v>
      </c>
    </row>
    <row r="18" s="63" customFormat="1" ht="19.5" customHeight="1" spans="1:15">
      <c r="A18" s="75" t="s">
        <v>206</v>
      </c>
      <c r="B18" s="79">
        <f t="shared" si="9"/>
        <v>2.5</v>
      </c>
      <c r="C18" s="79">
        <f t="shared" si="10"/>
        <v>2.5</v>
      </c>
      <c r="D18" s="79">
        <v>2.5</v>
      </c>
      <c r="E18" s="79">
        <f t="shared" ref="E18:I18" si="15">D18</f>
        <v>2.5</v>
      </c>
      <c r="F18" s="79">
        <f t="shared" si="15"/>
        <v>2.5</v>
      </c>
      <c r="G18" s="79">
        <f t="shared" si="15"/>
        <v>2.5</v>
      </c>
      <c r="H18" s="80">
        <f t="shared" si="15"/>
        <v>2.5</v>
      </c>
      <c r="I18" s="80">
        <f t="shared" si="15"/>
        <v>2.5</v>
      </c>
      <c r="J18" s="87"/>
      <c r="K18" s="90" t="s">
        <v>194</v>
      </c>
      <c r="L18" s="90" t="s">
        <v>194</v>
      </c>
      <c r="M18" s="90" t="s">
        <v>194</v>
      </c>
      <c r="N18" s="90" t="s">
        <v>194</v>
      </c>
      <c r="O18" s="90" t="s">
        <v>194</v>
      </c>
    </row>
    <row r="19" s="63" customFormat="1" ht="14.25" spans="1:15">
      <c r="A19" s="85" t="s">
        <v>207</v>
      </c>
      <c r="D19" s="86"/>
      <c r="E19" s="86"/>
      <c r="F19" s="86"/>
      <c r="G19" s="86"/>
      <c r="H19" s="86"/>
      <c r="I19" s="86"/>
      <c r="J19" s="86"/>
      <c r="K19" s="91"/>
      <c r="L19" s="91"/>
      <c r="M19" s="86"/>
      <c r="N19" s="86"/>
      <c r="O19" s="86"/>
    </row>
    <row r="20" s="63" customFormat="1" ht="14.25" spans="1:15">
      <c r="A20" s="63" t="s">
        <v>208</v>
      </c>
      <c r="D20" s="86"/>
      <c r="E20" s="86"/>
      <c r="F20" s="86"/>
      <c r="G20" s="86"/>
      <c r="H20" s="86"/>
      <c r="I20" s="86"/>
      <c r="J20" s="86"/>
      <c r="K20" s="91"/>
      <c r="L20" s="91"/>
      <c r="M20" s="86"/>
      <c r="N20" s="86"/>
      <c r="O20" s="86"/>
    </row>
    <row r="21" s="63" customFormat="1" ht="14.25" spans="1:15">
      <c r="A21" s="86"/>
      <c r="B21" s="86"/>
      <c r="C21" s="86"/>
      <c r="D21" s="86"/>
      <c r="E21" s="86"/>
      <c r="F21" s="86"/>
      <c r="G21" s="86"/>
      <c r="H21" s="86"/>
      <c r="I21" s="86"/>
      <c r="J21" s="86"/>
      <c r="K21" s="92" t="s">
        <v>209</v>
      </c>
      <c r="L21" s="92"/>
      <c r="M21" s="85" t="s">
        <v>210</v>
      </c>
      <c r="N21" s="85"/>
      <c r="O21" s="85" t="s">
        <v>211</v>
      </c>
    </row>
  </sheetData>
  <mergeCells count="8">
    <mergeCell ref="A1:O1"/>
    <mergeCell ref="B2:C2"/>
    <mergeCell ref="F2:I2"/>
    <mergeCell ref="L2:O2"/>
    <mergeCell ref="B3:I3"/>
    <mergeCell ref="K3:O3"/>
    <mergeCell ref="A3:A5"/>
    <mergeCell ref="J2:J18"/>
  </mergeCells>
  <pageMargins left="0.75" right="0.75" top="1" bottom="1" header="0.5" footer="0.5"/>
  <pageSetup paperSize="9" orientation="portrait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K52"/>
  <sheetViews>
    <sheetView zoomScale="125" zoomScaleNormal="125" workbookViewId="0">
      <selection activeCell="B4" sqref="B4:C4"/>
    </sheetView>
  </sheetViews>
  <sheetFormatPr defaultColWidth="10" defaultRowHeight="16.5" customHeight="1"/>
  <cols>
    <col min="1" max="1" width="10.8333333333333" style="189" customWidth="1"/>
    <col min="2" max="16384" width="10" style="189"/>
  </cols>
  <sheetData>
    <row r="1" ht="22.5" customHeight="1" spans="1:11">
      <c r="A1" s="190" t="s">
        <v>212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</row>
    <row r="2" ht="17.25" customHeight="1" spans="1:11">
      <c r="A2" s="191" t="s">
        <v>53</v>
      </c>
      <c r="B2" s="96" t="s">
        <v>54</v>
      </c>
      <c r="C2" s="96"/>
      <c r="D2" s="192" t="s">
        <v>55</v>
      </c>
      <c r="E2" s="192"/>
      <c r="F2" s="96" t="s">
        <v>56</v>
      </c>
      <c r="G2" s="96"/>
      <c r="H2" s="193" t="s">
        <v>57</v>
      </c>
      <c r="I2" s="274" t="s">
        <v>56</v>
      </c>
      <c r="J2" s="274"/>
      <c r="K2" s="275"/>
    </row>
    <row r="3" customHeight="1" spans="1:11">
      <c r="A3" s="194" t="s">
        <v>58</v>
      </c>
      <c r="B3" s="195"/>
      <c r="C3" s="196"/>
      <c r="D3" s="197" t="s">
        <v>59</v>
      </c>
      <c r="E3" s="198"/>
      <c r="F3" s="198"/>
      <c r="G3" s="199"/>
      <c r="H3" s="197" t="s">
        <v>60</v>
      </c>
      <c r="I3" s="198"/>
      <c r="J3" s="198"/>
      <c r="K3" s="199"/>
    </row>
    <row r="4" customHeight="1" spans="1:11">
      <c r="A4" s="200" t="s">
        <v>61</v>
      </c>
      <c r="B4" s="68" t="s">
        <v>62</v>
      </c>
      <c r="C4" s="69"/>
      <c r="D4" s="200" t="s">
        <v>63</v>
      </c>
      <c r="E4" s="201"/>
      <c r="F4" s="202">
        <v>46147</v>
      </c>
      <c r="G4" s="203"/>
      <c r="H4" s="200" t="s">
        <v>213</v>
      </c>
      <c r="I4" s="201"/>
      <c r="J4" s="227" t="s">
        <v>65</v>
      </c>
      <c r="K4" s="276" t="s">
        <v>66</v>
      </c>
    </row>
    <row r="5" customHeight="1" spans="1:11">
      <c r="A5" s="204" t="s">
        <v>67</v>
      </c>
      <c r="B5" s="68" t="s">
        <v>68</v>
      </c>
      <c r="C5" s="69"/>
      <c r="D5" s="200" t="s">
        <v>214</v>
      </c>
      <c r="E5" s="201"/>
      <c r="F5" s="205">
        <v>1</v>
      </c>
      <c r="G5" s="206"/>
      <c r="H5" s="200" t="s">
        <v>215</v>
      </c>
      <c r="I5" s="201"/>
      <c r="J5" s="227" t="s">
        <v>65</v>
      </c>
      <c r="K5" s="276" t="s">
        <v>66</v>
      </c>
    </row>
    <row r="6" customHeight="1" spans="1:11">
      <c r="A6" s="200" t="s">
        <v>71</v>
      </c>
      <c r="B6" s="207">
        <v>3</v>
      </c>
      <c r="C6" s="208">
        <v>8</v>
      </c>
      <c r="D6" s="200" t="s">
        <v>216</v>
      </c>
      <c r="E6" s="201"/>
      <c r="F6" s="205">
        <v>0.5</v>
      </c>
      <c r="G6" s="206"/>
      <c r="H6" s="209" t="s">
        <v>217</v>
      </c>
      <c r="I6" s="250"/>
      <c r="J6" s="250"/>
      <c r="K6" s="277"/>
    </row>
    <row r="7" customHeight="1" spans="1:11">
      <c r="A7" s="200" t="s">
        <v>74</v>
      </c>
      <c r="B7" s="210" t="s">
        <v>75</v>
      </c>
      <c r="C7" s="211"/>
      <c r="D7" s="200" t="s">
        <v>218</v>
      </c>
      <c r="E7" s="201"/>
      <c r="F7" s="205">
        <v>0.3</v>
      </c>
      <c r="G7" s="206"/>
      <c r="H7" s="212" t="s">
        <v>219</v>
      </c>
      <c r="I7" s="227"/>
      <c r="J7" s="227"/>
      <c r="K7" s="276"/>
    </row>
    <row r="8" customHeight="1" spans="1:11">
      <c r="A8" s="213" t="s">
        <v>78</v>
      </c>
      <c r="B8" s="214" t="s">
        <v>79</v>
      </c>
      <c r="C8" s="215"/>
      <c r="D8" s="216" t="s">
        <v>80</v>
      </c>
      <c r="E8" s="217"/>
      <c r="F8" s="218">
        <v>46140</v>
      </c>
      <c r="G8" s="219"/>
      <c r="H8" s="216"/>
      <c r="I8" s="217"/>
      <c r="J8" s="217"/>
      <c r="K8" s="278"/>
    </row>
    <row r="9" customHeight="1" spans="1:11">
      <c r="A9" s="220" t="s">
        <v>220</v>
      </c>
      <c r="B9" s="220"/>
      <c r="C9" s="220"/>
      <c r="D9" s="220"/>
      <c r="E9" s="220"/>
      <c r="F9" s="220"/>
      <c r="G9" s="220"/>
      <c r="H9" s="220"/>
      <c r="I9" s="220"/>
      <c r="J9" s="220"/>
      <c r="K9" s="220"/>
    </row>
    <row r="10" customHeight="1" spans="1:11">
      <c r="A10" s="221" t="s">
        <v>84</v>
      </c>
      <c r="B10" s="222" t="s">
        <v>85</v>
      </c>
      <c r="C10" s="223" t="s">
        <v>86</v>
      </c>
      <c r="D10" s="224"/>
      <c r="E10" s="225" t="s">
        <v>89</v>
      </c>
      <c r="F10" s="222" t="s">
        <v>85</v>
      </c>
      <c r="G10" s="223" t="s">
        <v>86</v>
      </c>
      <c r="H10" s="222"/>
      <c r="I10" s="225" t="s">
        <v>87</v>
      </c>
      <c r="J10" s="222" t="s">
        <v>85</v>
      </c>
      <c r="K10" s="279" t="s">
        <v>86</v>
      </c>
    </row>
    <row r="11" customHeight="1" spans="1:11">
      <c r="A11" s="204" t="s">
        <v>90</v>
      </c>
      <c r="B11" s="226" t="s">
        <v>85</v>
      </c>
      <c r="C11" s="227" t="s">
        <v>86</v>
      </c>
      <c r="D11" s="228"/>
      <c r="E11" s="229" t="s">
        <v>92</v>
      </c>
      <c r="F11" s="226" t="s">
        <v>85</v>
      </c>
      <c r="G11" s="227" t="s">
        <v>86</v>
      </c>
      <c r="H11" s="226"/>
      <c r="I11" s="229" t="s">
        <v>97</v>
      </c>
      <c r="J11" s="226" t="s">
        <v>85</v>
      </c>
      <c r="K11" s="276" t="s">
        <v>86</v>
      </c>
    </row>
    <row r="12" customHeight="1" spans="1:11">
      <c r="A12" s="216" t="s">
        <v>221</v>
      </c>
      <c r="B12" s="217"/>
      <c r="C12" s="217"/>
      <c r="D12" s="217"/>
      <c r="E12" s="217"/>
      <c r="F12" s="217"/>
      <c r="G12" s="217"/>
      <c r="H12" s="217"/>
      <c r="I12" s="217"/>
      <c r="J12" s="217"/>
      <c r="K12" s="278"/>
    </row>
    <row r="13" customHeight="1" spans="1:11">
      <c r="A13" s="230" t="s">
        <v>222</v>
      </c>
      <c r="B13" s="230"/>
      <c r="C13" s="230"/>
      <c r="D13" s="230"/>
      <c r="E13" s="230"/>
      <c r="F13" s="230"/>
      <c r="G13" s="230"/>
      <c r="H13" s="230"/>
      <c r="I13" s="230"/>
      <c r="J13" s="230"/>
      <c r="K13" s="230"/>
    </row>
    <row r="14" customHeight="1" spans="1:11">
      <c r="A14" s="231" t="s">
        <v>223</v>
      </c>
      <c r="B14" s="232"/>
      <c r="C14" s="232"/>
      <c r="D14" s="232"/>
      <c r="E14" s="232"/>
      <c r="F14" s="232"/>
      <c r="G14" s="232"/>
      <c r="H14" s="233"/>
      <c r="I14" s="280"/>
      <c r="J14" s="280"/>
      <c r="K14" s="281"/>
    </row>
    <row r="15" customHeight="1" spans="1:11">
      <c r="A15" s="231" t="s">
        <v>224</v>
      </c>
      <c r="B15" s="232"/>
      <c r="C15" s="232"/>
      <c r="D15" s="232"/>
      <c r="E15" s="232"/>
      <c r="F15" s="232"/>
      <c r="G15" s="232"/>
      <c r="H15" s="233"/>
      <c r="I15" s="282"/>
      <c r="J15" s="283"/>
      <c r="K15" s="284"/>
    </row>
    <row r="16" customHeight="1" spans="1:11">
      <c r="A16" s="234" t="s">
        <v>225</v>
      </c>
      <c r="B16" s="235"/>
      <c r="C16" s="235"/>
      <c r="D16" s="235"/>
      <c r="E16" s="235"/>
      <c r="F16" s="235"/>
      <c r="G16" s="235"/>
      <c r="H16" s="235"/>
      <c r="I16" s="235"/>
      <c r="J16" s="235"/>
      <c r="K16" s="285"/>
    </row>
    <row r="17" customHeight="1" spans="1:11">
      <c r="A17" s="230" t="s">
        <v>226</v>
      </c>
      <c r="B17" s="230"/>
      <c r="C17" s="230"/>
      <c r="D17" s="230"/>
      <c r="E17" s="230"/>
      <c r="F17" s="230"/>
      <c r="G17" s="230"/>
      <c r="H17" s="230"/>
      <c r="I17" s="230"/>
      <c r="J17" s="230"/>
      <c r="K17" s="230"/>
    </row>
    <row r="18" customHeight="1" spans="1:11">
      <c r="A18" s="236"/>
      <c r="B18" s="237"/>
      <c r="C18" s="237"/>
      <c r="D18" s="237"/>
      <c r="E18" s="238"/>
      <c r="F18" s="238"/>
      <c r="G18" s="238"/>
      <c r="H18" s="238"/>
      <c r="I18" s="280"/>
      <c r="J18" s="280"/>
      <c r="K18" s="281"/>
    </row>
    <row r="19" customHeight="1" spans="1:11">
      <c r="A19" s="239"/>
      <c r="B19" s="240"/>
      <c r="C19" s="240"/>
      <c r="D19" s="241"/>
      <c r="E19" s="242"/>
      <c r="F19" s="243"/>
      <c r="G19" s="243"/>
      <c r="H19" s="244"/>
      <c r="I19" s="282"/>
      <c r="J19" s="283"/>
      <c r="K19" s="284"/>
    </row>
    <row r="20" customHeight="1" spans="1:11">
      <c r="A20" s="234"/>
      <c r="B20" s="235"/>
      <c r="C20" s="235"/>
      <c r="D20" s="235"/>
      <c r="E20" s="235"/>
      <c r="F20" s="235"/>
      <c r="G20" s="235"/>
      <c r="H20" s="235"/>
      <c r="I20" s="235"/>
      <c r="J20" s="235"/>
      <c r="K20" s="285"/>
    </row>
    <row r="21" customHeight="1" spans="1:11">
      <c r="A21" s="245" t="s">
        <v>123</v>
      </c>
      <c r="B21" s="245"/>
      <c r="C21" s="245"/>
      <c r="D21" s="245"/>
      <c r="E21" s="245"/>
      <c r="F21" s="245"/>
      <c r="G21" s="245"/>
      <c r="H21" s="245"/>
      <c r="I21" s="245"/>
      <c r="J21" s="245"/>
      <c r="K21" s="245"/>
    </row>
    <row r="22" customHeight="1" spans="1:11">
      <c r="A22" s="95" t="s">
        <v>124</v>
      </c>
      <c r="B22" s="132"/>
      <c r="C22" s="132"/>
      <c r="D22" s="132"/>
      <c r="E22" s="132"/>
      <c r="F22" s="132"/>
      <c r="G22" s="132"/>
      <c r="H22" s="132"/>
      <c r="I22" s="132"/>
      <c r="J22" s="132"/>
      <c r="K22" s="168"/>
    </row>
    <row r="23" customHeight="1" spans="1:11">
      <c r="A23" s="108" t="s">
        <v>125</v>
      </c>
      <c r="B23" s="110"/>
      <c r="C23" s="227" t="s">
        <v>65</v>
      </c>
      <c r="D23" s="227" t="s">
        <v>66</v>
      </c>
      <c r="E23" s="107"/>
      <c r="F23" s="107"/>
      <c r="G23" s="107"/>
      <c r="H23" s="107"/>
      <c r="I23" s="107"/>
      <c r="J23" s="107"/>
      <c r="K23" s="162"/>
    </row>
    <row r="24" customHeight="1" spans="1:11">
      <c r="A24" s="246" t="s">
        <v>227</v>
      </c>
      <c r="B24" s="247"/>
      <c r="C24" s="247"/>
      <c r="D24" s="247"/>
      <c r="E24" s="247"/>
      <c r="F24" s="247"/>
      <c r="G24" s="247"/>
      <c r="H24" s="247"/>
      <c r="I24" s="247"/>
      <c r="J24" s="247"/>
      <c r="K24" s="286"/>
    </row>
    <row r="25" customHeight="1" spans="1:11">
      <c r="A25" s="248"/>
      <c r="B25" s="249"/>
      <c r="C25" s="249"/>
      <c r="D25" s="249"/>
      <c r="E25" s="249"/>
      <c r="F25" s="249"/>
      <c r="G25" s="249"/>
      <c r="H25" s="249"/>
      <c r="I25" s="249"/>
      <c r="J25" s="249"/>
      <c r="K25" s="287"/>
    </row>
    <row r="26" customHeight="1" spans="1:11">
      <c r="A26" s="220" t="s">
        <v>133</v>
      </c>
      <c r="B26" s="220"/>
      <c r="C26" s="220"/>
      <c r="D26" s="220"/>
      <c r="E26" s="220"/>
      <c r="F26" s="220"/>
      <c r="G26" s="220"/>
      <c r="H26" s="220"/>
      <c r="I26" s="220"/>
      <c r="J26" s="220"/>
      <c r="K26" s="220"/>
    </row>
    <row r="27" customHeight="1" spans="1:11">
      <c r="A27" s="194" t="s">
        <v>134</v>
      </c>
      <c r="B27" s="223" t="s">
        <v>95</v>
      </c>
      <c r="C27" s="223" t="s">
        <v>96</v>
      </c>
      <c r="D27" s="223" t="s">
        <v>88</v>
      </c>
      <c r="E27" s="195" t="s">
        <v>135</v>
      </c>
      <c r="F27" s="223" t="s">
        <v>95</v>
      </c>
      <c r="G27" s="223" t="s">
        <v>96</v>
      </c>
      <c r="H27" s="223" t="s">
        <v>88</v>
      </c>
      <c r="I27" s="195" t="s">
        <v>136</v>
      </c>
      <c r="J27" s="223" t="s">
        <v>95</v>
      </c>
      <c r="K27" s="279" t="s">
        <v>96</v>
      </c>
    </row>
    <row r="28" customHeight="1" spans="1:11">
      <c r="A28" s="209" t="s">
        <v>87</v>
      </c>
      <c r="B28" s="227" t="s">
        <v>95</v>
      </c>
      <c r="C28" s="227" t="s">
        <v>96</v>
      </c>
      <c r="D28" s="227" t="s">
        <v>88</v>
      </c>
      <c r="E28" s="250" t="s">
        <v>94</v>
      </c>
      <c r="F28" s="227" t="s">
        <v>95</v>
      </c>
      <c r="G28" s="227" t="s">
        <v>96</v>
      </c>
      <c r="H28" s="227" t="s">
        <v>88</v>
      </c>
      <c r="I28" s="250" t="s">
        <v>105</v>
      </c>
      <c r="J28" s="227" t="s">
        <v>95</v>
      </c>
      <c r="K28" s="276" t="s">
        <v>96</v>
      </c>
    </row>
    <row r="29" customHeight="1" spans="1:11">
      <c r="A29" s="200" t="s">
        <v>228</v>
      </c>
      <c r="B29" s="251"/>
      <c r="C29" s="251"/>
      <c r="D29" s="251"/>
      <c r="E29" s="251"/>
      <c r="F29" s="251"/>
      <c r="G29" s="251"/>
      <c r="H29" s="251"/>
      <c r="I29" s="251"/>
      <c r="J29" s="251"/>
      <c r="K29" s="288"/>
    </row>
    <row r="30" customHeight="1" spans="1:11">
      <c r="A30" s="252"/>
      <c r="B30" s="253"/>
      <c r="C30" s="253"/>
      <c r="D30" s="253"/>
      <c r="E30" s="253"/>
      <c r="F30" s="253"/>
      <c r="G30" s="253"/>
      <c r="H30" s="253"/>
      <c r="I30" s="253"/>
      <c r="J30" s="253"/>
      <c r="K30" s="289"/>
    </row>
    <row r="31" customHeight="1" spans="1:11">
      <c r="A31" s="254" t="s">
        <v>229</v>
      </c>
      <c r="B31" s="254"/>
      <c r="C31" s="254"/>
      <c r="D31" s="254"/>
      <c r="E31" s="254"/>
      <c r="F31" s="254"/>
      <c r="G31" s="254"/>
      <c r="H31" s="254"/>
      <c r="I31" s="254"/>
      <c r="J31" s="254"/>
      <c r="K31" s="254"/>
    </row>
    <row r="32" ht="17.25" customHeight="1" spans="1:11">
      <c r="A32" s="255" t="s">
        <v>230</v>
      </c>
      <c r="B32" s="256"/>
      <c r="C32" s="256"/>
      <c r="D32" s="256"/>
      <c r="E32" s="256"/>
      <c r="F32" s="256"/>
      <c r="G32" s="256"/>
      <c r="H32" s="256"/>
      <c r="I32" s="256"/>
      <c r="J32" s="256"/>
      <c r="K32" s="290"/>
    </row>
    <row r="33" ht="17.25" customHeight="1" spans="1:11">
      <c r="A33" s="257" t="s">
        <v>231</v>
      </c>
      <c r="B33" s="258"/>
      <c r="C33" s="258"/>
      <c r="D33" s="258"/>
      <c r="E33" s="258"/>
      <c r="F33" s="258"/>
      <c r="G33" s="258"/>
      <c r="H33" s="258"/>
      <c r="I33" s="258"/>
      <c r="J33" s="258"/>
      <c r="K33" s="291"/>
    </row>
    <row r="34" ht="17.25" customHeight="1" spans="1:11">
      <c r="A34" s="257" t="s">
        <v>232</v>
      </c>
      <c r="B34" s="258"/>
      <c r="C34" s="258"/>
      <c r="D34" s="258"/>
      <c r="E34" s="258"/>
      <c r="F34" s="258"/>
      <c r="G34" s="258"/>
      <c r="H34" s="258"/>
      <c r="I34" s="258"/>
      <c r="J34" s="258"/>
      <c r="K34" s="291"/>
    </row>
    <row r="35" ht="17.25" customHeight="1" spans="1:11">
      <c r="A35" s="257" t="s">
        <v>233</v>
      </c>
      <c r="B35" s="258"/>
      <c r="C35" s="258"/>
      <c r="D35" s="258"/>
      <c r="E35" s="258"/>
      <c r="F35" s="258"/>
      <c r="G35" s="258"/>
      <c r="H35" s="258"/>
      <c r="I35" s="258"/>
      <c r="J35" s="258"/>
      <c r="K35" s="291"/>
    </row>
    <row r="36" ht="17.25" customHeight="1" spans="1:11">
      <c r="A36" s="257" t="s">
        <v>234</v>
      </c>
      <c r="B36" s="258"/>
      <c r="C36" s="258"/>
      <c r="D36" s="258"/>
      <c r="E36" s="258"/>
      <c r="F36" s="258"/>
      <c r="G36" s="258"/>
      <c r="H36" s="258"/>
      <c r="I36" s="258"/>
      <c r="J36" s="258"/>
      <c r="K36" s="291"/>
    </row>
    <row r="37" ht="17.25" customHeight="1" spans="1:11">
      <c r="A37" s="257" t="s">
        <v>235</v>
      </c>
      <c r="B37" s="258"/>
      <c r="C37" s="258"/>
      <c r="D37" s="258"/>
      <c r="E37" s="258"/>
      <c r="F37" s="258"/>
      <c r="G37" s="258"/>
      <c r="H37" s="258"/>
      <c r="I37" s="258"/>
      <c r="J37" s="258"/>
      <c r="K37" s="291"/>
    </row>
    <row r="38" ht="17.25" customHeight="1" spans="1:11">
      <c r="A38" s="257"/>
      <c r="B38" s="258"/>
      <c r="C38" s="258"/>
      <c r="D38" s="258"/>
      <c r="E38" s="258"/>
      <c r="F38" s="258"/>
      <c r="G38" s="258"/>
      <c r="H38" s="258"/>
      <c r="I38" s="258"/>
      <c r="J38" s="258"/>
      <c r="K38" s="291"/>
    </row>
    <row r="39" ht="17.25" customHeight="1" spans="1:11">
      <c r="A39" s="257"/>
      <c r="B39" s="258"/>
      <c r="C39" s="258"/>
      <c r="D39" s="258"/>
      <c r="E39" s="258"/>
      <c r="F39" s="258"/>
      <c r="G39" s="258"/>
      <c r="H39" s="258"/>
      <c r="I39" s="258"/>
      <c r="J39" s="258"/>
      <c r="K39" s="291"/>
    </row>
    <row r="40" ht="17.25" customHeight="1" spans="1:11">
      <c r="A40" s="257"/>
      <c r="B40" s="258"/>
      <c r="C40" s="258"/>
      <c r="D40" s="258"/>
      <c r="E40" s="258"/>
      <c r="F40" s="258"/>
      <c r="G40" s="258"/>
      <c r="H40" s="258"/>
      <c r="I40" s="258"/>
      <c r="J40" s="258"/>
      <c r="K40" s="291"/>
    </row>
    <row r="41" ht="17.25" customHeight="1" spans="1:11">
      <c r="A41" s="257"/>
      <c r="B41" s="258"/>
      <c r="C41" s="258"/>
      <c r="D41" s="258"/>
      <c r="E41" s="258"/>
      <c r="F41" s="258"/>
      <c r="G41" s="258"/>
      <c r="H41" s="258"/>
      <c r="I41" s="258"/>
      <c r="J41" s="258"/>
      <c r="K41" s="291"/>
    </row>
    <row r="42" ht="17.25" customHeight="1" spans="1:11">
      <c r="A42" s="257"/>
      <c r="B42" s="258"/>
      <c r="C42" s="258"/>
      <c r="D42" s="258"/>
      <c r="E42" s="258"/>
      <c r="F42" s="258"/>
      <c r="G42" s="258"/>
      <c r="H42" s="258"/>
      <c r="I42" s="258"/>
      <c r="J42" s="258"/>
      <c r="K42" s="291"/>
    </row>
    <row r="43" ht="17.25" customHeight="1" spans="1:11">
      <c r="A43" s="252" t="s">
        <v>132</v>
      </c>
      <c r="B43" s="253"/>
      <c r="C43" s="253"/>
      <c r="D43" s="253"/>
      <c r="E43" s="253"/>
      <c r="F43" s="253"/>
      <c r="G43" s="253"/>
      <c r="H43" s="253"/>
      <c r="I43" s="253"/>
      <c r="J43" s="253"/>
      <c r="K43" s="289"/>
    </row>
    <row r="44" customHeight="1" spans="1:11">
      <c r="A44" s="254" t="s">
        <v>236</v>
      </c>
      <c r="B44" s="254"/>
      <c r="C44" s="254"/>
      <c r="D44" s="254"/>
      <c r="E44" s="254"/>
      <c r="F44" s="254"/>
      <c r="G44" s="254"/>
      <c r="H44" s="254"/>
      <c r="I44" s="254"/>
      <c r="J44" s="254"/>
      <c r="K44" s="254"/>
    </row>
    <row r="45" ht="18" customHeight="1" spans="1:11">
      <c r="A45" s="259" t="s">
        <v>221</v>
      </c>
      <c r="B45" s="260"/>
      <c r="C45" s="260"/>
      <c r="D45" s="260"/>
      <c r="E45" s="260"/>
      <c r="F45" s="260"/>
      <c r="G45" s="260"/>
      <c r="H45" s="260"/>
      <c r="I45" s="260"/>
      <c r="J45" s="260"/>
      <c r="K45" s="292"/>
    </row>
    <row r="46" ht="18" customHeight="1" spans="1:11">
      <c r="A46" s="259"/>
      <c r="B46" s="260"/>
      <c r="C46" s="260"/>
      <c r="D46" s="260"/>
      <c r="E46" s="260"/>
      <c r="F46" s="260"/>
      <c r="G46" s="260"/>
      <c r="H46" s="260"/>
      <c r="I46" s="260"/>
      <c r="J46" s="260"/>
      <c r="K46" s="292"/>
    </row>
    <row r="47" ht="18" customHeight="1" spans="1:11">
      <c r="A47" s="248"/>
      <c r="B47" s="249"/>
      <c r="C47" s="249"/>
      <c r="D47" s="249"/>
      <c r="E47" s="249"/>
      <c r="F47" s="249"/>
      <c r="G47" s="249"/>
      <c r="H47" s="249"/>
      <c r="I47" s="249"/>
      <c r="J47" s="249"/>
      <c r="K47" s="287"/>
    </row>
    <row r="48" ht="21" customHeight="1" spans="1:11">
      <c r="A48" s="261" t="s">
        <v>140</v>
      </c>
      <c r="B48" s="262" t="s">
        <v>141</v>
      </c>
      <c r="C48" s="262"/>
      <c r="D48" s="263" t="s">
        <v>142</v>
      </c>
      <c r="E48" s="264" t="s">
        <v>143</v>
      </c>
      <c r="F48" s="263" t="s">
        <v>144</v>
      </c>
      <c r="G48" s="265">
        <v>46132</v>
      </c>
      <c r="H48" s="266" t="s">
        <v>145</v>
      </c>
      <c r="I48" s="266"/>
      <c r="J48" s="262" t="s">
        <v>146</v>
      </c>
      <c r="K48" s="293"/>
    </row>
    <row r="49" customHeight="1" spans="1:11">
      <c r="A49" s="267" t="s">
        <v>147</v>
      </c>
      <c r="B49" s="268"/>
      <c r="C49" s="268"/>
      <c r="D49" s="268"/>
      <c r="E49" s="268"/>
      <c r="F49" s="268"/>
      <c r="G49" s="268"/>
      <c r="H49" s="268"/>
      <c r="I49" s="268"/>
      <c r="J49" s="268"/>
      <c r="K49" s="294"/>
    </row>
    <row r="50" customHeight="1" spans="1:11">
      <c r="A50" s="269" t="s">
        <v>237</v>
      </c>
      <c r="B50" s="270"/>
      <c r="C50" s="270"/>
      <c r="D50" s="270"/>
      <c r="E50" s="270"/>
      <c r="F50" s="270"/>
      <c r="G50" s="270"/>
      <c r="H50" s="270"/>
      <c r="I50" s="270"/>
      <c r="J50" s="270"/>
      <c r="K50" s="295"/>
    </row>
    <row r="51" customHeight="1" spans="1:11">
      <c r="A51" s="271"/>
      <c r="B51" s="272"/>
      <c r="C51" s="272"/>
      <c r="D51" s="272"/>
      <c r="E51" s="272"/>
      <c r="F51" s="272"/>
      <c r="G51" s="272"/>
      <c r="H51" s="272"/>
      <c r="I51" s="272"/>
      <c r="J51" s="272"/>
      <c r="K51" s="296"/>
    </row>
    <row r="52" ht="21" customHeight="1" spans="1:11">
      <c r="A52" s="261" t="s">
        <v>140</v>
      </c>
      <c r="B52" s="273"/>
      <c r="C52" s="273"/>
      <c r="D52" s="263" t="s">
        <v>142</v>
      </c>
      <c r="E52" s="263"/>
      <c r="F52" s="263" t="s">
        <v>144</v>
      </c>
      <c r="G52" s="263"/>
      <c r="H52" s="266" t="s">
        <v>145</v>
      </c>
      <c r="I52" s="266"/>
      <c r="J52" s="297"/>
      <c r="K52" s="298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H14"/>
    <mergeCell ref="I14:K14"/>
    <mergeCell ref="A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/>
  <dimension ref="A1:Q21"/>
  <sheetViews>
    <sheetView zoomScale="80" zoomScaleNormal="80" topLeftCell="B1" workbookViewId="0">
      <selection activeCell="K2" sqref="K2:Q2"/>
    </sheetView>
  </sheetViews>
  <sheetFormatPr defaultColWidth="9" defaultRowHeight="26" customHeight="1"/>
  <cols>
    <col min="1" max="1" width="17.1666666666667" style="63" customWidth="1"/>
    <col min="2" max="8" width="9.33333333333333" style="63" customWidth="1"/>
    <col min="9" max="9" width="1.33333333333333" style="63" customWidth="1"/>
    <col min="10" max="10" width="16.5" style="64" customWidth="1"/>
    <col min="11" max="11" width="17" style="64" customWidth="1"/>
    <col min="12" max="14" width="18.5" style="63" customWidth="1"/>
    <col min="15" max="15" width="16.6666666666667" style="63" customWidth="1"/>
    <col min="16" max="17" width="14.1666666666667" style="63" customWidth="1"/>
    <col min="18" max="16384" width="9" style="63"/>
  </cols>
  <sheetData>
    <row r="1" s="63" customFormat="1" ht="19.5" customHeight="1" spans="1:17">
      <c r="A1" s="65" t="s">
        <v>149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</row>
    <row r="2" s="63" customFormat="1" ht="19.5" customHeight="1" spans="1:17">
      <c r="A2" s="67" t="s">
        <v>61</v>
      </c>
      <c r="B2" s="71" t="s">
        <v>238</v>
      </c>
      <c r="C2" s="71"/>
      <c r="D2" s="70" t="s">
        <v>67</v>
      </c>
      <c r="E2" s="70"/>
      <c r="F2" s="71" t="s">
        <v>68</v>
      </c>
      <c r="G2" s="71"/>
      <c r="H2" s="71"/>
      <c r="I2" s="87"/>
      <c r="J2" s="88" t="s">
        <v>57</v>
      </c>
      <c r="K2" s="71" t="s">
        <v>56</v>
      </c>
      <c r="L2" s="71"/>
      <c r="M2" s="71"/>
      <c r="N2" s="71"/>
      <c r="O2" s="71"/>
      <c r="P2" s="71"/>
      <c r="Q2" s="71"/>
    </row>
    <row r="3" s="63" customFormat="1" ht="19.5" customHeight="1" spans="1:17">
      <c r="A3" s="72" t="s">
        <v>150</v>
      </c>
      <c r="B3" s="73" t="s">
        <v>151</v>
      </c>
      <c r="C3" s="73"/>
      <c r="D3" s="73"/>
      <c r="E3" s="73"/>
      <c r="F3" s="73"/>
      <c r="G3" s="73"/>
      <c r="H3" s="73"/>
      <c r="I3" s="87"/>
      <c r="J3" s="72" t="s">
        <v>152</v>
      </c>
      <c r="K3" s="72"/>
      <c r="L3" s="72"/>
      <c r="M3" s="72"/>
      <c r="N3" s="72"/>
      <c r="O3" s="72"/>
      <c r="P3" s="72"/>
      <c r="Q3" s="72"/>
    </row>
    <row r="4" s="63" customFormat="1" ht="19.5" customHeight="1" spans="1:17">
      <c r="A4" s="72"/>
      <c r="B4" s="74" t="s">
        <v>153</v>
      </c>
      <c r="C4" s="75" t="s">
        <v>154</v>
      </c>
      <c r="D4" s="76" t="s">
        <v>155</v>
      </c>
      <c r="E4" s="75" t="s">
        <v>156</v>
      </c>
      <c r="F4" s="75" t="s">
        <v>157</v>
      </c>
      <c r="G4" s="75" t="s">
        <v>158</v>
      </c>
      <c r="H4" s="75" t="s">
        <v>159</v>
      </c>
      <c r="I4" s="87"/>
      <c r="J4" s="72" t="s">
        <v>153</v>
      </c>
      <c r="K4" s="72" t="s">
        <v>154</v>
      </c>
      <c r="L4" s="72" t="s">
        <v>155</v>
      </c>
      <c r="M4" s="72" t="s">
        <v>156</v>
      </c>
      <c r="N4" s="72" t="s">
        <v>157</v>
      </c>
      <c r="O4" s="72" t="s">
        <v>158</v>
      </c>
      <c r="P4" s="72" t="s">
        <v>239</v>
      </c>
      <c r="Q4" s="72" t="s">
        <v>240</v>
      </c>
    </row>
    <row r="5" s="63" customFormat="1" ht="19.5" customHeight="1" spans="1:17">
      <c r="A5" s="72"/>
      <c r="B5" s="74" t="s">
        <v>163</v>
      </c>
      <c r="C5" s="75" t="s">
        <v>164</v>
      </c>
      <c r="D5" s="76" t="s">
        <v>165</v>
      </c>
      <c r="E5" s="75" t="s">
        <v>166</v>
      </c>
      <c r="F5" s="75" t="s">
        <v>167</v>
      </c>
      <c r="G5" s="75" t="s">
        <v>168</v>
      </c>
      <c r="H5" s="75" t="s">
        <v>169</v>
      </c>
      <c r="I5" s="87"/>
      <c r="J5" s="89" t="s">
        <v>241</v>
      </c>
      <c r="K5" s="89" t="s">
        <v>242</v>
      </c>
      <c r="L5" s="89" t="s">
        <v>242</v>
      </c>
      <c r="M5" s="89" t="s">
        <v>242</v>
      </c>
      <c r="N5" s="89" t="s">
        <v>243</v>
      </c>
      <c r="O5" s="89" t="s">
        <v>244</v>
      </c>
      <c r="P5" s="89" t="s">
        <v>241</v>
      </c>
      <c r="Q5" s="89" t="s">
        <v>244</v>
      </c>
    </row>
    <row r="6" s="63" customFormat="1" ht="19.5" customHeight="1" spans="1:17">
      <c r="A6" s="77" t="s">
        <v>172</v>
      </c>
      <c r="B6" s="78">
        <f>C6-1</f>
        <v>66</v>
      </c>
      <c r="C6" s="78">
        <f>D6-2</f>
        <v>67</v>
      </c>
      <c r="D6" s="84">
        <v>69</v>
      </c>
      <c r="E6" s="78">
        <f>D6+2</f>
        <v>71</v>
      </c>
      <c r="F6" s="78">
        <f>E6+2</f>
        <v>73</v>
      </c>
      <c r="G6" s="78">
        <f>F6+1</f>
        <v>74</v>
      </c>
      <c r="H6" s="78">
        <f>G6+1</f>
        <v>75</v>
      </c>
      <c r="I6" s="87"/>
      <c r="J6" s="90" t="s">
        <v>245</v>
      </c>
      <c r="K6" s="89" t="s">
        <v>246</v>
      </c>
      <c r="L6" s="89" t="s">
        <v>247</v>
      </c>
      <c r="M6" s="89" t="s">
        <v>246</v>
      </c>
      <c r="N6" s="89" t="s">
        <v>177</v>
      </c>
      <c r="O6" s="90" t="s">
        <v>185</v>
      </c>
      <c r="P6" s="90" t="s">
        <v>177</v>
      </c>
      <c r="Q6" s="90" t="s">
        <v>248</v>
      </c>
    </row>
    <row r="7" s="63" customFormat="1" ht="19.5" customHeight="1" spans="1:17">
      <c r="A7" s="75" t="s">
        <v>178</v>
      </c>
      <c r="B7" s="78">
        <f t="shared" ref="B7:B9" si="0">C7-4</f>
        <v>100</v>
      </c>
      <c r="C7" s="78">
        <f t="shared" ref="C7:C9" si="1">D7-4</f>
        <v>104</v>
      </c>
      <c r="D7" s="84">
        <v>108</v>
      </c>
      <c r="E7" s="78">
        <f t="shared" ref="E7:E9" si="2">D7+4</f>
        <v>112</v>
      </c>
      <c r="F7" s="78">
        <f>E7+4</f>
        <v>116</v>
      </c>
      <c r="G7" s="78">
        <f t="shared" ref="G7:G9" si="3">F7+6</f>
        <v>122</v>
      </c>
      <c r="H7" s="78">
        <f>G7+6</f>
        <v>128</v>
      </c>
      <c r="I7" s="87"/>
      <c r="J7" s="90" t="s">
        <v>180</v>
      </c>
      <c r="K7" s="90" t="s">
        <v>249</v>
      </c>
      <c r="L7" s="90" t="s">
        <v>180</v>
      </c>
      <c r="M7" s="90" t="s">
        <v>180</v>
      </c>
      <c r="N7" s="90" t="s">
        <v>180</v>
      </c>
      <c r="O7" s="90" t="s">
        <v>182</v>
      </c>
      <c r="P7" s="90" t="s">
        <v>250</v>
      </c>
      <c r="Q7" s="90" t="s">
        <v>251</v>
      </c>
    </row>
    <row r="8" s="63" customFormat="1" ht="19.5" customHeight="1" spans="1:17">
      <c r="A8" s="75" t="s">
        <v>181</v>
      </c>
      <c r="B8" s="78">
        <f t="shared" si="0"/>
        <v>98</v>
      </c>
      <c r="C8" s="78">
        <f t="shared" si="1"/>
        <v>102</v>
      </c>
      <c r="D8" s="185">
        <v>106</v>
      </c>
      <c r="E8" s="78">
        <f t="shared" si="2"/>
        <v>110</v>
      </c>
      <c r="F8" s="78">
        <f>E8+5</f>
        <v>115</v>
      </c>
      <c r="G8" s="78">
        <f t="shared" si="3"/>
        <v>121</v>
      </c>
      <c r="H8" s="78">
        <f>G8+7</f>
        <v>128</v>
      </c>
      <c r="I8" s="87"/>
      <c r="J8" s="90" t="s">
        <v>252</v>
      </c>
      <c r="K8" s="90" t="s">
        <v>253</v>
      </c>
      <c r="L8" s="90" t="s">
        <v>250</v>
      </c>
      <c r="M8" s="90" t="s">
        <v>179</v>
      </c>
      <c r="N8" s="90" t="s">
        <v>180</v>
      </c>
      <c r="O8" s="90" t="s">
        <v>179</v>
      </c>
      <c r="P8" s="90" t="s">
        <v>250</v>
      </c>
      <c r="Q8" s="90" t="s">
        <v>251</v>
      </c>
    </row>
    <row r="9" s="63" customFormat="1" ht="19.5" customHeight="1" spans="1:17">
      <c r="A9" s="75" t="s">
        <v>183</v>
      </c>
      <c r="B9" s="78">
        <f t="shared" si="0"/>
        <v>98</v>
      </c>
      <c r="C9" s="78">
        <f t="shared" si="1"/>
        <v>102</v>
      </c>
      <c r="D9" s="186" t="s">
        <v>184</v>
      </c>
      <c r="E9" s="78">
        <f t="shared" si="2"/>
        <v>110</v>
      </c>
      <c r="F9" s="78">
        <f>E9+5</f>
        <v>115</v>
      </c>
      <c r="G9" s="78">
        <f t="shared" si="3"/>
        <v>121</v>
      </c>
      <c r="H9" s="78">
        <f>G9+7</f>
        <v>128</v>
      </c>
      <c r="I9" s="87"/>
      <c r="J9" s="90" t="s">
        <v>179</v>
      </c>
      <c r="K9" s="90" t="s">
        <v>180</v>
      </c>
      <c r="L9" s="90" t="s">
        <v>250</v>
      </c>
      <c r="M9" s="90" t="s">
        <v>252</v>
      </c>
      <c r="N9" s="90" t="s">
        <v>180</v>
      </c>
      <c r="O9" s="90" t="s">
        <v>185</v>
      </c>
      <c r="P9" s="90" t="s">
        <v>250</v>
      </c>
      <c r="Q9" s="90" t="s">
        <v>251</v>
      </c>
    </row>
    <row r="10" s="63" customFormat="1" ht="19.5" customHeight="1" spans="1:17">
      <c r="A10" s="75" t="s">
        <v>187</v>
      </c>
      <c r="B10" s="78">
        <f>C10-1.2</f>
        <v>43.1</v>
      </c>
      <c r="C10" s="78">
        <f>D10-1.2</f>
        <v>44.3</v>
      </c>
      <c r="D10" s="186" t="s">
        <v>188</v>
      </c>
      <c r="E10" s="78">
        <f>D10+1.2</f>
        <v>46.7</v>
      </c>
      <c r="F10" s="78">
        <f>E10+1.2</f>
        <v>47.9</v>
      </c>
      <c r="G10" s="78">
        <f>F10+1.4</f>
        <v>49.3</v>
      </c>
      <c r="H10" s="78">
        <f>G10+1.4</f>
        <v>50.7</v>
      </c>
      <c r="I10" s="87"/>
      <c r="J10" s="90" t="s">
        <v>254</v>
      </c>
      <c r="K10" s="90" t="s">
        <v>252</v>
      </c>
      <c r="L10" s="90" t="s">
        <v>191</v>
      </c>
      <c r="M10" s="90" t="s">
        <v>255</v>
      </c>
      <c r="N10" s="90" t="s">
        <v>192</v>
      </c>
      <c r="O10" s="90" t="s">
        <v>256</v>
      </c>
      <c r="P10" s="90" t="s">
        <v>257</v>
      </c>
      <c r="Q10" s="90" t="s">
        <v>258</v>
      </c>
    </row>
    <row r="11" s="63" customFormat="1" ht="19.5" customHeight="1" spans="1:17">
      <c r="A11" s="75" t="s">
        <v>193</v>
      </c>
      <c r="B11" s="79">
        <f>C11-0.5</f>
        <v>21</v>
      </c>
      <c r="C11" s="79">
        <f>D11-0.5</f>
        <v>21.5</v>
      </c>
      <c r="D11" s="187">
        <v>22</v>
      </c>
      <c r="E11" s="79">
        <f t="shared" ref="E11:H11" si="4">D11+0.5</f>
        <v>22.5</v>
      </c>
      <c r="F11" s="79">
        <f t="shared" si="4"/>
        <v>23</v>
      </c>
      <c r="G11" s="79">
        <f t="shared" si="4"/>
        <v>23.5</v>
      </c>
      <c r="H11" s="79">
        <f t="shared" si="4"/>
        <v>24</v>
      </c>
      <c r="I11" s="87"/>
      <c r="J11" s="90" t="s">
        <v>259</v>
      </c>
      <c r="K11" s="90" t="s">
        <v>185</v>
      </c>
      <c r="L11" s="90" t="s">
        <v>260</v>
      </c>
      <c r="M11" s="90" t="s">
        <v>261</v>
      </c>
      <c r="N11" s="90" t="s">
        <v>185</v>
      </c>
      <c r="O11" s="90" t="s">
        <v>262</v>
      </c>
      <c r="P11" s="90" t="s">
        <v>185</v>
      </c>
      <c r="Q11" s="90" t="s">
        <v>263</v>
      </c>
    </row>
    <row r="12" s="63" customFormat="1" ht="19.5" customHeight="1" spans="1:17">
      <c r="A12" s="75" t="s">
        <v>195</v>
      </c>
      <c r="B12" s="78">
        <f>C12-0.7</f>
        <v>18.1</v>
      </c>
      <c r="C12" s="78">
        <f>D12-0.7</f>
        <v>18.8</v>
      </c>
      <c r="D12" s="186" t="s">
        <v>196</v>
      </c>
      <c r="E12" s="78">
        <f>D12+0.7</f>
        <v>20.2</v>
      </c>
      <c r="F12" s="78">
        <f>E12+0.7</f>
        <v>20.9</v>
      </c>
      <c r="G12" s="78">
        <f>F12+0.95</f>
        <v>21.85</v>
      </c>
      <c r="H12" s="78">
        <f>G12+0.95</f>
        <v>22.8</v>
      </c>
      <c r="I12" s="87"/>
      <c r="J12" s="90" t="s">
        <v>264</v>
      </c>
      <c r="K12" s="90" t="s">
        <v>265</v>
      </c>
      <c r="L12" s="90" t="s">
        <v>265</v>
      </c>
      <c r="M12" s="90" t="s">
        <v>191</v>
      </c>
      <c r="N12" s="90" t="s">
        <v>266</v>
      </c>
      <c r="O12" s="90" t="s">
        <v>185</v>
      </c>
      <c r="P12" s="90" t="s">
        <v>265</v>
      </c>
      <c r="Q12" s="90" t="s">
        <v>200</v>
      </c>
    </row>
    <row r="13" s="63" customFormat="1" ht="19.5" customHeight="1" spans="1:17">
      <c r="A13" s="81" t="s">
        <v>198</v>
      </c>
      <c r="B13" s="82">
        <f>C13-0.4</f>
        <v>16.2</v>
      </c>
      <c r="C13" s="82">
        <f>D13-0.4</f>
        <v>16.6</v>
      </c>
      <c r="D13" s="81">
        <v>17</v>
      </c>
      <c r="E13" s="82">
        <f>D13+0.4</f>
        <v>17.4</v>
      </c>
      <c r="F13" s="82">
        <f>E13+0.4</f>
        <v>17.8</v>
      </c>
      <c r="G13" s="82">
        <f>F13+0.6</f>
        <v>18.4</v>
      </c>
      <c r="H13" s="82">
        <f>G13+0.6</f>
        <v>19</v>
      </c>
      <c r="I13" s="87"/>
      <c r="J13" s="90" t="s">
        <v>192</v>
      </c>
      <c r="K13" s="90" t="s">
        <v>267</v>
      </c>
      <c r="L13" s="90" t="s">
        <v>191</v>
      </c>
      <c r="M13" s="90" t="s">
        <v>192</v>
      </c>
      <c r="N13" s="90" t="s">
        <v>268</v>
      </c>
      <c r="O13" s="90" t="s">
        <v>185</v>
      </c>
      <c r="P13" s="90" t="s">
        <v>258</v>
      </c>
      <c r="Q13" s="90" t="s">
        <v>200</v>
      </c>
    </row>
    <row r="14" s="63" customFormat="1" ht="19.5" customHeight="1" spans="1:17">
      <c r="A14" s="81" t="s">
        <v>201</v>
      </c>
      <c r="B14" s="79">
        <f t="shared" ref="B14:B18" si="5">C14</f>
        <v>2.5</v>
      </c>
      <c r="C14" s="79">
        <f t="shared" ref="C14:C18" si="6">D14</f>
        <v>2.5</v>
      </c>
      <c r="D14" s="84">
        <v>2.5</v>
      </c>
      <c r="E14" s="79">
        <f t="shared" ref="E14:H14" si="7">D14</f>
        <v>2.5</v>
      </c>
      <c r="F14" s="79">
        <f t="shared" si="7"/>
        <v>2.5</v>
      </c>
      <c r="G14" s="79">
        <f t="shared" si="7"/>
        <v>2.5</v>
      </c>
      <c r="H14" s="79">
        <f t="shared" si="7"/>
        <v>2.5</v>
      </c>
      <c r="I14" s="87"/>
      <c r="J14" s="90" t="s">
        <v>194</v>
      </c>
      <c r="K14" s="90" t="s">
        <v>194</v>
      </c>
      <c r="L14" s="90" t="s">
        <v>194</v>
      </c>
      <c r="M14" s="90" t="s">
        <v>194</v>
      </c>
      <c r="N14" s="90" t="s">
        <v>194</v>
      </c>
      <c r="O14" s="90" t="s">
        <v>194</v>
      </c>
      <c r="P14" s="90" t="s">
        <v>194</v>
      </c>
      <c r="Q14" s="90" t="s">
        <v>194</v>
      </c>
    </row>
    <row r="15" s="63" customFormat="1" ht="19.5" customHeight="1" spans="1:17">
      <c r="A15" s="75" t="s">
        <v>202</v>
      </c>
      <c r="B15" s="79">
        <f>C15-1</f>
        <v>43</v>
      </c>
      <c r="C15" s="79">
        <f>D15-1</f>
        <v>44</v>
      </c>
      <c r="D15" s="84">
        <v>45</v>
      </c>
      <c r="E15" s="79">
        <f>D15+1</f>
        <v>46</v>
      </c>
      <c r="F15" s="79">
        <f>E15+1</f>
        <v>47</v>
      </c>
      <c r="G15" s="79">
        <f>F15+1.5</f>
        <v>48.5</v>
      </c>
      <c r="H15" s="79">
        <f>G15+1.5</f>
        <v>50</v>
      </c>
      <c r="I15" s="87"/>
      <c r="J15" s="90" t="s">
        <v>194</v>
      </c>
      <c r="K15" s="90" t="s">
        <v>194</v>
      </c>
      <c r="L15" s="90" t="s">
        <v>194</v>
      </c>
      <c r="M15" s="90" t="s">
        <v>194</v>
      </c>
      <c r="N15" s="90" t="s">
        <v>194</v>
      </c>
      <c r="O15" s="90" t="s">
        <v>194</v>
      </c>
      <c r="P15" s="90" t="s">
        <v>194</v>
      </c>
      <c r="Q15" s="90" t="s">
        <v>194</v>
      </c>
    </row>
    <row r="16" s="63" customFormat="1" ht="19.5" customHeight="1" spans="1:17">
      <c r="A16" s="75" t="s">
        <v>203</v>
      </c>
      <c r="B16" s="79">
        <f t="shared" si="5"/>
        <v>5</v>
      </c>
      <c r="C16" s="79">
        <f t="shared" si="6"/>
        <v>5</v>
      </c>
      <c r="D16" s="187">
        <v>5</v>
      </c>
      <c r="E16" s="79">
        <f t="shared" ref="E16:H16" si="8">D16</f>
        <v>5</v>
      </c>
      <c r="F16" s="79">
        <f t="shared" si="8"/>
        <v>5</v>
      </c>
      <c r="G16" s="79">
        <f t="shared" si="8"/>
        <v>5</v>
      </c>
      <c r="H16" s="79">
        <f t="shared" si="8"/>
        <v>5</v>
      </c>
      <c r="I16" s="87"/>
      <c r="J16" s="90" t="s">
        <v>194</v>
      </c>
      <c r="K16" s="90" t="s">
        <v>194</v>
      </c>
      <c r="L16" s="90" t="s">
        <v>194</v>
      </c>
      <c r="M16" s="90" t="s">
        <v>194</v>
      </c>
      <c r="N16" s="90" t="s">
        <v>194</v>
      </c>
      <c r="O16" s="90" t="s">
        <v>194</v>
      </c>
      <c r="P16" s="90" t="s">
        <v>194</v>
      </c>
      <c r="Q16" s="90" t="s">
        <v>194</v>
      </c>
    </row>
    <row r="17" s="63" customFormat="1" ht="19.5" customHeight="1" spans="1:17">
      <c r="A17" s="84" t="s">
        <v>205</v>
      </c>
      <c r="B17" s="79">
        <f t="shared" si="5"/>
        <v>12</v>
      </c>
      <c r="C17" s="79">
        <f>D17-1.5</f>
        <v>12</v>
      </c>
      <c r="D17" s="188">
        <v>13.5</v>
      </c>
      <c r="E17" s="79">
        <f t="shared" ref="E17:H17" si="9">D17</f>
        <v>13.5</v>
      </c>
      <c r="F17" s="79">
        <f>E17+2</f>
        <v>15.5</v>
      </c>
      <c r="G17" s="79">
        <f t="shared" si="9"/>
        <v>15.5</v>
      </c>
      <c r="H17" s="79">
        <f t="shared" si="9"/>
        <v>15.5</v>
      </c>
      <c r="I17" s="87"/>
      <c r="J17" s="90" t="s">
        <v>194</v>
      </c>
      <c r="K17" s="90" t="s">
        <v>194</v>
      </c>
      <c r="L17" s="90" t="s">
        <v>194</v>
      </c>
      <c r="M17" s="90" t="s">
        <v>194</v>
      </c>
      <c r="N17" s="90" t="s">
        <v>194</v>
      </c>
      <c r="O17" s="90" t="s">
        <v>194</v>
      </c>
      <c r="P17" s="90" t="s">
        <v>194</v>
      </c>
      <c r="Q17" s="90" t="s">
        <v>194</v>
      </c>
    </row>
    <row r="18" s="63" customFormat="1" ht="19.5" customHeight="1" spans="1:17">
      <c r="A18" s="75" t="s">
        <v>206</v>
      </c>
      <c r="B18" s="79">
        <f t="shared" si="5"/>
        <v>2.5</v>
      </c>
      <c r="C18" s="79">
        <f t="shared" si="6"/>
        <v>2.5</v>
      </c>
      <c r="D18" s="84">
        <v>2.5</v>
      </c>
      <c r="E18" s="79">
        <f t="shared" ref="E18:H18" si="10">D18</f>
        <v>2.5</v>
      </c>
      <c r="F18" s="79">
        <f t="shared" si="10"/>
        <v>2.5</v>
      </c>
      <c r="G18" s="79">
        <f t="shared" si="10"/>
        <v>2.5</v>
      </c>
      <c r="H18" s="79">
        <f t="shared" si="10"/>
        <v>2.5</v>
      </c>
      <c r="I18" s="87"/>
      <c r="J18" s="90" t="s">
        <v>194</v>
      </c>
      <c r="K18" s="90" t="s">
        <v>194</v>
      </c>
      <c r="L18" s="90" t="s">
        <v>194</v>
      </c>
      <c r="M18" s="90" t="s">
        <v>194</v>
      </c>
      <c r="N18" s="90" t="s">
        <v>194</v>
      </c>
      <c r="O18" s="90" t="s">
        <v>194</v>
      </c>
      <c r="P18" s="90" t="s">
        <v>194</v>
      </c>
      <c r="Q18" s="90" t="s">
        <v>194</v>
      </c>
    </row>
    <row r="19" s="63" customFormat="1" ht="14.25" spans="1:17">
      <c r="A19" s="85" t="s">
        <v>207</v>
      </c>
      <c r="D19" s="86"/>
      <c r="E19" s="86"/>
      <c r="F19" s="86"/>
      <c r="G19" s="86"/>
      <c r="H19" s="86"/>
      <c r="I19" s="86"/>
      <c r="J19" s="91"/>
      <c r="K19" s="91"/>
      <c r="L19" s="86"/>
      <c r="M19" s="86"/>
      <c r="N19" s="86"/>
      <c r="O19" s="86"/>
      <c r="P19" s="86"/>
      <c r="Q19" s="86"/>
    </row>
    <row r="20" s="63" customFormat="1" ht="14.25" spans="1:17">
      <c r="A20" s="63" t="s">
        <v>208</v>
      </c>
      <c r="D20" s="86"/>
      <c r="E20" s="86"/>
      <c r="F20" s="86"/>
      <c r="G20" s="86"/>
      <c r="H20" s="86"/>
      <c r="I20" s="86"/>
      <c r="J20" s="91"/>
      <c r="K20" s="91"/>
      <c r="L20" s="86"/>
      <c r="M20" s="86"/>
      <c r="N20" s="86"/>
      <c r="O20" s="86"/>
      <c r="P20" s="86"/>
      <c r="Q20" s="86"/>
    </row>
    <row r="21" s="63" customFormat="1" ht="14.25" spans="1:17">
      <c r="A21" s="86"/>
      <c r="B21" s="86"/>
      <c r="C21" s="86"/>
      <c r="D21" s="86"/>
      <c r="E21" s="86"/>
      <c r="F21" s="86"/>
      <c r="G21" s="86"/>
      <c r="H21" s="86"/>
      <c r="I21" s="86"/>
      <c r="J21" s="92" t="s">
        <v>269</v>
      </c>
      <c r="K21" s="92"/>
      <c r="L21" s="85" t="s">
        <v>210</v>
      </c>
      <c r="M21" s="85"/>
      <c r="N21" s="85"/>
      <c r="O21" s="85"/>
      <c r="P21" s="85"/>
      <c r="Q21" s="85" t="s">
        <v>211</v>
      </c>
    </row>
  </sheetData>
  <mergeCells count="8">
    <mergeCell ref="A1:Q1"/>
    <mergeCell ref="B2:C2"/>
    <mergeCell ref="F2:H2"/>
    <mergeCell ref="K2:Q2"/>
    <mergeCell ref="B3:H3"/>
    <mergeCell ref="J3:Q3"/>
    <mergeCell ref="A3:A5"/>
    <mergeCell ref="I2:I18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1"/>
  <sheetViews>
    <sheetView zoomScale="80" zoomScaleNormal="80" workbookViewId="0">
      <selection activeCell="K24" sqref="K24"/>
    </sheetView>
  </sheetViews>
  <sheetFormatPr defaultColWidth="9" defaultRowHeight="26" customHeight="1"/>
  <cols>
    <col min="1" max="1" width="17.1666666666667" style="63" customWidth="1"/>
    <col min="2" max="9" width="9.33333333333333" style="63" customWidth="1"/>
    <col min="10" max="10" width="1.33333333333333" style="63" customWidth="1"/>
    <col min="11" max="12" width="16.5" style="64" customWidth="1"/>
    <col min="13" max="13" width="17" style="64" customWidth="1"/>
    <col min="14" max="15" width="18.5" style="63" customWidth="1"/>
    <col min="16" max="16" width="16.6666666666667" style="63" customWidth="1"/>
    <col min="17" max="18" width="14.1666666666667" style="63" customWidth="1"/>
    <col min="19" max="16384" width="9" style="63"/>
  </cols>
  <sheetData>
    <row r="1" s="63" customFormat="1" ht="19.5" customHeight="1" spans="1:18">
      <c r="A1" s="65" t="s">
        <v>149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</row>
    <row r="2" s="63" customFormat="1" ht="19.5" customHeight="1" spans="1:18">
      <c r="A2" s="67" t="s">
        <v>61</v>
      </c>
      <c r="B2" s="71" t="s">
        <v>62</v>
      </c>
      <c r="C2" s="71"/>
      <c r="D2" s="70" t="s">
        <v>67</v>
      </c>
      <c r="E2" s="70"/>
      <c r="F2" s="71" t="s">
        <v>68</v>
      </c>
      <c r="G2" s="71"/>
      <c r="H2" s="71"/>
      <c r="I2" s="71"/>
      <c r="J2" s="87"/>
      <c r="K2" s="88"/>
      <c r="L2" s="88" t="s">
        <v>57</v>
      </c>
      <c r="M2" s="71" t="s">
        <v>56</v>
      </c>
      <c r="N2" s="71"/>
      <c r="O2" s="71"/>
      <c r="P2" s="71"/>
      <c r="Q2" s="71"/>
      <c r="R2" s="71"/>
    </row>
    <row r="3" s="63" customFormat="1" ht="19.5" customHeight="1" spans="1:18">
      <c r="A3" s="72" t="s">
        <v>150</v>
      </c>
      <c r="B3" s="73" t="s">
        <v>151</v>
      </c>
      <c r="C3" s="73"/>
      <c r="D3" s="73"/>
      <c r="E3" s="73"/>
      <c r="F3" s="73"/>
      <c r="G3" s="73"/>
      <c r="H3" s="73"/>
      <c r="I3" s="73"/>
      <c r="J3" s="87"/>
      <c r="K3" s="72"/>
      <c r="L3" s="72" t="s">
        <v>152</v>
      </c>
      <c r="M3" s="72"/>
      <c r="N3" s="72"/>
      <c r="O3" s="72"/>
      <c r="P3" s="72"/>
      <c r="Q3" s="72"/>
      <c r="R3" s="72"/>
    </row>
    <row r="4" s="63" customFormat="1" ht="19.5" customHeight="1" spans="1:18">
      <c r="A4" s="72"/>
      <c r="B4" s="74" t="s">
        <v>153</v>
      </c>
      <c r="C4" s="75" t="s">
        <v>154</v>
      </c>
      <c r="D4" s="76" t="s">
        <v>155</v>
      </c>
      <c r="E4" s="75" t="s">
        <v>156</v>
      </c>
      <c r="F4" s="75" t="s">
        <v>157</v>
      </c>
      <c r="G4" s="75" t="s">
        <v>158</v>
      </c>
      <c r="H4" s="75" t="s">
        <v>159</v>
      </c>
      <c r="I4" s="75" t="s">
        <v>160</v>
      </c>
      <c r="J4" s="87"/>
      <c r="K4" s="72" t="s">
        <v>153</v>
      </c>
      <c r="L4" s="72" t="s">
        <v>154</v>
      </c>
      <c r="M4" s="72" t="s">
        <v>155</v>
      </c>
      <c r="N4" s="72" t="s">
        <v>156</v>
      </c>
      <c r="O4" s="72" t="s">
        <v>157</v>
      </c>
      <c r="P4" s="72" t="s">
        <v>158</v>
      </c>
      <c r="Q4" s="72" t="s">
        <v>239</v>
      </c>
      <c r="R4" s="72" t="s">
        <v>240</v>
      </c>
    </row>
    <row r="5" s="63" customFormat="1" ht="19.5" customHeight="1" spans="1:18">
      <c r="A5" s="72"/>
      <c r="B5" s="74" t="s">
        <v>163</v>
      </c>
      <c r="C5" s="75" t="s">
        <v>164</v>
      </c>
      <c r="D5" s="76" t="s">
        <v>165</v>
      </c>
      <c r="E5" s="75" t="s">
        <v>166</v>
      </c>
      <c r="F5" s="75" t="s">
        <v>167</v>
      </c>
      <c r="G5" s="75" t="s">
        <v>168</v>
      </c>
      <c r="H5" s="75" t="s">
        <v>169</v>
      </c>
      <c r="I5" s="75" t="s">
        <v>170</v>
      </c>
      <c r="J5" s="87"/>
      <c r="K5" s="89" t="s">
        <v>270</v>
      </c>
      <c r="L5" s="89" t="s">
        <v>271</v>
      </c>
      <c r="M5" s="89" t="s">
        <v>270</v>
      </c>
      <c r="N5" s="89" t="s">
        <v>272</v>
      </c>
      <c r="O5" s="89" t="s">
        <v>271</v>
      </c>
      <c r="P5" s="89" t="s">
        <v>273</v>
      </c>
      <c r="Q5" s="89" t="s">
        <v>270</v>
      </c>
      <c r="R5" s="89" t="s">
        <v>270</v>
      </c>
    </row>
    <row r="6" s="63" customFormat="1" ht="19.5" customHeight="1" spans="1:18">
      <c r="A6" s="77" t="s">
        <v>172</v>
      </c>
      <c r="B6" s="78">
        <f>C6-1</f>
        <v>66</v>
      </c>
      <c r="C6" s="78">
        <f>D6-2</f>
        <v>67</v>
      </c>
      <c r="D6" s="84">
        <v>69</v>
      </c>
      <c r="E6" s="78">
        <f>D6+2</f>
        <v>71</v>
      </c>
      <c r="F6" s="78">
        <f>E6+2</f>
        <v>73</v>
      </c>
      <c r="G6" s="78">
        <f t="shared" ref="G6:I6" si="0">F6+1</f>
        <v>74</v>
      </c>
      <c r="H6" s="78">
        <f t="shared" si="0"/>
        <v>75</v>
      </c>
      <c r="I6" s="78">
        <f t="shared" si="0"/>
        <v>76</v>
      </c>
      <c r="J6" s="87"/>
      <c r="K6" s="89" t="s">
        <v>177</v>
      </c>
      <c r="L6" s="89" t="s">
        <v>177</v>
      </c>
      <c r="M6" s="89" t="s">
        <v>274</v>
      </c>
      <c r="N6" s="89" t="s">
        <v>262</v>
      </c>
      <c r="O6" s="89" t="s">
        <v>275</v>
      </c>
      <c r="P6" s="90" t="s">
        <v>276</v>
      </c>
      <c r="Q6" s="90" t="s">
        <v>177</v>
      </c>
      <c r="R6" s="90" t="s">
        <v>251</v>
      </c>
    </row>
    <row r="7" s="63" customFormat="1" ht="19.5" customHeight="1" spans="1:18">
      <c r="A7" s="75" t="s">
        <v>178</v>
      </c>
      <c r="B7" s="78">
        <f t="shared" ref="B7:B9" si="1">C7-4</f>
        <v>100</v>
      </c>
      <c r="C7" s="78">
        <f t="shared" ref="C7:C9" si="2">D7-4</f>
        <v>104</v>
      </c>
      <c r="D7" s="84">
        <v>108</v>
      </c>
      <c r="E7" s="78">
        <f t="shared" ref="E7:E9" si="3">D7+4</f>
        <v>112</v>
      </c>
      <c r="F7" s="78">
        <f>E7+4</f>
        <v>116</v>
      </c>
      <c r="G7" s="78">
        <f t="shared" ref="G7:G9" si="4">F7+6</f>
        <v>122</v>
      </c>
      <c r="H7" s="78">
        <f>G7+6</f>
        <v>128</v>
      </c>
      <c r="I7" s="78">
        <f>H7+6</f>
        <v>134</v>
      </c>
      <c r="J7" s="87"/>
      <c r="K7" s="90" t="s">
        <v>277</v>
      </c>
      <c r="L7" s="90" t="s">
        <v>185</v>
      </c>
      <c r="M7" s="90" t="s">
        <v>177</v>
      </c>
      <c r="N7" s="90" t="s">
        <v>278</v>
      </c>
      <c r="O7" s="90" t="s">
        <v>185</v>
      </c>
      <c r="P7" s="90" t="s">
        <v>185</v>
      </c>
      <c r="Q7" s="90" t="s">
        <v>185</v>
      </c>
      <c r="R7" s="90" t="s">
        <v>279</v>
      </c>
    </row>
    <row r="8" s="63" customFormat="1" ht="19.5" customHeight="1" spans="1:18">
      <c r="A8" s="75" t="s">
        <v>181</v>
      </c>
      <c r="B8" s="78">
        <f t="shared" si="1"/>
        <v>98</v>
      </c>
      <c r="C8" s="78">
        <f t="shared" si="2"/>
        <v>102</v>
      </c>
      <c r="D8" s="185">
        <v>106</v>
      </c>
      <c r="E8" s="78">
        <f t="shared" si="3"/>
        <v>110</v>
      </c>
      <c r="F8" s="78">
        <f>E8+5</f>
        <v>115</v>
      </c>
      <c r="G8" s="78">
        <f t="shared" si="4"/>
        <v>121</v>
      </c>
      <c r="H8" s="78">
        <f>G8+7</f>
        <v>128</v>
      </c>
      <c r="I8" s="78">
        <f>H8+7</f>
        <v>135</v>
      </c>
      <c r="J8" s="87"/>
      <c r="K8" s="90" t="s">
        <v>279</v>
      </c>
      <c r="L8" s="90" t="s">
        <v>277</v>
      </c>
      <c r="M8" s="90" t="s">
        <v>177</v>
      </c>
      <c r="N8" s="90" t="s">
        <v>185</v>
      </c>
      <c r="O8" s="90" t="s">
        <v>185</v>
      </c>
      <c r="P8" s="90" t="s">
        <v>280</v>
      </c>
      <c r="Q8" s="90" t="s">
        <v>278</v>
      </c>
      <c r="R8" s="90" t="s">
        <v>177</v>
      </c>
    </row>
    <row r="9" s="63" customFormat="1" ht="19.5" customHeight="1" spans="1:18">
      <c r="A9" s="75" t="s">
        <v>183</v>
      </c>
      <c r="B9" s="78">
        <f t="shared" si="1"/>
        <v>98</v>
      </c>
      <c r="C9" s="78">
        <f t="shared" si="2"/>
        <v>102</v>
      </c>
      <c r="D9" s="186" t="s">
        <v>184</v>
      </c>
      <c r="E9" s="78">
        <f t="shared" si="3"/>
        <v>110</v>
      </c>
      <c r="F9" s="78">
        <f>E9+5</f>
        <v>115</v>
      </c>
      <c r="G9" s="78">
        <f t="shared" si="4"/>
        <v>121</v>
      </c>
      <c r="H9" s="78">
        <f>G9+7</f>
        <v>128</v>
      </c>
      <c r="I9" s="78">
        <f>H9+7</f>
        <v>135</v>
      </c>
      <c r="J9" s="87"/>
      <c r="K9" s="90" t="s">
        <v>279</v>
      </c>
      <c r="L9" s="90" t="s">
        <v>252</v>
      </c>
      <c r="M9" s="90" t="s">
        <v>281</v>
      </c>
      <c r="N9" s="90" t="s">
        <v>277</v>
      </c>
      <c r="O9" s="90" t="s">
        <v>281</v>
      </c>
      <c r="P9" s="90" t="s">
        <v>280</v>
      </c>
      <c r="Q9" s="90" t="s">
        <v>177</v>
      </c>
      <c r="R9" s="90" t="s">
        <v>280</v>
      </c>
    </row>
    <row r="10" s="63" customFormat="1" ht="19.5" customHeight="1" spans="1:18">
      <c r="A10" s="75" t="s">
        <v>187</v>
      </c>
      <c r="B10" s="78">
        <f>C10-1.2</f>
        <v>43.1</v>
      </c>
      <c r="C10" s="78">
        <f>D10-1.2</f>
        <v>44.3</v>
      </c>
      <c r="D10" s="186" t="s">
        <v>188</v>
      </c>
      <c r="E10" s="78">
        <f>D10+1.2</f>
        <v>46.7</v>
      </c>
      <c r="F10" s="78">
        <f>E10+1.2</f>
        <v>47.9</v>
      </c>
      <c r="G10" s="78">
        <f t="shared" ref="G10:I10" si="5">F10+1.4</f>
        <v>49.3</v>
      </c>
      <c r="H10" s="78">
        <f t="shared" si="5"/>
        <v>50.7</v>
      </c>
      <c r="I10" s="78">
        <f t="shared" si="5"/>
        <v>52.1</v>
      </c>
      <c r="J10" s="87"/>
      <c r="K10" s="90" t="s">
        <v>282</v>
      </c>
      <c r="L10" s="90" t="s">
        <v>283</v>
      </c>
      <c r="M10" s="90" t="s">
        <v>191</v>
      </c>
      <c r="N10" s="90" t="s">
        <v>191</v>
      </c>
      <c r="O10" s="90" t="s">
        <v>284</v>
      </c>
      <c r="P10" s="90" t="s">
        <v>263</v>
      </c>
      <c r="Q10" s="90" t="s">
        <v>285</v>
      </c>
      <c r="R10" s="90" t="s">
        <v>179</v>
      </c>
    </row>
    <row r="11" s="63" customFormat="1" ht="19.5" customHeight="1" spans="1:18">
      <c r="A11" s="75" t="s">
        <v>193</v>
      </c>
      <c r="B11" s="79">
        <f>C11-0.5</f>
        <v>21</v>
      </c>
      <c r="C11" s="79">
        <f>D11-0.5</f>
        <v>21.5</v>
      </c>
      <c r="D11" s="187">
        <v>22</v>
      </c>
      <c r="E11" s="79">
        <f t="shared" ref="E11:I11" si="6">D11+0.5</f>
        <v>22.5</v>
      </c>
      <c r="F11" s="79">
        <f t="shared" si="6"/>
        <v>23</v>
      </c>
      <c r="G11" s="79">
        <f t="shared" si="6"/>
        <v>23.5</v>
      </c>
      <c r="H11" s="80">
        <f t="shared" si="6"/>
        <v>24</v>
      </c>
      <c r="I11" s="80">
        <f t="shared" si="6"/>
        <v>24.5</v>
      </c>
      <c r="J11" s="87"/>
      <c r="K11" s="90" t="s">
        <v>286</v>
      </c>
      <c r="L11" s="90" t="s">
        <v>287</v>
      </c>
      <c r="M11" s="90" t="s">
        <v>185</v>
      </c>
      <c r="N11" s="90" t="s">
        <v>288</v>
      </c>
      <c r="O11" s="90" t="s">
        <v>185</v>
      </c>
      <c r="P11" s="90" t="s">
        <v>282</v>
      </c>
      <c r="Q11" s="90" t="s">
        <v>288</v>
      </c>
      <c r="R11" s="90" t="s">
        <v>191</v>
      </c>
    </row>
    <row r="12" s="63" customFormat="1" ht="19.5" customHeight="1" spans="1:18">
      <c r="A12" s="75" t="s">
        <v>195</v>
      </c>
      <c r="B12" s="78">
        <f>C12-0.7</f>
        <v>18.1</v>
      </c>
      <c r="C12" s="78">
        <f>D12-0.7</f>
        <v>18.8</v>
      </c>
      <c r="D12" s="186" t="s">
        <v>196</v>
      </c>
      <c r="E12" s="78">
        <f>D12+0.7</f>
        <v>20.2</v>
      </c>
      <c r="F12" s="78">
        <f>E12+0.7</f>
        <v>20.9</v>
      </c>
      <c r="G12" s="78">
        <f t="shared" ref="G12:I12" si="7">F12+0.95</f>
        <v>21.85</v>
      </c>
      <c r="H12" s="78">
        <f t="shared" si="7"/>
        <v>22.8</v>
      </c>
      <c r="I12" s="78">
        <f t="shared" si="7"/>
        <v>23.75</v>
      </c>
      <c r="J12" s="87"/>
      <c r="K12" s="90" t="s">
        <v>185</v>
      </c>
      <c r="L12" s="90" t="s">
        <v>289</v>
      </c>
      <c r="M12" s="90" t="s">
        <v>260</v>
      </c>
      <c r="N12" s="90" t="s">
        <v>290</v>
      </c>
      <c r="O12" s="90" t="s">
        <v>291</v>
      </c>
      <c r="P12" s="90" t="s">
        <v>292</v>
      </c>
      <c r="Q12" s="90" t="s">
        <v>185</v>
      </c>
      <c r="R12" s="90" t="s">
        <v>268</v>
      </c>
    </row>
    <row r="13" s="63" customFormat="1" ht="19.5" customHeight="1" spans="1:18">
      <c r="A13" s="81" t="s">
        <v>198</v>
      </c>
      <c r="B13" s="82">
        <f>C13-0.4</f>
        <v>16.2</v>
      </c>
      <c r="C13" s="82">
        <f>D13-0.4</f>
        <v>16.6</v>
      </c>
      <c r="D13" s="81">
        <v>17</v>
      </c>
      <c r="E13" s="82">
        <f>D13+0.4</f>
        <v>17.4</v>
      </c>
      <c r="F13" s="82">
        <f>E13+0.4</f>
        <v>17.8</v>
      </c>
      <c r="G13" s="82">
        <f t="shared" ref="G13:I13" si="8">F13+0.6</f>
        <v>18.4</v>
      </c>
      <c r="H13" s="83">
        <f t="shared" si="8"/>
        <v>19</v>
      </c>
      <c r="I13" s="83">
        <f t="shared" si="8"/>
        <v>19.6</v>
      </c>
      <c r="J13" s="87"/>
      <c r="K13" s="90" t="s">
        <v>185</v>
      </c>
      <c r="L13" s="90" t="s">
        <v>185</v>
      </c>
      <c r="M13" s="90" t="s">
        <v>185</v>
      </c>
      <c r="N13" s="90" t="s">
        <v>185</v>
      </c>
      <c r="O13" s="90" t="s">
        <v>185</v>
      </c>
      <c r="P13" s="90" t="s">
        <v>293</v>
      </c>
      <c r="Q13" s="90" t="s">
        <v>260</v>
      </c>
      <c r="R13" s="90" t="s">
        <v>294</v>
      </c>
    </row>
    <row r="14" s="63" customFormat="1" ht="19.5" customHeight="1" spans="1:18">
      <c r="A14" s="81" t="s">
        <v>201</v>
      </c>
      <c r="B14" s="79">
        <f t="shared" ref="B14:B18" si="9">C14</f>
        <v>2.5</v>
      </c>
      <c r="C14" s="79">
        <f t="shared" ref="C14:C18" si="10">D14</f>
        <v>2.5</v>
      </c>
      <c r="D14" s="84">
        <v>2.5</v>
      </c>
      <c r="E14" s="79">
        <f t="shared" ref="E14:I14" si="11">D14</f>
        <v>2.5</v>
      </c>
      <c r="F14" s="79">
        <f t="shared" si="11"/>
        <v>2.5</v>
      </c>
      <c r="G14" s="79">
        <f t="shared" si="11"/>
        <v>2.5</v>
      </c>
      <c r="H14" s="80">
        <f t="shared" si="11"/>
        <v>2.5</v>
      </c>
      <c r="I14" s="80">
        <f t="shared" si="11"/>
        <v>2.5</v>
      </c>
      <c r="J14" s="87"/>
      <c r="K14" s="90" t="s">
        <v>295</v>
      </c>
      <c r="L14" s="90" t="s">
        <v>185</v>
      </c>
      <c r="M14" s="90" t="s">
        <v>185</v>
      </c>
      <c r="N14" s="90" t="s">
        <v>185</v>
      </c>
      <c r="O14" s="90" t="s">
        <v>185</v>
      </c>
      <c r="P14" s="90" t="s">
        <v>185</v>
      </c>
      <c r="Q14" s="90" t="s">
        <v>185</v>
      </c>
      <c r="R14" s="90" t="s">
        <v>185</v>
      </c>
    </row>
    <row r="15" s="63" customFormat="1" ht="19.5" customHeight="1" spans="1:18">
      <c r="A15" s="75" t="s">
        <v>202</v>
      </c>
      <c r="B15" s="79">
        <f>C15-1</f>
        <v>43</v>
      </c>
      <c r="C15" s="79">
        <f>D15-1</f>
        <v>44</v>
      </c>
      <c r="D15" s="84">
        <v>45</v>
      </c>
      <c r="E15" s="79">
        <f>D15+1</f>
        <v>46</v>
      </c>
      <c r="F15" s="79">
        <f>E15+1</f>
        <v>47</v>
      </c>
      <c r="G15" s="79">
        <f t="shared" ref="G15:I15" si="12">F15+1.5</f>
        <v>48.5</v>
      </c>
      <c r="H15" s="80">
        <f t="shared" si="12"/>
        <v>50</v>
      </c>
      <c r="I15" s="80">
        <f t="shared" si="12"/>
        <v>51.5</v>
      </c>
      <c r="J15" s="87"/>
      <c r="K15" s="90" t="s">
        <v>185</v>
      </c>
      <c r="L15" s="90" t="s">
        <v>185</v>
      </c>
      <c r="M15" s="90" t="s">
        <v>185</v>
      </c>
      <c r="N15" s="90" t="s">
        <v>185</v>
      </c>
      <c r="O15" s="90" t="s">
        <v>185</v>
      </c>
      <c r="P15" s="90" t="s">
        <v>185</v>
      </c>
      <c r="Q15" s="90" t="s">
        <v>185</v>
      </c>
      <c r="R15" s="90" t="s">
        <v>185</v>
      </c>
    </row>
    <row r="16" s="63" customFormat="1" ht="19.5" customHeight="1" spans="1:18">
      <c r="A16" s="75" t="s">
        <v>203</v>
      </c>
      <c r="B16" s="79">
        <f t="shared" si="9"/>
        <v>5</v>
      </c>
      <c r="C16" s="79">
        <f t="shared" si="10"/>
        <v>5</v>
      </c>
      <c r="D16" s="187">
        <v>5</v>
      </c>
      <c r="E16" s="79">
        <f t="shared" ref="E16:I16" si="13">D16</f>
        <v>5</v>
      </c>
      <c r="F16" s="79">
        <f t="shared" si="13"/>
        <v>5</v>
      </c>
      <c r="G16" s="79">
        <f t="shared" si="13"/>
        <v>5</v>
      </c>
      <c r="H16" s="80">
        <f t="shared" si="13"/>
        <v>5</v>
      </c>
      <c r="I16" s="80">
        <f t="shared" si="13"/>
        <v>5</v>
      </c>
      <c r="J16" s="87"/>
      <c r="K16" s="90" t="s">
        <v>185</v>
      </c>
      <c r="L16" s="90" t="s">
        <v>185</v>
      </c>
      <c r="M16" s="90" t="s">
        <v>185</v>
      </c>
      <c r="N16" s="90" t="s">
        <v>185</v>
      </c>
      <c r="O16" s="90" t="s">
        <v>185</v>
      </c>
      <c r="P16" s="90" t="s">
        <v>185</v>
      </c>
      <c r="Q16" s="90" t="s">
        <v>185</v>
      </c>
      <c r="R16" s="90" t="s">
        <v>185</v>
      </c>
    </row>
    <row r="17" s="63" customFormat="1" ht="19.5" customHeight="1" spans="1:18">
      <c r="A17" s="84" t="s">
        <v>205</v>
      </c>
      <c r="B17" s="79">
        <f t="shared" si="9"/>
        <v>12</v>
      </c>
      <c r="C17" s="79">
        <f>D17-1.5</f>
        <v>12</v>
      </c>
      <c r="D17" s="188">
        <v>13.5</v>
      </c>
      <c r="E17" s="79">
        <f t="shared" ref="E17:H17" si="14">D17</f>
        <v>13.5</v>
      </c>
      <c r="F17" s="79">
        <f>E17+2</f>
        <v>15.5</v>
      </c>
      <c r="G17" s="79">
        <f t="shared" si="14"/>
        <v>15.5</v>
      </c>
      <c r="H17" s="80">
        <f t="shared" si="14"/>
        <v>15.5</v>
      </c>
      <c r="I17" s="80">
        <f>H17+2</f>
        <v>17.5</v>
      </c>
      <c r="J17" s="87"/>
      <c r="K17" s="90" t="s">
        <v>185</v>
      </c>
      <c r="L17" s="90" t="s">
        <v>185</v>
      </c>
      <c r="M17" s="90" t="s">
        <v>185</v>
      </c>
      <c r="N17" s="90" t="s">
        <v>185</v>
      </c>
      <c r="O17" s="90" t="s">
        <v>185</v>
      </c>
      <c r="P17" s="90" t="s">
        <v>185</v>
      </c>
      <c r="Q17" s="90" t="s">
        <v>185</v>
      </c>
      <c r="R17" s="90" t="s">
        <v>185</v>
      </c>
    </row>
    <row r="18" s="63" customFormat="1" ht="19.5" customHeight="1" spans="1:18">
      <c r="A18" s="75" t="s">
        <v>206</v>
      </c>
      <c r="B18" s="79">
        <f t="shared" si="9"/>
        <v>2.5</v>
      </c>
      <c r="C18" s="79">
        <f t="shared" si="10"/>
        <v>2.5</v>
      </c>
      <c r="D18" s="84">
        <v>2.5</v>
      </c>
      <c r="E18" s="79">
        <f t="shared" ref="E18:I18" si="15">D18</f>
        <v>2.5</v>
      </c>
      <c r="F18" s="79">
        <f t="shared" si="15"/>
        <v>2.5</v>
      </c>
      <c r="G18" s="79">
        <f t="shared" si="15"/>
        <v>2.5</v>
      </c>
      <c r="H18" s="80">
        <f t="shared" si="15"/>
        <v>2.5</v>
      </c>
      <c r="I18" s="80">
        <f t="shared" si="15"/>
        <v>2.5</v>
      </c>
      <c r="J18" s="87"/>
      <c r="K18" s="90" t="s">
        <v>185</v>
      </c>
      <c r="L18" s="90" t="s">
        <v>185</v>
      </c>
      <c r="M18" s="90" t="s">
        <v>185</v>
      </c>
      <c r="N18" s="90" t="s">
        <v>185</v>
      </c>
      <c r="O18" s="90" t="s">
        <v>185</v>
      </c>
      <c r="P18" s="90" t="s">
        <v>185</v>
      </c>
      <c r="Q18" s="90" t="s">
        <v>185</v>
      </c>
      <c r="R18" s="90" t="s">
        <v>185</v>
      </c>
    </row>
    <row r="19" s="63" customFormat="1" ht="14.25" spans="1:18">
      <c r="A19" s="85" t="s">
        <v>207</v>
      </c>
      <c r="D19" s="86"/>
      <c r="E19" s="86"/>
      <c r="F19" s="86"/>
      <c r="G19" s="86"/>
      <c r="H19" s="86"/>
      <c r="I19" s="86"/>
      <c r="J19" s="86"/>
      <c r="K19" s="91"/>
      <c r="L19" s="91"/>
      <c r="M19" s="91"/>
      <c r="N19" s="86"/>
      <c r="O19" s="86"/>
      <c r="P19" s="86"/>
      <c r="Q19" s="86"/>
      <c r="R19" s="86"/>
    </row>
    <row r="20" s="63" customFormat="1" ht="14.25" spans="1:18">
      <c r="A20" s="63" t="s">
        <v>208</v>
      </c>
      <c r="D20" s="86"/>
      <c r="E20" s="86"/>
      <c r="F20" s="86"/>
      <c r="G20" s="86"/>
      <c r="H20" s="86"/>
      <c r="I20" s="86"/>
      <c r="J20" s="86"/>
      <c r="K20" s="91"/>
      <c r="L20" s="91"/>
      <c r="M20" s="91"/>
      <c r="N20" s="86"/>
      <c r="O20" s="86"/>
      <c r="P20" s="86"/>
      <c r="Q20" s="86"/>
      <c r="R20" s="86"/>
    </row>
    <row r="21" s="63" customFormat="1" ht="14.25" spans="1:18">
      <c r="A21" s="86"/>
      <c r="B21" s="86"/>
      <c r="C21" s="86"/>
      <c r="D21" s="86"/>
      <c r="E21" s="86"/>
      <c r="F21" s="86"/>
      <c r="G21" s="86"/>
      <c r="H21" s="86"/>
      <c r="I21" s="86"/>
      <c r="J21" s="86"/>
      <c r="K21" s="92"/>
      <c r="L21" s="92" t="s">
        <v>296</v>
      </c>
      <c r="M21" s="92"/>
      <c r="N21" s="85" t="s">
        <v>210</v>
      </c>
      <c r="O21" s="85"/>
      <c r="P21" s="85"/>
      <c r="Q21" s="85"/>
      <c r="R21" s="85" t="s">
        <v>211</v>
      </c>
    </row>
  </sheetData>
  <mergeCells count="8">
    <mergeCell ref="A1:R1"/>
    <mergeCell ref="B2:C2"/>
    <mergeCell ref="F2:I2"/>
    <mergeCell ref="M2:R2"/>
    <mergeCell ref="B3:I3"/>
    <mergeCell ref="L3:R3"/>
    <mergeCell ref="A3:A5"/>
    <mergeCell ref="J2:J18"/>
  </mergeCells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1"/>
  <sheetViews>
    <sheetView zoomScale="80" zoomScaleNormal="80" workbookViewId="0">
      <selection activeCell="H4" sqref="H4:I18"/>
    </sheetView>
  </sheetViews>
  <sheetFormatPr defaultColWidth="9" defaultRowHeight="26" customHeight="1"/>
  <cols>
    <col min="1" max="1" width="17.1666666666667" style="63" customWidth="1"/>
    <col min="2" max="9" width="9.33333333333333" style="63" customWidth="1"/>
    <col min="10" max="10" width="1.33333333333333" style="63" customWidth="1"/>
    <col min="11" max="12" width="16.5" style="64" customWidth="1"/>
    <col min="13" max="13" width="17" style="64" customWidth="1"/>
    <col min="14" max="15" width="18.5" style="63" customWidth="1"/>
    <col min="16" max="16" width="16.6666666666667" style="63" customWidth="1"/>
    <col min="17" max="18" width="14.1666666666667" style="63" customWidth="1"/>
    <col min="19" max="16384" width="9" style="63"/>
  </cols>
  <sheetData>
    <row r="1" s="63" customFormat="1" ht="19.5" customHeight="1" spans="1:18">
      <c r="A1" s="65" t="s">
        <v>149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</row>
    <row r="2" s="63" customFormat="1" ht="19.5" customHeight="1" spans="1:18">
      <c r="A2" s="67" t="s">
        <v>61</v>
      </c>
      <c r="B2" s="71" t="s">
        <v>62</v>
      </c>
      <c r="C2" s="71"/>
      <c r="D2" s="70" t="s">
        <v>67</v>
      </c>
      <c r="E2" s="70"/>
      <c r="F2" s="71" t="s">
        <v>68</v>
      </c>
      <c r="G2" s="71"/>
      <c r="H2" s="71"/>
      <c r="I2" s="71"/>
      <c r="J2" s="87"/>
      <c r="K2" s="88"/>
      <c r="L2" s="88" t="s">
        <v>57</v>
      </c>
      <c r="M2" s="71" t="s">
        <v>56</v>
      </c>
      <c r="N2" s="71"/>
      <c r="O2" s="71"/>
      <c r="P2" s="71"/>
      <c r="Q2" s="71"/>
      <c r="R2" s="71"/>
    </row>
    <row r="3" s="63" customFormat="1" ht="19.5" customHeight="1" spans="1:18">
      <c r="A3" s="72" t="s">
        <v>150</v>
      </c>
      <c r="B3" s="73" t="s">
        <v>151</v>
      </c>
      <c r="C3" s="73"/>
      <c r="D3" s="73"/>
      <c r="E3" s="73"/>
      <c r="F3" s="73"/>
      <c r="G3" s="73"/>
      <c r="H3" s="73"/>
      <c r="I3" s="73"/>
      <c r="J3" s="87"/>
      <c r="K3" s="72"/>
      <c r="L3" s="72" t="s">
        <v>152</v>
      </c>
      <c r="M3" s="72"/>
      <c r="N3" s="72"/>
      <c r="O3" s="72"/>
      <c r="P3" s="72"/>
      <c r="Q3" s="72"/>
      <c r="R3" s="72"/>
    </row>
    <row r="4" s="63" customFormat="1" ht="19.5" customHeight="1" spans="1:18">
      <c r="A4" s="72"/>
      <c r="B4" s="74" t="s">
        <v>153</v>
      </c>
      <c r="C4" s="75" t="s">
        <v>154</v>
      </c>
      <c r="D4" s="76" t="s">
        <v>155</v>
      </c>
      <c r="E4" s="75" t="s">
        <v>156</v>
      </c>
      <c r="F4" s="75" t="s">
        <v>157</v>
      </c>
      <c r="G4" s="75" t="s">
        <v>158</v>
      </c>
      <c r="H4" s="75" t="s">
        <v>159</v>
      </c>
      <c r="I4" s="75" t="s">
        <v>160</v>
      </c>
      <c r="J4" s="87"/>
      <c r="K4" s="72" t="s">
        <v>153</v>
      </c>
      <c r="L4" s="72" t="s">
        <v>154</v>
      </c>
      <c r="M4" s="72" t="s">
        <v>155</v>
      </c>
      <c r="N4" s="72" t="s">
        <v>156</v>
      </c>
      <c r="O4" s="72" t="s">
        <v>157</v>
      </c>
      <c r="P4" s="72" t="s">
        <v>158</v>
      </c>
      <c r="Q4" s="72" t="s">
        <v>239</v>
      </c>
      <c r="R4" s="72" t="s">
        <v>240</v>
      </c>
    </row>
    <row r="5" s="63" customFormat="1" ht="19.5" customHeight="1" spans="1:18">
      <c r="A5" s="72"/>
      <c r="B5" s="74" t="s">
        <v>163</v>
      </c>
      <c r="C5" s="75" t="s">
        <v>164</v>
      </c>
      <c r="D5" s="76" t="s">
        <v>165</v>
      </c>
      <c r="E5" s="75" t="s">
        <v>166</v>
      </c>
      <c r="F5" s="75" t="s">
        <v>167</v>
      </c>
      <c r="G5" s="75" t="s">
        <v>168</v>
      </c>
      <c r="H5" s="75" t="s">
        <v>169</v>
      </c>
      <c r="I5" s="75" t="s">
        <v>170</v>
      </c>
      <c r="J5" s="87"/>
      <c r="K5" s="89" t="s">
        <v>171</v>
      </c>
      <c r="L5" s="89" t="s">
        <v>171</v>
      </c>
      <c r="M5" s="89" t="s">
        <v>171</v>
      </c>
      <c r="N5" s="89" t="s">
        <v>171</v>
      </c>
      <c r="O5" s="89" t="s">
        <v>171</v>
      </c>
      <c r="P5" s="89" t="s">
        <v>171</v>
      </c>
      <c r="Q5" s="89" t="s">
        <v>171</v>
      </c>
      <c r="R5" s="89" t="s">
        <v>171</v>
      </c>
    </row>
    <row r="6" s="63" customFormat="1" ht="19.5" customHeight="1" spans="1:18">
      <c r="A6" s="77" t="s">
        <v>172</v>
      </c>
      <c r="B6" s="78">
        <f>C6-1</f>
        <v>66</v>
      </c>
      <c r="C6" s="78">
        <f>D6-2</f>
        <v>67</v>
      </c>
      <c r="D6" s="84">
        <v>69</v>
      </c>
      <c r="E6" s="78">
        <f>D6+2</f>
        <v>71</v>
      </c>
      <c r="F6" s="78">
        <f>E6+2</f>
        <v>73</v>
      </c>
      <c r="G6" s="78">
        <f>F6+1</f>
        <v>74</v>
      </c>
      <c r="H6" s="78">
        <f>G6+1</f>
        <v>75</v>
      </c>
      <c r="I6" s="78">
        <f>H6+1</f>
        <v>76</v>
      </c>
      <c r="J6" s="87"/>
      <c r="K6" s="89" t="s">
        <v>185</v>
      </c>
      <c r="L6" s="89" t="s">
        <v>297</v>
      </c>
      <c r="M6" s="89" t="s">
        <v>298</v>
      </c>
      <c r="N6" s="89" t="s">
        <v>297</v>
      </c>
      <c r="O6" s="89" t="s">
        <v>177</v>
      </c>
      <c r="P6" s="90" t="s">
        <v>275</v>
      </c>
      <c r="Q6" s="90" t="s">
        <v>246</v>
      </c>
      <c r="R6" s="90" t="s">
        <v>177</v>
      </c>
    </row>
    <row r="7" s="63" customFormat="1" ht="19.5" customHeight="1" spans="1:18">
      <c r="A7" s="75" t="s">
        <v>178</v>
      </c>
      <c r="B7" s="78">
        <f t="shared" ref="B7:B9" si="0">C7-4</f>
        <v>100</v>
      </c>
      <c r="C7" s="78">
        <f t="shared" ref="C7:C9" si="1">D7-4</f>
        <v>104</v>
      </c>
      <c r="D7" s="84">
        <v>108</v>
      </c>
      <c r="E7" s="78">
        <f t="shared" ref="E7:E9" si="2">D7+4</f>
        <v>112</v>
      </c>
      <c r="F7" s="78">
        <f>E7+4</f>
        <v>116</v>
      </c>
      <c r="G7" s="78">
        <f t="shared" ref="G7:G9" si="3">F7+6</f>
        <v>122</v>
      </c>
      <c r="H7" s="78">
        <f>G7+6</f>
        <v>128</v>
      </c>
      <c r="I7" s="78">
        <f>H7+6</f>
        <v>134</v>
      </c>
      <c r="J7" s="87"/>
      <c r="K7" s="90" t="s">
        <v>185</v>
      </c>
      <c r="L7" s="90" t="s">
        <v>252</v>
      </c>
      <c r="M7" s="90" t="s">
        <v>179</v>
      </c>
      <c r="N7" s="90" t="s">
        <v>180</v>
      </c>
      <c r="O7" s="90" t="s">
        <v>180</v>
      </c>
      <c r="P7" s="90" t="s">
        <v>180</v>
      </c>
      <c r="Q7" s="90" t="s">
        <v>252</v>
      </c>
      <c r="R7" s="90" t="s">
        <v>179</v>
      </c>
    </row>
    <row r="8" s="63" customFormat="1" ht="19.5" customHeight="1" spans="1:18">
      <c r="A8" s="75" t="s">
        <v>181</v>
      </c>
      <c r="B8" s="78">
        <f t="shared" si="0"/>
        <v>98</v>
      </c>
      <c r="C8" s="78">
        <f t="shared" si="1"/>
        <v>102</v>
      </c>
      <c r="D8" s="185">
        <v>106</v>
      </c>
      <c r="E8" s="78">
        <f t="shared" si="2"/>
        <v>110</v>
      </c>
      <c r="F8" s="78">
        <f>E8+5</f>
        <v>115</v>
      </c>
      <c r="G8" s="78">
        <f t="shared" si="3"/>
        <v>121</v>
      </c>
      <c r="H8" s="78">
        <f>G8+7</f>
        <v>128</v>
      </c>
      <c r="I8" s="78">
        <f>H8+7</f>
        <v>135</v>
      </c>
      <c r="J8" s="87"/>
      <c r="K8" s="90" t="s">
        <v>185</v>
      </c>
      <c r="L8" s="90" t="s">
        <v>185</v>
      </c>
      <c r="M8" s="90" t="s">
        <v>185</v>
      </c>
      <c r="N8" s="90" t="s">
        <v>179</v>
      </c>
      <c r="O8" s="90" t="s">
        <v>185</v>
      </c>
      <c r="P8" s="90" t="s">
        <v>179</v>
      </c>
      <c r="Q8" s="90" t="s">
        <v>180</v>
      </c>
      <c r="R8" s="90" t="s">
        <v>252</v>
      </c>
    </row>
    <row r="9" s="63" customFormat="1" ht="19.5" customHeight="1" spans="1:18">
      <c r="A9" s="75" t="s">
        <v>183</v>
      </c>
      <c r="B9" s="78">
        <f t="shared" si="0"/>
        <v>98</v>
      </c>
      <c r="C9" s="78">
        <f t="shared" si="1"/>
        <v>102</v>
      </c>
      <c r="D9" s="186" t="s">
        <v>184</v>
      </c>
      <c r="E9" s="78">
        <f t="shared" si="2"/>
        <v>110</v>
      </c>
      <c r="F9" s="78">
        <f>E9+5</f>
        <v>115</v>
      </c>
      <c r="G9" s="78">
        <f t="shared" si="3"/>
        <v>121</v>
      </c>
      <c r="H9" s="78">
        <f>G9+7</f>
        <v>128</v>
      </c>
      <c r="I9" s="78">
        <f>H9+7</f>
        <v>135</v>
      </c>
      <c r="J9" s="87"/>
      <c r="K9" s="90" t="s">
        <v>280</v>
      </c>
      <c r="L9" s="90" t="s">
        <v>185</v>
      </c>
      <c r="M9" s="90" t="s">
        <v>251</v>
      </c>
      <c r="N9" s="90" t="s">
        <v>179</v>
      </c>
      <c r="O9" s="90" t="s">
        <v>186</v>
      </c>
      <c r="P9" s="90" t="s">
        <v>252</v>
      </c>
      <c r="Q9" s="90" t="s">
        <v>180</v>
      </c>
      <c r="R9" s="90" t="s">
        <v>179</v>
      </c>
    </row>
    <row r="10" s="63" customFormat="1" ht="19.5" customHeight="1" spans="1:18">
      <c r="A10" s="75" t="s">
        <v>187</v>
      </c>
      <c r="B10" s="78">
        <f>C10-1.2</f>
        <v>43.1</v>
      </c>
      <c r="C10" s="78">
        <f>D10-1.2</f>
        <v>44.3</v>
      </c>
      <c r="D10" s="186" t="s">
        <v>188</v>
      </c>
      <c r="E10" s="78">
        <f>D10+1.2</f>
        <v>46.7</v>
      </c>
      <c r="F10" s="78">
        <f>E10+1.2</f>
        <v>47.9</v>
      </c>
      <c r="G10" s="78">
        <f>F10+1.4</f>
        <v>49.3</v>
      </c>
      <c r="H10" s="78">
        <f>G10+1.4</f>
        <v>50.7</v>
      </c>
      <c r="I10" s="78">
        <f>H10+1.4</f>
        <v>52.1</v>
      </c>
      <c r="J10" s="87"/>
      <c r="K10" s="90" t="s">
        <v>192</v>
      </c>
      <c r="L10" s="90" t="s">
        <v>263</v>
      </c>
      <c r="M10" s="90" t="s">
        <v>191</v>
      </c>
      <c r="N10" s="90" t="s">
        <v>179</v>
      </c>
      <c r="O10" s="90" t="s">
        <v>192</v>
      </c>
      <c r="P10" s="90" t="s">
        <v>263</v>
      </c>
      <c r="Q10" s="90" t="s">
        <v>299</v>
      </c>
      <c r="R10" s="90" t="s">
        <v>265</v>
      </c>
    </row>
    <row r="11" s="63" customFormat="1" ht="19.5" customHeight="1" spans="1:18">
      <c r="A11" s="75" t="s">
        <v>193</v>
      </c>
      <c r="B11" s="79">
        <f>C11-0.5</f>
        <v>21</v>
      </c>
      <c r="C11" s="79">
        <f>D11-0.5</f>
        <v>21.5</v>
      </c>
      <c r="D11" s="187">
        <v>22</v>
      </c>
      <c r="E11" s="79">
        <f t="shared" ref="E11:I11" si="4">D11+0.5</f>
        <v>22.5</v>
      </c>
      <c r="F11" s="79">
        <f t="shared" si="4"/>
        <v>23</v>
      </c>
      <c r="G11" s="79">
        <f t="shared" si="4"/>
        <v>23.5</v>
      </c>
      <c r="H11" s="80">
        <f t="shared" si="4"/>
        <v>24</v>
      </c>
      <c r="I11" s="80">
        <f t="shared" si="4"/>
        <v>24.5</v>
      </c>
      <c r="J11" s="87"/>
      <c r="K11" s="90" t="s">
        <v>185</v>
      </c>
      <c r="L11" s="90" t="s">
        <v>262</v>
      </c>
      <c r="M11" s="90" t="s">
        <v>185</v>
      </c>
      <c r="N11" s="90" t="s">
        <v>288</v>
      </c>
      <c r="O11" s="90" t="s">
        <v>185</v>
      </c>
      <c r="P11" s="90" t="s">
        <v>185</v>
      </c>
      <c r="Q11" s="90" t="s">
        <v>191</v>
      </c>
      <c r="R11" s="90" t="s">
        <v>300</v>
      </c>
    </row>
    <row r="12" s="63" customFormat="1" ht="19.5" customHeight="1" spans="1:18">
      <c r="A12" s="75" t="s">
        <v>195</v>
      </c>
      <c r="B12" s="78">
        <f>C12-0.7</f>
        <v>18.1</v>
      </c>
      <c r="C12" s="78">
        <f>D12-0.7</f>
        <v>18.8</v>
      </c>
      <c r="D12" s="186" t="s">
        <v>196</v>
      </c>
      <c r="E12" s="78">
        <f>D12+0.7</f>
        <v>20.2</v>
      </c>
      <c r="F12" s="78">
        <f>E12+0.7</f>
        <v>20.9</v>
      </c>
      <c r="G12" s="78">
        <f>F12+0.95</f>
        <v>21.85</v>
      </c>
      <c r="H12" s="78">
        <f>G12+0.95</f>
        <v>22.8</v>
      </c>
      <c r="I12" s="78">
        <f>H12+0.95</f>
        <v>23.75</v>
      </c>
      <c r="J12" s="87"/>
      <c r="K12" s="90" t="s">
        <v>185</v>
      </c>
      <c r="L12" s="90" t="s">
        <v>263</v>
      </c>
      <c r="M12" s="90" t="s">
        <v>191</v>
      </c>
      <c r="N12" s="90" t="s">
        <v>290</v>
      </c>
      <c r="O12" s="90" t="s">
        <v>197</v>
      </c>
      <c r="P12" s="90" t="s">
        <v>192</v>
      </c>
      <c r="Q12" s="90" t="s">
        <v>263</v>
      </c>
      <c r="R12" s="90" t="s">
        <v>286</v>
      </c>
    </row>
    <row r="13" s="63" customFormat="1" ht="19.5" customHeight="1" spans="1:18">
      <c r="A13" s="81" t="s">
        <v>198</v>
      </c>
      <c r="B13" s="82">
        <f>C13-0.4</f>
        <v>16.2</v>
      </c>
      <c r="C13" s="82">
        <f>D13-0.4</f>
        <v>16.6</v>
      </c>
      <c r="D13" s="81">
        <v>17</v>
      </c>
      <c r="E13" s="82">
        <f>D13+0.4</f>
        <v>17.4</v>
      </c>
      <c r="F13" s="82">
        <f>E13+0.4</f>
        <v>17.8</v>
      </c>
      <c r="G13" s="82">
        <f>F13+0.6</f>
        <v>18.4</v>
      </c>
      <c r="H13" s="83">
        <f>G13+0.6</f>
        <v>19</v>
      </c>
      <c r="I13" s="83">
        <f>H13+0.6</f>
        <v>19.6</v>
      </c>
      <c r="J13" s="87"/>
      <c r="K13" s="90" t="s">
        <v>255</v>
      </c>
      <c r="L13" s="90" t="s">
        <v>185</v>
      </c>
      <c r="M13" s="90" t="s">
        <v>185</v>
      </c>
      <c r="N13" s="90" t="s">
        <v>290</v>
      </c>
      <c r="O13" s="90" t="s">
        <v>200</v>
      </c>
      <c r="P13" s="90" t="s">
        <v>185</v>
      </c>
      <c r="Q13" s="90" t="s">
        <v>301</v>
      </c>
      <c r="R13" s="90" t="s">
        <v>185</v>
      </c>
    </row>
    <row r="14" s="63" customFormat="1" ht="19.5" customHeight="1" spans="1:18">
      <c r="A14" s="81" t="s">
        <v>201</v>
      </c>
      <c r="B14" s="79">
        <f t="shared" ref="B14:B18" si="5">C14</f>
        <v>2.5</v>
      </c>
      <c r="C14" s="79">
        <f t="shared" ref="C14:C18" si="6">D14</f>
        <v>2.5</v>
      </c>
      <c r="D14" s="84">
        <v>2.5</v>
      </c>
      <c r="E14" s="79">
        <f t="shared" ref="E14:I14" si="7">D14</f>
        <v>2.5</v>
      </c>
      <c r="F14" s="79">
        <f t="shared" si="7"/>
        <v>2.5</v>
      </c>
      <c r="G14" s="79">
        <f t="shared" si="7"/>
        <v>2.5</v>
      </c>
      <c r="H14" s="80">
        <f t="shared" si="7"/>
        <v>2.5</v>
      </c>
      <c r="I14" s="80">
        <f t="shared" si="7"/>
        <v>2.5</v>
      </c>
      <c r="J14" s="87"/>
      <c r="K14" s="90" t="s">
        <v>185</v>
      </c>
      <c r="L14" s="90" t="s">
        <v>185</v>
      </c>
      <c r="M14" s="90" t="s">
        <v>185</v>
      </c>
      <c r="N14" s="90" t="s">
        <v>185</v>
      </c>
      <c r="O14" s="90" t="s">
        <v>185</v>
      </c>
      <c r="P14" s="90" t="s">
        <v>185</v>
      </c>
      <c r="Q14" s="90" t="s">
        <v>185</v>
      </c>
      <c r="R14" s="90" t="s">
        <v>185</v>
      </c>
    </row>
    <row r="15" s="63" customFormat="1" ht="19.5" customHeight="1" spans="1:18">
      <c r="A15" s="75" t="s">
        <v>202</v>
      </c>
      <c r="B15" s="79">
        <f>C15-1</f>
        <v>43</v>
      </c>
      <c r="C15" s="79">
        <f>D15-1</f>
        <v>44</v>
      </c>
      <c r="D15" s="84">
        <v>45</v>
      </c>
      <c r="E15" s="79">
        <f>D15+1</f>
        <v>46</v>
      </c>
      <c r="F15" s="79">
        <f>E15+1</f>
        <v>47</v>
      </c>
      <c r="G15" s="79">
        <f>F15+1.5</f>
        <v>48.5</v>
      </c>
      <c r="H15" s="80">
        <f>G15+1.5</f>
        <v>50</v>
      </c>
      <c r="I15" s="80">
        <f>H15+1.5</f>
        <v>51.5</v>
      </c>
      <c r="J15" s="87"/>
      <c r="K15" s="90" t="s">
        <v>185</v>
      </c>
      <c r="L15" s="90" t="s">
        <v>185</v>
      </c>
      <c r="M15" s="90" t="s">
        <v>185</v>
      </c>
      <c r="N15" s="90" t="s">
        <v>185</v>
      </c>
      <c r="O15" s="90" t="s">
        <v>185</v>
      </c>
      <c r="P15" s="90" t="s">
        <v>185</v>
      </c>
      <c r="Q15" s="90" t="s">
        <v>185</v>
      </c>
      <c r="R15" s="90" t="s">
        <v>185</v>
      </c>
    </row>
    <row r="16" s="63" customFormat="1" ht="19.5" customHeight="1" spans="1:18">
      <c r="A16" s="75" t="s">
        <v>203</v>
      </c>
      <c r="B16" s="79">
        <f t="shared" si="5"/>
        <v>5</v>
      </c>
      <c r="C16" s="79">
        <f t="shared" si="6"/>
        <v>5</v>
      </c>
      <c r="D16" s="187">
        <v>5</v>
      </c>
      <c r="E16" s="79">
        <f t="shared" ref="E16:I16" si="8">D16</f>
        <v>5</v>
      </c>
      <c r="F16" s="79">
        <f t="shared" si="8"/>
        <v>5</v>
      </c>
      <c r="G16" s="79">
        <f t="shared" si="8"/>
        <v>5</v>
      </c>
      <c r="H16" s="80">
        <f t="shared" si="8"/>
        <v>5</v>
      </c>
      <c r="I16" s="80">
        <f t="shared" si="8"/>
        <v>5</v>
      </c>
      <c r="J16" s="87"/>
      <c r="K16" s="90" t="s">
        <v>185</v>
      </c>
      <c r="L16" s="90" t="s">
        <v>185</v>
      </c>
      <c r="M16" s="90" t="s">
        <v>185</v>
      </c>
      <c r="N16" s="90" t="s">
        <v>185</v>
      </c>
      <c r="O16" s="90" t="s">
        <v>185</v>
      </c>
      <c r="P16" s="90" t="s">
        <v>185</v>
      </c>
      <c r="Q16" s="90" t="s">
        <v>185</v>
      </c>
      <c r="R16" s="90" t="s">
        <v>185</v>
      </c>
    </row>
    <row r="17" s="63" customFormat="1" ht="19.5" customHeight="1" spans="1:18">
      <c r="A17" s="84" t="s">
        <v>205</v>
      </c>
      <c r="B17" s="79">
        <f t="shared" si="5"/>
        <v>12</v>
      </c>
      <c r="C17" s="79">
        <f>D17-1.5</f>
        <v>12</v>
      </c>
      <c r="D17" s="188">
        <v>13.5</v>
      </c>
      <c r="E17" s="79">
        <f t="shared" ref="E17:H17" si="9">D17</f>
        <v>13.5</v>
      </c>
      <c r="F17" s="79">
        <f>E17+2</f>
        <v>15.5</v>
      </c>
      <c r="G17" s="79">
        <f t="shared" si="9"/>
        <v>15.5</v>
      </c>
      <c r="H17" s="80">
        <f t="shared" si="9"/>
        <v>15.5</v>
      </c>
      <c r="I17" s="80">
        <f>H17+2</f>
        <v>17.5</v>
      </c>
      <c r="J17" s="87"/>
      <c r="K17" s="90" t="s">
        <v>185</v>
      </c>
      <c r="L17" s="90" t="s">
        <v>185</v>
      </c>
      <c r="M17" s="90" t="s">
        <v>185</v>
      </c>
      <c r="N17" s="90" t="s">
        <v>185</v>
      </c>
      <c r="O17" s="90" t="s">
        <v>185</v>
      </c>
      <c r="P17" s="90" t="s">
        <v>185</v>
      </c>
      <c r="Q17" s="90" t="s">
        <v>185</v>
      </c>
      <c r="R17" s="90" t="s">
        <v>185</v>
      </c>
    </row>
    <row r="18" s="63" customFormat="1" ht="19.5" customHeight="1" spans="1:18">
      <c r="A18" s="75" t="s">
        <v>206</v>
      </c>
      <c r="B18" s="79">
        <f t="shared" si="5"/>
        <v>2.5</v>
      </c>
      <c r="C18" s="79">
        <f t="shared" si="6"/>
        <v>2.5</v>
      </c>
      <c r="D18" s="84">
        <v>2.5</v>
      </c>
      <c r="E18" s="79">
        <f t="shared" ref="E18:I18" si="10">D18</f>
        <v>2.5</v>
      </c>
      <c r="F18" s="79">
        <f t="shared" si="10"/>
        <v>2.5</v>
      </c>
      <c r="G18" s="79">
        <f t="shared" si="10"/>
        <v>2.5</v>
      </c>
      <c r="H18" s="80">
        <f t="shared" si="10"/>
        <v>2.5</v>
      </c>
      <c r="I18" s="80">
        <f t="shared" si="10"/>
        <v>2.5</v>
      </c>
      <c r="J18" s="87"/>
      <c r="K18" s="90" t="s">
        <v>185</v>
      </c>
      <c r="L18" s="90" t="s">
        <v>185</v>
      </c>
      <c r="M18" s="90" t="s">
        <v>185</v>
      </c>
      <c r="N18" s="90" t="s">
        <v>185</v>
      </c>
      <c r="O18" s="90" t="s">
        <v>185</v>
      </c>
      <c r="P18" s="90" t="s">
        <v>185</v>
      </c>
      <c r="Q18" s="90" t="s">
        <v>185</v>
      </c>
      <c r="R18" s="90" t="s">
        <v>185</v>
      </c>
    </row>
    <row r="19" s="63" customFormat="1" ht="14.25" spans="1:18">
      <c r="A19" s="85" t="s">
        <v>207</v>
      </c>
      <c r="D19" s="86"/>
      <c r="E19" s="86"/>
      <c r="F19" s="86"/>
      <c r="G19" s="86"/>
      <c r="H19" s="86"/>
      <c r="I19" s="86"/>
      <c r="J19" s="86"/>
      <c r="K19" s="91"/>
      <c r="L19" s="91"/>
      <c r="M19" s="91"/>
      <c r="N19" s="86"/>
      <c r="O19" s="86"/>
      <c r="P19" s="86"/>
      <c r="Q19" s="86"/>
      <c r="R19" s="86"/>
    </row>
    <row r="20" s="63" customFormat="1" ht="14.25" spans="1:18">
      <c r="A20" s="63" t="s">
        <v>208</v>
      </c>
      <c r="D20" s="86"/>
      <c r="E20" s="86"/>
      <c r="F20" s="86"/>
      <c r="G20" s="86"/>
      <c r="H20" s="86"/>
      <c r="I20" s="86"/>
      <c r="J20" s="86"/>
      <c r="K20" s="91"/>
      <c r="L20" s="91"/>
      <c r="M20" s="91"/>
      <c r="N20" s="86"/>
      <c r="O20" s="86"/>
      <c r="P20" s="86"/>
      <c r="Q20" s="86"/>
      <c r="R20" s="86"/>
    </row>
    <row r="21" s="63" customFormat="1" ht="14.25" spans="1:18">
      <c r="A21" s="86"/>
      <c r="B21" s="86"/>
      <c r="C21" s="86"/>
      <c r="D21" s="86"/>
      <c r="E21" s="86"/>
      <c r="F21" s="86"/>
      <c r="G21" s="86"/>
      <c r="H21" s="86"/>
      <c r="I21" s="86"/>
      <c r="J21" s="86"/>
      <c r="K21" s="92"/>
      <c r="L21" s="92" t="s">
        <v>296</v>
      </c>
      <c r="M21" s="92"/>
      <c r="N21" s="85" t="s">
        <v>210</v>
      </c>
      <c r="O21" s="85"/>
      <c r="P21" s="85"/>
      <c r="Q21" s="85"/>
      <c r="R21" s="85" t="s">
        <v>211</v>
      </c>
    </row>
  </sheetData>
  <mergeCells count="8">
    <mergeCell ref="A1:R1"/>
    <mergeCell ref="B2:C2"/>
    <mergeCell ref="F2:I2"/>
    <mergeCell ref="M2:R2"/>
    <mergeCell ref="B3:I3"/>
    <mergeCell ref="L3:R3"/>
    <mergeCell ref="A3:A5"/>
    <mergeCell ref="J2:J18"/>
  </mergeCells>
  <pageMargins left="0.75" right="0.75" top="1" bottom="1" header="0.5" footer="0.5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8"/>
  <dimension ref="A1:M45"/>
  <sheetViews>
    <sheetView zoomScale="125" zoomScaleNormal="125" workbookViewId="0">
      <selection activeCell="G43" sqref="G43"/>
    </sheetView>
  </sheetViews>
  <sheetFormatPr defaultColWidth="10.1666666666667" defaultRowHeight="14.25"/>
  <cols>
    <col min="1" max="1" width="9.66666666666667" style="93" customWidth="1"/>
    <col min="2" max="2" width="11.1666666666667" style="93" customWidth="1"/>
    <col min="3" max="3" width="9.16666666666667" style="93" customWidth="1"/>
    <col min="4" max="4" width="9.5" style="93" customWidth="1"/>
    <col min="5" max="5" width="10.1666666666667" style="93" customWidth="1"/>
    <col min="6" max="6" width="10.3333333333333" style="93" customWidth="1"/>
    <col min="7" max="7" width="9.5" style="93" customWidth="1"/>
    <col min="8" max="8" width="9.16666666666667" style="93" customWidth="1"/>
    <col min="9" max="9" width="8.16666666666667" style="93" customWidth="1"/>
    <col min="10" max="10" width="10.5" style="93" customWidth="1"/>
    <col min="11" max="11" width="12.1666666666667" style="93" customWidth="1"/>
    <col min="12" max="16384" width="10.1666666666667" style="93"/>
  </cols>
  <sheetData>
    <row r="1" ht="26.25" spans="1:11">
      <c r="A1" s="94" t="s">
        <v>302</v>
      </c>
      <c r="B1" s="94"/>
      <c r="C1" s="94"/>
      <c r="D1" s="94"/>
      <c r="E1" s="94"/>
      <c r="F1" s="94"/>
      <c r="G1" s="94"/>
      <c r="H1" s="94"/>
      <c r="I1" s="94"/>
      <c r="J1" s="94"/>
      <c r="K1" s="94"/>
    </row>
    <row r="2" ht="15" spans="1:11">
      <c r="A2" s="95" t="s">
        <v>53</v>
      </c>
      <c r="B2" s="96" t="s">
        <v>54</v>
      </c>
      <c r="C2" s="96"/>
      <c r="D2" s="97" t="s">
        <v>61</v>
      </c>
      <c r="E2" s="68" t="s">
        <v>62</v>
      </c>
      <c r="F2" s="69"/>
      <c r="G2" s="100" t="s">
        <v>68</v>
      </c>
      <c r="H2" s="101"/>
      <c r="I2" s="132" t="s">
        <v>57</v>
      </c>
      <c r="J2" s="160" t="s">
        <v>56</v>
      </c>
      <c r="K2" s="183"/>
    </row>
    <row r="3" spans="1:11">
      <c r="A3" s="102" t="s">
        <v>74</v>
      </c>
      <c r="B3" s="103">
        <v>10500</v>
      </c>
      <c r="C3" s="103"/>
      <c r="D3" s="104" t="s">
        <v>303</v>
      </c>
      <c r="E3" s="105">
        <v>46147</v>
      </c>
      <c r="F3" s="106"/>
      <c r="G3" s="106"/>
      <c r="H3" s="107" t="s">
        <v>304</v>
      </c>
      <c r="I3" s="107"/>
      <c r="J3" s="107"/>
      <c r="K3" s="162"/>
    </row>
    <row r="4" spans="1:11">
      <c r="A4" s="108" t="s">
        <v>71</v>
      </c>
      <c r="B4" s="109">
        <v>3</v>
      </c>
      <c r="C4" s="109">
        <v>8</v>
      </c>
      <c r="D4" s="110" t="s">
        <v>305</v>
      </c>
      <c r="E4" s="106" t="s">
        <v>306</v>
      </c>
      <c r="F4" s="106"/>
      <c r="G4" s="106"/>
      <c r="H4" s="110" t="s">
        <v>307</v>
      </c>
      <c r="I4" s="110"/>
      <c r="J4" s="123" t="s">
        <v>65</v>
      </c>
      <c r="K4" s="163" t="s">
        <v>66</v>
      </c>
    </row>
    <row r="5" spans="1:11">
      <c r="A5" s="108" t="s">
        <v>308</v>
      </c>
      <c r="B5" s="103" t="s">
        <v>309</v>
      </c>
      <c r="C5" s="103"/>
      <c r="D5" s="104" t="s">
        <v>310</v>
      </c>
      <c r="E5" s="104" t="s">
        <v>311</v>
      </c>
      <c r="F5" s="104" t="s">
        <v>312</v>
      </c>
      <c r="G5" s="104" t="s">
        <v>306</v>
      </c>
      <c r="H5" s="110" t="s">
        <v>313</v>
      </c>
      <c r="I5" s="110"/>
      <c r="J5" s="123" t="s">
        <v>65</v>
      </c>
      <c r="K5" s="163" t="s">
        <v>66</v>
      </c>
    </row>
    <row r="6" ht="15" spans="1:11">
      <c r="A6" s="111" t="s">
        <v>314</v>
      </c>
      <c r="B6" s="112" t="s">
        <v>315</v>
      </c>
      <c r="C6" s="112"/>
      <c r="D6" s="113" t="s">
        <v>316</v>
      </c>
      <c r="E6" s="114"/>
      <c r="F6" s="156"/>
      <c r="G6" s="113"/>
      <c r="H6" s="116" t="s">
        <v>317</v>
      </c>
      <c r="I6" s="116"/>
      <c r="J6" s="129" t="s">
        <v>65</v>
      </c>
      <c r="K6" s="164" t="s">
        <v>66</v>
      </c>
    </row>
    <row r="7" ht="15" spans="1:11">
      <c r="A7" s="117"/>
      <c r="B7" s="118"/>
      <c r="C7" s="118"/>
      <c r="D7" s="117"/>
      <c r="E7" s="118"/>
      <c r="F7" s="119"/>
      <c r="G7" s="117"/>
      <c r="H7" s="119"/>
      <c r="I7" s="118"/>
      <c r="J7" s="118"/>
      <c r="K7" s="118"/>
    </row>
    <row r="8" spans="1:11">
      <c r="A8" s="120" t="s">
        <v>318</v>
      </c>
      <c r="B8" s="99" t="s">
        <v>319</v>
      </c>
      <c r="C8" s="99" t="s">
        <v>320</v>
      </c>
      <c r="D8" s="99" t="s">
        <v>321</v>
      </c>
      <c r="E8" s="99" t="s">
        <v>322</v>
      </c>
      <c r="F8" s="99" t="s">
        <v>323</v>
      </c>
      <c r="G8" s="121" t="s">
        <v>324</v>
      </c>
      <c r="H8" s="122"/>
      <c r="I8" s="122"/>
      <c r="J8" s="122"/>
      <c r="K8" s="165"/>
    </row>
    <row r="9" spans="1:11">
      <c r="A9" s="108" t="s">
        <v>325</v>
      </c>
      <c r="B9" s="110"/>
      <c r="C9" s="123" t="s">
        <v>65</v>
      </c>
      <c r="D9" s="123" t="s">
        <v>66</v>
      </c>
      <c r="E9" s="104" t="s">
        <v>326</v>
      </c>
      <c r="F9" s="124" t="s">
        <v>327</v>
      </c>
      <c r="G9" s="125" t="s">
        <v>328</v>
      </c>
      <c r="H9" s="147"/>
      <c r="I9" s="147"/>
      <c r="J9" s="147"/>
      <c r="K9" s="175"/>
    </row>
    <row r="10" spans="1:11">
      <c r="A10" s="108" t="s">
        <v>329</v>
      </c>
      <c r="B10" s="110"/>
      <c r="C10" s="123" t="s">
        <v>65</v>
      </c>
      <c r="D10" s="123" t="s">
        <v>66</v>
      </c>
      <c r="E10" s="104" t="s">
        <v>330</v>
      </c>
      <c r="F10" s="124" t="s">
        <v>328</v>
      </c>
      <c r="G10" s="125" t="s">
        <v>331</v>
      </c>
      <c r="H10" s="147"/>
      <c r="I10" s="147"/>
      <c r="J10" s="147"/>
      <c r="K10" s="175"/>
    </row>
    <row r="11" spans="1:11">
      <c r="A11" s="127" t="s">
        <v>220</v>
      </c>
      <c r="B11" s="128"/>
      <c r="C11" s="128"/>
      <c r="D11" s="128"/>
      <c r="E11" s="128"/>
      <c r="F11" s="128"/>
      <c r="G11" s="128"/>
      <c r="H11" s="128"/>
      <c r="I11" s="128"/>
      <c r="J11" s="128"/>
      <c r="K11" s="167"/>
    </row>
    <row r="12" spans="1:11">
      <c r="A12" s="102" t="s">
        <v>89</v>
      </c>
      <c r="B12" s="123" t="s">
        <v>85</v>
      </c>
      <c r="C12" s="123" t="s">
        <v>86</v>
      </c>
      <c r="D12" s="124"/>
      <c r="E12" s="104" t="s">
        <v>87</v>
      </c>
      <c r="F12" s="123" t="s">
        <v>85</v>
      </c>
      <c r="G12" s="123" t="s">
        <v>86</v>
      </c>
      <c r="H12" s="123"/>
      <c r="I12" s="104" t="s">
        <v>332</v>
      </c>
      <c r="J12" s="123" t="s">
        <v>85</v>
      </c>
      <c r="K12" s="163" t="s">
        <v>86</v>
      </c>
    </row>
    <row r="13" spans="1:11">
      <c r="A13" s="102" t="s">
        <v>92</v>
      </c>
      <c r="B13" s="123" t="s">
        <v>85</v>
      </c>
      <c r="C13" s="123" t="s">
        <v>86</v>
      </c>
      <c r="D13" s="124"/>
      <c r="E13" s="104" t="s">
        <v>97</v>
      </c>
      <c r="F13" s="123" t="s">
        <v>85</v>
      </c>
      <c r="G13" s="123" t="s">
        <v>86</v>
      </c>
      <c r="H13" s="123"/>
      <c r="I13" s="104" t="s">
        <v>333</v>
      </c>
      <c r="J13" s="123" t="s">
        <v>85</v>
      </c>
      <c r="K13" s="163" t="s">
        <v>86</v>
      </c>
    </row>
    <row r="14" ht="15" spans="1:11">
      <c r="A14" s="111" t="s">
        <v>334</v>
      </c>
      <c r="B14" s="129" t="s">
        <v>85</v>
      </c>
      <c r="C14" s="129" t="s">
        <v>86</v>
      </c>
      <c r="D14" s="114"/>
      <c r="E14" s="113" t="s">
        <v>335</v>
      </c>
      <c r="F14" s="129" t="s">
        <v>85</v>
      </c>
      <c r="G14" s="129" t="s">
        <v>86</v>
      </c>
      <c r="H14" s="129"/>
      <c r="I14" s="113" t="s">
        <v>336</v>
      </c>
      <c r="J14" s="129" t="s">
        <v>85</v>
      </c>
      <c r="K14" s="164" t="s">
        <v>86</v>
      </c>
    </row>
    <row r="15" ht="15" spans="1:11">
      <c r="A15" s="117" t="s">
        <v>207</v>
      </c>
      <c r="B15" s="130" t="s">
        <v>328</v>
      </c>
      <c r="C15" s="131"/>
      <c r="D15" s="118"/>
      <c r="E15" s="117"/>
      <c r="F15" s="131"/>
      <c r="G15" s="131"/>
      <c r="H15" s="131"/>
      <c r="I15" s="117"/>
      <c r="J15" s="131"/>
      <c r="K15" s="131"/>
    </row>
    <row r="16" s="180" customFormat="1" spans="1:11">
      <c r="A16" s="95" t="s">
        <v>337</v>
      </c>
      <c r="B16" s="132"/>
      <c r="C16" s="132"/>
      <c r="D16" s="132"/>
      <c r="E16" s="132"/>
      <c r="F16" s="132"/>
      <c r="G16" s="132"/>
      <c r="H16" s="132"/>
      <c r="I16" s="132"/>
      <c r="J16" s="132"/>
      <c r="K16" s="168"/>
    </row>
    <row r="17" spans="1:11">
      <c r="A17" s="108" t="s">
        <v>338</v>
      </c>
      <c r="B17" s="110"/>
      <c r="C17" s="110"/>
      <c r="D17" s="110"/>
      <c r="E17" s="110"/>
      <c r="F17" s="110"/>
      <c r="G17" s="110"/>
      <c r="H17" s="110"/>
      <c r="I17" s="110"/>
      <c r="J17" s="110"/>
      <c r="K17" s="169"/>
    </row>
    <row r="18" spans="1:11">
      <c r="A18" s="108" t="s">
        <v>339</v>
      </c>
      <c r="B18" s="110"/>
      <c r="C18" s="110"/>
      <c r="D18" s="110"/>
      <c r="E18" s="110"/>
      <c r="F18" s="110"/>
      <c r="G18" s="110"/>
      <c r="H18" s="110"/>
      <c r="I18" s="110"/>
      <c r="J18" s="110"/>
      <c r="K18" s="169"/>
    </row>
    <row r="19" spans="1:11">
      <c r="A19" s="133" t="s">
        <v>340</v>
      </c>
      <c r="B19" s="134"/>
      <c r="C19" s="134"/>
      <c r="D19" s="134"/>
      <c r="E19" s="134"/>
      <c r="F19" s="134"/>
      <c r="G19" s="134"/>
      <c r="H19" s="134"/>
      <c r="I19" s="134"/>
      <c r="J19" s="134"/>
      <c r="K19" s="170"/>
    </row>
    <row r="20" spans="1:11">
      <c r="A20" s="135"/>
      <c r="B20" s="126"/>
      <c r="C20" s="126"/>
      <c r="D20" s="126"/>
      <c r="E20" s="126"/>
      <c r="F20" s="126"/>
      <c r="G20" s="126"/>
      <c r="H20" s="126"/>
      <c r="I20" s="126"/>
      <c r="J20" s="126"/>
      <c r="K20" s="166"/>
    </row>
    <row r="21" spans="1:11">
      <c r="A21" s="146"/>
      <c r="B21" s="147"/>
      <c r="C21" s="147"/>
      <c r="D21" s="147"/>
      <c r="E21" s="147"/>
      <c r="F21" s="147"/>
      <c r="G21" s="147"/>
      <c r="H21" s="147"/>
      <c r="I21" s="147"/>
      <c r="J21" s="147"/>
      <c r="K21" s="175"/>
    </row>
    <row r="22" spans="1:11">
      <c r="A22" s="146"/>
      <c r="B22" s="147"/>
      <c r="C22" s="147"/>
      <c r="D22" s="147"/>
      <c r="E22" s="147"/>
      <c r="F22" s="147"/>
      <c r="G22" s="147"/>
      <c r="H22" s="147"/>
      <c r="I22" s="147"/>
      <c r="J22" s="147"/>
      <c r="K22" s="175"/>
    </row>
    <row r="23" spans="1:11">
      <c r="A23" s="136"/>
      <c r="B23" s="137"/>
      <c r="C23" s="137"/>
      <c r="D23" s="137"/>
      <c r="E23" s="137"/>
      <c r="F23" s="137"/>
      <c r="G23" s="137"/>
      <c r="H23" s="137"/>
      <c r="I23" s="137"/>
      <c r="J23" s="137"/>
      <c r="K23" s="171"/>
    </row>
    <row r="24" spans="1:11">
      <c r="A24" s="108" t="s">
        <v>125</v>
      </c>
      <c r="B24" s="110"/>
      <c r="C24" s="123" t="s">
        <v>65</v>
      </c>
      <c r="D24" s="123" t="s">
        <v>66</v>
      </c>
      <c r="E24" s="107"/>
      <c r="F24" s="107"/>
      <c r="G24" s="107"/>
      <c r="H24" s="107"/>
      <c r="I24" s="107"/>
      <c r="J24" s="107"/>
      <c r="K24" s="162"/>
    </row>
    <row r="25" ht="15" spans="1:11">
      <c r="A25" s="138" t="s">
        <v>341</v>
      </c>
      <c r="B25" s="139" t="s">
        <v>328</v>
      </c>
      <c r="C25" s="182"/>
      <c r="D25" s="182"/>
      <c r="E25" s="182"/>
      <c r="F25" s="182"/>
      <c r="G25" s="182"/>
      <c r="H25" s="182"/>
      <c r="I25" s="182"/>
      <c r="J25" s="182"/>
      <c r="K25" s="184"/>
    </row>
    <row r="26" ht="15" spans="1:11">
      <c r="A26" s="140"/>
      <c r="B26" s="140"/>
      <c r="C26" s="140"/>
      <c r="D26" s="140"/>
      <c r="E26" s="140"/>
      <c r="F26" s="140"/>
      <c r="G26" s="140"/>
      <c r="H26" s="140"/>
      <c r="I26" s="140"/>
      <c r="J26" s="140"/>
      <c r="K26" s="140"/>
    </row>
    <row r="27" spans="1:11">
      <c r="A27" s="141" t="s">
        <v>342</v>
      </c>
      <c r="B27" s="122"/>
      <c r="C27" s="122"/>
      <c r="D27" s="122"/>
      <c r="E27" s="122"/>
      <c r="F27" s="122"/>
      <c r="G27" s="122"/>
      <c r="H27" s="122"/>
      <c r="I27" s="122"/>
      <c r="J27" s="122"/>
      <c r="K27" s="165"/>
    </row>
    <row r="28" spans="1:11">
      <c r="A28" s="142" t="s">
        <v>343</v>
      </c>
      <c r="B28" s="143"/>
      <c r="C28" s="143"/>
      <c r="D28" s="143"/>
      <c r="E28" s="143"/>
      <c r="F28" s="143"/>
      <c r="G28" s="143"/>
      <c r="H28" s="143"/>
      <c r="I28" s="143"/>
      <c r="J28" s="143"/>
      <c r="K28" s="173"/>
    </row>
    <row r="29" spans="1:11">
      <c r="A29" s="144" t="s">
        <v>344</v>
      </c>
      <c r="B29" s="145"/>
      <c r="C29" s="145"/>
      <c r="D29" s="145"/>
      <c r="E29" s="145"/>
      <c r="F29" s="145"/>
      <c r="G29" s="145"/>
      <c r="H29" s="145"/>
      <c r="I29" s="145"/>
      <c r="J29" s="145"/>
      <c r="K29" s="174"/>
    </row>
    <row r="30" spans="1:11">
      <c r="A30" s="144" t="s">
        <v>345</v>
      </c>
      <c r="B30" s="145"/>
      <c r="C30" s="145"/>
      <c r="D30" s="145"/>
      <c r="E30" s="145"/>
      <c r="F30" s="145"/>
      <c r="G30" s="145"/>
      <c r="H30" s="145"/>
      <c r="I30" s="145"/>
      <c r="J30" s="145"/>
      <c r="K30" s="174"/>
    </row>
    <row r="31" spans="1:11">
      <c r="A31" s="144"/>
      <c r="B31" s="145"/>
      <c r="C31" s="145"/>
      <c r="D31" s="145"/>
      <c r="E31" s="145"/>
      <c r="F31" s="145"/>
      <c r="G31" s="145"/>
      <c r="H31" s="145"/>
      <c r="I31" s="145"/>
      <c r="J31" s="145"/>
      <c r="K31" s="174"/>
    </row>
    <row r="32" spans="1:11">
      <c r="A32" s="144"/>
      <c r="B32" s="145"/>
      <c r="C32" s="145"/>
      <c r="D32" s="145"/>
      <c r="E32" s="145"/>
      <c r="F32" s="145"/>
      <c r="G32" s="145"/>
      <c r="H32" s="145"/>
      <c r="I32" s="145"/>
      <c r="J32" s="145"/>
      <c r="K32" s="174"/>
    </row>
    <row r="33" ht="23" customHeight="1" spans="1:11">
      <c r="A33" s="144"/>
      <c r="B33" s="145"/>
      <c r="C33" s="145"/>
      <c r="D33" s="145"/>
      <c r="E33" s="145"/>
      <c r="F33" s="145"/>
      <c r="G33" s="145"/>
      <c r="H33" s="145"/>
      <c r="I33" s="145"/>
      <c r="J33" s="145"/>
      <c r="K33" s="174"/>
    </row>
    <row r="34" ht="23" customHeight="1" spans="1:11">
      <c r="A34" s="146"/>
      <c r="B34" s="147"/>
      <c r="C34" s="147"/>
      <c r="D34" s="147"/>
      <c r="E34" s="147"/>
      <c r="F34" s="147"/>
      <c r="G34" s="147"/>
      <c r="H34" s="147"/>
      <c r="I34" s="147"/>
      <c r="J34" s="147"/>
      <c r="K34" s="175"/>
    </row>
    <row r="35" ht="23" customHeight="1" spans="1:11">
      <c r="A35" s="148"/>
      <c r="B35" s="147"/>
      <c r="C35" s="147"/>
      <c r="D35" s="147"/>
      <c r="E35" s="147"/>
      <c r="F35" s="147"/>
      <c r="G35" s="147"/>
      <c r="H35" s="147"/>
      <c r="I35" s="147"/>
      <c r="J35" s="147"/>
      <c r="K35" s="175"/>
    </row>
    <row r="36" ht="23" customHeight="1" spans="1:11">
      <c r="A36" s="149"/>
      <c r="B36" s="150"/>
      <c r="C36" s="150"/>
      <c r="D36" s="150"/>
      <c r="E36" s="150"/>
      <c r="F36" s="150"/>
      <c r="G36" s="150"/>
      <c r="H36" s="150"/>
      <c r="I36" s="150"/>
      <c r="J36" s="150"/>
      <c r="K36" s="176"/>
    </row>
    <row r="37" ht="18.75" customHeight="1" spans="1:11">
      <c r="A37" s="151" t="s">
        <v>346</v>
      </c>
      <c r="B37" s="152"/>
      <c r="C37" s="152"/>
      <c r="D37" s="152"/>
      <c r="E37" s="152"/>
      <c r="F37" s="152"/>
      <c r="G37" s="152"/>
      <c r="H37" s="152"/>
      <c r="I37" s="152"/>
      <c r="J37" s="152"/>
      <c r="K37" s="177"/>
    </row>
    <row r="38" s="181" customFormat="1" ht="18.75" customHeight="1" spans="1:11">
      <c r="A38" s="108" t="s">
        <v>347</v>
      </c>
      <c r="B38" s="110"/>
      <c r="C38" s="110"/>
      <c r="D38" s="107" t="s">
        <v>348</v>
      </c>
      <c r="E38" s="107"/>
      <c r="F38" s="153" t="s">
        <v>349</v>
      </c>
      <c r="G38" s="154"/>
      <c r="H38" s="110" t="s">
        <v>350</v>
      </c>
      <c r="I38" s="110"/>
      <c r="J38" s="110" t="s">
        <v>351</v>
      </c>
      <c r="K38" s="169"/>
    </row>
    <row r="39" ht="18.75" customHeight="1" spans="1:13">
      <c r="A39" s="108" t="s">
        <v>207</v>
      </c>
      <c r="B39" s="155" t="s">
        <v>352</v>
      </c>
      <c r="C39" s="155"/>
      <c r="D39" s="155"/>
      <c r="E39" s="155"/>
      <c r="F39" s="155"/>
      <c r="G39" s="155"/>
      <c r="H39" s="155"/>
      <c r="I39" s="155"/>
      <c r="J39" s="155"/>
      <c r="K39" s="178"/>
      <c r="M39" s="181"/>
    </row>
    <row r="40" ht="31" customHeight="1" spans="1:11">
      <c r="A40" s="108"/>
      <c r="B40" s="110"/>
      <c r="C40" s="110"/>
      <c r="D40" s="110"/>
      <c r="E40" s="110"/>
      <c r="F40" s="110"/>
      <c r="G40" s="110"/>
      <c r="H40" s="110"/>
      <c r="I40" s="110"/>
      <c r="J40" s="110"/>
      <c r="K40" s="169"/>
    </row>
    <row r="41" ht="18.75" customHeight="1" spans="1:11">
      <c r="A41" s="108"/>
      <c r="B41" s="110"/>
      <c r="C41" s="110"/>
      <c r="D41" s="110"/>
      <c r="E41" s="110"/>
      <c r="F41" s="110"/>
      <c r="G41" s="110"/>
      <c r="H41" s="110"/>
      <c r="I41" s="110"/>
      <c r="J41" s="110"/>
      <c r="K41" s="169"/>
    </row>
    <row r="42" ht="32" customHeight="1" spans="1:11">
      <c r="A42" s="111" t="s">
        <v>140</v>
      </c>
      <c r="B42" s="156" t="s">
        <v>353</v>
      </c>
      <c r="C42" s="156"/>
      <c r="D42" s="113" t="s">
        <v>354</v>
      </c>
      <c r="E42" s="157" t="s">
        <v>355</v>
      </c>
      <c r="F42" s="113" t="s">
        <v>144</v>
      </c>
      <c r="G42" s="158">
        <v>46145</v>
      </c>
      <c r="H42" s="159" t="s">
        <v>145</v>
      </c>
      <c r="I42" s="159"/>
      <c r="J42" s="156" t="s">
        <v>146</v>
      </c>
      <c r="K42" s="179"/>
    </row>
    <row r="43" ht="16.5" customHeight="1"/>
    <row r="44" ht="16.5" customHeight="1"/>
    <row r="45" ht="16.5" customHeight="1"/>
  </sheetData>
  <mergeCells count="54">
    <mergeCell ref="A1:K1"/>
    <mergeCell ref="B2:C2"/>
    <mergeCell ref="E2:F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149225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393700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42">
              <controlPr defaultSize="0">
                <anchor moveWithCells="1">
                  <from>
                    <xdr:col>3</xdr:col>
                    <xdr:colOff>254635</xdr:colOff>
                    <xdr:row>21</xdr:row>
                    <xdr:rowOff>119380</xdr:rowOff>
                  </from>
                  <to>
                    <xdr:col>4</xdr:col>
                    <xdr:colOff>559435</xdr:colOff>
                    <xdr:row>24</xdr:row>
                    <xdr:rowOff>179705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3">
              <controlPr defaultSize="0">
                <anchor moveWithCells="1">
                  <from>
                    <xdr:col>5</xdr:col>
                    <xdr:colOff>476250</xdr:colOff>
                    <xdr:row>8</xdr:row>
                    <xdr:rowOff>12700</xdr:rowOff>
                  </from>
                  <to>
                    <xdr:col>6</xdr:col>
                    <xdr:colOff>31750</xdr:colOff>
                    <xdr:row>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name="Check Box 42" r:id="rId44">
              <controlPr defaultSize="0">
                <anchor moveWithCells="1">
                  <from>
                    <xdr:col>5</xdr:col>
                    <xdr:colOff>444500</xdr:colOff>
                    <xdr:row>9</xdr:row>
                    <xdr:rowOff>0</xdr:rowOff>
                  </from>
                  <to>
                    <xdr:col>6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工作内容</vt:lpstr>
      <vt:lpstr>AQL2.5验货</vt:lpstr>
      <vt:lpstr>首期</vt:lpstr>
      <vt:lpstr>验货尺寸表 </vt:lpstr>
      <vt:lpstr>中期</vt:lpstr>
      <vt:lpstr>验货尺寸表 （中期洗水尺寸）</vt:lpstr>
      <vt:lpstr>验货尺寸表 （中期尺寸）</vt:lpstr>
      <vt:lpstr>验货尺寸表 （中期洗水尺寸2）</vt:lpstr>
      <vt:lpstr>尾期1</vt:lpstr>
      <vt:lpstr>尾期2</vt:lpstr>
      <vt:lpstr>验货尺寸表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66</cp:lastModifiedBy>
  <dcterms:created xsi:type="dcterms:W3CDTF">2020-03-11T01:34:00Z</dcterms:created>
  <dcterms:modified xsi:type="dcterms:W3CDTF">2026-05-05T13:10:47Z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2052-12.8.2.18205</vt:lpwstr>
  </property>
  <property fmtid="{D5CDD505-2E9C-101B-9397-08002B2CF9AE}" pid="3" name="ICV">
    <vt:lpwstr>9A76448B09AA4BF58667FC667EC195F4</vt:lpwstr>
  </property>
  <property fmtid="{D5CDD505-2E9C-101B-9397-08002B2CF9AE}" pid="4" name="KSOReadingLayout">
    <vt:bool>true</vt:bool>
  </property>
</Properties>
</file>