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<sst xmlns="http://schemas.openxmlformats.org/spreadsheetml/2006/main" count="63" uniqueCount="46">
  <si>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探路者产品规格表</t>
  </si>
  <si>
    <t>单位：cm</t>
  </si>
  <si>
    <t>日期：</t>
  </si>
  <si>
    <t>产品名称：</t>
  </si>
  <si>
    <t>男式旅行外套</t>
  </si>
  <si>
    <t>款号：</t>
  </si>
  <si>
    <t>TAEEBO91402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</si>
  <si>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</si>
  <si>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</si>
  <si>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</si>
  <si>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</si>
  <si>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</si>
  <si>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</si>
  <si>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</si>
  <si>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</si>
  <si>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</si>
  <si>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</si>
  <si>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</si>
  <si>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</si>
  <si>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</si>
  <si>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</si>
  <si>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</si>
  <si>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</si>
  <si>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</si>
  <si>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</si>
  <si>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-0.5</t>
  </si>
  <si>
    <t>胸围</t>
  </si>
  <si>
    <t>+2</t>
  </si>
  <si>
    <t>摆围</t>
  </si>
  <si>
    <t>+1</t>
  </si>
  <si>
    <t>肩宽</t>
  </si>
  <si>
    <t>-0</t>
  </si>
  <si>
    <t>肩点袖长</t>
  </si>
  <si>
    <t>袖肥/2（参考值见注解）</t>
  </si>
  <si>
    <t>袖肘围/2</t>
  </si>
  <si>
    <t>袖口围/2（拉量）</t>
  </si>
  <si>
    <t>+0.5</t>
  </si>
  <si>
    <t>袖口围/2</t>
  </si>
  <si>
    <t>前领高</t>
  </si>
  <si>
    <t>0.2</t>
  </si>
  <si>
    <t>下领围</t>
  </si>
  <si>
    <t>帽高</t>
  </si>
  <si>
    <t>帽宽</t>
  </si>
  <si>
    <t>-0.2</t>
  </si>
  <si>
    <t>插手袋长</t>
  </si>
  <si>
    <t>+0.2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</si>
</sst>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49" applyNumberFormat="1" applyFont="1" applyAlignment="1">
      <alignment horizontal="center" vertical="center"/>
    </xf>
    <xf numFmtId="0" fontId="2" fillId="2" borderId="0" xfId="49" applyNumberFormat="1" applyFont="1" applyFill="1" applyAlignment="1">
      <alignment horizontal="center" vertical="center"/>
    </xf>
    <xf numFmtId="0" fontId="3" fillId="0" borderId="0" xfId="49" applyNumberFormat="1" applyFont="1" applyAlignment="1">
      <alignment horizontal="center" vertical="center"/>
    </xf>
    <xf numFmtId="0" fontId="4" fillId="2" borderId="0" xfId="49" applyNumberFormat="1" applyFont="1" applyFill="1" applyAlignment="1">
      <alignment horizontal="center" vertical="center"/>
    </xf>
    <xf numFmtId="0" fontId="3" fillId="0" borderId="0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left" vertical="center"/>
    </xf>
    <xf numFmtId="0" fontId="3" fillId="0" borderId="3" xfId="49" applyNumberFormat="1" applyFont="1" applyBorder="1" applyAlignment="1">
      <alignment horizontal="left" vertical="center"/>
    </xf>
    <xf numFmtId="0" fontId="4" fillId="2" borderId="3" xfId="49" applyNumberFormat="1" applyFont="1" applyFill="1" applyBorder="1" applyAlignment="1">
      <alignment horizontal="left" vertical="center"/>
    </xf>
    <xf numFmtId="0" fontId="3" fillId="0" borderId="4" xfId="49" applyNumberFormat="1" applyFont="1" applyBorder="1" applyAlignment="1">
      <alignment horizontal="left" vertical="center"/>
    </xf>
    <xf numFmtId="0" fontId="3" fillId="0" borderId="2" xfId="49" applyNumberFormat="1" applyFont="1" applyBorder="1" applyAlignment="1">
      <alignment horizontal="center" vertical="center"/>
    </xf>
    <xf numFmtId="0" fontId="3" fillId="0" borderId="3" xfId="49" applyNumberFormat="1" applyFont="1" applyBorder="1" applyAlignment="1">
      <alignment horizontal="center" vertical="center"/>
    </xf>
    <xf numFmtId="0" fontId="4" fillId="2" borderId="3" xfId="49" applyNumberFormat="1" applyFont="1" applyFill="1" applyBorder="1" applyAlignment="1">
      <alignment horizontal="center" vertical="center"/>
    </xf>
    <xf numFmtId="0" fontId="3" fillId="0" borderId="4" xfId="49" applyNumberFormat="1" applyFont="1" applyBorder="1" applyAlignment="1">
      <alignment horizontal="center" vertical="center"/>
    </xf>
    <xf numFmtId="0" fontId="3" fillId="0" borderId="5" xfId="49" applyNumberFormat="1" applyFont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3" fillId="0" borderId="6" xfId="49" applyNumberFormat="1" applyFont="1" applyBorder="1" applyAlignment="1">
      <alignment horizontal="left" vertical="center"/>
    </xf>
    <xf numFmtId="0" fontId="5" fillId="0" borderId="1" xfId="49" applyNumberFormat="1" applyFont="1" applyFill="1" applyBorder="1" applyAlignment="1">
      <alignment horizontal="left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/>
    </xf>
    <xf numFmtId="49" fontId="0" fillId="0" borderId="1" xfId="0" applyNumberFormat="1" applyBorder="1">
      <alignment vertical="center"/>
    </xf>
    <xf numFmtId="0" fontId="3" fillId="0" borderId="1" xfId="49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23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K28" sqref="K28"/>
    </sheetView>
  </sheetViews>
  <sheetFormatPr defaultColWidth="9.02654867256637" defaultRowHeight="13.5"/>
  <cols>
    <col min="4" max="4" width="9.02654867256637" style="1"/>
    <col min="9" max="14" width="12.5486725663717" customWidth="1"/>
  </cols>
  <sheetData>
    <row r="1" ht="25.5" spans="1:14">
      <c r="A1" s="2" t="s">
        <v>0</v>
      </c>
      <c r="B1" s="2"/>
      <c r="C1" s="2"/>
      <c r="D1" s="3"/>
      <c r="E1" s="2"/>
      <c r="F1" s="2"/>
      <c r="G1" s="2"/>
      <c r="H1" s="2"/>
    </row>
    <row r="2" ht="14.6" spans="1:14">
      <c r="A2" s="4" t="s">
        <v>1</v>
      </c>
      <c r="B2" s="4"/>
      <c r="C2" s="4"/>
      <c r="D2" s="5"/>
      <c r="E2" s="4"/>
      <c r="F2" s="6" t="s">
        <v>2</v>
      </c>
      <c r="G2" s="4"/>
      <c r="H2" s="4"/>
    </row>
    <row r="3" ht="14.6" spans="1:14">
      <c r="A3" s="7" t="s">
        <v>3</v>
      </c>
      <c r="B3" s="8" t="s">
        <v>4</v>
      </c>
      <c r="C3" s="9"/>
      <c r="D3" s="10"/>
      <c r="E3" s="11"/>
      <c r="F3" s="7" t="s">
        <v>5</v>
      </c>
      <c r="G3" s="7" t="s">
        <v>6</v>
      </c>
      <c r="H3" s="7"/>
    </row>
    <row r="4" ht="14.6" spans="1:14">
      <c r="A4" s="12"/>
      <c r="B4" s="13"/>
      <c r="C4" s="13"/>
      <c r="D4" s="14"/>
      <c r="E4" s="13"/>
      <c r="F4" s="13"/>
      <c r="G4" s="13"/>
      <c r="H4" s="15"/>
    </row>
    <row r="5" ht="14.6" spans="1:14">
      <c r="A5" s="16" t="s">
        <v>7</v>
      </c>
      <c r="B5" s="17" t="s">
        <v>8</v>
      </c>
      <c r="C5" s="17" t="s">
        <v>9</v>
      </c>
      <c r="D5" s="18" t="s">
        <v>10</v>
      </c>
      <c r="E5" s="17" t="s">
        <v>11</v>
      </c>
      <c r="F5" s="17" t="s">
        <v>12</v>
      </c>
      <c r="G5" s="17" t="s">
        <v>13</v>
      </c>
      <c r="H5" s="17" t="s">
        <v>14</v>
      </c>
      <c r="I5" s="17" t="s">
        <v>8</v>
      </c>
      <c r="J5" s="17" t="s">
        <v>9</v>
      </c>
      <c r="K5" s="18" t="s">
        <v>10</v>
      </c>
      <c r="L5" s="17" t="s">
        <v>11</v>
      </c>
      <c r="M5" s="17" t="s">
        <v>12</v>
      </c>
      <c r="N5" s="17" t="s">
        <v>13</v>
      </c>
    </row>
    <row r="6" ht="14.6" spans="1:14">
      <c r="A6" s="19" t="s">
        <v>15</v>
      </c>
      <c r="B6" s="17" t="s">
        <v>16</v>
      </c>
      <c r="C6" s="17" t="s">
        <v>17</v>
      </c>
      <c r="D6" s="18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16</v>
      </c>
      <c r="J6" s="17" t="s">
        <v>17</v>
      </c>
      <c r="K6" s="18" t="s">
        <v>18</v>
      </c>
      <c r="L6" s="17" t="s">
        <v>19</v>
      </c>
      <c r="M6" s="17" t="s">
        <v>20</v>
      </c>
      <c r="N6" s="17" t="s">
        <v>21</v>
      </c>
    </row>
    <row r="7" ht="14.6" spans="1:14">
      <c r="A7" s="20" t="s">
        <v>23</v>
      </c>
      <c r="B7" s="21">
        <f>C7-1</f>
        <v>68</v>
      </c>
      <c r="C7" s="21">
        <f>D7-2</f>
        <v>69</v>
      </c>
      <c r="D7" s="22">
        <v>71</v>
      </c>
      <c r="E7" s="21">
        <f>D7+2</f>
        <v>73</v>
      </c>
      <c r="F7" s="21">
        <f>E7+2</f>
        <v>75</v>
      </c>
      <c r="G7" s="21">
        <f>F7+1</f>
        <v>76</v>
      </c>
      <c r="H7" s="21">
        <f>G7+1</f>
        <v>77</v>
      </c>
      <c r="I7" s="23"/>
      <c r="J7" s="23"/>
      <c r="K7" s="23">
        <v>0</v>
      </c>
      <c r="L7" s="23"/>
      <c r="M7" s="23"/>
      <c r="N7" s="23"/>
    </row>
    <row r="8" ht="14.6" spans="1:14">
      <c r="A8" s="20" t="s">
        <v>24</v>
      </c>
      <c r="B8" s="21">
        <f>C8-1</f>
        <v>-3.5</v>
      </c>
      <c r="C8" s="21">
        <f>D8-2</f>
        <v>-2.5</v>
      </c>
      <c r="D8" s="22">
        <v>-0.5</v>
      </c>
      <c r="E8" s="21">
        <f>D8+2</f>
        <v>1.5</v>
      </c>
      <c r="F8" s="21">
        <f>E8+2</f>
        <v>3.5</v>
      </c>
      <c r="G8" s="21">
        <f>F8+1</f>
        <v>4.5</v>
      </c>
      <c r="H8" s="21">
        <f>G8+1</f>
        <v>5.5</v>
      </c>
      <c r="I8" s="23"/>
      <c r="J8" s="23"/>
      <c r="K8" s="23" t="s">
        <v>25</v>
      </c>
      <c r="L8" s="23"/>
      <c r="M8" s="23"/>
      <c r="N8" s="23"/>
    </row>
    <row r="9" ht="14.6" spans="1:14">
      <c r="A9" s="20" t="s">
        <v>26</v>
      </c>
      <c r="B9" s="21">
        <f>C9-4</f>
        <v>112</v>
      </c>
      <c r="C9" s="21">
        <f>D9-4</f>
        <v>116</v>
      </c>
      <c r="D9" s="22">
        <v>120</v>
      </c>
      <c r="E9" s="21">
        <f>D9+4</f>
        <v>124</v>
      </c>
      <c r="F9" s="21">
        <f>E9+4</f>
        <v>128</v>
      </c>
      <c r="G9" s="21">
        <f>F9+6</f>
        <v>134</v>
      </c>
      <c r="H9" s="21">
        <f>G9+6</f>
        <v>140</v>
      </c>
      <c r="I9" s="23"/>
      <c r="J9" s="23"/>
      <c r="K9" s="23" t="s">
        <v>27</v>
      </c>
      <c r="L9" s="23"/>
      <c r="M9" s="23"/>
      <c r="N9" s="23"/>
    </row>
    <row r="10" ht="14.6" spans="1:14">
      <c r="A10" s="20" t="s">
        <v>28</v>
      </c>
      <c r="B10" s="21">
        <f>C10-4</f>
        <v>110</v>
      </c>
      <c r="C10" s="21">
        <f>D10-4</f>
        <v>114</v>
      </c>
      <c r="D10" s="22">
        <v>118</v>
      </c>
      <c r="E10" s="21">
        <f>D10+4</f>
        <v>122</v>
      </c>
      <c r="F10" s="21">
        <f>E10+5</f>
        <v>127</v>
      </c>
      <c r="G10" s="21">
        <f>F10+6</f>
        <v>133</v>
      </c>
      <c r="H10" s="21">
        <f>G10+7</f>
        <v>140</v>
      </c>
      <c r="I10" s="23"/>
      <c r="J10" s="23"/>
      <c r="K10" s="23" t="s">
        <v>29</v>
      </c>
      <c r="L10" s="23"/>
      <c r="M10" s="23"/>
      <c r="N10" s="23"/>
    </row>
    <row r="11" ht="14.6" spans="1:14">
      <c r="A11" s="20" t="s">
        <v>30</v>
      </c>
      <c r="B11" s="21">
        <f>C11-1.2</f>
        <v>46.6</v>
      </c>
      <c r="C11" s="21">
        <f>D11-1.2</f>
        <v>47.8</v>
      </c>
      <c r="D11" s="22">
        <v>49</v>
      </c>
      <c r="E11" s="21">
        <f>D11+1.2</f>
        <v>50.2</v>
      </c>
      <c r="F11" s="21">
        <f>E11+1.2</f>
        <v>51.4</v>
      </c>
      <c r="G11" s="21">
        <f>F11+1.4</f>
        <v>52.8</v>
      </c>
      <c r="H11" s="21">
        <f>G11+1.4</f>
        <v>54.2</v>
      </c>
      <c r="I11" s="23"/>
      <c r="J11" s="23"/>
      <c r="K11" s="23" t="s">
        <v>31</v>
      </c>
      <c r="L11" s="23"/>
      <c r="M11" s="23"/>
      <c r="N11" s="23"/>
    </row>
    <row r="12" ht="14.6" spans="1:14">
      <c r="A12" s="20" t="s">
        <v>32</v>
      </c>
      <c r="B12" s="21">
        <f>C12-0.6</f>
        <v>62.2</v>
      </c>
      <c r="C12" s="21">
        <f>D12-1.2</f>
        <v>62.8</v>
      </c>
      <c r="D12" s="22">
        <v>64</v>
      </c>
      <c r="E12" s="21">
        <f>D12+1.2</f>
        <v>65.2</v>
      </c>
      <c r="F12" s="21">
        <f>E12+1.2</f>
        <v>66.4</v>
      </c>
      <c r="G12" s="21">
        <f>F12+0.6</f>
        <v>67</v>
      </c>
      <c r="H12" s="21">
        <f>G12+0.6</f>
        <v>67.6</v>
      </c>
      <c r="I12" s="23"/>
      <c r="J12" s="23"/>
      <c r="K12" s="23" t="s">
        <v>29</v>
      </c>
      <c r="L12" s="23"/>
      <c r="M12" s="23"/>
      <c r="N12" s="23"/>
    </row>
    <row r="13" ht="14.6" spans="1:14">
      <c r="A13" s="24" t="s">
        <v>33</v>
      </c>
      <c r="B13" s="21">
        <f>C13-0.8</f>
        <v>21.4</v>
      </c>
      <c r="C13" s="21">
        <f>D13-0.8</f>
        <v>22.2</v>
      </c>
      <c r="D13" s="22">
        <v>23</v>
      </c>
      <c r="E13" s="21">
        <f>D13+0.8</f>
        <v>23.8</v>
      </c>
      <c r="F13" s="21">
        <f>E13+0.8</f>
        <v>24.6</v>
      </c>
      <c r="G13" s="21">
        <f>F13+1.3</f>
        <v>25.9</v>
      </c>
      <c r="H13" s="21">
        <f>G13+1.3</f>
        <v>27.2</v>
      </c>
      <c r="I13" s="23"/>
      <c r="J13" s="23"/>
      <c r="K13" s="23" t="s">
        <v>31</v>
      </c>
      <c r="L13" s="23"/>
      <c r="M13" s="23"/>
      <c r="N13" s="23"/>
    </row>
    <row r="14" ht="14.6" spans="1:14">
      <c r="A14" s="20" t="s">
        <v>34</v>
      </c>
      <c r="B14" s="21">
        <f>C14-0.7</f>
        <v>18.1</v>
      </c>
      <c r="C14" s="21">
        <f>D14-0.7</f>
        <v>18.8</v>
      </c>
      <c r="D14" s="22">
        <v>19.5</v>
      </c>
      <c r="E14" s="21">
        <f>D14+0.7</f>
        <v>20.2</v>
      </c>
      <c r="F14" s="21">
        <f>E14+0.7</f>
        <v>20.9</v>
      </c>
      <c r="G14" s="21">
        <f>F14+1</f>
        <v>21.9</v>
      </c>
      <c r="H14" s="21">
        <f>G14+1</f>
        <v>22.9</v>
      </c>
      <c r="I14" s="23"/>
      <c r="J14" s="23"/>
      <c r="K14" s="23"/>
      <c r="L14" s="23"/>
      <c r="M14" s="23"/>
      <c r="N14" s="23"/>
    </row>
    <row r="15" ht="14.6" spans="1:14">
      <c r="A15" s="20" t="s">
        <v>35</v>
      </c>
      <c r="B15" s="21">
        <f t="shared" ref="B15:B20" si="0">C15-0.5</f>
        <v>13.5</v>
      </c>
      <c r="C15" s="21">
        <f t="shared" ref="C15:C20" si="1">D15-0.5</f>
        <v>14</v>
      </c>
      <c r="D15" s="22">
        <v>14.5</v>
      </c>
      <c r="E15" s="21">
        <f t="shared" ref="E15:E20" si="2">D15+0.5</f>
        <v>15</v>
      </c>
      <c r="F15" s="21">
        <f t="shared" ref="F15:F20" si="3">E15+0.5</f>
        <v>15.5</v>
      </c>
      <c r="G15" s="21">
        <f>F15+0.7</f>
        <v>16.2</v>
      </c>
      <c r="H15" s="21">
        <f>G15+0.7</f>
        <v>16.9</v>
      </c>
      <c r="I15" s="23"/>
      <c r="J15" s="23"/>
      <c r="K15" s="23" t="s">
        <v>36</v>
      </c>
      <c r="L15" s="23"/>
      <c r="M15" s="23"/>
      <c r="N15" s="23"/>
    </row>
    <row r="16" ht="14.6" spans="1:14">
      <c r="A16" s="20" t="s">
        <v>37</v>
      </c>
      <c r="B16" s="21">
        <f t="shared" si="0"/>
        <v>12.5</v>
      </c>
      <c r="C16" s="21">
        <f t="shared" si="1"/>
        <v>13</v>
      </c>
      <c r="D16" s="22">
        <v>13.5</v>
      </c>
      <c r="E16" s="21">
        <f t="shared" si="2"/>
        <v>14</v>
      </c>
      <c r="F16" s="21">
        <f t="shared" si="3"/>
        <v>14.5</v>
      </c>
      <c r="G16" s="21">
        <f>F16+0.7</f>
        <v>15.2</v>
      </c>
      <c r="H16" s="21">
        <f>G16+0.7</f>
        <v>15.9</v>
      </c>
      <c r="I16" s="23"/>
      <c r="J16" s="23"/>
      <c r="K16" s="23" t="s">
        <v>31</v>
      </c>
      <c r="L16" s="23"/>
      <c r="M16" s="23"/>
      <c r="N16" s="23"/>
    </row>
    <row r="17" ht="14.6" spans="1:14">
      <c r="A17" s="20" t="s">
        <v>38</v>
      </c>
      <c r="B17" s="21">
        <f>C17</f>
        <v>8.5</v>
      </c>
      <c r="C17" s="21">
        <f>D17</f>
        <v>8.5</v>
      </c>
      <c r="D17" s="22">
        <v>8.5</v>
      </c>
      <c r="E17" s="21">
        <f t="shared" ref="E17:H17" si="4">D17</f>
        <v>8.5</v>
      </c>
      <c r="F17" s="21">
        <f t="shared" si="4"/>
        <v>8.5</v>
      </c>
      <c r="G17" s="21">
        <f t="shared" si="4"/>
        <v>8.5</v>
      </c>
      <c r="H17" s="21">
        <f t="shared" si="4"/>
        <v>8.5</v>
      </c>
      <c r="I17" s="23"/>
      <c r="J17" s="23"/>
      <c r="K17" s="23" t="s">
        <v>39</v>
      </c>
      <c r="L17" s="23"/>
      <c r="M17" s="23"/>
      <c r="N17" s="23"/>
    </row>
    <row r="18" ht="14.6" spans="1:14">
      <c r="A18" s="20" t="s">
        <v>40</v>
      </c>
      <c r="B18" s="21">
        <f>C18-1</f>
        <v>56</v>
      </c>
      <c r="C18" s="21">
        <f>D18-1</f>
        <v>57</v>
      </c>
      <c r="D18" s="22">
        <v>58</v>
      </c>
      <c r="E18" s="21">
        <f>D18+1</f>
        <v>59</v>
      </c>
      <c r="F18" s="21">
        <f>E18+1</f>
        <v>60</v>
      </c>
      <c r="G18" s="21">
        <f>F18+1.5</f>
        <v>61.5</v>
      </c>
      <c r="H18" s="21">
        <f>G18+1.5</f>
        <v>63</v>
      </c>
      <c r="I18" s="23"/>
      <c r="J18" s="23"/>
      <c r="K18" s="23" t="s">
        <v>29</v>
      </c>
      <c r="L18" s="23"/>
      <c r="M18" s="23"/>
      <c r="N18" s="23"/>
    </row>
    <row r="19" ht="14.6" spans="1:14">
      <c r="A19" s="20" t="s">
        <v>41</v>
      </c>
      <c r="B19" s="21">
        <f t="shared" si="0"/>
        <v>36</v>
      </c>
      <c r="C19" s="21">
        <f t="shared" si="1"/>
        <v>36.5</v>
      </c>
      <c r="D19" s="22">
        <v>37</v>
      </c>
      <c r="E19" s="21">
        <f t="shared" si="2"/>
        <v>37.5</v>
      </c>
      <c r="F19" s="21">
        <f t="shared" si="3"/>
        <v>38</v>
      </c>
      <c r="G19" s="21">
        <f>F19+0.5</f>
        <v>38.5</v>
      </c>
      <c r="H19" s="21">
        <f t="shared" ref="H19:H21" si="5">G19</f>
        <v>38.5</v>
      </c>
      <c r="I19" s="23"/>
      <c r="J19" s="23"/>
      <c r="K19" s="23" t="s">
        <v>31</v>
      </c>
      <c r="L19" s="23"/>
      <c r="M19" s="23"/>
      <c r="N19" s="23"/>
    </row>
    <row r="20" ht="14.6" spans="1:14">
      <c r="A20" s="20" t="s">
        <v>42</v>
      </c>
      <c r="B20" s="21">
        <f t="shared" si="0"/>
        <v>25.5</v>
      </c>
      <c r="C20" s="21">
        <f t="shared" si="1"/>
        <v>26</v>
      </c>
      <c r="D20" s="22">
        <v>26.5</v>
      </c>
      <c r="E20" s="21">
        <f t="shared" si="2"/>
        <v>27</v>
      </c>
      <c r="F20" s="21">
        <f t="shared" si="3"/>
        <v>27.5</v>
      </c>
      <c r="G20" s="21">
        <f>F20+0.75</f>
        <v>28.25</v>
      </c>
      <c r="H20" s="21">
        <f t="shared" si="5"/>
        <v>28.25</v>
      </c>
      <c r="I20" s="23"/>
      <c r="J20" s="23"/>
      <c r="K20" s="23" t="s">
        <v>43</v>
      </c>
      <c r="L20" s="23"/>
      <c r="M20" s="23"/>
      <c r="N20" s="23"/>
    </row>
    <row r="21" ht="14.6" spans="1:14">
      <c r="A21" s="20" t="s">
        <v>44</v>
      </c>
      <c r="B21" s="21">
        <f>C21</f>
        <v>16</v>
      </c>
      <c r="C21" s="21">
        <f>D21-1</f>
        <v>16</v>
      </c>
      <c r="D21" s="22">
        <v>17</v>
      </c>
      <c r="E21" s="21">
        <f>D21</f>
        <v>17</v>
      </c>
      <c r="F21" s="21">
        <f>E21+1.5</f>
        <v>18.5</v>
      </c>
      <c r="G21" s="21">
        <f>F21</f>
        <v>18.5</v>
      </c>
      <c r="H21" s="21">
        <f t="shared" si="5"/>
        <v>18.5</v>
      </c>
      <c r="I21" s="23"/>
      <c r="J21" s="23"/>
      <c r="K21" s="23" t="s">
        <v>45</v>
      </c>
      <c r="L21" s="23"/>
      <c r="M21" s="23"/>
      <c r="N21" s="23"/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2026-04-15T01:27:42Z</dcterms:created>
  <dcterms:modified xsi:type="dcterms:W3CDTF">2026-04-15T02:15:08Z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318F289AE8DA41568D4F4536ACA358C8_11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