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tabRatio="793" activeTab="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 " sheetId="19" r:id="rId7"/>
    <sheet name="验货尺寸表 (第一批) 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中期!$A$1:$M$52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首期!$A$1:$L$51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<sst xmlns="http://schemas.openxmlformats.org/spreadsheetml/2006/main" count="847" uniqueCount="331">
  <si>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</si>
  <si>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</si>
  <si>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</si>
  <si>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</si>
  <si>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</si>
  <si>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</si>
  <si>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</si>
  <si>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</si>
  <si>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</si>
  <si>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</si>
  <si>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</si>
  <si>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</si>
  <si>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</si>
  <si>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</si>
  <si>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</si>
  <si>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</si>
  <si>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</si>
  <si>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</si>
  <si>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</si>
  <si>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</si>
  <si>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</si>
  <si>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</si>
  <si>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</si>
  <si>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</si>
  <si>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</si>
  <si>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</si>
  <si>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</si>
  <si>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</si>
  <si>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</si>
  <si>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</si>
  <si>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</si>
  <si>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</si>
  <si>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</si>
  <si>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</si>
  <si>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</si>
  <si>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</si>
  <si>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</si>
  <si>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</si>
  <si>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</si>
  <si>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</si>
  <si>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</si>
  <si>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</si>
  <si>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</si>
  <si>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</si>
  <si>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</si>
  <si>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</si>
  <si>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</si>
  <si>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</si>
  <si>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</si>
  <si>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</si>
  <si>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</si>
  <si>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</si>
  <si>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</si>
  <si>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</si>
  <si>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</si>
  <si>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</si>
  <si>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</si>
  <si>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</si>
  <si>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</si>
  <si>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</si>
  <si>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</si>
  <si>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</si>
  <si>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TAJJFO81941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</si>
  <si>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</si>
  <si>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</si>
  <si>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</si>
  <si>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</si>
  <si>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</si>
  <si>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</si>
  <si>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</si>
  <si>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</si>
  <si>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</si>
  <si>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</si>
  <si>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</si>
  <si>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</si>
  <si>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</si>
  <si>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</si>
  <si>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</si>
  <si>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</si>
  <si>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</si>
  <si>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</si>
  <si>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</si>
  <si>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</si>
  <si>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</si>
  <si>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</si>
  <si>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</si>
  <si>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</si>
  <si>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</si>
  <si>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</si>
  <si>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</si>
  <si>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</si>
  <si>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</si>
  <si>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</si>
  <si>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</si>
  <si>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</si>
  <si>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</si>
  <si>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</si>
  <si>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</si>
  <si>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</si>
  <si>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</si>
  <si>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</si>
  <si>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</si>
  <si>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</si>
  <si>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</si>
  <si>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</si>
  <si>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</si>
  <si>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</si>
  <si>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</si>
  <si>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</si>
  <si>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</si>
  <si>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</si>
  <si>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</si>
  <si>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</si>
  <si>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</si>
  <si>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</si>
  <si>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4XL</t>
  </si>
  <si>
    <t>5XL</t>
  </si>
  <si>
    <t>6XL</t>
  </si>
  <si>
    <t>7XL</t>
  </si>
  <si>
    <t>8XL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</si>
  <si>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</si>
  <si>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</si>
  <si>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</si>
  <si>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</si>
  <si>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</si>
  <si>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</si>
  <si>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</si>
  <si>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1、上领暗线起团，前筒起浪，容皱不平服</t>
  </si>
  <si>
    <t>2、封脚叉歪斜，两边有高低，线头起团</t>
  </si>
  <si>
    <t>3、侧唛外露偏大，大货要注意</t>
  </si>
  <si>
    <t>4、夹圈容皱，两边不圆顺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</si>
  <si>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</si>
  <si>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</si>
  <si>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</si>
  <si>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</si>
  <si>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</si>
  <si>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</si>
  <si>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</si>
  <si>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</si>
  <si>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</si>
  <si>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</si>
  <si>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</si>
  <si>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</si>
  <si>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</si>
  <si>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</si>
  <si>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</si>
  <si>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</si>
  <si>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TAJJFO81939</t>
  </si>
  <si>
    <t>部位名称</t>
  </si>
  <si>
    <t>指示规格  FINAL SPEC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</si>
  <si>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</si>
  <si>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</si>
  <si>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藏藍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</si>
  <si>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</si>
  <si>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</si>
  <si>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</si>
  <si>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</si>
  <si>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</si>
  <si>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</si>
  <si>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</si>
  <si>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</si>
  <si>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205/120B</t>
  </si>
  <si>
    <t>210/124B</t>
  </si>
  <si>
    <t>215/128B</t>
  </si>
  <si>
    <t>L  洗前</t>
  </si>
  <si>
    <t>L 洗后</t>
  </si>
  <si>
    <t>后中长</t>
  </si>
  <si>
    <t>±1</t>
  </si>
  <si>
    <t>+0.5</t>
  </si>
  <si>
    <t>+0</t>
  </si>
  <si>
    <t>胸围</t>
  </si>
  <si>
    <t>+2</t>
  </si>
  <si>
    <t>+1</t>
  </si>
  <si>
    <t>腰围</t>
  </si>
  <si>
    <t>摆围</t>
  </si>
  <si>
    <t>±0.5</t>
  </si>
  <si>
    <t>肩宽</t>
  </si>
  <si>
    <t>肩点短袖长</t>
  </si>
  <si>
    <t>±0.3</t>
  </si>
  <si>
    <t>+0.3</t>
  </si>
  <si>
    <t>袖肥/2（参考值）</t>
  </si>
  <si>
    <t>-0.6</t>
  </si>
  <si>
    <t>-1</t>
  </si>
  <si>
    <t>短袖口/2</t>
  </si>
  <si>
    <t>-0.3</t>
  </si>
  <si>
    <t>领围</t>
  </si>
  <si>
    <t>前中半开门襟长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</si>
  <si>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</si>
  <si>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</si>
  <si>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</si>
  <si>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</si>
  <si>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</si>
  <si>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</si>
  <si>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</si>
  <si>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</si>
  <si>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</si>
  <si>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</si>
  <si>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</si>
  <si>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</si>
  <si>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</si>
  <si>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</si>
  <si>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</si>
  <si>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TOREAD-QC尾期检验报告书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</si>
  <si>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</si>
  <si>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</si>
  <si>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</si>
  <si>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</si>
  <si>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</si>
  <si>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</si>
  <si>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</si>
  <si>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</si>
  <si>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</si>
  <si>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</si>
  <si>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</si>
  <si>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</si>
  <si>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</si>
  <si>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</si>
  <si>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</si>
  <si>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</si>
  <si>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</si>
  <si>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</si>
  <si>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</si>
  <si>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</si>
  <si>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</si>
  <si>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</si>
  <si>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</si>
  <si>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</si>
  <si>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</si>
  <si>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</si>
  <si>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</si>
  <si>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</si>
  <si>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</si>
  <si>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</si>
  <si>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</si>
  <si>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</si>
  <si>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</si>
  <si>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</si>
  <si>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</si>
  <si>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1、筒底封线不方正，露底筒</t>
  </si>
  <si>
    <t>2.袖弯倒骨不圆顺，脚叉高底，线成团</t>
  </si>
  <si>
    <t>3、钮门线起毛，订钮不正中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</si>
  <si>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</si>
  <si>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</si>
  <si>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</si>
  <si>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</si>
  <si>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</si>
  <si>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</si>
  <si>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</si>
  <si>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走货80000件，抽查200件，发现6件不良品，已按照以上提出的问题点改正，可以出货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</si>
  <si>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</si>
  <si>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</si>
  <si>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</si>
  <si>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</si>
  <si>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</si>
  <si>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</si>
  <si>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</si>
  <si>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</si>
  <si>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</si>
  <si>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</si>
  <si>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</si>
  <si>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</si>
  <si>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</si>
  <si>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</si>
  <si>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</si>
  <si>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</si>
  <si>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</si>
  <si>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</si>
  <si>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FK60130爽滑锦氨珠地</t>
  </si>
  <si>
    <t>TAJJFO81937/82938/81939/82940/81941/82942</t>
  </si>
  <si>
    <t>宏港</t>
  </si>
  <si>
    <t>YES</t>
  </si>
  <si>
    <t>制表时间：2026/3/31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</si>
  <si>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</si>
  <si>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</si>
  <si>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</si>
  <si>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</si>
  <si>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</si>
  <si>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</si>
  <si>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</si>
  <si>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</si>
  <si>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</si>
  <si>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</si>
  <si>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制表时间：2026/4/2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</si>
  <si>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</si>
  <si>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</si>
  <si>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</si>
  <si>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</si>
  <si>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</si>
  <si>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</si>
  <si>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</si>
  <si>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</si>
  <si>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</si>
  <si>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</si>
  <si>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</si>
  <si>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</si>
  <si>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</si>
  <si>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</si>
  <si>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</si>
  <si>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</si>
  <si>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</si>
  <si>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</si>
  <si>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</si>
  <si>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</si>
  <si>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</si>
  <si>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</si>
  <si>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</si>
  <si>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</si>
  <si>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</si>
  <si>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</si>
  <si>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</si>
  <si>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</si>
  <si>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</si>
  <si>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</si>
  <si>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</si>
  <si>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</si>
  <si>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</si>
  <si>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</si>
  <si>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</si>
  <si>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</si>
  <si>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</si>
  <si>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左袖</t>
  </si>
  <si>
    <t>印花</t>
  </si>
  <si>
    <t>制表时间：2026/4/6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</si>
  <si>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</si>
  <si>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</si>
  <si>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</si>
  <si>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</si>
  <si>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</si>
  <si>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制表时间：3-30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</si>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</sst>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_);[Red]\(0\)"/>
    <numFmt numFmtId="179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Arial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8" fillId="9" borderId="80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81" applyNumberFormat="0" applyFill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3" applyNumberFormat="0" applyAlignment="0" applyProtection="0">
      <alignment vertical="center"/>
    </xf>
    <xf numFmtId="0" fontId="57" fillId="11" borderId="84" applyNumberFormat="0" applyAlignment="0" applyProtection="0">
      <alignment vertical="center"/>
    </xf>
    <xf numFmtId="0" fontId="58" fillId="11" borderId="83" applyNumberFormat="0" applyAlignment="0" applyProtection="0">
      <alignment vertical="center"/>
    </xf>
    <xf numFmtId="0" fontId="59" fillId="12" borderId="85" applyNumberFormat="0" applyAlignment="0" applyProtection="0">
      <alignment vertical="center"/>
    </xf>
    <xf numFmtId="0" fontId="60" fillId="0" borderId="86" applyNumberFormat="0" applyFill="0" applyAlignment="0" applyProtection="0">
      <alignment vertical="center"/>
    </xf>
    <xf numFmtId="0" fontId="61" fillId="0" borderId="87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7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</cellStyleXfs>
  <cellXfs count="50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8" fillId="0" borderId="2" xfId="61" applyNumberFormat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8" fillId="0" borderId="2" xfId="6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0" fontId="11" fillId="0" borderId="2" xfId="6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7" fillId="3" borderId="2" xfId="0" applyNumberFormat="1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8" fillId="0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8" fillId="0" borderId="2" xfId="0" applyNumberFormat="1" applyFont="1" applyFill="1" applyBorder="1" applyAlignment="1" applyProtection="1">
      <alignment horizontal="center"/>
    </xf>
    <xf numFmtId="178" fontId="8" fillId="0" borderId="2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21" fillId="0" borderId="0" xfId="53" applyFont="1" applyFill="1" applyAlignment="1"/>
    <xf numFmtId="0" fontId="6" fillId="0" borderId="0" xfId="53" applyFont="1" applyFill="1" applyAlignment="1"/>
    <xf numFmtId="49" fontId="21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2" fillId="0" borderId="9" xfId="53" applyFont="1" applyFill="1" applyBorder="1" applyAlignment="1">
      <alignment horizontal="center" vertical="center"/>
    </xf>
    <xf numFmtId="0" fontId="22" fillId="0" borderId="10" xfId="53" applyFont="1" applyFill="1" applyBorder="1" applyAlignment="1">
      <alignment horizontal="center" vertical="center"/>
    </xf>
    <xf numFmtId="0" fontId="21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49" fontId="21" fillId="0" borderId="10" xfId="53" applyNumberFormat="1" applyFont="1" applyFill="1" applyBorder="1" applyAlignment="1">
      <alignment horizontal="center" vertical="center"/>
    </xf>
    <xf numFmtId="0" fontId="23" fillId="0" borderId="11" xfId="52" applyFont="1" applyFill="1" applyBorder="1" applyAlignment="1">
      <alignment horizontal="left"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2" xfId="52" applyFont="1" applyFill="1" applyBorder="1" applyAlignment="1">
      <alignment horizontal="center" vertical="center"/>
    </xf>
    <xf numFmtId="0" fontId="23" fillId="0" borderId="13" xfId="52" applyFont="1" applyFill="1" applyBorder="1" applyAlignment="1">
      <alignment horizontal="center" vertical="center"/>
    </xf>
    <xf numFmtId="0" fontId="23" fillId="0" borderId="14" xfId="52" applyFont="1" applyFill="1" applyBorder="1" applyAlignment="1">
      <alignment vertical="center"/>
    </xf>
    <xf numFmtId="0" fontId="25" fillId="0" borderId="14" xfId="52" applyFont="1" applyFill="1" applyBorder="1" applyAlignment="1">
      <alignment horizontal="center" vertical="center"/>
    </xf>
    <xf numFmtId="0" fontId="25" fillId="0" borderId="15" xfId="52" applyFont="1" applyFill="1" applyBorder="1" applyAlignment="1">
      <alignment horizontal="center" vertical="center"/>
    </xf>
    <xf numFmtId="0" fontId="21" fillId="0" borderId="16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21" fillId="0" borderId="17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0" fontId="26" fillId="0" borderId="18" xfId="53" applyFont="1" applyFill="1" applyBorder="1" applyAlignment="1">
      <alignment horizontal="center" vertical="center"/>
    </xf>
    <xf numFmtId="0" fontId="21" fillId="0" borderId="5" xfId="53" applyFont="1" applyFill="1" applyBorder="1" applyAlignment="1">
      <alignment horizontal="center"/>
    </xf>
    <xf numFmtId="0" fontId="26" fillId="0" borderId="17" xfId="53" applyFont="1" applyFill="1" applyBorder="1" applyAlignment="1" applyProtection="1">
      <alignment vertical="center"/>
    </xf>
    <xf numFmtId="0" fontId="26" fillId="0" borderId="2" xfId="53" applyFont="1" applyFill="1" applyBorder="1" applyAlignment="1" applyProtection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27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49" fontId="29" fillId="0" borderId="18" xfId="51" applyNumberFormat="1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49" fontId="26" fillId="0" borderId="17" xfId="54" applyNumberFormat="1" applyFont="1" applyFill="1" applyBorder="1" applyAlignment="1">
      <alignment horizontal="center" vertical="center"/>
    </xf>
    <xf numFmtId="49" fontId="26" fillId="0" borderId="2" xfId="54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30" fillId="3" borderId="17" xfId="0" applyFont="1" applyFill="1" applyBorder="1" applyAlignment="1">
      <alignment horizontal="left" vertical="center"/>
    </xf>
    <xf numFmtId="0" fontId="30" fillId="3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2" fillId="0" borderId="18" xfId="49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/>
    </xf>
    <xf numFmtId="0" fontId="34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5" fillId="0" borderId="19" xfId="0" applyNumberFormat="1" applyFont="1" applyFill="1" applyBorder="1" applyAlignment="1">
      <alignment shrinkToFit="1"/>
    </xf>
    <xf numFmtId="0" fontId="33" fillId="0" borderId="20" xfId="0" applyNumberFormat="1" applyFont="1" applyFill="1" applyBorder="1" applyAlignment="1">
      <alignment horizontal="center" vertical="center"/>
    </xf>
    <xf numFmtId="0" fontId="36" fillId="0" borderId="20" xfId="0" applyFont="1" applyFill="1" applyBorder="1" applyAlignment="1">
      <alignment horizontal="center" vertical="center"/>
    </xf>
    <xf numFmtId="0" fontId="21" fillId="0" borderId="21" xfId="53" applyFont="1" applyFill="1" applyBorder="1" applyAlignment="1">
      <alignment horizontal="center"/>
    </xf>
    <xf numFmtId="49" fontId="21" fillId="0" borderId="19" xfId="53" applyNumberFormat="1" applyFont="1" applyFill="1" applyBorder="1" applyAlignment="1">
      <alignment horizontal="center"/>
    </xf>
    <xf numFmtId="49" fontId="21" fillId="0" borderId="20" xfId="53" applyNumberFormat="1" applyFont="1" applyFill="1" applyBorder="1" applyAlignment="1">
      <alignment horizontal="center"/>
    </xf>
    <xf numFmtId="49" fontId="26" fillId="0" borderId="20" xfId="54" applyNumberFormat="1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26" fillId="0" borderId="0" xfId="53" applyFont="1" applyFill="1" applyAlignment="1"/>
    <xf numFmtId="0" fontId="7" fillId="0" borderId="0" xfId="53" applyFont="1" applyFill="1" applyAlignment="1"/>
    <xf numFmtId="0" fontId="37" fillId="0" borderId="0" xfId="53" applyFont="1" applyFill="1" applyAlignment="1"/>
    <xf numFmtId="14" fontId="37" fillId="0" borderId="0" xfId="53" applyNumberFormat="1" applyFont="1" applyFill="1" applyAlignment="1">
      <alignment horizontal="center"/>
    </xf>
    <xf numFmtId="49" fontId="37" fillId="0" borderId="0" xfId="53" applyNumberFormat="1" applyFont="1" applyFill="1" applyAlignment="1"/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8" fillId="0" borderId="23" xfId="52" applyFont="1" applyBorder="1" applyAlignment="1">
      <alignment horizontal="center" vertical="top"/>
    </xf>
    <xf numFmtId="0" fontId="10" fillId="0" borderId="24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10" fillId="0" borderId="25" xfId="52" applyFont="1" applyFill="1" applyBorder="1" applyAlignment="1">
      <alignment horizontal="center" vertical="center"/>
    </xf>
    <xf numFmtId="0" fontId="7" fillId="0" borderId="25" xfId="52" applyFont="1" applyFill="1" applyBorder="1" applyAlignment="1">
      <alignment vertical="center" wrapText="1"/>
    </xf>
    <xf numFmtId="0" fontId="10" fillId="0" borderId="25" xfId="52" applyFont="1" applyFill="1" applyBorder="1" applyAlignment="1">
      <alignment vertical="center"/>
    </xf>
    <xf numFmtId="0" fontId="24" fillId="0" borderId="26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10" fillId="0" borderId="25" xfId="52" applyFont="1" applyFill="1" applyBorder="1" applyAlignment="1">
      <alignment horizontal="left" vertical="center"/>
    </xf>
    <xf numFmtId="0" fontId="7" fillId="0" borderId="25" xfId="52" applyFont="1" applyFill="1" applyBorder="1" applyAlignment="1">
      <alignment horizontal="center" vertical="center"/>
    </xf>
    <xf numFmtId="0" fontId="7" fillId="0" borderId="28" xfId="52" applyFont="1" applyFill="1" applyBorder="1" applyAlignment="1">
      <alignment horizontal="center" vertical="center"/>
    </xf>
    <xf numFmtId="0" fontId="10" fillId="0" borderId="29" xfId="52" applyFont="1" applyFill="1" applyBorder="1" applyAlignment="1">
      <alignment vertical="center"/>
    </xf>
    <xf numFmtId="0" fontId="24" fillId="0" borderId="26" xfId="52" applyFont="1" applyFill="1" applyBorder="1" applyAlignment="1">
      <alignment horizontal="left" vertical="center"/>
    </xf>
    <xf numFmtId="0" fontId="10" fillId="0" borderId="26" xfId="52" applyFont="1" applyFill="1" applyBorder="1" applyAlignment="1">
      <alignment vertical="center"/>
    </xf>
    <xf numFmtId="58" fontId="7" fillId="0" borderId="26" xfId="52" applyNumberFormat="1" applyFont="1" applyFill="1" applyBorder="1" applyAlignment="1">
      <alignment horizontal="center" vertical="center"/>
    </xf>
    <xf numFmtId="0" fontId="7" fillId="0" borderId="26" xfId="52" applyFont="1" applyFill="1" applyBorder="1" applyAlignment="1">
      <alignment horizontal="center" vertical="center"/>
    </xf>
    <xf numFmtId="0" fontId="7" fillId="0" borderId="30" xfId="52" applyFont="1" applyFill="1" applyBorder="1" applyAlignment="1">
      <alignment horizontal="center" vertical="center"/>
    </xf>
    <xf numFmtId="0" fontId="10" fillId="0" borderId="26" xfId="52" applyFont="1" applyFill="1" applyBorder="1" applyAlignment="1">
      <alignment horizontal="center" vertical="center"/>
    </xf>
    <xf numFmtId="0" fontId="10" fillId="0" borderId="27" xfId="52" applyFont="1" applyFill="1" applyBorder="1" applyAlignment="1">
      <alignment horizontal="center" vertical="center"/>
    </xf>
    <xf numFmtId="0" fontId="10" fillId="0" borderId="29" xfId="52" applyFont="1" applyFill="1" applyBorder="1" applyAlignment="1">
      <alignment horizontal="left" vertical="center"/>
    </xf>
    <xf numFmtId="0" fontId="10" fillId="0" borderId="26" xfId="52" applyFont="1" applyFill="1" applyBorder="1" applyAlignment="1">
      <alignment horizontal="left" vertical="center"/>
    </xf>
    <xf numFmtId="0" fontId="7" fillId="0" borderId="26" xfId="52" applyFont="1" applyFill="1" applyBorder="1" applyAlignment="1">
      <alignment horizontal="left" vertical="center"/>
    </xf>
    <xf numFmtId="0" fontId="7" fillId="0" borderId="27" xfId="52" applyFont="1" applyFill="1" applyBorder="1" applyAlignment="1">
      <alignment horizontal="left" vertical="center"/>
    </xf>
    <xf numFmtId="0" fontId="10" fillId="0" borderId="31" xfId="52" applyFont="1" applyFill="1" applyBorder="1" applyAlignment="1">
      <alignment vertical="center"/>
    </xf>
    <xf numFmtId="0" fontId="24" fillId="0" borderId="32" xfId="52" applyFont="1" applyFill="1" applyBorder="1" applyAlignment="1">
      <alignment horizontal="left" vertical="center"/>
    </xf>
    <xf numFmtId="0" fontId="10" fillId="0" borderId="32" xfId="52" applyFont="1" applyFill="1" applyBorder="1" applyAlignment="1">
      <alignment vertical="center"/>
    </xf>
    <xf numFmtId="0" fontId="7" fillId="3" borderId="32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horizontal="left" vertical="center"/>
    </xf>
    <xf numFmtId="0" fontId="10" fillId="0" borderId="32" xfId="52" applyFont="1" applyFill="1" applyBorder="1" applyAlignment="1">
      <alignment horizontal="left" vertical="center"/>
    </xf>
    <xf numFmtId="0" fontId="7" fillId="0" borderId="33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0" fillId="0" borderId="0" xfId="52" applyFont="1" applyFill="1" applyBorder="1" applyAlignment="1">
      <alignment vertical="center"/>
    </xf>
    <xf numFmtId="0" fontId="7" fillId="0" borderId="0" xfId="52" applyFont="1" applyFill="1" applyBorder="1" applyAlignment="1">
      <alignment vertical="center"/>
    </xf>
    <xf numFmtId="0" fontId="7" fillId="0" borderId="0" xfId="52" applyFont="1" applyFill="1" applyAlignment="1">
      <alignment horizontal="left" vertical="center"/>
    </xf>
    <xf numFmtId="0" fontId="10" fillId="0" borderId="24" xfId="52" applyFont="1" applyFill="1" applyBorder="1" applyAlignment="1">
      <alignment vertical="center"/>
    </xf>
    <xf numFmtId="0" fontId="10" fillId="0" borderId="34" xfId="52" applyFont="1" applyFill="1" applyBorder="1" applyAlignment="1">
      <alignment horizontal="left" vertical="center"/>
    </xf>
    <xf numFmtId="0" fontId="10" fillId="0" borderId="35" xfId="52" applyFont="1" applyFill="1" applyBorder="1" applyAlignment="1">
      <alignment horizontal="left" vertical="center"/>
    </xf>
    <xf numFmtId="0" fontId="10" fillId="0" borderId="36" xfId="52" applyFont="1" applyFill="1" applyBorder="1" applyAlignment="1">
      <alignment horizontal="left" vertical="center"/>
    </xf>
    <xf numFmtId="0" fontId="7" fillId="0" borderId="26" xfId="52" applyFont="1" applyFill="1" applyBorder="1" applyAlignment="1">
      <alignment vertical="center"/>
    </xf>
    <xf numFmtId="0" fontId="7" fillId="0" borderId="37" xfId="52" applyFont="1" applyFill="1" applyBorder="1" applyAlignment="1">
      <alignment horizontal="center" vertical="center"/>
    </xf>
    <xf numFmtId="0" fontId="7" fillId="0" borderId="38" xfId="52" applyFont="1" applyFill="1" applyBorder="1" applyAlignment="1">
      <alignment horizontal="center" vertical="center"/>
    </xf>
    <xf numFmtId="0" fontId="7" fillId="0" borderId="39" xfId="52" applyFont="1" applyFill="1" applyBorder="1" applyAlignment="1">
      <alignment horizontal="center" vertical="center"/>
    </xf>
    <xf numFmtId="0" fontId="19" fillId="0" borderId="40" xfId="52" applyFont="1" applyFill="1" applyBorder="1" applyAlignment="1">
      <alignment horizontal="left" vertical="center"/>
    </xf>
    <xf numFmtId="0" fontId="19" fillId="0" borderId="38" xfId="52" applyFont="1" applyFill="1" applyBorder="1" applyAlignment="1">
      <alignment horizontal="left" vertical="center"/>
    </xf>
    <xf numFmtId="0" fontId="19" fillId="0" borderId="39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vertical="center"/>
    </xf>
    <xf numFmtId="0" fontId="7" fillId="0" borderId="0" xfId="52" applyFont="1" applyFill="1" applyBorder="1" applyAlignment="1">
      <alignment horizontal="left" vertical="center"/>
    </xf>
    <xf numFmtId="0" fontId="10" fillId="0" borderId="28" xfId="52" applyFont="1" applyFill="1" applyBorder="1" applyAlignment="1">
      <alignment horizontal="left" vertical="center"/>
    </xf>
    <xf numFmtId="0" fontId="10" fillId="0" borderId="27" xfId="52" applyFont="1" applyFill="1" applyBorder="1" applyAlignment="1">
      <alignment horizontal="left" vertical="center"/>
    </xf>
    <xf numFmtId="0" fontId="7" fillId="0" borderId="29" xfId="52" applyFont="1" applyFill="1" applyBorder="1" applyAlignment="1">
      <alignment horizontal="left" vertical="center"/>
    </xf>
    <xf numFmtId="0" fontId="7" fillId="0" borderId="40" xfId="52" applyFont="1" applyFill="1" applyBorder="1" applyAlignment="1">
      <alignment horizontal="left" vertical="center"/>
    </xf>
    <xf numFmtId="0" fontId="7" fillId="0" borderId="38" xfId="52" applyFont="1" applyFill="1" applyBorder="1" applyAlignment="1">
      <alignment horizontal="left" vertical="center"/>
    </xf>
    <xf numFmtId="0" fontId="7" fillId="0" borderId="39" xfId="52" applyFont="1" applyFill="1" applyBorder="1" applyAlignment="1">
      <alignment horizontal="left" vertical="center"/>
    </xf>
    <xf numFmtId="0" fontId="7" fillId="0" borderId="29" xfId="52" applyFont="1" applyFill="1" applyBorder="1" applyAlignment="1">
      <alignment horizontal="left" vertical="center" wrapText="1"/>
    </xf>
    <xf numFmtId="0" fontId="7" fillId="0" borderId="26" xfId="52" applyFont="1" applyFill="1" applyBorder="1" applyAlignment="1">
      <alignment horizontal="left" vertical="center" wrapText="1"/>
    </xf>
    <xf numFmtId="0" fontId="7" fillId="0" borderId="27" xfId="52" applyFont="1" applyFill="1" applyBorder="1" applyAlignment="1">
      <alignment horizontal="left" vertical="center" wrapText="1"/>
    </xf>
    <xf numFmtId="0" fontId="10" fillId="0" borderId="31" xfId="52" applyFont="1" applyFill="1" applyBorder="1" applyAlignment="1">
      <alignment horizontal="left" vertical="center"/>
    </xf>
    <xf numFmtId="0" fontId="6" fillId="0" borderId="32" xfId="52" applyFill="1" applyBorder="1" applyAlignment="1">
      <alignment horizontal="center" vertical="center"/>
    </xf>
    <xf numFmtId="0" fontId="6" fillId="0" borderId="33" xfId="52" applyFill="1" applyBorder="1" applyAlignment="1">
      <alignment horizontal="center" vertical="center"/>
    </xf>
    <xf numFmtId="0" fontId="10" fillId="0" borderId="41" xfId="52" applyFont="1" applyFill="1" applyBorder="1" applyAlignment="1">
      <alignment horizontal="center" vertical="center"/>
    </xf>
    <xf numFmtId="0" fontId="10" fillId="0" borderId="42" xfId="52" applyFont="1" applyFill="1" applyBorder="1" applyAlignment="1">
      <alignment horizontal="left" vertical="center"/>
    </xf>
    <xf numFmtId="0" fontId="10" fillId="0" borderId="36" xfId="52" applyFont="1" applyFill="1" applyBorder="1" applyAlignment="1">
      <alignment horizontal="center" vertical="center"/>
    </xf>
    <xf numFmtId="0" fontId="7" fillId="0" borderId="43" xfId="52" applyFont="1" applyFill="1" applyBorder="1" applyAlignment="1">
      <alignment horizontal="left" vertical="center"/>
    </xf>
    <xf numFmtId="0" fontId="7" fillId="0" borderId="27" xfId="52" applyFont="1" applyFill="1" applyBorder="1" applyAlignment="1">
      <alignment horizontal="center" vertical="center"/>
    </xf>
    <xf numFmtId="0" fontId="7" fillId="0" borderId="27" xfId="52" applyFont="1" applyFill="1" applyBorder="1" applyAlignment="1">
      <alignment horizontal="center" vertical="center" wrapText="1"/>
    </xf>
    <xf numFmtId="0" fontId="6" fillId="0" borderId="39" xfId="52" applyFont="1" applyFill="1" applyBorder="1" applyAlignment="1">
      <alignment horizontal="center" vertical="center"/>
    </xf>
    <xf numFmtId="0" fontId="9" fillId="0" borderId="39" xfId="52" applyFont="1" applyFill="1" applyBorder="1" applyAlignment="1">
      <alignment horizontal="center" vertical="center"/>
    </xf>
    <xf numFmtId="0" fontId="7" fillId="0" borderId="40" xfId="52" applyFont="1" applyFill="1" applyBorder="1" applyAlignment="1">
      <alignment horizontal="right" vertical="center"/>
    </xf>
    <xf numFmtId="0" fontId="7" fillId="0" borderId="38" xfId="52" applyFont="1" applyFill="1" applyBorder="1" applyAlignment="1">
      <alignment horizontal="right" vertical="center"/>
    </xf>
    <xf numFmtId="0" fontId="7" fillId="0" borderId="43" xfId="52" applyFont="1" applyFill="1" applyBorder="1" applyAlignment="1">
      <alignment horizontal="right" vertical="center"/>
    </xf>
    <xf numFmtId="0" fontId="7" fillId="0" borderId="44" xfId="52" applyFont="1" applyFill="1" applyBorder="1" applyAlignment="1">
      <alignment horizontal="center" vertical="center"/>
    </xf>
    <xf numFmtId="0" fontId="19" fillId="0" borderId="24" xfId="52" applyFont="1" applyFill="1" applyBorder="1" applyAlignment="1">
      <alignment horizontal="left" vertical="center"/>
    </xf>
    <xf numFmtId="0" fontId="19" fillId="0" borderId="25" xfId="52" applyFont="1" applyFill="1" applyBorder="1" applyAlignment="1">
      <alignment horizontal="left" vertical="center"/>
    </xf>
    <xf numFmtId="0" fontId="19" fillId="0" borderId="28" xfId="52" applyFont="1" applyFill="1" applyBorder="1" applyAlignment="1">
      <alignment horizontal="left" vertical="center"/>
    </xf>
    <xf numFmtId="0" fontId="10" fillId="0" borderId="37" xfId="52" applyFont="1" applyFill="1" applyBorder="1" applyAlignment="1">
      <alignment horizontal="left" vertical="center"/>
    </xf>
    <xf numFmtId="0" fontId="10" fillId="0" borderId="43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horizontal="center" vertical="center"/>
    </xf>
    <xf numFmtId="58" fontId="7" fillId="0" borderId="32" xfId="52" applyNumberFormat="1" applyFont="1" applyFill="1" applyBorder="1" applyAlignment="1">
      <alignment horizontal="center" vertical="center"/>
    </xf>
    <xf numFmtId="0" fontId="10" fillId="0" borderId="32" xfId="52" applyFont="1" applyFill="1" applyBorder="1" applyAlignment="1">
      <alignment horizontal="center" vertical="center"/>
    </xf>
    <xf numFmtId="0" fontId="7" fillId="0" borderId="33" xfId="52" applyFont="1" applyFill="1" applyBorder="1" applyAlignment="1">
      <alignment horizontal="center" vertical="center"/>
    </xf>
    <xf numFmtId="0" fontId="21" fillId="0" borderId="0" xfId="53" applyFont="1" applyFill="1" applyAlignment="1"/>
    <xf numFmtId="0" fontId="26" fillId="0" borderId="0" xfId="53" applyFont="1" applyFill="1" applyAlignment="1">
      <alignment horizontal="center"/>
    </xf>
    <xf numFmtId="0" fontId="22" fillId="0" borderId="0" xfId="53" applyFont="1" applyFill="1" applyBorder="1" applyAlignment="1">
      <alignment horizontal="center" vertical="center"/>
    </xf>
    <xf numFmtId="0" fontId="21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1" fillId="0" borderId="14" xfId="53" applyFont="1" applyFill="1" applyBorder="1" applyAlignment="1">
      <alignment horizontal="center"/>
    </xf>
    <xf numFmtId="0" fontId="23" fillId="0" borderId="14" xfId="52" applyFont="1" applyFill="1" applyBorder="1" applyAlignment="1">
      <alignment horizontal="left" vertical="center"/>
    </xf>
    <xf numFmtId="0" fontId="21" fillId="0" borderId="16" xfId="52" applyFont="1" applyFill="1" applyBorder="1" applyAlignment="1">
      <alignment horizontal="center" vertical="center"/>
    </xf>
    <xf numFmtId="0" fontId="21" fillId="0" borderId="15" xfId="52" applyFont="1" applyFill="1" applyBorder="1" applyAlignment="1">
      <alignment horizontal="center" vertical="center"/>
    </xf>
    <xf numFmtId="0" fontId="21" fillId="0" borderId="2" xfId="53" applyFont="1" applyFill="1" applyBorder="1" applyAlignment="1">
      <alignment horizontal="center"/>
    </xf>
    <xf numFmtId="49" fontId="26" fillId="0" borderId="26" xfId="54" applyNumberFormat="1" applyFont="1" applyFill="1" applyBorder="1" applyAlignment="1">
      <alignment horizontal="center" vertical="center"/>
    </xf>
    <xf numFmtId="49" fontId="26" fillId="0" borderId="37" xfId="54" applyNumberFormat="1" applyFont="1" applyFill="1" applyBorder="1" applyAlignment="1">
      <alignment horizontal="center" vertical="center"/>
    </xf>
    <xf numFmtId="179" fontId="33" fillId="0" borderId="2" xfId="0" applyNumberFormat="1" applyFont="1" applyFill="1" applyBorder="1" applyAlignment="1">
      <alignment horizontal="center" vertical="center"/>
    </xf>
    <xf numFmtId="179" fontId="33" fillId="0" borderId="39" xfId="0" applyNumberFormat="1" applyFont="1" applyFill="1" applyBorder="1" applyAlignment="1">
      <alignment horizontal="center" vertical="center"/>
    </xf>
    <xf numFmtId="0" fontId="27" fillId="0" borderId="7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7" fillId="0" borderId="5" xfId="55" applyFont="1" applyFill="1" applyBorder="1" applyAlignment="1">
      <alignment horizontal="center"/>
    </xf>
    <xf numFmtId="0" fontId="27" fillId="0" borderId="45" xfId="55" applyFont="1" applyFill="1" applyBorder="1" applyAlignment="1">
      <alignment horizontal="center"/>
    </xf>
    <xf numFmtId="49" fontId="26" fillId="0" borderId="39" xfId="54" applyNumberFormat="1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2" fillId="0" borderId="18" xfId="49" applyFont="1" applyFill="1" applyBorder="1" applyAlignment="1">
      <alignment horizontal="center" vertical="center"/>
    </xf>
    <xf numFmtId="0" fontId="21" fillId="0" borderId="5" xfId="53" applyFont="1" applyFill="1" applyBorder="1" applyAlignment="1">
      <alignment horizontal="center"/>
    </xf>
    <xf numFmtId="49" fontId="26" fillId="0" borderId="26" xfId="54" applyNumberFormat="1" applyFont="1" applyFill="1" applyBorder="1" applyAlignment="1">
      <alignment horizontal="center" vertical="center"/>
    </xf>
    <xf numFmtId="49" fontId="26" fillId="0" borderId="37" xfId="54" applyNumberFormat="1" applyFont="1" applyFill="1" applyBorder="1" applyAlignment="1">
      <alignment horizontal="center" vertical="center"/>
    </xf>
    <xf numFmtId="49" fontId="26" fillId="0" borderId="2" xfId="54" applyNumberFormat="1" applyFont="1" applyFill="1" applyBorder="1" applyAlignment="1">
      <alignment horizontal="center" vertical="center"/>
    </xf>
    <xf numFmtId="49" fontId="26" fillId="0" borderId="39" xfId="54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0" fillId="0" borderId="17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49" fontId="26" fillId="0" borderId="46" xfId="54" applyNumberFormat="1" applyFont="1" applyFill="1" applyBorder="1" applyAlignment="1">
      <alignment horizontal="center" vertical="center"/>
    </xf>
    <xf numFmtId="49" fontId="26" fillId="0" borderId="27" xfId="54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49" fontId="26" fillId="0" borderId="27" xfId="54" applyNumberFormat="1" applyFont="1" applyFill="1" applyBorder="1" applyAlignment="1">
      <alignment horizontal="center" vertical="center"/>
    </xf>
    <xf numFmtId="49" fontId="21" fillId="0" borderId="32" xfId="53" applyNumberFormat="1" applyFont="1" applyFill="1" applyBorder="1" applyAlignment="1">
      <alignment horizontal="center"/>
    </xf>
    <xf numFmtId="49" fontId="26" fillId="0" borderId="32" xfId="54" applyNumberFormat="1" applyFont="1" applyFill="1" applyBorder="1" applyAlignment="1">
      <alignment horizontal="center" vertical="center"/>
    </xf>
    <xf numFmtId="49" fontId="21" fillId="0" borderId="47" xfId="53" applyNumberFormat="1" applyFont="1" applyFill="1" applyBorder="1" applyAlignment="1">
      <alignment horizontal="center"/>
    </xf>
    <xf numFmtId="49" fontId="26" fillId="0" borderId="33" xfId="54" applyNumberFormat="1" applyFont="1" applyFill="1" applyBorder="1" applyAlignment="1">
      <alignment horizontal="center" vertical="center"/>
    </xf>
    <xf numFmtId="14" fontId="37" fillId="0" borderId="0" xfId="53" applyNumberFormat="1" applyFont="1" applyFill="1" applyAlignment="1"/>
    <xf numFmtId="0" fontId="21" fillId="0" borderId="0" xfId="53" applyFont="1" applyFill="1" applyAlignment="1">
      <alignment horizontal="right"/>
    </xf>
    <xf numFmtId="58" fontId="21" fillId="0" borderId="0" xfId="53" applyNumberFormat="1" applyFont="1" applyFill="1" applyAlignment="1"/>
    <xf numFmtId="0" fontId="21" fillId="0" borderId="0" xfId="53" applyFont="1" applyFill="1" applyAlignment="1">
      <alignment horizontal="left"/>
    </xf>
    <xf numFmtId="0" fontId="6" fillId="0" borderId="0" xfId="52" applyFont="1" applyAlignment="1">
      <alignment horizontal="left" vertical="center"/>
    </xf>
    <xf numFmtId="0" fontId="9" fillId="0" borderId="48" xfId="52" applyFont="1" applyBorder="1" applyAlignment="1">
      <alignment horizontal="left" vertical="center"/>
    </xf>
    <xf numFmtId="0" fontId="24" fillId="0" borderId="49" xfId="52" applyFont="1" applyBorder="1" applyAlignment="1">
      <alignment horizontal="center" vertical="center"/>
    </xf>
    <xf numFmtId="0" fontId="9" fillId="0" borderId="49" xfId="52" applyFont="1" applyBorder="1" applyAlignment="1">
      <alignment horizontal="center" vertical="center"/>
    </xf>
    <xf numFmtId="0" fontId="19" fillId="0" borderId="49" xfId="52" applyFont="1" applyBorder="1" applyAlignment="1">
      <alignment horizontal="left" vertical="center"/>
    </xf>
    <xf numFmtId="0" fontId="6" fillId="0" borderId="49" xfId="52" applyFont="1" applyBorder="1" applyAlignment="1">
      <alignment horizontal="center" vertical="center"/>
    </xf>
    <xf numFmtId="0" fontId="6" fillId="0" borderId="50" xfId="52" applyFont="1" applyBorder="1" applyAlignment="1">
      <alignment horizontal="center" vertical="center"/>
    </xf>
    <xf numFmtId="0" fontId="19" fillId="0" borderId="24" xfId="52" applyFont="1" applyBorder="1" applyAlignment="1">
      <alignment horizontal="center" vertical="center"/>
    </xf>
    <xf numFmtId="0" fontId="19" fillId="0" borderId="25" xfId="52" applyFont="1" applyBorder="1" applyAlignment="1">
      <alignment horizontal="center" vertical="center"/>
    </xf>
    <xf numFmtId="0" fontId="19" fillId="0" borderId="28" xfId="52" applyFont="1" applyBorder="1" applyAlignment="1">
      <alignment horizontal="center" vertical="center"/>
    </xf>
    <xf numFmtId="0" fontId="9" fillId="0" borderId="24" xfId="52" applyFont="1" applyBorder="1" applyAlignment="1">
      <alignment horizontal="center" vertical="center"/>
    </xf>
    <xf numFmtId="0" fontId="9" fillId="0" borderId="25" xfId="52" applyFont="1" applyBorder="1" applyAlignment="1">
      <alignment horizontal="center" vertical="center"/>
    </xf>
    <xf numFmtId="0" fontId="9" fillId="0" borderId="28" xfId="52" applyFont="1" applyBorder="1" applyAlignment="1">
      <alignment horizontal="center" vertical="center"/>
    </xf>
    <xf numFmtId="0" fontId="19" fillId="0" borderId="29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 wrapText="1"/>
    </xf>
    <xf numFmtId="0" fontId="24" fillId="0" borderId="27" xfId="52" applyFont="1" applyBorder="1" applyAlignment="1">
      <alignment horizontal="left" vertical="center" wrapText="1"/>
    </xf>
    <xf numFmtId="0" fontId="19" fillId="0" borderId="26" xfId="52" applyFont="1" applyBorder="1" applyAlignment="1">
      <alignment horizontal="left" vertical="center"/>
    </xf>
    <xf numFmtId="58" fontId="19" fillId="0" borderId="26" xfId="52" applyNumberFormat="1" applyFont="1" applyBorder="1" applyAlignment="1">
      <alignment horizontal="left" vertical="center"/>
    </xf>
    <xf numFmtId="14" fontId="24" fillId="0" borderId="26" xfId="52" applyNumberFormat="1" applyFont="1" applyBorder="1" applyAlignment="1">
      <alignment horizontal="center" vertical="center"/>
    </xf>
    <xf numFmtId="14" fontId="24" fillId="0" borderId="27" xfId="52" applyNumberFormat="1" applyFont="1" applyBorder="1" applyAlignment="1">
      <alignment horizontal="center" vertical="center"/>
    </xf>
    <xf numFmtId="0" fontId="19" fillId="0" borderId="29" xfId="52" applyFont="1" applyBorder="1" applyAlignment="1">
      <alignment vertical="center"/>
    </xf>
    <xf numFmtId="49" fontId="24" fillId="0" borderId="26" xfId="52" applyNumberFormat="1" applyFont="1" applyBorder="1" applyAlignment="1">
      <alignment horizontal="center" vertical="center"/>
    </xf>
    <xf numFmtId="0" fontId="24" fillId="0" borderId="27" xfId="52" applyFont="1" applyBorder="1" applyAlignment="1">
      <alignment horizontal="center" vertical="center"/>
    </xf>
    <xf numFmtId="0" fontId="19" fillId="0" borderId="26" xfId="52" applyFont="1" applyBorder="1" applyAlignment="1">
      <alignment vertical="center"/>
    </xf>
    <xf numFmtId="58" fontId="19" fillId="0" borderId="26" xfId="52" applyNumberFormat="1" applyFont="1" applyBorder="1" applyAlignment="1">
      <alignment vertical="center"/>
    </xf>
    <xf numFmtId="0" fontId="24" fillId="0" borderId="51" xfId="52" applyFont="1" applyBorder="1" applyAlignment="1">
      <alignment horizontal="center" vertical="center"/>
    </xf>
    <xf numFmtId="0" fontId="24" fillId="0" borderId="52" xfId="52" applyFont="1" applyBorder="1" applyAlignment="1">
      <alignment horizontal="center" vertical="center"/>
    </xf>
    <xf numFmtId="0" fontId="6" fillId="0" borderId="26" xfId="52" applyFont="1" applyBorder="1" applyAlignment="1">
      <alignment vertical="center"/>
    </xf>
    <xf numFmtId="0" fontId="39" fillId="0" borderId="31" xfId="52" applyFont="1" applyBorder="1" applyAlignment="1">
      <alignment vertical="center"/>
    </xf>
    <xf numFmtId="0" fontId="40" fillId="0" borderId="47" xfId="52" applyFont="1" applyBorder="1" applyAlignment="1">
      <alignment horizontal="center" vertical="center"/>
    </xf>
    <xf numFmtId="0" fontId="24" fillId="0" borderId="44" xfId="52" applyFont="1" applyBorder="1" applyAlignment="1">
      <alignment horizontal="center" vertical="center"/>
    </xf>
    <xf numFmtId="0" fontId="19" fillId="0" borderId="31" xfId="52" applyFont="1" applyBorder="1" applyAlignment="1">
      <alignment horizontal="left" vertical="center"/>
    </xf>
    <xf numFmtId="0" fontId="19" fillId="0" borderId="32" xfId="52" applyFont="1" applyBorder="1" applyAlignment="1">
      <alignment horizontal="left" vertical="center"/>
    </xf>
    <xf numFmtId="58" fontId="19" fillId="0" borderId="32" xfId="52" applyNumberFormat="1" applyFont="1" applyBorder="1" applyAlignment="1">
      <alignment horizontal="left" vertical="center"/>
    </xf>
    <xf numFmtId="14" fontId="24" fillId="0" borderId="32" xfId="52" applyNumberFormat="1" applyFont="1" applyBorder="1" applyAlignment="1">
      <alignment horizontal="center" vertical="center"/>
    </xf>
    <xf numFmtId="14" fontId="24" fillId="0" borderId="33" xfId="52" applyNumberFormat="1" applyFont="1" applyBorder="1" applyAlignment="1">
      <alignment horizontal="center" vertical="center"/>
    </xf>
    <xf numFmtId="0" fontId="24" fillId="0" borderId="32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9" fillId="0" borderId="0" xfId="52" applyFont="1" applyBorder="1" applyAlignment="1">
      <alignment horizontal="left" vertical="center"/>
    </xf>
    <xf numFmtId="0" fontId="19" fillId="0" borderId="24" xfId="52" applyFont="1" applyBorder="1" applyAlignment="1">
      <alignment vertical="center"/>
    </xf>
    <xf numFmtId="0" fontId="6" fillId="0" borderId="25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6" fillId="0" borderId="25" xfId="52" applyFont="1" applyBorder="1" applyAlignment="1">
      <alignment vertical="center"/>
    </xf>
    <xf numFmtId="0" fontId="19" fillId="0" borderId="25" xfId="52" applyFont="1" applyBorder="1" applyAlignment="1">
      <alignment vertical="center"/>
    </xf>
    <xf numFmtId="0" fontId="24" fillId="0" borderId="28" xfId="52" applyFont="1" applyBorder="1" applyAlignment="1">
      <alignment horizontal="left" vertical="center"/>
    </xf>
    <xf numFmtId="0" fontId="6" fillId="0" borderId="26" xfId="52" applyFont="1" applyBorder="1" applyAlignment="1">
      <alignment horizontal="left" vertical="center"/>
    </xf>
    <xf numFmtId="0" fontId="19" fillId="0" borderId="33" xfId="52" applyFont="1" applyBorder="1" applyAlignment="1">
      <alignment horizontal="left" vertical="center"/>
    </xf>
    <xf numFmtId="0" fontId="19" fillId="0" borderId="0" xfId="52" applyFont="1" applyBorder="1" applyAlignment="1">
      <alignment horizontal="left" vertical="center"/>
    </xf>
    <xf numFmtId="0" fontId="7" fillId="0" borderId="42" xfId="52" applyFont="1" applyBorder="1" applyAlignment="1">
      <alignment horizontal="left" vertical="center" wrapText="1"/>
    </xf>
    <xf numFmtId="0" fontId="7" fillId="0" borderId="35" xfId="52" applyFont="1" applyBorder="1" applyAlignment="1">
      <alignment horizontal="left" vertical="center" wrapText="1"/>
    </xf>
    <xf numFmtId="0" fontId="7" fillId="0" borderId="53" xfId="52" applyFont="1" applyBorder="1" applyAlignment="1">
      <alignment horizontal="left" vertical="center" wrapText="1"/>
    </xf>
    <xf numFmtId="0" fontId="10" fillId="0" borderId="25" xfId="52" applyFont="1" applyBorder="1" applyAlignment="1">
      <alignment horizontal="left" vertical="center"/>
    </xf>
    <xf numFmtId="0" fontId="10" fillId="0" borderId="28" xfId="52" applyFont="1" applyBorder="1" applyAlignment="1">
      <alignment horizontal="left" vertical="center"/>
    </xf>
    <xf numFmtId="0" fontId="7" fillId="0" borderId="40" xfId="52" applyFont="1" applyBorder="1" applyAlignment="1">
      <alignment horizontal="left" vertical="center"/>
    </xf>
    <xf numFmtId="0" fontId="7" fillId="0" borderId="38" xfId="52" applyFont="1" applyBorder="1" applyAlignment="1">
      <alignment horizontal="left" vertical="center"/>
    </xf>
    <xf numFmtId="0" fontId="7" fillId="0" borderId="43" xfId="52" applyFont="1" applyBorder="1" applyAlignment="1">
      <alignment horizontal="left" vertical="center"/>
    </xf>
    <xf numFmtId="0" fontId="7" fillId="0" borderId="37" xfId="52" applyFont="1" applyBorder="1" applyAlignment="1">
      <alignment horizontal="left" vertical="center"/>
    </xf>
    <xf numFmtId="0" fontId="10" fillId="0" borderId="37" xfId="52" applyFont="1" applyBorder="1" applyAlignment="1">
      <alignment horizontal="left" vertical="center"/>
    </xf>
    <xf numFmtId="0" fontId="10" fillId="0" borderId="38" xfId="52" applyFont="1" applyBorder="1" applyAlignment="1">
      <alignment horizontal="left" vertical="center"/>
    </xf>
    <xf numFmtId="0" fontId="10" fillId="0" borderId="39" xfId="52" applyFont="1" applyBorder="1" applyAlignment="1">
      <alignment horizontal="left" vertical="center"/>
    </xf>
    <xf numFmtId="0" fontId="24" fillId="0" borderId="31" xfId="52" applyFont="1" applyBorder="1" applyAlignment="1">
      <alignment horizontal="left" vertical="center"/>
    </xf>
    <xf numFmtId="0" fontId="7" fillId="0" borderId="24" xfId="52" applyFont="1" applyBorder="1" applyAlignment="1">
      <alignment horizontal="left" vertical="center" wrapText="1"/>
    </xf>
    <xf numFmtId="0" fontId="7" fillId="0" borderId="25" xfId="52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9" fillId="0" borderId="29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/>
    </xf>
    <xf numFmtId="0" fontId="19" fillId="0" borderId="31" xfId="52" applyFont="1" applyBorder="1" applyAlignment="1">
      <alignment horizontal="center" vertical="center"/>
    </xf>
    <xf numFmtId="0" fontId="19" fillId="0" borderId="32" xfId="52" applyFont="1" applyBorder="1" applyAlignment="1">
      <alignment horizontal="center" vertical="center"/>
    </xf>
    <xf numFmtId="0" fontId="19" fillId="0" borderId="33" xfId="52" applyFont="1" applyBorder="1" applyAlignment="1">
      <alignment horizontal="center" vertical="center"/>
    </xf>
    <xf numFmtId="0" fontId="19" fillId="0" borderId="29" xfId="52" applyFont="1" applyBorder="1" applyAlignment="1">
      <alignment horizontal="center" vertical="center"/>
    </xf>
    <xf numFmtId="0" fontId="19" fillId="0" borderId="26" xfId="52" applyFont="1" applyBorder="1" applyAlignment="1">
      <alignment horizontal="center" vertical="center"/>
    </xf>
    <xf numFmtId="0" fontId="10" fillId="0" borderId="26" xfId="52" applyFont="1" applyBorder="1" applyAlignment="1">
      <alignment horizontal="left" vertical="center"/>
    </xf>
    <xf numFmtId="0" fontId="10" fillId="0" borderId="27" xfId="52" applyFont="1" applyBorder="1" applyAlignment="1">
      <alignment horizontal="left" vertical="center"/>
    </xf>
    <xf numFmtId="0" fontId="19" fillId="0" borderId="54" xfId="52" applyFont="1" applyFill="1" applyBorder="1" applyAlignment="1">
      <alignment horizontal="left" vertical="center"/>
    </xf>
    <xf numFmtId="0" fontId="19" fillId="0" borderId="55" xfId="52" applyFont="1" applyFill="1" applyBorder="1" applyAlignment="1">
      <alignment horizontal="left" vertical="center"/>
    </xf>
    <xf numFmtId="0" fontId="19" fillId="0" borderId="44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horizontal="left" vertical="center"/>
    </xf>
    <xf numFmtId="0" fontId="24" fillId="0" borderId="56" xfId="52" applyFont="1" applyFill="1" applyBorder="1" applyAlignment="1">
      <alignment horizontal="left" vertical="center"/>
    </xf>
    <xf numFmtId="0" fontId="24" fillId="0" borderId="57" xfId="52" applyFont="1" applyFill="1" applyBorder="1" applyAlignment="1">
      <alignment horizontal="left" vertical="center"/>
    </xf>
    <xf numFmtId="0" fontId="24" fillId="0" borderId="58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/>
    </xf>
    <xf numFmtId="0" fontId="19" fillId="0" borderId="40" xfId="52" applyFont="1" applyBorder="1" applyAlignment="1">
      <alignment horizontal="left" vertical="center"/>
    </xf>
    <xf numFmtId="0" fontId="19" fillId="0" borderId="38" xfId="52" applyFont="1" applyBorder="1" applyAlignment="1">
      <alignment horizontal="left" vertical="center"/>
    </xf>
    <xf numFmtId="0" fontId="19" fillId="0" borderId="39" xfId="52" applyFont="1" applyBorder="1" applyAlignment="1">
      <alignment horizontal="left" vertical="center"/>
    </xf>
    <xf numFmtId="0" fontId="9" fillId="0" borderId="59" xfId="52" applyFont="1" applyBorder="1" applyAlignment="1">
      <alignment vertical="center"/>
    </xf>
    <xf numFmtId="0" fontId="24" fillId="0" borderId="60" xfId="52" applyFont="1" applyBorder="1" applyAlignment="1">
      <alignment horizontal="center" vertical="center"/>
    </xf>
    <xf numFmtId="0" fontId="9" fillId="0" borderId="60" xfId="52" applyFont="1" applyBorder="1" applyAlignment="1">
      <alignment vertical="center"/>
    </xf>
    <xf numFmtId="58" fontId="6" fillId="0" borderId="60" xfId="52" applyNumberFormat="1" applyFont="1" applyBorder="1" applyAlignment="1">
      <alignment vertical="center"/>
    </xf>
    <xf numFmtId="0" fontId="9" fillId="0" borderId="60" xfId="52" applyFont="1" applyBorder="1" applyAlignment="1">
      <alignment horizontal="center" vertical="center"/>
    </xf>
    <xf numFmtId="0" fontId="24" fillId="0" borderId="61" xfId="52" applyFont="1" applyBorder="1" applyAlignment="1">
      <alignment horizontal="center" vertical="center"/>
    </xf>
    <xf numFmtId="0" fontId="9" fillId="0" borderId="62" xfId="52" applyFont="1" applyFill="1" applyBorder="1" applyAlignment="1">
      <alignment horizontal="left" vertical="center"/>
    </xf>
    <xf numFmtId="0" fontId="9" fillId="0" borderId="60" xfId="52" applyFont="1" applyFill="1" applyBorder="1" applyAlignment="1">
      <alignment horizontal="left" vertical="center"/>
    </xf>
    <xf numFmtId="0" fontId="9" fillId="0" borderId="63" xfId="52" applyFont="1" applyFill="1" applyBorder="1" applyAlignment="1">
      <alignment horizontal="left" vertical="center"/>
    </xf>
    <xf numFmtId="0" fontId="9" fillId="0" borderId="64" xfId="52" applyFont="1" applyFill="1" applyBorder="1" applyAlignment="1">
      <alignment horizontal="center" vertical="center"/>
    </xf>
    <xf numFmtId="0" fontId="9" fillId="0" borderId="30" xfId="52" applyFont="1" applyFill="1" applyBorder="1" applyAlignment="1">
      <alignment horizontal="center" vertical="center"/>
    </xf>
    <xf numFmtId="0" fontId="9" fillId="0" borderId="65" xfId="52" applyFont="1" applyFill="1" applyBorder="1" applyAlignment="1">
      <alignment horizontal="center" vertical="center"/>
    </xf>
    <xf numFmtId="0" fontId="9" fillId="0" borderId="31" xfId="52" applyFont="1" applyFill="1" applyBorder="1" applyAlignment="1">
      <alignment horizontal="center" vertical="center"/>
    </xf>
    <xf numFmtId="0" fontId="9" fillId="0" borderId="32" xfId="52" applyFont="1" applyFill="1" applyBorder="1" applyAlignment="1">
      <alignment horizontal="center" vertical="center"/>
    </xf>
    <xf numFmtId="0" fontId="9" fillId="0" borderId="33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1" fillId="0" borderId="11" xfId="53" applyFont="1" applyFill="1" applyBorder="1" applyAlignment="1">
      <alignment horizontal="center"/>
    </xf>
    <xf numFmtId="0" fontId="21" fillId="0" borderId="66" xfId="52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left" vertical="center"/>
    </xf>
    <xf numFmtId="0" fontId="21" fillId="0" borderId="17" xfId="53" applyFont="1" applyFill="1" applyBorder="1" applyAlignment="1">
      <alignment horizontal="center"/>
    </xf>
    <xf numFmtId="0" fontId="26" fillId="0" borderId="2" xfId="53" applyFont="1" applyFill="1" applyBorder="1" applyAlignment="1" applyProtection="1">
      <alignment horizontal="center" vertical="center"/>
    </xf>
    <xf numFmtId="0" fontId="26" fillId="0" borderId="68" xfId="53" applyFont="1" applyFill="1" applyBorder="1" applyAlignment="1" applyProtection="1">
      <alignment horizontal="center" vertical="center"/>
    </xf>
    <xf numFmtId="0" fontId="0" fillId="0" borderId="69" xfId="0" applyFont="1" applyFill="1" applyBorder="1" applyAlignment="1">
      <alignment horizontal="left" vertical="center"/>
    </xf>
    <xf numFmtId="179" fontId="33" fillId="0" borderId="3" xfId="0" applyNumberFormat="1" applyFont="1" applyFill="1" applyBorder="1" applyAlignment="1">
      <alignment horizontal="center" vertical="center"/>
    </xf>
    <xf numFmtId="0" fontId="29" fillId="4" borderId="70" xfId="0" applyFont="1" applyFill="1" applyBorder="1" applyAlignment="1">
      <alignment horizontal="center" vertical="center"/>
    </xf>
    <xf numFmtId="0" fontId="24" fillId="4" borderId="70" xfId="0" applyFont="1" applyFill="1" applyBorder="1" applyAlignment="1">
      <alignment horizontal="center" vertical="center"/>
    </xf>
    <xf numFmtId="0" fontId="29" fillId="4" borderId="71" xfId="0" applyFont="1" applyFill="1" applyBorder="1" applyAlignment="1">
      <alignment horizontal="center" vertical="center"/>
    </xf>
    <xf numFmtId="0" fontId="21" fillId="0" borderId="72" xfId="53" applyFont="1" applyFill="1" applyBorder="1" applyAlignment="1">
      <alignment horizontal="center"/>
    </xf>
    <xf numFmtId="0" fontId="33" fillId="0" borderId="26" xfId="0" applyNumberFormat="1" applyFont="1" applyFill="1" applyBorder="1" applyAlignment="1">
      <alignment horizontal="center" vertical="center"/>
    </xf>
    <xf numFmtId="179" fontId="33" fillId="0" borderId="26" xfId="0" applyNumberFormat="1" applyFont="1" applyFill="1" applyBorder="1" applyAlignment="1">
      <alignment horizontal="center" vertical="center"/>
    </xf>
    <xf numFmtId="0" fontId="33" fillId="0" borderId="27" xfId="0" applyNumberFormat="1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left" vertical="center"/>
    </xf>
    <xf numFmtId="0" fontId="30" fillId="0" borderId="20" xfId="0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center" vertical="center"/>
    </xf>
    <xf numFmtId="0" fontId="29" fillId="0" borderId="22" xfId="0" applyNumberFormat="1" applyFont="1" applyFill="1" applyBorder="1" applyAlignment="1">
      <alignment horizontal="center" vertical="center"/>
    </xf>
    <xf numFmtId="0" fontId="21" fillId="0" borderId="73" xfId="53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28" fillId="0" borderId="0" xfId="51" applyNumberFormat="1" applyFont="1" applyFill="1" applyBorder="1" applyAlignment="1">
      <alignment horizontal="center" vertical="center"/>
    </xf>
    <xf numFmtId="0" fontId="37" fillId="0" borderId="0" xfId="53" applyFont="1" applyFill="1" applyAlignment="1">
      <alignment horizontal="right"/>
    </xf>
    <xf numFmtId="0" fontId="6" fillId="0" borderId="0" xfId="52" applyFont="1" applyBorder="1" applyAlignment="1">
      <alignment horizontal="left" vertical="center"/>
    </xf>
    <xf numFmtId="0" fontId="41" fillId="0" borderId="23" xfId="52" applyFont="1" applyBorder="1" applyAlignment="1">
      <alignment horizontal="center" vertical="top"/>
    </xf>
    <xf numFmtId="0" fontId="9" fillId="0" borderId="34" xfId="52" applyFont="1" applyBorder="1" applyAlignment="1">
      <alignment horizontal="center" vertical="center"/>
    </xf>
    <xf numFmtId="14" fontId="24" fillId="0" borderId="37" xfId="52" applyNumberFormat="1" applyFont="1" applyBorder="1" applyAlignment="1">
      <alignment horizontal="center" vertical="center"/>
    </xf>
    <xf numFmtId="14" fontId="24" fillId="0" borderId="47" xfId="52" applyNumberFormat="1" applyFont="1" applyBorder="1" applyAlignment="1">
      <alignment horizontal="center" vertical="center"/>
    </xf>
    <xf numFmtId="0" fontId="19" fillId="0" borderId="74" xfId="52" applyFont="1" applyBorder="1" applyAlignment="1">
      <alignment horizontal="left" vertical="center"/>
    </xf>
    <xf numFmtId="0" fontId="19" fillId="0" borderId="23" xfId="52" applyFont="1" applyBorder="1" applyAlignment="1">
      <alignment horizontal="left" vertical="center"/>
    </xf>
    <xf numFmtId="0" fontId="19" fillId="0" borderId="41" xfId="52" applyFont="1" applyBorder="1" applyAlignment="1">
      <alignment horizontal="left" vertical="center"/>
    </xf>
    <xf numFmtId="0" fontId="19" fillId="0" borderId="75" xfId="52" applyFont="1" applyBorder="1" applyAlignment="1">
      <alignment horizontal="left" vertical="center"/>
    </xf>
    <xf numFmtId="0" fontId="9" fillId="0" borderId="62" xfId="52" applyFont="1" applyBorder="1" applyAlignment="1">
      <alignment horizontal="left" vertical="center"/>
    </xf>
    <xf numFmtId="0" fontId="9" fillId="0" borderId="60" xfId="52" applyFont="1" applyBorder="1" applyAlignment="1">
      <alignment horizontal="left" vertical="center"/>
    </xf>
    <xf numFmtId="0" fontId="9" fillId="0" borderId="63" xfId="52" applyFont="1" applyBorder="1" applyAlignment="1">
      <alignment horizontal="left" vertical="center"/>
    </xf>
    <xf numFmtId="0" fontId="19" fillId="0" borderId="64" xfId="52" applyFont="1" applyBorder="1" applyAlignment="1">
      <alignment vertical="center"/>
    </xf>
    <xf numFmtId="0" fontId="6" fillId="0" borderId="30" xfId="52" applyFont="1" applyBorder="1" applyAlignment="1">
      <alignment horizontal="left" vertical="center"/>
    </xf>
    <xf numFmtId="0" fontId="24" fillId="0" borderId="30" xfId="52" applyFont="1" applyBorder="1" applyAlignment="1">
      <alignment horizontal="left" vertical="center"/>
    </xf>
    <xf numFmtId="0" fontId="6" fillId="0" borderId="30" xfId="52" applyFont="1" applyBorder="1" applyAlignment="1">
      <alignment vertical="center"/>
    </xf>
    <xf numFmtId="0" fontId="19" fillId="0" borderId="30" xfId="52" applyFont="1" applyBorder="1" applyAlignment="1">
      <alignment vertical="center"/>
    </xf>
    <xf numFmtId="0" fontId="24" fillId="0" borderId="65" xfId="52" applyFont="1" applyBorder="1" applyAlignment="1">
      <alignment horizontal="left" vertical="center"/>
    </xf>
    <xf numFmtId="0" fontId="19" fillId="0" borderId="64" xfId="52" applyFont="1" applyBorder="1" applyAlignment="1">
      <alignment horizontal="center" vertical="center"/>
    </xf>
    <xf numFmtId="0" fontId="24" fillId="0" borderId="30" xfId="52" applyFont="1" applyBorder="1" applyAlignment="1">
      <alignment horizontal="center" vertical="center"/>
    </xf>
    <xf numFmtId="0" fontId="19" fillId="0" borderId="30" xfId="52" applyFont="1" applyBorder="1" applyAlignment="1">
      <alignment horizontal="center" vertical="center"/>
    </xf>
    <xf numFmtId="0" fontId="6" fillId="0" borderId="30" xfId="52" applyFont="1" applyBorder="1" applyAlignment="1">
      <alignment horizontal="center" vertical="center"/>
    </xf>
    <xf numFmtId="0" fontId="24" fillId="0" borderId="26" xfId="52" applyFont="1" applyBorder="1" applyAlignment="1">
      <alignment horizontal="center" vertical="center"/>
    </xf>
    <xf numFmtId="0" fontId="6" fillId="0" borderId="26" xfId="52" applyFont="1" applyBorder="1" applyAlignment="1">
      <alignment horizontal="center" vertical="center"/>
    </xf>
    <xf numFmtId="0" fontId="19" fillId="0" borderId="0" xfId="52" applyFont="1" applyBorder="1" applyAlignment="1">
      <alignment vertical="center"/>
    </xf>
    <xf numFmtId="0" fontId="19" fillId="0" borderId="54" xfId="52" applyFont="1" applyBorder="1" applyAlignment="1">
      <alignment horizontal="left" vertical="center" wrapText="1"/>
    </xf>
    <xf numFmtId="0" fontId="19" fillId="0" borderId="55" xfId="52" applyFont="1" applyBorder="1" applyAlignment="1">
      <alignment horizontal="left" vertical="center" wrapText="1"/>
    </xf>
    <xf numFmtId="0" fontId="19" fillId="0" borderId="44" xfId="52" applyFont="1" applyBorder="1" applyAlignment="1">
      <alignment horizontal="left" vertical="center" wrapText="1"/>
    </xf>
    <xf numFmtId="0" fontId="19" fillId="0" borderId="64" xfId="52" applyFont="1" applyBorder="1" applyAlignment="1">
      <alignment horizontal="left" vertical="center"/>
    </xf>
    <xf numFmtId="0" fontId="19" fillId="0" borderId="30" xfId="52" applyFont="1" applyBorder="1" applyAlignment="1">
      <alignment horizontal="left" vertical="center"/>
    </xf>
    <xf numFmtId="0" fontId="19" fillId="0" borderId="65" xfId="52" applyFont="1" applyBorder="1" applyAlignment="1">
      <alignment horizontal="left" vertical="center"/>
    </xf>
    <xf numFmtId="0" fontId="42" fillId="0" borderId="76" xfId="52" applyFont="1" applyBorder="1" applyAlignment="1">
      <alignment horizontal="left" vertical="center" wrapText="1"/>
    </xf>
    <xf numFmtId="9" fontId="24" fillId="0" borderId="26" xfId="52" applyNumberFormat="1" applyFont="1" applyBorder="1" applyAlignment="1">
      <alignment horizontal="center" vertical="center"/>
    </xf>
    <xf numFmtId="0" fontId="7" fillId="0" borderId="27" xfId="52" applyFont="1" applyBorder="1" applyAlignment="1">
      <alignment horizontal="left" vertical="center"/>
    </xf>
    <xf numFmtId="0" fontId="24" fillId="0" borderId="29" xfId="52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9" fillId="0" borderId="63" xfId="0" applyFont="1" applyBorder="1" applyAlignment="1">
      <alignment horizontal="left" vertical="center"/>
    </xf>
    <xf numFmtId="9" fontId="24" fillId="0" borderId="42" xfId="52" applyNumberFormat="1" applyFont="1" applyBorder="1" applyAlignment="1">
      <alignment horizontal="left" vertical="center"/>
    </xf>
    <xf numFmtId="9" fontId="24" fillId="0" borderId="35" xfId="52" applyNumberFormat="1" applyFont="1" applyBorder="1" applyAlignment="1">
      <alignment horizontal="left" vertical="center"/>
    </xf>
    <xf numFmtId="9" fontId="24" fillId="0" borderId="36" xfId="52" applyNumberFormat="1" applyFont="1" applyBorder="1" applyAlignment="1">
      <alignment horizontal="left" vertical="center"/>
    </xf>
    <xf numFmtId="9" fontId="24" fillId="0" borderId="54" xfId="52" applyNumberFormat="1" applyFont="1" applyBorder="1" applyAlignment="1">
      <alignment horizontal="left" vertical="center"/>
    </xf>
    <xf numFmtId="9" fontId="24" fillId="0" borderId="55" xfId="52" applyNumberFormat="1" applyFont="1" applyBorder="1" applyAlignment="1">
      <alignment horizontal="left" vertical="center"/>
    </xf>
    <xf numFmtId="9" fontId="24" fillId="0" borderId="44" xfId="52" applyNumberFormat="1" applyFont="1" applyBorder="1" applyAlignment="1">
      <alignment horizontal="left" vertical="center"/>
    </xf>
    <xf numFmtId="0" fontId="10" fillId="0" borderId="64" xfId="52" applyFont="1" applyFill="1" applyBorder="1" applyAlignment="1">
      <alignment horizontal="left" vertical="center"/>
    </xf>
    <xf numFmtId="0" fontId="10" fillId="0" borderId="30" xfId="52" applyFont="1" applyFill="1" applyBorder="1" applyAlignment="1">
      <alignment horizontal="left" vertical="center"/>
    </xf>
    <xf numFmtId="0" fontId="10" fillId="0" borderId="65" xfId="52" applyFont="1" applyFill="1" applyBorder="1" applyAlignment="1">
      <alignment horizontal="left" vertical="center"/>
    </xf>
    <xf numFmtId="0" fontId="10" fillId="0" borderId="47" xfId="52" applyFont="1" applyFill="1" applyBorder="1" applyAlignment="1">
      <alignment horizontal="left" vertical="center"/>
    </xf>
    <xf numFmtId="0" fontId="10" fillId="0" borderId="55" xfId="52" applyFont="1" applyFill="1" applyBorder="1" applyAlignment="1">
      <alignment horizontal="left" vertical="center"/>
    </xf>
    <xf numFmtId="0" fontId="10" fillId="0" borderId="44" xfId="52" applyFont="1" applyFill="1" applyBorder="1" applyAlignment="1">
      <alignment horizontal="left" vertical="center"/>
    </xf>
    <xf numFmtId="0" fontId="9" fillId="0" borderId="41" xfId="52" applyFont="1" applyFill="1" applyBorder="1" applyAlignment="1">
      <alignment horizontal="left" vertical="center"/>
    </xf>
    <xf numFmtId="0" fontId="9" fillId="0" borderId="48" xfId="52" applyFont="1" applyBorder="1" applyAlignment="1">
      <alignment vertical="center"/>
    </xf>
    <xf numFmtId="0" fontId="43" fillId="0" borderId="60" xfId="52" applyFont="1" applyBorder="1" applyAlignment="1">
      <alignment horizontal="center" vertical="center"/>
    </xf>
    <xf numFmtId="0" fontId="9" fillId="0" borderId="49" xfId="52" applyFont="1" applyBorder="1" applyAlignment="1">
      <alignment vertical="center"/>
    </xf>
    <xf numFmtId="0" fontId="24" fillId="0" borderId="77" xfId="52" applyFont="1" applyBorder="1" applyAlignment="1">
      <alignment vertical="center"/>
    </xf>
    <xf numFmtId="0" fontId="9" fillId="0" borderId="77" xfId="52" applyFont="1" applyBorder="1" applyAlignment="1">
      <alignment vertical="center"/>
    </xf>
    <xf numFmtId="58" fontId="6" fillId="0" borderId="49" xfId="52" applyNumberFormat="1" applyFont="1" applyBorder="1" applyAlignment="1">
      <alignment vertical="center"/>
    </xf>
    <xf numFmtId="0" fontId="9" fillId="0" borderId="41" xfId="52" applyFont="1" applyBorder="1" applyAlignment="1">
      <alignment horizontal="center" vertical="center"/>
    </xf>
    <xf numFmtId="0" fontId="9" fillId="0" borderId="78" xfId="52" applyFont="1" applyBorder="1" applyAlignment="1">
      <alignment horizontal="center" vertical="center"/>
    </xf>
    <xf numFmtId="0" fontId="24" fillId="0" borderId="77" xfId="52" applyFont="1" applyBorder="1" applyAlignment="1">
      <alignment horizontal="center" vertical="center"/>
    </xf>
    <xf numFmtId="0" fontId="24" fillId="0" borderId="75" xfId="52" applyFont="1" applyBorder="1" applyAlignment="1">
      <alignment horizontal="center" vertical="center"/>
    </xf>
    <xf numFmtId="0" fontId="24" fillId="0" borderId="79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4" fillId="0" borderId="75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0" borderId="17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0" borderId="45" xfId="0" applyFont="1" applyBorder="1" applyAlignment="1">
      <alignment horizontal="center" vertical="center"/>
    </xf>
    <xf numFmtId="0" fontId="45" fillId="5" borderId="2" xfId="0" applyFont="1" applyFill="1" applyBorder="1"/>
    <xf numFmtId="0" fontId="45" fillId="0" borderId="18" xfId="0" applyFont="1" applyBorder="1"/>
    <xf numFmtId="0" fontId="0" fillId="0" borderId="17" xfId="0" applyBorder="1"/>
    <xf numFmtId="0" fontId="0" fillId="5" borderId="2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5" borderId="20" xfId="0" applyFill="1" applyBorder="1"/>
    <xf numFmtId="0" fontId="0" fillId="0" borderId="22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10</xdr:row>
          <xdr:rowOff>123825</xdr:rowOff>
        </xdr:from>
        <xdr:to>
          <xdr:col>7</xdr:col>
          <xdr:colOff>600075</xdr:colOff>
          <xdr:row>12</xdr:row>
          <xdr:rowOff>9525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5780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10</xdr:row>
          <xdr:rowOff>123825</xdr:rowOff>
        </xdr:from>
        <xdr:to>
          <xdr:col>11</xdr:col>
          <xdr:colOff>600075</xdr:colOff>
          <xdr:row>12</xdr:row>
          <xdr:rowOff>9525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7245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9</xdr:row>
          <xdr:rowOff>180975</xdr:rowOff>
        </xdr:from>
        <xdr:to>
          <xdr:col>7</xdr:col>
          <xdr:colOff>600075</xdr:colOff>
          <xdr:row>10</xdr:row>
          <xdr:rowOff>142875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57800" y="1971675"/>
              <a:ext cx="4000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10</xdr:row>
          <xdr:rowOff>0</xdr:rowOff>
        </xdr:from>
        <xdr:to>
          <xdr:col>10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77125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9</xdr:row>
          <xdr:rowOff>114300</xdr:rowOff>
        </xdr:from>
        <xdr:to>
          <xdr:col>11</xdr:col>
          <xdr:colOff>581025</xdr:colOff>
          <xdr:row>11</xdr:row>
          <xdr:rowOff>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62925" y="1905000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11</xdr:row>
          <xdr:rowOff>0</xdr:rowOff>
        </xdr:from>
        <xdr:to>
          <xdr:col>10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8665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38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16</xdr:row>
          <xdr:rowOff>0</xdr:rowOff>
        </xdr:from>
        <xdr:to>
          <xdr:col>7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5780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15</xdr:row>
          <xdr:rowOff>0</xdr:rowOff>
        </xdr:from>
        <xdr:to>
          <xdr:col>7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5780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</xdr:row>
          <xdr:rowOff>0</xdr:rowOff>
        </xdr:from>
        <xdr:to>
          <xdr:col>10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9617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16</xdr:row>
          <xdr:rowOff>0</xdr:rowOff>
        </xdr:from>
        <xdr:to>
          <xdr:col>11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915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15</xdr:row>
          <xdr:rowOff>0</xdr:rowOff>
        </xdr:from>
        <xdr:to>
          <xdr:col>10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9617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15</xdr:row>
          <xdr:rowOff>0</xdr:rowOff>
        </xdr:from>
        <xdr:to>
          <xdr:col>11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91500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34275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34275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34275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15225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819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91500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91500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915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91500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12</xdr:row>
          <xdr:rowOff>0</xdr:rowOff>
        </xdr:from>
        <xdr:to>
          <xdr:col>7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57800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12</xdr:row>
          <xdr:rowOff>0</xdr:rowOff>
        </xdr:from>
        <xdr:to>
          <xdr:col>9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960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719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0</xdr:rowOff>
        </xdr:from>
        <xdr:to>
          <xdr:col>7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387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0</xdr:rowOff>
        </xdr:from>
        <xdr:to>
          <xdr:col>7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387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43</xdr:row>
          <xdr:rowOff>0</xdr:rowOff>
        </xdr:from>
        <xdr:to>
          <xdr:col>10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9617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43</xdr:row>
          <xdr:rowOff>0</xdr:rowOff>
        </xdr:from>
        <xdr:to>
          <xdr:col>11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91500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42</xdr:row>
          <xdr:rowOff>0</xdr:rowOff>
        </xdr:from>
        <xdr:to>
          <xdr:col>10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866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42</xdr:row>
          <xdr:rowOff>0</xdr:rowOff>
        </xdr:from>
        <xdr:to>
          <xdr:col>11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9150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42</xdr:row>
          <xdr:rowOff>0</xdr:rowOff>
        </xdr:from>
        <xdr:to>
          <xdr:col>9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960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323850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323850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11</xdr:row>
          <xdr:rowOff>142875</xdr:rowOff>
        </xdr:from>
        <xdr:to>
          <xdr:col>11</xdr:col>
          <xdr:colOff>600075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72450" y="23050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12</xdr:row>
          <xdr:rowOff>0</xdr:rowOff>
        </xdr:from>
        <xdr:to>
          <xdr:col>10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77125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11</xdr:row>
          <xdr:rowOff>0</xdr:rowOff>
        </xdr:from>
        <xdr:to>
          <xdr:col>9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960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10</xdr:row>
          <xdr:rowOff>0</xdr:rowOff>
        </xdr:from>
        <xdr:to>
          <xdr:col>9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96025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254</xdr:col>
          <xdr:colOff>0</xdr:colOff>
          <xdr:row>47</xdr:row>
          <xdr:rowOff>0</xdr:rowOff>
        </xdr:from>
        <xdr:to>
          <xdr:col>254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87172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9</xdr:row>
          <xdr:rowOff>171450</xdr:rowOff>
        </xdr:from>
        <xdr:to>
          <xdr:col>9</xdr:col>
          <xdr:colOff>0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905500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254</xdr:col>
          <xdr:colOff>0</xdr:colOff>
          <xdr:row>47</xdr:row>
          <xdr:rowOff>0</xdr:rowOff>
        </xdr:from>
        <xdr:to>
          <xdr:col>254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87172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8</xdr:row>
          <xdr:rowOff>200025</xdr:rowOff>
        </xdr:from>
        <xdr:to>
          <xdr:col>8</xdr:col>
          <xdr:colOff>114300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53435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8</xdr:row>
          <xdr:rowOff>161925</xdr:rowOff>
        </xdr:from>
        <xdr:to>
          <xdr:col>9</xdr:col>
          <xdr:colOff>9525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905500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10</xdr:row>
          <xdr:rowOff>28575</xdr:rowOff>
        </xdr:from>
        <xdr:to>
          <xdr:col>8</xdr:col>
          <xdr:colOff>114300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53340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352425</xdr:colOff>
          <xdr:row>8</xdr:row>
          <xdr:rowOff>209550</xdr:rowOff>
        </xdr:from>
        <xdr:to>
          <xdr:col>12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817245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8</xdr:row>
          <xdr:rowOff>180975</xdr:rowOff>
        </xdr:from>
        <xdr:to>
          <xdr:col>13</xdr:col>
          <xdr:colOff>76200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89635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352425</xdr:colOff>
          <xdr:row>10</xdr:row>
          <xdr:rowOff>19050</xdr:rowOff>
        </xdr:from>
        <xdr:to>
          <xdr:col>12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817245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9</xdr:row>
          <xdr:rowOff>171450</xdr:rowOff>
        </xdr:from>
        <xdr:to>
          <xdr:col>13</xdr:col>
          <xdr:colOff>76200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89635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2</xdr:row>
          <xdr:rowOff>180975</xdr:rowOff>
        </xdr:from>
        <xdr:to>
          <xdr:col>11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812482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333375</xdr:colOff>
          <xdr:row>3</xdr:row>
          <xdr:rowOff>19050</xdr:rowOff>
        </xdr:from>
        <xdr:to>
          <xdr:col>13</xdr:col>
          <xdr:colOff>104775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9154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3</xdr:row>
          <xdr:rowOff>171450</xdr:rowOff>
        </xdr:from>
        <xdr:to>
          <xdr:col>11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813435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323850</xdr:colOff>
          <xdr:row>3</xdr:row>
          <xdr:rowOff>161925</xdr:rowOff>
        </xdr:from>
        <xdr:to>
          <xdr:col>13</xdr:col>
          <xdr:colOff>114300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90587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26</xdr:row>
          <xdr:rowOff>190500</xdr:rowOff>
        </xdr:from>
        <xdr:to>
          <xdr:col>7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51816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26</xdr:row>
          <xdr:rowOff>0</xdr:rowOff>
        </xdr:from>
        <xdr:to>
          <xdr:col>7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51816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27</xdr:row>
          <xdr:rowOff>0</xdr:rowOff>
        </xdr:from>
        <xdr:to>
          <xdr:col>8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8388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26</xdr:row>
          <xdr:rowOff>0</xdr:rowOff>
        </xdr:from>
        <xdr:to>
          <xdr:col>8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8293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27</xdr:row>
          <xdr:rowOff>0</xdr:rowOff>
        </xdr:from>
        <xdr:to>
          <xdr:col>11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80391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27</xdr:row>
          <xdr:rowOff>9525</xdr:rowOff>
        </xdr:from>
        <xdr:to>
          <xdr:col>12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78205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26</xdr:row>
          <xdr:rowOff>0</xdr:rowOff>
        </xdr:from>
        <xdr:to>
          <xdr:col>11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80200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26</xdr:row>
          <xdr:rowOff>0</xdr:rowOff>
        </xdr:from>
        <xdr:to>
          <xdr:col>12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7820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27</xdr:row>
          <xdr:rowOff>0</xdr:rowOff>
        </xdr:from>
        <xdr:to>
          <xdr:col>10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8961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26</xdr:row>
          <xdr:rowOff>0</xdr:rowOff>
        </xdr:from>
        <xdr:to>
          <xdr:col>10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8961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333375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333375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27</xdr:row>
          <xdr:rowOff>0</xdr:rowOff>
        </xdr:from>
        <xdr:to>
          <xdr:col>10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8961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6</xdr:row>
          <xdr:rowOff>0</xdr:rowOff>
        </xdr:from>
        <xdr:to>
          <xdr:col>11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805815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7</xdr:row>
          <xdr:rowOff>0</xdr:rowOff>
        </xdr:from>
        <xdr:to>
          <xdr:col>11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805815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5</xdr:row>
          <xdr:rowOff>0</xdr:rowOff>
        </xdr:from>
        <xdr:to>
          <xdr:col>11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805815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57150</xdr:rowOff>
        </xdr:from>
        <xdr:to>
          <xdr:col>11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803910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</xdr:row>
          <xdr:rowOff>38100</xdr:rowOff>
        </xdr:from>
        <xdr:to>
          <xdr:col>11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80200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3</xdr:row>
          <xdr:rowOff>38100</xdr:rowOff>
        </xdr:from>
        <xdr:to>
          <xdr:col>12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879157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4</xdr:row>
          <xdr:rowOff>19050</xdr:rowOff>
        </xdr:from>
        <xdr:to>
          <xdr:col>12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880110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5</xdr:row>
          <xdr:rowOff>0</xdr:rowOff>
        </xdr:from>
        <xdr:to>
          <xdr:col>12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880110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6</xdr:row>
          <xdr:rowOff>0</xdr:rowOff>
        </xdr:from>
        <xdr:to>
          <xdr:col>12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880110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7</xdr:row>
          <xdr:rowOff>0</xdr:rowOff>
        </xdr:from>
        <xdr:to>
          <xdr:col>12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880110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6</xdr:row>
          <xdr:rowOff>0</xdr:rowOff>
        </xdr:from>
        <xdr:to>
          <xdr:col>11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805815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7</xdr:row>
          <xdr:rowOff>0</xdr:rowOff>
        </xdr:from>
        <xdr:to>
          <xdr:col>11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805815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5</xdr:row>
          <xdr:rowOff>0</xdr:rowOff>
        </xdr:from>
        <xdr:to>
          <xdr:col>11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805815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57150</xdr:rowOff>
        </xdr:from>
        <xdr:to>
          <xdr:col>11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803910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</xdr:row>
          <xdr:rowOff>38100</xdr:rowOff>
        </xdr:from>
        <xdr:to>
          <xdr:col>11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80200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3</xdr:row>
          <xdr:rowOff>38100</xdr:rowOff>
        </xdr:from>
        <xdr:to>
          <xdr:col>12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879157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4</xdr:row>
          <xdr:rowOff>19050</xdr:rowOff>
        </xdr:from>
        <xdr:to>
          <xdr:col>12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880110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5</xdr:row>
          <xdr:rowOff>0</xdr:rowOff>
        </xdr:from>
        <xdr:to>
          <xdr:col>12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880110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6</xdr:row>
          <xdr:rowOff>0</xdr:rowOff>
        </xdr:from>
        <xdr:to>
          <xdr:col>12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880110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7</xdr:row>
          <xdr:rowOff>0</xdr:rowOff>
        </xdr:from>
        <xdr:to>
          <xdr:col>12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880110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6</xdr:row>
          <xdr:rowOff>0</xdr:rowOff>
        </xdr:from>
        <xdr:to>
          <xdr:col>11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805815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7</xdr:row>
          <xdr:rowOff>0</xdr:rowOff>
        </xdr:from>
        <xdr:to>
          <xdr:col>11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805815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5</xdr:row>
          <xdr:rowOff>0</xdr:rowOff>
        </xdr:from>
        <xdr:to>
          <xdr:col>11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805815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57150</xdr:rowOff>
        </xdr:from>
        <xdr:to>
          <xdr:col>11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803910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</xdr:row>
          <xdr:rowOff>38100</xdr:rowOff>
        </xdr:from>
        <xdr:to>
          <xdr:col>11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80200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3</xdr:row>
          <xdr:rowOff>38100</xdr:rowOff>
        </xdr:from>
        <xdr:to>
          <xdr:col>12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879157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4</xdr:row>
          <xdr:rowOff>19050</xdr:rowOff>
        </xdr:from>
        <xdr:to>
          <xdr:col>12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880110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5</xdr:row>
          <xdr:rowOff>0</xdr:rowOff>
        </xdr:from>
        <xdr:to>
          <xdr:col>12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880110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6</xdr:row>
          <xdr:rowOff>0</xdr:rowOff>
        </xdr:from>
        <xdr:to>
          <xdr:col>12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880110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7</xdr:row>
          <xdr:rowOff>0</xdr:rowOff>
        </xdr:from>
        <xdr:to>
          <xdr:col>12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880110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6</xdr:row>
          <xdr:rowOff>0</xdr:rowOff>
        </xdr:from>
        <xdr:to>
          <xdr:col>11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805815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7</xdr:row>
          <xdr:rowOff>0</xdr:rowOff>
        </xdr:from>
        <xdr:to>
          <xdr:col>11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805815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5</xdr:row>
          <xdr:rowOff>0</xdr:rowOff>
        </xdr:from>
        <xdr:to>
          <xdr:col>11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805815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57150</xdr:rowOff>
        </xdr:from>
        <xdr:to>
          <xdr:col>11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803910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</xdr:row>
          <xdr:rowOff>38100</xdr:rowOff>
        </xdr:from>
        <xdr:to>
          <xdr:col>11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80200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3</xdr:row>
          <xdr:rowOff>38100</xdr:rowOff>
        </xdr:from>
        <xdr:to>
          <xdr:col>12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879157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4</xdr:row>
          <xdr:rowOff>19050</xdr:rowOff>
        </xdr:from>
        <xdr:to>
          <xdr:col>12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880110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5</xdr:row>
          <xdr:rowOff>0</xdr:rowOff>
        </xdr:from>
        <xdr:to>
          <xdr:col>12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880110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6</xdr:row>
          <xdr:rowOff>0</xdr:rowOff>
        </xdr:from>
        <xdr:to>
          <xdr:col>12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880110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7</xdr:row>
          <xdr:rowOff>0</xdr:rowOff>
        </xdr:from>
        <xdr:to>
          <xdr:col>12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880110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6</xdr:row>
          <xdr:rowOff>0</xdr:rowOff>
        </xdr:from>
        <xdr:to>
          <xdr:col>11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805815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7</xdr:row>
          <xdr:rowOff>0</xdr:rowOff>
        </xdr:from>
        <xdr:to>
          <xdr:col>11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805815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5</xdr:row>
          <xdr:rowOff>0</xdr:rowOff>
        </xdr:from>
        <xdr:to>
          <xdr:col>11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805815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57150</xdr:rowOff>
        </xdr:from>
        <xdr:to>
          <xdr:col>11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803910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</xdr:row>
          <xdr:rowOff>38100</xdr:rowOff>
        </xdr:from>
        <xdr:to>
          <xdr:col>11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80200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3</xdr:row>
          <xdr:rowOff>38100</xdr:rowOff>
        </xdr:from>
        <xdr:to>
          <xdr:col>12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879157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4</xdr:row>
          <xdr:rowOff>19050</xdr:rowOff>
        </xdr:from>
        <xdr:to>
          <xdr:col>12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880110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5</xdr:row>
          <xdr:rowOff>0</xdr:rowOff>
        </xdr:from>
        <xdr:to>
          <xdr:col>12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880110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6</xdr:row>
          <xdr:rowOff>0</xdr:rowOff>
        </xdr:from>
        <xdr:to>
          <xdr:col>12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880110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7</xdr:row>
          <xdr:rowOff>0</xdr:rowOff>
        </xdr:from>
        <xdr:to>
          <xdr:col>12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880110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6</xdr:row>
          <xdr:rowOff>0</xdr:rowOff>
        </xdr:from>
        <xdr:to>
          <xdr:col>11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805815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7</xdr:row>
          <xdr:rowOff>0</xdr:rowOff>
        </xdr:from>
        <xdr:to>
          <xdr:col>11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805815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5</xdr:row>
          <xdr:rowOff>0</xdr:rowOff>
        </xdr:from>
        <xdr:to>
          <xdr:col>11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805815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57150</xdr:rowOff>
        </xdr:from>
        <xdr:to>
          <xdr:col>11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803910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</xdr:row>
          <xdr:rowOff>38100</xdr:rowOff>
        </xdr:from>
        <xdr:to>
          <xdr:col>11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80200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3</xdr:row>
          <xdr:rowOff>38100</xdr:rowOff>
        </xdr:from>
        <xdr:to>
          <xdr:col>12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879157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4</xdr:row>
          <xdr:rowOff>19050</xdr:rowOff>
        </xdr:from>
        <xdr:to>
          <xdr:col>12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880110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5</xdr:row>
          <xdr:rowOff>0</xdr:rowOff>
        </xdr:from>
        <xdr:to>
          <xdr:col>12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880110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6</xdr:row>
          <xdr:rowOff>0</xdr:rowOff>
        </xdr:from>
        <xdr:to>
          <xdr:col>12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880110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7</xdr:row>
          <xdr:rowOff>0</xdr:rowOff>
        </xdr:from>
        <xdr:to>
          <xdr:col>12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880110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4</xdr:row>
      <xdr:rowOff>139700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45720</xdr:colOff>
      <xdr:row>4</xdr:row>
      <xdr:rowOff>158115</xdr:rowOff>
    </xdr:from>
    <xdr:to>
      <xdr:col>9</xdr:col>
      <xdr:colOff>429895</xdr:colOff>
      <xdr:row>8</xdr:row>
      <xdr:rowOff>50165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24850" y="1224915"/>
          <a:ext cx="1580515" cy="615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9" customWidth="1"/>
    <col min="3" max="3" width="10.125" customWidth="1"/>
  </cols>
  <sheetData>
    <row r="1" ht="21" customHeight="1" spans="1:2">
      <c r="A1" s="490"/>
      <c r="B1" s="491" t="s">
        <v>0</v>
      </c>
    </row>
    <row r="2" spans="1:2">
      <c r="A2" s="12">
        <v>1</v>
      </c>
      <c r="B2" s="492" t="s">
        <v>1</v>
      </c>
    </row>
    <row r="3" spans="1:2">
      <c r="A3" s="12">
        <v>2</v>
      </c>
      <c r="B3" s="492" t="s">
        <v>2</v>
      </c>
    </row>
    <row r="4" spans="1:2">
      <c r="A4" s="12">
        <v>3</v>
      </c>
      <c r="B4" s="492" t="s">
        <v>3</v>
      </c>
    </row>
    <row r="5" spans="1:2">
      <c r="A5" s="12">
        <v>4</v>
      </c>
      <c r="B5" s="492" t="s">
        <v>4</v>
      </c>
    </row>
    <row r="6" spans="1:2">
      <c r="A6" s="12">
        <v>5</v>
      </c>
      <c r="B6" s="492" t="s">
        <v>5</v>
      </c>
    </row>
    <row r="7" spans="1:2">
      <c r="A7" s="12">
        <v>6</v>
      </c>
      <c r="B7" s="492" t="s">
        <v>6</v>
      </c>
    </row>
    <row r="8" s="488" customFormat="1" ht="15" customHeight="1" spans="1:2">
      <c r="A8" s="493">
        <v>7</v>
      </c>
      <c r="B8" s="494" t="s">
        <v>7</v>
      </c>
    </row>
    <row r="9" ht="18.95" customHeight="1" spans="1:2">
      <c r="A9" s="490"/>
      <c r="B9" s="495" t="s">
        <v>8</v>
      </c>
    </row>
    <row r="10" ht="15.95" customHeight="1" spans="1:2">
      <c r="A10" s="12">
        <v>1</v>
      </c>
      <c r="B10" s="496" t="s">
        <v>9</v>
      </c>
    </row>
    <row r="11" spans="1:2">
      <c r="A11" s="12">
        <v>2</v>
      </c>
      <c r="B11" s="492" t="s">
        <v>10</v>
      </c>
    </row>
    <row r="12" spans="1:2">
      <c r="A12" s="12">
        <v>3</v>
      </c>
      <c r="B12" s="494" t="s">
        <v>11</v>
      </c>
    </row>
    <row r="13" spans="1:2">
      <c r="A13" s="12">
        <v>4</v>
      </c>
      <c r="B13" s="492" t="s">
        <v>12</v>
      </c>
    </row>
    <row r="14" spans="1:2">
      <c r="A14" s="12">
        <v>5</v>
      </c>
      <c r="B14" s="492" t="s">
        <v>13</v>
      </c>
    </row>
    <row r="15" spans="1:2">
      <c r="A15" s="12">
        <v>6</v>
      </c>
      <c r="B15" s="492" t="s">
        <v>14</v>
      </c>
    </row>
    <row r="16" spans="1:2">
      <c r="A16" s="12">
        <v>7</v>
      </c>
      <c r="B16" s="492" t="s">
        <v>15</v>
      </c>
    </row>
    <row r="17" spans="1:2">
      <c r="A17" s="12">
        <v>8</v>
      </c>
      <c r="B17" s="492" t="s">
        <v>16</v>
      </c>
    </row>
    <row r="18" spans="1:2">
      <c r="A18" s="12">
        <v>9</v>
      </c>
      <c r="B18" s="492" t="s">
        <v>17</v>
      </c>
    </row>
    <row r="19" spans="1:2">
      <c r="A19" s="12"/>
      <c r="B19" s="492"/>
    </row>
    <row r="20" ht="20.25" spans="1:2">
      <c r="A20" s="490"/>
      <c r="B20" s="491" t="s">
        <v>18</v>
      </c>
    </row>
    <row r="21" spans="1:2">
      <c r="A21" s="12">
        <v>1</v>
      </c>
      <c r="B21" s="497" t="s">
        <v>19</v>
      </c>
    </row>
    <row r="22" spans="1:2">
      <c r="A22" s="12">
        <v>2</v>
      </c>
      <c r="B22" s="492" t="s">
        <v>20</v>
      </c>
    </row>
    <row r="23" spans="1:2">
      <c r="A23" s="12">
        <v>3</v>
      </c>
      <c r="B23" s="492" t="s">
        <v>21</v>
      </c>
    </row>
    <row r="24" spans="1:2">
      <c r="A24" s="12">
        <v>4</v>
      </c>
      <c r="B24" s="492" t="s">
        <v>22</v>
      </c>
    </row>
    <row r="25" spans="1:2">
      <c r="A25" s="12">
        <v>5</v>
      </c>
      <c r="B25" s="492" t="s">
        <v>23</v>
      </c>
    </row>
    <row r="26" spans="1:2">
      <c r="A26" s="12">
        <v>6</v>
      </c>
      <c r="B26" s="492" t="s">
        <v>24</v>
      </c>
    </row>
    <row r="27" spans="1:2">
      <c r="A27" s="12">
        <v>7</v>
      </c>
      <c r="B27" s="492" t="s">
        <v>25</v>
      </c>
    </row>
    <row r="28" spans="1:2">
      <c r="A28" s="12"/>
      <c r="B28" s="492"/>
    </row>
    <row r="29" ht="20.25" spans="1:2">
      <c r="A29" s="490"/>
      <c r="B29" s="491" t="s">
        <v>26</v>
      </c>
    </row>
    <row r="30" spans="1:2">
      <c r="A30" s="12">
        <v>1</v>
      </c>
      <c r="B30" s="497" t="s">
        <v>27</v>
      </c>
    </row>
    <row r="31" spans="1:2">
      <c r="A31" s="12">
        <v>2</v>
      </c>
      <c r="B31" s="492" t="s">
        <v>28</v>
      </c>
    </row>
    <row r="32" spans="1:2">
      <c r="A32" s="12">
        <v>3</v>
      </c>
      <c r="B32" s="492" t="s">
        <v>29</v>
      </c>
    </row>
    <row r="33" ht="28.5" spans="1:2">
      <c r="A33" s="12">
        <v>4</v>
      </c>
      <c r="B33" s="492" t="s">
        <v>30</v>
      </c>
    </row>
    <row r="34" spans="1:2">
      <c r="A34" s="12">
        <v>5</v>
      </c>
      <c r="B34" s="492" t="s">
        <v>31</v>
      </c>
    </row>
    <row r="35" spans="1:2">
      <c r="A35" s="12">
        <v>6</v>
      </c>
      <c r="B35" s="492" t="s">
        <v>32</v>
      </c>
    </row>
    <row r="36" spans="1:2">
      <c r="A36" s="12">
        <v>7</v>
      </c>
      <c r="B36" s="492" t="s">
        <v>33</v>
      </c>
    </row>
    <row r="37" spans="1:2">
      <c r="A37" s="12"/>
      <c r="B37" s="492"/>
    </row>
    <row r="39" spans="1:2">
      <c r="A39" s="498" t="s">
        <v>34</v>
      </c>
      <c r="B39" s="49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A2" sqref="A2:M9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252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275</v>
      </c>
      <c r="H2" s="4"/>
      <c r="I2" s="4" t="s">
        <v>276</v>
      </c>
      <c r="J2" s="4"/>
      <c r="K2" s="6" t="s">
        <v>277</v>
      </c>
      <c r="L2" s="59" t="s">
        <v>278</v>
      </c>
      <c r="M2" s="7" t="s">
        <v>279</v>
      </c>
    </row>
    <row r="3" s="1" customFormat="1" ht="16.5" spans="1:13">
      <c r="A3" s="4"/>
      <c r="B3" s="8"/>
      <c r="C3" s="8"/>
      <c r="D3" s="8"/>
      <c r="E3" s="8"/>
      <c r="F3" s="8"/>
      <c r="G3" s="4" t="s">
        <v>280</v>
      </c>
      <c r="H3" s="4" t="s">
        <v>281</v>
      </c>
      <c r="I3" s="4" t="s">
        <v>280</v>
      </c>
      <c r="J3" s="4" t="s">
        <v>281</v>
      </c>
      <c r="K3" s="9"/>
      <c r="L3" s="60"/>
      <c r="M3" s="10"/>
    </row>
    <row r="4" ht="22" customHeight="1" spans="1:13">
      <c r="A4" s="61">
        <v>1</v>
      </c>
      <c r="B4" s="14" t="s">
        <v>269</v>
      </c>
      <c r="C4" s="30">
        <v>260305129</v>
      </c>
      <c r="D4" s="31" t="s">
        <v>267</v>
      </c>
      <c r="E4" s="32" t="s">
        <v>120</v>
      </c>
      <c r="F4" s="33" t="s">
        <v>268</v>
      </c>
      <c r="G4" s="62">
        <v>-0.01</v>
      </c>
      <c r="H4" s="62">
        <v>-0.01</v>
      </c>
      <c r="I4" s="62">
        <v>-0.02</v>
      </c>
      <c r="J4" s="62">
        <v>-0.01</v>
      </c>
      <c r="K4" s="63"/>
      <c r="L4" s="11"/>
      <c r="M4" s="11"/>
    </row>
    <row r="5" ht="22" customHeight="1" spans="1:13">
      <c r="A5" s="61"/>
      <c r="B5" s="14"/>
      <c r="C5" s="32"/>
      <c r="D5" s="14"/>
      <c r="E5" s="14"/>
      <c r="F5" s="14"/>
      <c r="G5" s="62"/>
      <c r="H5" s="62"/>
      <c r="I5" s="62"/>
      <c r="J5" s="62"/>
      <c r="K5" s="63"/>
      <c r="L5" s="11"/>
      <c r="M5" s="11"/>
    </row>
    <row r="6" ht="22" customHeight="1" spans="1:13">
      <c r="A6" s="61"/>
      <c r="B6" s="19"/>
      <c r="C6" s="19"/>
      <c r="D6" s="19"/>
      <c r="E6" s="19"/>
      <c r="F6" s="20"/>
      <c r="G6" s="62"/>
      <c r="H6" s="62"/>
      <c r="I6" s="62"/>
      <c r="J6" s="62"/>
      <c r="K6" s="63"/>
      <c r="L6" s="11"/>
      <c r="M6" s="11"/>
    </row>
    <row r="7" ht="22" customHeight="1" spans="1:13">
      <c r="A7" s="61"/>
      <c r="B7" s="19"/>
      <c r="C7" s="19"/>
      <c r="D7" s="19"/>
      <c r="E7" s="19"/>
      <c r="F7" s="20"/>
      <c r="G7" s="62"/>
      <c r="H7" s="62"/>
      <c r="I7" s="62"/>
      <c r="J7" s="62"/>
      <c r="K7" s="63"/>
      <c r="L7" s="12"/>
      <c r="M7" s="12"/>
    </row>
    <row r="8" ht="22" customHeight="1" spans="1:13">
      <c r="A8" s="61"/>
      <c r="B8" s="64"/>
      <c r="C8" s="65"/>
      <c r="D8" s="65"/>
      <c r="E8" s="65"/>
      <c r="F8" s="66"/>
      <c r="G8" s="63"/>
      <c r="H8" s="67"/>
      <c r="I8" s="67"/>
      <c r="J8" s="67"/>
      <c r="K8" s="63"/>
      <c r="L8" s="12"/>
      <c r="M8" s="12"/>
    </row>
    <row r="9" s="2" customFormat="1" ht="18.75" spans="1:13">
      <c r="A9" s="22" t="s">
        <v>282</v>
      </c>
      <c r="B9" s="23"/>
      <c r="C9" s="23"/>
      <c r="D9" s="65"/>
      <c r="E9" s="24"/>
      <c r="F9" s="66"/>
      <c r="G9" s="35"/>
      <c r="H9" s="22" t="s">
        <v>272</v>
      </c>
      <c r="I9" s="23"/>
      <c r="J9" s="23"/>
      <c r="K9" s="24"/>
      <c r="L9" s="68"/>
      <c r="M9" s="26"/>
    </row>
    <row r="10" ht="84" customHeight="1" spans="1:13">
      <c r="A10" s="69" t="s">
        <v>283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1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A2" sqref="A2:U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285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1" t="s">
        <v>286</v>
      </c>
      <c r="H2" s="42"/>
      <c r="I2" s="43"/>
      <c r="J2" s="41" t="s">
        <v>287</v>
      </c>
      <c r="K2" s="42"/>
      <c r="L2" s="43"/>
      <c r="M2" s="41" t="s">
        <v>288</v>
      </c>
      <c r="N2" s="42"/>
      <c r="O2" s="43"/>
      <c r="P2" s="41" t="s">
        <v>289</v>
      </c>
      <c r="Q2" s="42"/>
      <c r="R2" s="43"/>
      <c r="S2" s="42" t="s">
        <v>290</v>
      </c>
      <c r="T2" s="42"/>
      <c r="U2" s="43"/>
      <c r="V2" s="37" t="s">
        <v>291</v>
      </c>
      <c r="W2" s="37" t="s">
        <v>266</v>
      </c>
    </row>
    <row r="3" s="1" customFormat="1" ht="16.5" spans="1:23">
      <c r="A3" s="8"/>
      <c r="B3" s="44"/>
      <c r="C3" s="44"/>
      <c r="D3" s="44"/>
      <c r="E3" s="44"/>
      <c r="F3" s="44"/>
      <c r="G3" s="4" t="s">
        <v>292</v>
      </c>
      <c r="H3" s="4" t="s">
        <v>67</v>
      </c>
      <c r="I3" s="4" t="s">
        <v>257</v>
      </c>
      <c r="J3" s="4" t="s">
        <v>292</v>
      </c>
      <c r="K3" s="4" t="s">
        <v>67</v>
      </c>
      <c r="L3" s="4" t="s">
        <v>257</v>
      </c>
      <c r="M3" s="4" t="s">
        <v>292</v>
      </c>
      <c r="N3" s="4" t="s">
        <v>67</v>
      </c>
      <c r="O3" s="4" t="s">
        <v>257</v>
      </c>
      <c r="P3" s="4" t="s">
        <v>292</v>
      </c>
      <c r="Q3" s="4" t="s">
        <v>67</v>
      </c>
      <c r="R3" s="4" t="s">
        <v>257</v>
      </c>
      <c r="S3" s="4" t="s">
        <v>292</v>
      </c>
      <c r="T3" s="4" t="s">
        <v>67</v>
      </c>
      <c r="U3" s="4" t="s">
        <v>257</v>
      </c>
      <c r="V3" s="45"/>
      <c r="W3" s="45"/>
    </row>
    <row r="4" ht="20" customHeight="1" spans="1:23">
      <c r="A4" s="29" t="s">
        <v>293</v>
      </c>
      <c r="B4" s="14" t="s">
        <v>269</v>
      </c>
      <c r="C4" s="30">
        <v>260305129</v>
      </c>
      <c r="D4" s="31" t="s">
        <v>267</v>
      </c>
      <c r="E4" s="32" t="s">
        <v>120</v>
      </c>
      <c r="F4" s="33" t="s">
        <v>268</v>
      </c>
      <c r="G4" s="13" t="s">
        <v>294</v>
      </c>
      <c r="H4" s="13"/>
      <c r="I4" s="13" t="s">
        <v>295</v>
      </c>
      <c r="J4" s="13" t="s">
        <v>296</v>
      </c>
      <c r="K4" s="46"/>
      <c r="L4" s="46" t="s">
        <v>297</v>
      </c>
      <c r="M4" s="11" t="s">
        <v>298</v>
      </c>
      <c r="N4" s="11"/>
      <c r="O4" s="11" t="s">
        <v>299</v>
      </c>
      <c r="P4" s="11"/>
      <c r="Q4" s="11"/>
      <c r="R4" s="11"/>
      <c r="S4" s="11"/>
      <c r="T4" s="11"/>
      <c r="U4" s="11"/>
      <c r="V4" s="11" t="s">
        <v>300</v>
      </c>
      <c r="W4" s="11"/>
    </row>
    <row r="5" ht="20" customHeight="1" spans="1:23">
      <c r="A5" s="29"/>
      <c r="B5" s="14"/>
      <c r="C5" s="47"/>
      <c r="D5" s="14"/>
      <c r="E5" s="14"/>
      <c r="F5" s="14"/>
      <c r="G5" s="48"/>
      <c r="H5" s="49"/>
      <c r="I5" s="50"/>
      <c r="J5" s="48"/>
      <c r="K5" s="49"/>
      <c r="L5" s="50"/>
      <c r="M5" s="41"/>
      <c r="N5" s="42"/>
      <c r="O5" s="43"/>
      <c r="P5" s="41"/>
      <c r="Q5" s="42"/>
      <c r="R5" s="43"/>
      <c r="S5" s="42"/>
      <c r="T5" s="42"/>
      <c r="U5" s="43"/>
      <c r="V5" s="11"/>
      <c r="W5" s="11"/>
    </row>
    <row r="6" ht="20" customHeight="1" spans="1:23">
      <c r="A6" s="29"/>
      <c r="B6" s="19"/>
      <c r="C6" s="19"/>
      <c r="D6" s="51"/>
      <c r="E6" s="19"/>
      <c r="F6" s="20"/>
      <c r="G6" s="52" t="s">
        <v>292</v>
      </c>
      <c r="H6" s="52" t="s">
        <v>67</v>
      </c>
      <c r="I6" s="52" t="s">
        <v>257</v>
      </c>
      <c r="J6" s="52" t="s">
        <v>292</v>
      </c>
      <c r="K6" s="52" t="s">
        <v>67</v>
      </c>
      <c r="L6" s="52" t="s">
        <v>257</v>
      </c>
      <c r="M6" s="4" t="s">
        <v>292</v>
      </c>
      <c r="N6" s="4" t="s">
        <v>67</v>
      </c>
      <c r="O6" s="4" t="s">
        <v>257</v>
      </c>
      <c r="P6" s="4" t="s">
        <v>292</v>
      </c>
      <c r="Q6" s="4" t="s">
        <v>67</v>
      </c>
      <c r="R6" s="4" t="s">
        <v>257</v>
      </c>
      <c r="S6" s="4" t="s">
        <v>292</v>
      </c>
      <c r="T6" s="4" t="s">
        <v>67</v>
      </c>
      <c r="U6" s="4" t="s">
        <v>257</v>
      </c>
      <c r="V6" s="11"/>
      <c r="W6" s="11"/>
    </row>
    <row r="7" ht="20" customHeight="1" spans="1:23">
      <c r="A7" s="29"/>
      <c r="B7" s="19"/>
      <c r="C7" s="19"/>
      <c r="D7" s="51"/>
      <c r="E7" s="19"/>
      <c r="F7" s="2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53"/>
      <c r="B8" s="53"/>
      <c r="C8" s="53"/>
      <c r="D8" s="53"/>
      <c r="E8" s="53"/>
      <c r="F8" s="54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5"/>
      <c r="B9" s="55"/>
      <c r="C9" s="55"/>
      <c r="D9" s="55"/>
      <c r="E9" s="55"/>
      <c r="F9" s="56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2" customFormat="1" ht="33" customHeight="1" spans="1:23">
      <c r="A10" s="22" t="s">
        <v>282</v>
      </c>
      <c r="B10" s="23"/>
      <c r="C10" s="23"/>
      <c r="D10" s="23"/>
      <c r="E10" s="24"/>
      <c r="F10" s="25"/>
      <c r="G10" s="35"/>
      <c r="H10" s="40"/>
      <c r="I10" s="40"/>
      <c r="J10" s="22" t="s">
        <v>272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4"/>
      <c r="V10" s="23"/>
      <c r="W10" s="26"/>
    </row>
    <row r="11" ht="80" customHeight="1" spans="1:23">
      <c r="A11" s="57" t="s">
        <v>301</v>
      </c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303</v>
      </c>
      <c r="B2" s="37" t="s">
        <v>253</v>
      </c>
      <c r="C2" s="37" t="s">
        <v>254</v>
      </c>
      <c r="D2" s="37" t="s">
        <v>255</v>
      </c>
      <c r="E2" s="37" t="s">
        <v>256</v>
      </c>
      <c r="F2" s="37" t="s">
        <v>257</v>
      </c>
      <c r="G2" s="36" t="s">
        <v>304</v>
      </c>
      <c r="H2" s="36" t="s">
        <v>305</v>
      </c>
      <c r="I2" s="36" t="s">
        <v>306</v>
      </c>
      <c r="J2" s="36" t="s">
        <v>305</v>
      </c>
      <c r="K2" s="36" t="s">
        <v>307</v>
      </c>
      <c r="L2" s="36" t="s">
        <v>305</v>
      </c>
      <c r="M2" s="37" t="s">
        <v>291</v>
      </c>
      <c r="N2" s="37" t="s">
        <v>266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8" t="s">
        <v>303</v>
      </c>
      <c r="B4" s="39" t="s">
        <v>308</v>
      </c>
      <c r="C4" s="39" t="s">
        <v>292</v>
      </c>
      <c r="D4" s="39" t="s">
        <v>255</v>
      </c>
      <c r="E4" s="37" t="s">
        <v>256</v>
      </c>
      <c r="F4" s="37" t="s">
        <v>257</v>
      </c>
      <c r="G4" s="36" t="s">
        <v>304</v>
      </c>
      <c r="H4" s="36" t="s">
        <v>305</v>
      </c>
      <c r="I4" s="36" t="s">
        <v>306</v>
      </c>
      <c r="J4" s="36" t="s">
        <v>305</v>
      </c>
      <c r="K4" s="36" t="s">
        <v>307</v>
      </c>
      <c r="L4" s="36" t="s">
        <v>305</v>
      </c>
      <c r="M4" s="37" t="s">
        <v>291</v>
      </c>
      <c r="N4" s="37" t="s">
        <v>266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2" t="s">
        <v>309</v>
      </c>
      <c r="B11" s="23"/>
      <c r="C11" s="23"/>
      <c r="D11" s="24"/>
      <c r="E11" s="25"/>
      <c r="F11" s="40"/>
      <c r="G11" s="35"/>
      <c r="H11" s="40"/>
      <c r="I11" s="22" t="s">
        <v>310</v>
      </c>
      <c r="J11" s="23"/>
      <c r="K11" s="23"/>
      <c r="L11" s="23"/>
      <c r="M11" s="23"/>
      <c r="N11" s="26"/>
    </row>
    <row r="12" ht="16.5" spans="1:14">
      <c r="A12" s="27" t="s">
        <v>311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J17" sqref="J17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285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313</v>
      </c>
      <c r="H2" s="4" t="s">
        <v>314</v>
      </c>
      <c r="I2" s="4" t="s">
        <v>315</v>
      </c>
      <c r="J2" s="4" t="s">
        <v>316</v>
      </c>
      <c r="K2" s="5" t="s">
        <v>291</v>
      </c>
      <c r="L2" s="5" t="s">
        <v>266</v>
      </c>
    </row>
    <row r="3" ht="24" spans="1:12">
      <c r="A3" s="29" t="s">
        <v>293</v>
      </c>
      <c r="B3" s="14" t="s">
        <v>269</v>
      </c>
      <c r="C3" s="30">
        <v>260305129</v>
      </c>
      <c r="D3" s="31" t="s">
        <v>267</v>
      </c>
      <c r="E3" s="32" t="s">
        <v>120</v>
      </c>
      <c r="F3" s="33" t="s">
        <v>268</v>
      </c>
      <c r="G3" s="11" t="s">
        <v>317</v>
      </c>
      <c r="H3" s="11" t="s">
        <v>318</v>
      </c>
      <c r="I3" s="11"/>
      <c r="J3" s="11"/>
      <c r="K3" s="34" t="s">
        <v>319</v>
      </c>
      <c r="L3" s="11" t="s">
        <v>270</v>
      </c>
    </row>
    <row r="4" spans="1:12">
      <c r="A4" s="29"/>
      <c r="B4" s="19"/>
      <c r="C4" s="19"/>
      <c r="D4" s="19"/>
      <c r="E4" s="19"/>
      <c r="F4" s="20"/>
      <c r="G4" s="11" t="s">
        <v>320</v>
      </c>
      <c r="H4" s="11" t="s">
        <v>321</v>
      </c>
      <c r="I4" s="11"/>
      <c r="J4" s="11"/>
      <c r="K4" s="34" t="s">
        <v>319</v>
      </c>
      <c r="L4" s="11" t="s">
        <v>270</v>
      </c>
    </row>
    <row r="5" spans="1:12">
      <c r="A5" s="29"/>
      <c r="B5" s="19"/>
      <c r="C5" s="19"/>
      <c r="D5" s="19"/>
      <c r="E5" s="19"/>
      <c r="F5" s="20"/>
      <c r="G5" s="11"/>
      <c r="H5" s="11"/>
      <c r="I5" s="11"/>
      <c r="J5" s="11"/>
      <c r="K5" s="34" t="s">
        <v>319</v>
      </c>
      <c r="L5" s="11" t="s">
        <v>270</v>
      </c>
    </row>
    <row r="6" spans="1:12">
      <c r="A6" s="29"/>
      <c r="B6" s="19"/>
      <c r="C6" s="19"/>
      <c r="D6" s="19"/>
      <c r="E6" s="19"/>
      <c r="F6" s="20"/>
      <c r="G6" s="11"/>
      <c r="H6" s="11"/>
      <c r="I6" s="12"/>
      <c r="J6" s="12"/>
      <c r="K6" s="34" t="s">
        <v>319</v>
      </c>
      <c r="L6" s="11" t="s">
        <v>270</v>
      </c>
    </row>
    <row r="7" spans="1:12">
      <c r="A7" s="29"/>
      <c r="B7" s="19"/>
      <c r="C7" s="19"/>
      <c r="D7" s="19"/>
      <c r="E7" s="19"/>
      <c r="F7" s="20"/>
      <c r="G7" s="11"/>
      <c r="H7" s="11"/>
      <c r="I7" s="12"/>
      <c r="J7" s="12"/>
      <c r="K7" s="34" t="s">
        <v>319</v>
      </c>
      <c r="L7" s="11" t="s">
        <v>270</v>
      </c>
    </row>
    <row r="8" spans="1:12">
      <c r="A8" s="29"/>
      <c r="B8" s="19"/>
      <c r="C8" s="19"/>
      <c r="D8" s="19"/>
      <c r="E8" s="19"/>
      <c r="F8" s="20"/>
      <c r="G8" s="11"/>
      <c r="H8" s="11"/>
      <c r="I8" s="12"/>
      <c r="J8" s="12"/>
      <c r="K8" s="34" t="s">
        <v>319</v>
      </c>
      <c r="L8" s="11" t="s">
        <v>270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="2" customFormat="1" ht="18.75" spans="1:12">
      <c r="A10" s="22" t="s">
        <v>322</v>
      </c>
      <c r="B10" s="23"/>
      <c r="C10" s="23"/>
      <c r="D10" s="23"/>
      <c r="E10" s="24"/>
      <c r="F10" s="25"/>
      <c r="G10" s="35"/>
      <c r="H10" s="22" t="s">
        <v>323</v>
      </c>
      <c r="I10" s="23"/>
      <c r="J10" s="23"/>
      <c r="K10" s="23"/>
      <c r="L10" s="26"/>
    </row>
    <row r="11" ht="16.5" spans="1:12">
      <c r="A11" s="27" t="s">
        <v>324</v>
      </c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2" sqref="A2:I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325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252</v>
      </c>
      <c r="B2" s="5" t="s">
        <v>257</v>
      </c>
      <c r="C2" s="5" t="s">
        <v>292</v>
      </c>
      <c r="D2" s="5" t="s">
        <v>255</v>
      </c>
      <c r="E2" s="5" t="s">
        <v>256</v>
      </c>
      <c r="F2" s="4" t="s">
        <v>326</v>
      </c>
      <c r="G2" s="4" t="s">
        <v>276</v>
      </c>
      <c r="H2" s="6" t="s">
        <v>277</v>
      </c>
      <c r="I2" s="7" t="s">
        <v>279</v>
      </c>
    </row>
    <row r="3" s="1" customFormat="1" ht="16.5" spans="1:9">
      <c r="A3" s="4"/>
      <c r="B3" s="8"/>
      <c r="C3" s="8"/>
      <c r="D3" s="8"/>
      <c r="E3" s="8"/>
      <c r="F3" s="4" t="s">
        <v>327</v>
      </c>
      <c r="G3" s="4" t="s">
        <v>280</v>
      </c>
      <c r="H3" s="9"/>
      <c r="I3" s="10"/>
    </row>
    <row r="4" ht="20" customHeight="1" spans="1:9">
      <c r="A4" s="11">
        <v>1</v>
      </c>
      <c r="B4" s="12" t="s">
        <v>295</v>
      </c>
      <c r="C4" s="13" t="s">
        <v>294</v>
      </c>
      <c r="D4" s="14" t="s">
        <v>120</v>
      </c>
      <c r="E4" s="15" t="s">
        <v>268</v>
      </c>
      <c r="F4" s="16">
        <v>-0.005</v>
      </c>
      <c r="G4" s="16">
        <v>-0.01</v>
      </c>
      <c r="H4" s="11"/>
      <c r="I4" s="11" t="s">
        <v>270</v>
      </c>
    </row>
    <row r="5" ht="20" customHeight="1" spans="1:9">
      <c r="A5" s="11"/>
      <c r="B5" s="12"/>
      <c r="C5" s="13"/>
      <c r="D5" s="14"/>
      <c r="E5" s="14"/>
      <c r="F5" s="17"/>
      <c r="G5" s="16"/>
      <c r="H5" s="11"/>
      <c r="I5" s="11"/>
    </row>
    <row r="6" ht="20" customHeight="1" spans="1:9">
      <c r="A6" s="11"/>
      <c r="B6" s="12"/>
      <c r="C6" s="18"/>
      <c r="D6" s="19"/>
      <c r="E6" s="20"/>
      <c r="F6" s="16"/>
      <c r="G6" s="16"/>
      <c r="H6" s="11"/>
      <c r="I6" s="11"/>
    </row>
    <row r="7" ht="20" customHeight="1" spans="1:9">
      <c r="A7" s="11"/>
      <c r="B7" s="12"/>
      <c r="C7" s="18"/>
      <c r="D7" s="19"/>
      <c r="E7" s="20"/>
      <c r="F7" s="21"/>
      <c r="G7" s="16"/>
      <c r="H7" s="11"/>
      <c r="I7" s="11"/>
    </row>
    <row r="8" ht="20" customHeight="1" spans="1:9">
      <c r="A8" s="11"/>
      <c r="B8" s="12"/>
      <c r="C8" s="18"/>
      <c r="D8" s="19"/>
      <c r="E8" s="20"/>
      <c r="F8" s="16"/>
      <c r="G8" s="16"/>
      <c r="H8" s="11"/>
      <c r="I8" s="11"/>
    </row>
    <row r="9" ht="20" customHeight="1" spans="1:9">
      <c r="A9" s="11"/>
      <c r="B9" s="12"/>
      <c r="C9" s="18"/>
      <c r="D9" s="19"/>
      <c r="E9" s="20"/>
      <c r="F9" s="16"/>
      <c r="G9" s="16"/>
      <c r="H9" s="12"/>
      <c r="I9" s="11"/>
    </row>
    <row r="10" ht="20" customHeight="1" spans="1:9">
      <c r="A10" s="11"/>
      <c r="B10" s="12"/>
      <c r="C10" s="18"/>
      <c r="D10" s="19"/>
      <c r="E10" s="20"/>
      <c r="F10" s="16"/>
      <c r="G10" s="16"/>
      <c r="H10" s="12"/>
      <c r="I10" s="11"/>
    </row>
    <row r="11" ht="20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2" t="s">
        <v>328</v>
      </c>
      <c r="B12" s="23"/>
      <c r="C12" s="23"/>
      <c r="D12" s="24"/>
      <c r="E12" s="25"/>
      <c r="F12" s="22" t="s">
        <v>329</v>
      </c>
      <c r="G12" s="23"/>
      <c r="H12" s="24"/>
      <c r="I12" s="26"/>
    </row>
    <row r="13" ht="16.5" spans="1:9">
      <c r="A13" s="27" t="s">
        <v>330</v>
      </c>
      <c r="B13" s="27"/>
      <c r="C13" s="28"/>
      <c r="D13" s="28"/>
      <c r="E13" s="28"/>
      <c r="F13" s="28"/>
      <c r="G13" s="28"/>
      <c r="H13" s="28"/>
      <c r="I13" s="2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8" t="s">
        <v>35</v>
      </c>
      <c r="C2" s="469"/>
      <c r="D2" s="469"/>
      <c r="E2" s="469"/>
      <c r="F2" s="469"/>
      <c r="G2" s="469"/>
      <c r="H2" s="469"/>
      <c r="I2" s="470"/>
    </row>
    <row r="3" ht="27.95" customHeight="1" spans="2:9">
      <c r="B3" s="471"/>
      <c r="C3" s="472"/>
      <c r="D3" s="473" t="s">
        <v>36</v>
      </c>
      <c r="E3" s="474"/>
      <c r="F3" s="475" t="s">
        <v>37</v>
      </c>
      <c r="G3" s="476"/>
      <c r="H3" s="473" t="s">
        <v>38</v>
      </c>
      <c r="I3" s="477"/>
    </row>
    <row r="4" ht="27.95" customHeight="1" spans="2:9">
      <c r="B4" s="471" t="s">
        <v>39</v>
      </c>
      <c r="C4" s="472" t="s">
        <v>40</v>
      </c>
      <c r="D4" s="472" t="s">
        <v>41</v>
      </c>
      <c r="E4" s="472" t="s">
        <v>42</v>
      </c>
      <c r="F4" s="478" t="s">
        <v>41</v>
      </c>
      <c r="G4" s="478" t="s">
        <v>42</v>
      </c>
      <c r="H4" s="472" t="s">
        <v>41</v>
      </c>
      <c r="I4" s="479" t="s">
        <v>42</v>
      </c>
    </row>
    <row r="5" ht="27.95" customHeight="1" spans="2:9">
      <c r="B5" s="480" t="s">
        <v>43</v>
      </c>
      <c r="C5" s="12">
        <v>13</v>
      </c>
      <c r="D5" s="12">
        <v>0</v>
      </c>
      <c r="E5" s="12">
        <v>1</v>
      </c>
      <c r="F5" s="481">
        <v>0</v>
      </c>
      <c r="G5" s="481">
        <v>1</v>
      </c>
      <c r="H5" s="12">
        <v>1</v>
      </c>
      <c r="I5" s="482">
        <v>2</v>
      </c>
    </row>
    <row r="6" ht="27.95" customHeight="1" spans="2:9">
      <c r="B6" s="480" t="s">
        <v>44</v>
      </c>
      <c r="C6" s="12">
        <v>20</v>
      </c>
      <c r="D6" s="12">
        <v>0</v>
      </c>
      <c r="E6" s="12">
        <v>1</v>
      </c>
      <c r="F6" s="481">
        <v>1</v>
      </c>
      <c r="G6" s="481">
        <v>2</v>
      </c>
      <c r="H6" s="12">
        <v>2</v>
      </c>
      <c r="I6" s="482">
        <v>3</v>
      </c>
    </row>
    <row r="7" ht="27.95" customHeight="1" spans="2:9">
      <c r="B7" s="480" t="s">
        <v>45</v>
      </c>
      <c r="C7" s="12">
        <v>32</v>
      </c>
      <c r="D7" s="12">
        <v>0</v>
      </c>
      <c r="E7" s="12">
        <v>1</v>
      </c>
      <c r="F7" s="481">
        <v>2</v>
      </c>
      <c r="G7" s="481">
        <v>3</v>
      </c>
      <c r="H7" s="12">
        <v>3</v>
      </c>
      <c r="I7" s="482">
        <v>4</v>
      </c>
    </row>
    <row r="8" ht="27.95" customHeight="1" spans="2:9">
      <c r="B8" s="480" t="s">
        <v>46</v>
      </c>
      <c r="C8" s="12">
        <v>50</v>
      </c>
      <c r="D8" s="12">
        <v>1</v>
      </c>
      <c r="E8" s="12">
        <v>2</v>
      </c>
      <c r="F8" s="481">
        <v>3</v>
      </c>
      <c r="G8" s="481">
        <v>4</v>
      </c>
      <c r="H8" s="12">
        <v>5</v>
      </c>
      <c r="I8" s="482">
        <v>6</v>
      </c>
    </row>
    <row r="9" ht="27.95" customHeight="1" spans="2:9">
      <c r="B9" s="480" t="s">
        <v>47</v>
      </c>
      <c r="C9" s="12">
        <v>80</v>
      </c>
      <c r="D9" s="12">
        <v>2</v>
      </c>
      <c r="E9" s="12">
        <v>3</v>
      </c>
      <c r="F9" s="481">
        <v>5</v>
      </c>
      <c r="G9" s="481">
        <v>6</v>
      </c>
      <c r="H9" s="12">
        <v>7</v>
      </c>
      <c r="I9" s="482">
        <v>8</v>
      </c>
    </row>
    <row r="10" ht="27.95" customHeight="1" spans="2:9">
      <c r="B10" s="480" t="s">
        <v>48</v>
      </c>
      <c r="C10" s="12">
        <v>125</v>
      </c>
      <c r="D10" s="12">
        <v>3</v>
      </c>
      <c r="E10" s="12">
        <v>4</v>
      </c>
      <c r="F10" s="481">
        <v>7</v>
      </c>
      <c r="G10" s="481">
        <v>8</v>
      </c>
      <c r="H10" s="12">
        <v>10</v>
      </c>
      <c r="I10" s="482">
        <v>11</v>
      </c>
    </row>
    <row r="11" ht="27.95" customHeight="1" spans="2:9">
      <c r="B11" s="480" t="s">
        <v>49</v>
      </c>
      <c r="C11" s="12">
        <v>200</v>
      </c>
      <c r="D11" s="12">
        <v>5</v>
      </c>
      <c r="E11" s="12">
        <v>6</v>
      </c>
      <c r="F11" s="481">
        <v>10</v>
      </c>
      <c r="G11" s="481">
        <v>11</v>
      </c>
      <c r="H11" s="12">
        <v>14</v>
      </c>
      <c r="I11" s="482">
        <v>15</v>
      </c>
    </row>
    <row r="12" ht="27.95" customHeight="1" spans="2:9">
      <c r="B12" s="483" t="s">
        <v>50</v>
      </c>
      <c r="C12" s="484">
        <v>315</v>
      </c>
      <c r="D12" s="484">
        <v>7</v>
      </c>
      <c r="E12" s="484">
        <v>8</v>
      </c>
      <c r="F12" s="485">
        <v>14</v>
      </c>
      <c r="G12" s="485">
        <v>15</v>
      </c>
      <c r="H12" s="484">
        <v>21</v>
      </c>
      <c r="I12" s="486">
        <v>22</v>
      </c>
    </row>
    <row r="14" spans="2:9">
      <c r="B14" s="487" t="s">
        <v>51</v>
      </c>
      <c r="C14" s="487"/>
      <c r="D14" s="48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tabSelected="1" view="pageBreakPreview" zoomScaleNormal="100" workbookViewId="0">
      <selection activeCell="P34" sqref="P34"/>
    </sheetView>
  </sheetViews>
  <sheetFormatPr defaultColWidth="10.375" defaultRowHeight="16.5" customHeight="1"/>
  <cols>
    <col min="1" max="1" width="11.125" style="278" customWidth="1"/>
    <col min="2" max="3" width="10.375" style="278"/>
    <col min="4" max="8" width="8.625" style="278" customWidth="1"/>
    <col min="9" max="10" width="10.375" style="278"/>
    <col min="11" max="11" width="8.875" style="278" customWidth="1"/>
    <col min="12" max="12" width="9.625" style="278" customWidth="1"/>
    <col min="13" max="16384" width="10.375" style="278"/>
  </cols>
  <sheetData>
    <row r="1" ht="21" spans="1:12">
      <c r="A1" s="405" t="s">
        <v>52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</row>
    <row r="2" ht="15" spans="1:12">
      <c r="A2" s="279" t="s">
        <v>53</v>
      </c>
      <c r="B2" s="280" t="s">
        <v>54</v>
      </c>
      <c r="C2" s="280"/>
      <c r="D2" s="281" t="s">
        <v>55</v>
      </c>
      <c r="E2" s="281"/>
      <c r="F2" s="280" t="s">
        <v>56</v>
      </c>
      <c r="G2" s="280"/>
      <c r="H2" s="280"/>
      <c r="I2" s="282" t="s">
        <v>57</v>
      </c>
      <c r="J2" s="283" t="s">
        <v>56</v>
      </c>
      <c r="K2" s="283"/>
      <c r="L2" s="284"/>
    </row>
    <row r="3" ht="14.25" spans="1:12">
      <c r="A3" s="285" t="s">
        <v>58</v>
      </c>
      <c r="B3" s="286"/>
      <c r="C3" s="287"/>
      <c r="D3" s="288" t="s">
        <v>59</v>
      </c>
      <c r="E3" s="289"/>
      <c r="F3" s="289"/>
      <c r="G3" s="406"/>
      <c r="H3" s="290"/>
      <c r="I3" s="288" t="s">
        <v>60</v>
      </c>
      <c r="J3" s="289"/>
      <c r="K3" s="289"/>
      <c r="L3" s="290"/>
    </row>
    <row r="4" ht="18" customHeight="1" spans="1:12">
      <c r="A4" s="291" t="s">
        <v>61</v>
      </c>
      <c r="B4" s="292" t="s">
        <v>62</v>
      </c>
      <c r="C4" s="293"/>
      <c r="D4" s="291" t="s">
        <v>63</v>
      </c>
      <c r="E4" s="294"/>
      <c r="F4" s="296">
        <v>46142</v>
      </c>
      <c r="G4" s="407"/>
      <c r="H4" s="297"/>
      <c r="I4" s="291" t="s">
        <v>64</v>
      </c>
      <c r="J4" s="294"/>
      <c r="K4" s="158" t="s">
        <v>65</v>
      </c>
      <c r="L4" s="159" t="s">
        <v>66</v>
      </c>
    </row>
    <row r="5" ht="14.25" spans="1:12">
      <c r="A5" s="298" t="s">
        <v>67</v>
      </c>
      <c r="B5" s="158" t="s">
        <v>68</v>
      </c>
      <c r="C5" s="159"/>
      <c r="D5" s="291" t="s">
        <v>69</v>
      </c>
      <c r="E5" s="294"/>
      <c r="F5" s="296">
        <v>46120</v>
      </c>
      <c r="G5" s="407"/>
      <c r="H5" s="297"/>
      <c r="I5" s="291" t="s">
        <v>70</v>
      </c>
      <c r="J5" s="294"/>
      <c r="K5" s="158" t="s">
        <v>65</v>
      </c>
      <c r="L5" s="159" t="s">
        <v>66</v>
      </c>
    </row>
    <row r="6" ht="14.25" spans="1:12">
      <c r="A6" s="291" t="s">
        <v>71</v>
      </c>
      <c r="B6" s="299" t="s">
        <v>72</v>
      </c>
      <c r="C6" s="300">
        <v>10</v>
      </c>
      <c r="D6" s="298" t="s">
        <v>73</v>
      </c>
      <c r="E6" s="301"/>
      <c r="F6" s="296">
        <v>46127</v>
      </c>
      <c r="G6" s="407"/>
      <c r="H6" s="297"/>
      <c r="I6" s="291" t="s">
        <v>74</v>
      </c>
      <c r="J6" s="294"/>
      <c r="K6" s="158" t="s">
        <v>65</v>
      </c>
      <c r="L6" s="159" t="s">
        <v>66</v>
      </c>
    </row>
    <row r="7" ht="14.25" spans="1:12">
      <c r="A7" s="291" t="s">
        <v>75</v>
      </c>
      <c r="B7" s="303">
        <v>4858</v>
      </c>
      <c r="C7" s="304"/>
      <c r="D7" s="298" t="s">
        <v>76</v>
      </c>
      <c r="E7" s="305"/>
      <c r="F7" s="296">
        <v>46130</v>
      </c>
      <c r="G7" s="407"/>
      <c r="H7" s="297"/>
      <c r="I7" s="291" t="s">
        <v>77</v>
      </c>
      <c r="J7" s="294"/>
      <c r="K7" s="158" t="s">
        <v>65</v>
      </c>
      <c r="L7" s="159" t="s">
        <v>66</v>
      </c>
    </row>
    <row r="8" ht="15" spans="1:12">
      <c r="A8" s="306" t="s">
        <v>78</v>
      </c>
      <c r="B8" s="307"/>
      <c r="C8" s="308"/>
      <c r="D8" s="309" t="s">
        <v>79</v>
      </c>
      <c r="E8" s="310"/>
      <c r="F8" s="312">
        <v>46132</v>
      </c>
      <c r="G8" s="408"/>
      <c r="H8" s="313"/>
      <c r="I8" s="309" t="s">
        <v>80</v>
      </c>
      <c r="J8" s="310"/>
      <c r="K8" s="314" t="s">
        <v>65</v>
      </c>
      <c r="L8" s="315" t="s">
        <v>66</v>
      </c>
    </row>
    <row r="9" ht="15" spans="1:12">
      <c r="A9" s="409" t="s">
        <v>81</v>
      </c>
      <c r="B9" s="410"/>
      <c r="C9" s="410"/>
      <c r="D9" s="411"/>
      <c r="E9" s="411"/>
      <c r="F9" s="411"/>
      <c r="G9" s="411"/>
      <c r="H9" s="411"/>
      <c r="I9" s="411"/>
      <c r="J9" s="411"/>
      <c r="K9" s="411"/>
      <c r="L9" s="412"/>
    </row>
    <row r="10" ht="15" spans="1:12">
      <c r="A10" s="413" t="s">
        <v>82</v>
      </c>
      <c r="B10" s="414"/>
      <c r="C10" s="414"/>
      <c r="D10" s="414"/>
      <c r="E10" s="414"/>
      <c r="F10" s="414"/>
      <c r="G10" s="414"/>
      <c r="H10" s="414"/>
      <c r="I10" s="414"/>
      <c r="J10" s="414"/>
      <c r="K10" s="414"/>
      <c r="L10" s="415"/>
    </row>
    <row r="11" ht="14.25" spans="1:12">
      <c r="A11" s="416" t="s">
        <v>83</v>
      </c>
      <c r="B11" s="417" t="s">
        <v>84</v>
      </c>
      <c r="C11" s="418" t="s">
        <v>85</v>
      </c>
      <c r="D11" s="419"/>
      <c r="E11" s="420" t="s">
        <v>86</v>
      </c>
      <c r="F11" s="417" t="s">
        <v>84</v>
      </c>
      <c r="G11" s="417"/>
      <c r="H11" s="418" t="s">
        <v>85</v>
      </c>
      <c r="I11" s="418" t="s">
        <v>87</v>
      </c>
      <c r="J11" s="420" t="s">
        <v>88</v>
      </c>
      <c r="K11" s="417" t="s">
        <v>84</v>
      </c>
      <c r="L11" s="421" t="s">
        <v>85</v>
      </c>
    </row>
    <row r="12" ht="14.25" spans="1:12">
      <c r="A12" s="298" t="s">
        <v>89</v>
      </c>
      <c r="B12" s="323" t="s">
        <v>84</v>
      </c>
      <c r="C12" s="158" t="s">
        <v>85</v>
      </c>
      <c r="D12" s="305"/>
      <c r="E12" s="301" t="s">
        <v>90</v>
      </c>
      <c r="F12" s="323" t="s">
        <v>84</v>
      </c>
      <c r="G12" s="323"/>
      <c r="H12" s="158" t="s">
        <v>85</v>
      </c>
      <c r="I12" s="158" t="s">
        <v>87</v>
      </c>
      <c r="J12" s="301" t="s">
        <v>91</v>
      </c>
      <c r="K12" s="323" t="s">
        <v>84</v>
      </c>
      <c r="L12" s="159" t="s">
        <v>85</v>
      </c>
    </row>
    <row r="13" ht="14.25" spans="1:12">
      <c r="A13" s="298" t="s">
        <v>92</v>
      </c>
      <c r="B13" s="323" t="s">
        <v>84</v>
      </c>
      <c r="C13" s="158" t="s">
        <v>85</v>
      </c>
      <c r="D13" s="305"/>
      <c r="E13" s="301" t="s">
        <v>93</v>
      </c>
      <c r="F13" s="158" t="s">
        <v>94</v>
      </c>
      <c r="G13" s="158"/>
      <c r="H13" s="158" t="s">
        <v>95</v>
      </c>
      <c r="I13" s="158" t="s">
        <v>87</v>
      </c>
      <c r="J13" s="301" t="s">
        <v>96</v>
      </c>
      <c r="K13" s="323" t="s">
        <v>84</v>
      </c>
      <c r="L13" s="159" t="s">
        <v>85</v>
      </c>
    </row>
    <row r="14" ht="15" spans="1:12">
      <c r="A14" s="309" t="s">
        <v>97</v>
      </c>
      <c r="B14" s="310"/>
      <c r="C14" s="310"/>
      <c r="D14" s="310"/>
      <c r="E14" s="310"/>
      <c r="F14" s="310"/>
      <c r="G14" s="310"/>
      <c r="H14" s="310"/>
      <c r="I14" s="310"/>
      <c r="J14" s="310"/>
      <c r="K14" s="310"/>
      <c r="L14" s="324"/>
    </row>
    <row r="15" ht="15" spans="1:12">
      <c r="A15" s="413" t="s">
        <v>98</v>
      </c>
      <c r="B15" s="414"/>
      <c r="C15" s="414"/>
      <c r="D15" s="414"/>
      <c r="E15" s="414"/>
      <c r="F15" s="414"/>
      <c r="G15" s="414"/>
      <c r="H15" s="414"/>
      <c r="I15" s="414"/>
      <c r="J15" s="414"/>
      <c r="K15" s="414"/>
      <c r="L15" s="415"/>
    </row>
    <row r="16" ht="14.25" spans="1:12">
      <c r="A16" s="422" t="s">
        <v>99</v>
      </c>
      <c r="B16" s="418" t="s">
        <v>94</v>
      </c>
      <c r="C16" s="418" t="s">
        <v>95</v>
      </c>
      <c r="D16" s="423"/>
      <c r="E16" s="424" t="s">
        <v>100</v>
      </c>
      <c r="F16" s="418" t="s">
        <v>94</v>
      </c>
      <c r="G16" s="418"/>
      <c r="H16" s="418" t="s">
        <v>95</v>
      </c>
      <c r="I16" s="425"/>
      <c r="J16" s="424" t="s">
        <v>101</v>
      </c>
      <c r="K16" s="418" t="s">
        <v>94</v>
      </c>
      <c r="L16" s="421" t="s">
        <v>95</v>
      </c>
    </row>
    <row r="17" customHeight="1" spans="1:23">
      <c r="A17" s="347" t="s">
        <v>102</v>
      </c>
      <c r="B17" s="158" t="s">
        <v>94</v>
      </c>
      <c r="C17" s="158" t="s">
        <v>95</v>
      </c>
      <c r="D17" s="426"/>
      <c r="E17" s="348" t="s">
        <v>103</v>
      </c>
      <c r="F17" s="158" t="s">
        <v>94</v>
      </c>
      <c r="G17" s="158"/>
      <c r="H17" s="158" t="s">
        <v>95</v>
      </c>
      <c r="I17" s="427"/>
      <c r="J17" s="348" t="s">
        <v>104</v>
      </c>
      <c r="K17" s="158" t="s">
        <v>94</v>
      </c>
      <c r="L17" s="159" t="s">
        <v>95</v>
      </c>
      <c r="M17" s="428"/>
      <c r="N17" s="428"/>
      <c r="O17" s="428"/>
      <c r="P17" s="428"/>
      <c r="Q17" s="428"/>
      <c r="R17" s="428"/>
      <c r="S17" s="428"/>
      <c r="T17" s="428"/>
      <c r="U17" s="428"/>
      <c r="V17" s="428"/>
      <c r="W17" s="428"/>
    </row>
    <row r="18" ht="18" customHeight="1" spans="1:23">
      <c r="A18" s="429" t="s">
        <v>105</v>
      </c>
      <c r="B18" s="430"/>
      <c r="C18" s="430"/>
      <c r="D18" s="430"/>
      <c r="E18" s="430"/>
      <c r="F18" s="430"/>
      <c r="G18" s="430"/>
      <c r="H18" s="430"/>
      <c r="I18" s="430"/>
      <c r="J18" s="430"/>
      <c r="K18" s="430"/>
      <c r="L18" s="431"/>
    </row>
    <row r="19" s="404" customFormat="1" ht="18" customHeight="1" spans="1:23">
      <c r="A19" s="413" t="s">
        <v>106</v>
      </c>
      <c r="B19" s="414"/>
      <c r="C19" s="414"/>
      <c r="D19" s="414"/>
      <c r="E19" s="414"/>
      <c r="F19" s="414"/>
      <c r="G19" s="414"/>
      <c r="H19" s="414"/>
      <c r="I19" s="414"/>
      <c r="J19" s="414"/>
      <c r="K19" s="414"/>
      <c r="L19" s="415"/>
    </row>
    <row r="20" customHeight="1" spans="1:23">
      <c r="A20" s="432" t="s">
        <v>107</v>
      </c>
      <c r="B20" s="433"/>
      <c r="C20" s="433"/>
      <c r="D20" s="433"/>
      <c r="E20" s="433"/>
      <c r="F20" s="433"/>
      <c r="G20" s="433"/>
      <c r="H20" s="433"/>
      <c r="I20" s="433"/>
      <c r="J20" s="433"/>
      <c r="K20" s="433"/>
      <c r="L20" s="434"/>
    </row>
    <row r="21" ht="21.75" customHeight="1" spans="1:23">
      <c r="A21" s="435" t="s">
        <v>108</v>
      </c>
      <c r="B21" s="115" t="s">
        <v>109</v>
      </c>
      <c r="C21" s="115" t="s">
        <v>110</v>
      </c>
      <c r="D21" s="115" t="s">
        <v>111</v>
      </c>
      <c r="E21" s="115" t="s">
        <v>112</v>
      </c>
      <c r="F21" s="115" t="s">
        <v>113</v>
      </c>
      <c r="G21" s="115" t="s">
        <v>114</v>
      </c>
      <c r="H21" s="115" t="s">
        <v>115</v>
      </c>
      <c r="I21" s="115" t="s">
        <v>116</v>
      </c>
      <c r="J21" s="115" t="s">
        <v>117</v>
      </c>
      <c r="K21" s="115" t="s">
        <v>118</v>
      </c>
      <c r="L21" s="115" t="s">
        <v>119</v>
      </c>
    </row>
    <row r="22" ht="23" customHeight="1" spans="1:23">
      <c r="A22" s="80" t="s">
        <v>120</v>
      </c>
      <c r="B22" s="436" t="s">
        <v>94</v>
      </c>
      <c r="C22" s="436" t="s">
        <v>94</v>
      </c>
      <c r="D22" s="436" t="s">
        <v>94</v>
      </c>
      <c r="E22" s="436" t="s">
        <v>94</v>
      </c>
      <c r="F22" s="436" t="s">
        <v>94</v>
      </c>
      <c r="G22" s="436" t="s">
        <v>94</v>
      </c>
      <c r="H22" s="436" t="s">
        <v>94</v>
      </c>
      <c r="I22" s="436" t="s">
        <v>94</v>
      </c>
      <c r="J22" s="436" t="s">
        <v>94</v>
      </c>
      <c r="K22" s="436" t="s">
        <v>94</v>
      </c>
      <c r="L22" s="436" t="s">
        <v>94</v>
      </c>
    </row>
    <row r="23" ht="23" customHeight="1" spans="1:23">
      <c r="A23" s="80"/>
      <c r="B23" s="436"/>
      <c r="C23" s="436"/>
      <c r="D23" s="436"/>
      <c r="E23" s="436"/>
      <c r="F23" s="436"/>
      <c r="G23" s="436"/>
      <c r="H23" s="436"/>
      <c r="I23" s="436"/>
      <c r="J23" s="436"/>
      <c r="K23" s="436"/>
      <c r="L23" s="437"/>
    </row>
    <row r="24" ht="23" customHeight="1" spans="1:23">
      <c r="A24" s="80"/>
      <c r="B24" s="436"/>
      <c r="C24" s="436"/>
      <c r="D24" s="436"/>
      <c r="E24" s="436"/>
      <c r="F24" s="436"/>
      <c r="G24" s="436"/>
      <c r="H24" s="436"/>
      <c r="I24" s="436"/>
      <c r="J24" s="436"/>
      <c r="K24" s="436"/>
      <c r="L24" s="437"/>
    </row>
    <row r="25" ht="23" customHeight="1" spans="1:23">
      <c r="A25" s="80"/>
      <c r="B25" s="436"/>
      <c r="C25" s="436"/>
      <c r="D25" s="436"/>
      <c r="E25" s="436"/>
      <c r="F25" s="436"/>
      <c r="G25" s="436"/>
      <c r="H25" s="436"/>
      <c r="I25" s="436"/>
      <c r="J25" s="436"/>
      <c r="K25" s="436"/>
      <c r="L25" s="437"/>
    </row>
    <row r="26" ht="23" customHeight="1" spans="1:23">
      <c r="A26" s="438"/>
      <c r="B26" s="436"/>
      <c r="C26" s="436"/>
      <c r="D26" s="436"/>
      <c r="E26" s="436"/>
      <c r="F26" s="436"/>
      <c r="G26" s="436"/>
      <c r="H26" s="436"/>
      <c r="I26" s="436"/>
      <c r="J26" s="436"/>
      <c r="K26" s="436"/>
      <c r="L26" s="437"/>
    </row>
    <row r="27" ht="18" customHeight="1" spans="1:23">
      <c r="A27" s="439" t="s">
        <v>121</v>
      </c>
      <c r="B27" s="440"/>
      <c r="C27" s="440"/>
      <c r="D27" s="440"/>
      <c r="E27" s="440"/>
      <c r="F27" s="440"/>
      <c r="G27" s="440"/>
      <c r="H27" s="440"/>
      <c r="I27" s="440"/>
      <c r="J27" s="440"/>
      <c r="K27" s="440"/>
      <c r="L27" s="441"/>
    </row>
    <row r="28" ht="18.75" customHeight="1" spans="1:23">
      <c r="A28" s="442"/>
      <c r="B28" s="443"/>
      <c r="C28" s="443"/>
      <c r="D28" s="443"/>
      <c r="E28" s="443"/>
      <c r="F28" s="443"/>
      <c r="G28" s="443"/>
      <c r="H28" s="443"/>
      <c r="I28" s="443"/>
      <c r="J28" s="443"/>
      <c r="K28" s="443"/>
      <c r="L28" s="444"/>
    </row>
    <row r="29" ht="18.75" customHeight="1" spans="1:23">
      <c r="A29" s="445"/>
      <c r="B29" s="446"/>
      <c r="C29" s="446"/>
      <c r="D29" s="446"/>
      <c r="E29" s="446"/>
      <c r="F29" s="446"/>
      <c r="G29" s="446"/>
      <c r="H29" s="446"/>
      <c r="I29" s="446"/>
      <c r="J29" s="446"/>
      <c r="K29" s="446"/>
      <c r="L29" s="447"/>
    </row>
    <row r="30" ht="18" customHeight="1" spans="1:23">
      <c r="A30" s="439" t="s">
        <v>122</v>
      </c>
      <c r="B30" s="440"/>
      <c r="C30" s="440"/>
      <c r="D30" s="440"/>
      <c r="E30" s="440"/>
      <c r="F30" s="440"/>
      <c r="G30" s="440"/>
      <c r="H30" s="440"/>
      <c r="I30" s="440"/>
      <c r="J30" s="440"/>
      <c r="K30" s="440"/>
      <c r="L30" s="441"/>
    </row>
    <row r="31" ht="14.25" spans="1:23">
      <c r="A31" s="448" t="s">
        <v>123</v>
      </c>
      <c r="B31" s="449"/>
      <c r="C31" s="449"/>
      <c r="D31" s="449"/>
      <c r="E31" s="449"/>
      <c r="F31" s="449"/>
      <c r="G31" s="449"/>
      <c r="H31" s="449"/>
      <c r="I31" s="449"/>
      <c r="J31" s="449"/>
      <c r="K31" s="449"/>
      <c r="L31" s="450"/>
    </row>
    <row r="32" ht="15" spans="1:23">
      <c r="A32" s="171" t="s">
        <v>124</v>
      </c>
      <c r="B32" s="172"/>
      <c r="C32" s="158" t="s">
        <v>65</v>
      </c>
      <c r="D32" s="158" t="s">
        <v>66</v>
      </c>
      <c r="E32" s="451" t="s">
        <v>125</v>
      </c>
      <c r="F32" s="452"/>
      <c r="G32" s="452"/>
      <c r="H32" s="452"/>
      <c r="I32" s="452"/>
      <c r="J32" s="452"/>
      <c r="K32" s="452"/>
      <c r="L32" s="453"/>
    </row>
    <row r="33" ht="15" spans="1:12">
      <c r="A33" s="454" t="s">
        <v>126</v>
      </c>
      <c r="B33" s="454"/>
      <c r="C33" s="454"/>
      <c r="D33" s="454"/>
      <c r="E33" s="454"/>
      <c r="F33" s="454"/>
      <c r="G33" s="454"/>
      <c r="H33" s="454"/>
      <c r="I33" s="454"/>
      <c r="J33" s="454"/>
      <c r="K33" s="454"/>
      <c r="L33" s="454"/>
    </row>
    <row r="34" ht="21" customHeight="1" spans="1:12">
      <c r="A34" s="355" t="s">
        <v>127</v>
      </c>
      <c r="B34" s="356"/>
      <c r="C34" s="356"/>
      <c r="D34" s="356"/>
      <c r="E34" s="356"/>
      <c r="F34" s="356"/>
      <c r="G34" s="356"/>
      <c r="H34" s="356"/>
      <c r="I34" s="356"/>
      <c r="J34" s="356"/>
      <c r="K34" s="356"/>
      <c r="L34" s="357"/>
    </row>
    <row r="35" ht="21" customHeight="1" spans="1:12">
      <c r="A35" s="358" t="s">
        <v>128</v>
      </c>
      <c r="B35" s="359"/>
      <c r="C35" s="359"/>
      <c r="D35" s="359"/>
      <c r="E35" s="359"/>
      <c r="F35" s="359"/>
      <c r="G35" s="359"/>
      <c r="H35" s="359"/>
      <c r="I35" s="359"/>
      <c r="J35" s="359"/>
      <c r="K35" s="359"/>
      <c r="L35" s="360"/>
    </row>
    <row r="36" ht="21" customHeight="1" spans="1:12">
      <c r="A36" s="358" t="s">
        <v>129</v>
      </c>
      <c r="B36" s="359"/>
      <c r="C36" s="359"/>
      <c r="D36" s="359"/>
      <c r="E36" s="359"/>
      <c r="F36" s="359"/>
      <c r="G36" s="359"/>
      <c r="H36" s="359"/>
      <c r="I36" s="359"/>
      <c r="J36" s="359"/>
      <c r="K36" s="359"/>
      <c r="L36" s="360"/>
    </row>
    <row r="37" ht="21" customHeight="1" spans="1:12">
      <c r="A37" s="358" t="s">
        <v>130</v>
      </c>
      <c r="B37" s="359"/>
      <c r="C37" s="359"/>
      <c r="D37" s="359"/>
      <c r="E37" s="359"/>
      <c r="F37" s="359"/>
      <c r="G37" s="359"/>
      <c r="H37" s="359"/>
      <c r="I37" s="359"/>
      <c r="J37" s="359"/>
      <c r="K37" s="359"/>
      <c r="L37" s="360"/>
    </row>
    <row r="38" ht="21" customHeight="1" spans="1:12">
      <c r="A38" s="358"/>
      <c r="B38" s="359"/>
      <c r="C38" s="359"/>
      <c r="D38" s="359"/>
      <c r="E38" s="359"/>
      <c r="F38" s="359"/>
      <c r="G38" s="359"/>
      <c r="H38" s="359"/>
      <c r="I38" s="359"/>
      <c r="J38" s="359"/>
      <c r="K38" s="359"/>
      <c r="L38" s="360"/>
    </row>
    <row r="39" ht="21" customHeight="1" spans="1:12">
      <c r="A39" s="358"/>
      <c r="B39" s="359"/>
      <c r="C39" s="359"/>
      <c r="D39" s="359"/>
      <c r="E39" s="359"/>
      <c r="F39" s="359"/>
      <c r="G39" s="359"/>
      <c r="H39" s="359"/>
      <c r="I39" s="359"/>
      <c r="J39" s="359"/>
      <c r="K39" s="359"/>
      <c r="L39" s="360"/>
    </row>
    <row r="40" ht="21" customHeight="1" spans="1:12">
      <c r="A40" s="358"/>
      <c r="B40" s="359"/>
      <c r="C40" s="359"/>
      <c r="D40" s="359"/>
      <c r="E40" s="359"/>
      <c r="F40" s="359"/>
      <c r="G40" s="359"/>
      <c r="H40" s="359"/>
      <c r="I40" s="359"/>
      <c r="J40" s="359"/>
      <c r="K40" s="359"/>
      <c r="L40" s="360"/>
    </row>
    <row r="41" ht="15" spans="1:12">
      <c r="A41" s="351" t="s">
        <v>131</v>
      </c>
      <c r="B41" s="352"/>
      <c r="C41" s="352"/>
      <c r="D41" s="352"/>
      <c r="E41" s="352"/>
      <c r="F41" s="352"/>
      <c r="G41" s="352"/>
      <c r="H41" s="352"/>
      <c r="I41" s="352"/>
      <c r="J41" s="352"/>
      <c r="K41" s="352"/>
      <c r="L41" s="353"/>
    </row>
    <row r="42" ht="15" spans="1:12">
      <c r="A42" s="413" t="s">
        <v>132</v>
      </c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5"/>
    </row>
    <row r="43" ht="14.25" spans="1:12">
      <c r="A43" s="422" t="s">
        <v>133</v>
      </c>
      <c r="B43" s="418" t="s">
        <v>94</v>
      </c>
      <c r="C43" s="418" t="s">
        <v>95</v>
      </c>
      <c r="D43" s="418" t="s">
        <v>87</v>
      </c>
      <c r="E43" s="424" t="s">
        <v>134</v>
      </c>
      <c r="F43" s="418" t="s">
        <v>94</v>
      </c>
      <c r="G43" s="418"/>
      <c r="H43" s="418" t="s">
        <v>95</v>
      </c>
      <c r="I43" s="418" t="s">
        <v>87</v>
      </c>
      <c r="J43" s="424" t="s">
        <v>135</v>
      </c>
      <c r="K43" s="418" t="s">
        <v>94</v>
      </c>
      <c r="L43" s="421" t="s">
        <v>95</v>
      </c>
    </row>
    <row r="44" ht="14.25" spans="1:12">
      <c r="A44" s="347" t="s">
        <v>86</v>
      </c>
      <c r="B44" s="158" t="s">
        <v>94</v>
      </c>
      <c r="C44" s="158" t="s">
        <v>95</v>
      </c>
      <c r="D44" s="158" t="s">
        <v>87</v>
      </c>
      <c r="E44" s="348" t="s">
        <v>93</v>
      </c>
      <c r="F44" s="158" t="s">
        <v>94</v>
      </c>
      <c r="G44" s="158"/>
      <c r="H44" s="158" t="s">
        <v>95</v>
      </c>
      <c r="I44" s="158" t="s">
        <v>87</v>
      </c>
      <c r="J44" s="348" t="s">
        <v>104</v>
      </c>
      <c r="K44" s="158" t="s">
        <v>94</v>
      </c>
      <c r="L44" s="159" t="s">
        <v>95</v>
      </c>
    </row>
    <row r="45" ht="15" spans="1:12">
      <c r="A45" s="309" t="s">
        <v>97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10"/>
      <c r="L45" s="324"/>
    </row>
    <row r="46" ht="15" spans="1:12">
      <c r="A46" s="454" t="s">
        <v>136</v>
      </c>
      <c r="B46" s="454"/>
      <c r="C46" s="454"/>
      <c r="D46" s="454"/>
      <c r="E46" s="454"/>
      <c r="F46" s="454"/>
      <c r="G46" s="454"/>
      <c r="H46" s="454"/>
      <c r="I46" s="454"/>
      <c r="J46" s="454"/>
      <c r="K46" s="454"/>
      <c r="L46" s="454"/>
    </row>
    <row r="47" ht="15" spans="1:12">
      <c r="A47" s="355"/>
      <c r="B47" s="356"/>
      <c r="C47" s="356"/>
      <c r="D47" s="356"/>
      <c r="E47" s="356"/>
      <c r="F47" s="356"/>
      <c r="G47" s="356"/>
      <c r="H47" s="356"/>
      <c r="I47" s="356"/>
      <c r="J47" s="356"/>
      <c r="K47" s="356"/>
      <c r="L47" s="357"/>
    </row>
    <row r="48" ht="15" spans="1:12">
      <c r="A48" s="455" t="s">
        <v>137</v>
      </c>
      <c r="B48" s="456" t="s">
        <v>138</v>
      </c>
      <c r="C48" s="456"/>
      <c r="D48" s="457" t="s">
        <v>139</v>
      </c>
      <c r="E48" s="458" t="s">
        <v>140</v>
      </c>
      <c r="F48" s="459" t="s">
        <v>141</v>
      </c>
      <c r="G48" s="459"/>
      <c r="H48" s="460">
        <v>46128</v>
      </c>
      <c r="I48" s="461" t="s">
        <v>142</v>
      </c>
      <c r="J48" s="462"/>
      <c r="K48" s="463" t="s">
        <v>143</v>
      </c>
      <c r="L48" s="464"/>
    </row>
    <row r="49" ht="15" spans="1:12">
      <c r="A49" s="454" t="s">
        <v>144</v>
      </c>
      <c r="B49" s="454"/>
      <c r="C49" s="454"/>
      <c r="D49" s="454"/>
      <c r="E49" s="454"/>
      <c r="F49" s="454"/>
      <c r="G49" s="454"/>
      <c r="H49" s="454"/>
      <c r="I49" s="454"/>
      <c r="J49" s="454"/>
      <c r="K49" s="454"/>
      <c r="L49" s="454"/>
    </row>
    <row r="50" ht="15" spans="1:12">
      <c r="A50" s="465" t="s">
        <v>145</v>
      </c>
      <c r="B50" s="466"/>
      <c r="C50" s="466"/>
      <c r="D50" s="466"/>
      <c r="E50" s="466"/>
      <c r="F50" s="466"/>
      <c r="G50" s="466"/>
      <c r="H50" s="466"/>
      <c r="I50" s="466"/>
      <c r="J50" s="466"/>
      <c r="K50" s="466"/>
      <c r="L50" s="467"/>
    </row>
    <row r="51" ht="15" spans="1:12">
      <c r="A51" s="455" t="s">
        <v>137</v>
      </c>
      <c r="B51" s="456" t="s">
        <v>138</v>
      </c>
      <c r="C51" s="456"/>
      <c r="D51" s="457" t="s">
        <v>139</v>
      </c>
      <c r="E51" s="458" t="s">
        <v>140</v>
      </c>
      <c r="F51" s="459" t="s">
        <v>141</v>
      </c>
      <c r="G51" s="459"/>
      <c r="H51" s="460">
        <v>46128</v>
      </c>
      <c r="I51" s="461" t="s">
        <v>142</v>
      </c>
      <c r="J51" s="462"/>
      <c r="K51" s="463" t="s">
        <v>143</v>
      </c>
      <c r="L51" s="464"/>
    </row>
  </sheetData>
  <mergeCells count="60">
    <mergeCell ref="A1:L1"/>
    <mergeCell ref="B2:C2"/>
    <mergeCell ref="D2:E2"/>
    <mergeCell ref="F2:H2"/>
    <mergeCell ref="J2:L2"/>
    <mergeCell ref="A3:C3"/>
    <mergeCell ref="D3:H3"/>
    <mergeCell ref="I3:L3"/>
    <mergeCell ref="B4:C4"/>
    <mergeCell ref="D4:E4"/>
    <mergeCell ref="F4:H4"/>
    <mergeCell ref="I4:J4"/>
    <mergeCell ref="B5:C5"/>
    <mergeCell ref="D5:E5"/>
    <mergeCell ref="F5:H5"/>
    <mergeCell ref="I5:J5"/>
    <mergeCell ref="F6:H6"/>
    <mergeCell ref="I6:J6"/>
    <mergeCell ref="B7:C7"/>
    <mergeCell ref="F7:H7"/>
    <mergeCell ref="I7:J7"/>
    <mergeCell ref="B8:C8"/>
    <mergeCell ref="D8:E8"/>
    <mergeCell ref="F8:H8"/>
    <mergeCell ref="I8:J8"/>
    <mergeCell ref="A9:L9"/>
    <mergeCell ref="A10:L10"/>
    <mergeCell ref="A14:L14"/>
    <mergeCell ref="A15:L15"/>
    <mergeCell ref="A18:L18"/>
    <mergeCell ref="A19:L19"/>
    <mergeCell ref="A20:L20"/>
    <mergeCell ref="A27:L27"/>
    <mergeCell ref="A28:L28"/>
    <mergeCell ref="A29:L29"/>
    <mergeCell ref="A30:L30"/>
    <mergeCell ref="A31:L31"/>
    <mergeCell ref="A32:B32"/>
    <mergeCell ref="E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5:L45"/>
    <mergeCell ref="A46:L46"/>
    <mergeCell ref="A47:L47"/>
    <mergeCell ref="B48:C48"/>
    <mergeCell ref="I48:J48"/>
    <mergeCell ref="K48:L48"/>
    <mergeCell ref="A49:L49"/>
    <mergeCell ref="A50:L50"/>
    <mergeCell ref="B51:C51"/>
    <mergeCell ref="I51:J51"/>
    <mergeCell ref="K51:L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7</xdr:col>
                    <xdr:colOff>200025</xdr:colOff>
                    <xdr:row>10</xdr:row>
                    <xdr:rowOff>123825</xdr:rowOff>
                  </from>
                  <to>
                    <xdr:col>7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11</xdr:col>
                    <xdr:colOff>200025</xdr:colOff>
                    <xdr:row>10</xdr:row>
                    <xdr:rowOff>123825</xdr:rowOff>
                  </from>
                  <to>
                    <xdr:col>11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7</xdr:col>
                    <xdr:colOff>200025</xdr:colOff>
                    <xdr:row>9</xdr:row>
                    <xdr:rowOff>180975</xdr:rowOff>
                  </from>
                  <to>
                    <xdr:col>7</xdr:col>
                    <xdr:colOff>600075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10</xdr:col>
                    <xdr:colOff>180975</xdr:colOff>
                    <xdr:row>10</xdr:row>
                    <xdr:rowOff>0</xdr:rowOff>
                  </from>
                  <to>
                    <xdr:col>10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11</xdr:col>
                    <xdr:colOff>190500</xdr:colOff>
                    <xdr:row>9</xdr:row>
                    <xdr:rowOff>114300</xdr:rowOff>
                  </from>
                  <to>
                    <xdr:col>11</xdr:col>
                    <xdr:colOff>581025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10</xdr:col>
                    <xdr:colOff>190500</xdr:colOff>
                    <xdr:row>11</xdr:row>
                    <xdr:rowOff>0</xdr:rowOff>
                  </from>
                  <to>
                    <xdr:col>10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7</xdr:col>
                    <xdr:colOff>200025</xdr:colOff>
                    <xdr:row>16</xdr:row>
                    <xdr:rowOff>0</xdr:rowOff>
                  </from>
                  <to>
                    <xdr:col>7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7</xdr:col>
                    <xdr:colOff>200025</xdr:colOff>
                    <xdr:row>15</xdr:row>
                    <xdr:rowOff>0</xdr:rowOff>
                  </from>
                  <to>
                    <xdr:col>7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10</xdr:col>
                    <xdr:colOff>200025</xdr:colOff>
                    <xdr:row>16</xdr:row>
                    <xdr:rowOff>0</xdr:rowOff>
                  </from>
                  <to>
                    <xdr:col>10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11</xdr:col>
                    <xdr:colOff>219075</xdr:colOff>
                    <xdr:row>16</xdr:row>
                    <xdr:rowOff>0</xdr:rowOff>
                  </from>
                  <to>
                    <xdr:col>11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10</xdr:col>
                    <xdr:colOff>200025</xdr:colOff>
                    <xdr:row>15</xdr:row>
                    <xdr:rowOff>0</xdr:rowOff>
                  </from>
                  <to>
                    <xdr:col>10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11</xdr:col>
                    <xdr:colOff>219075</xdr:colOff>
                    <xdr:row>15</xdr:row>
                    <xdr:rowOff>0</xdr:rowOff>
                  </from>
                  <to>
                    <xdr:col>11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7</xdr:col>
                    <xdr:colOff>200025</xdr:colOff>
                    <xdr:row>12</xdr:row>
                    <xdr:rowOff>0</xdr:rowOff>
                  </from>
                  <to>
                    <xdr:col>7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8</xdr:col>
                    <xdr:colOff>581025</xdr:colOff>
                    <xdr:row>12</xdr:row>
                    <xdr:rowOff>0</xdr:rowOff>
                  </from>
                  <to>
                    <xdr:col>9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7</xdr:col>
                    <xdr:colOff>180975</xdr:colOff>
                    <xdr:row>43</xdr:row>
                    <xdr:rowOff>0</xdr:rowOff>
                  </from>
                  <to>
                    <xdr:col>7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7</xdr:col>
                    <xdr:colOff>180975</xdr:colOff>
                    <xdr:row>42</xdr:row>
                    <xdr:rowOff>0</xdr:rowOff>
                  </from>
                  <to>
                    <xdr:col>7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10</xdr:col>
                    <xdr:colOff>200025</xdr:colOff>
                    <xdr:row>43</xdr:row>
                    <xdr:rowOff>0</xdr:rowOff>
                  </from>
                  <to>
                    <xdr:col>10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11</xdr:col>
                    <xdr:colOff>219075</xdr:colOff>
                    <xdr:row>43</xdr:row>
                    <xdr:rowOff>0</xdr:rowOff>
                  </from>
                  <to>
                    <xdr:col>11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10</xdr:col>
                    <xdr:colOff>190500</xdr:colOff>
                    <xdr:row>42</xdr:row>
                    <xdr:rowOff>0</xdr:rowOff>
                  </from>
                  <to>
                    <xdr:col>10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11</xdr:col>
                    <xdr:colOff>219075</xdr:colOff>
                    <xdr:row>42</xdr:row>
                    <xdr:rowOff>0</xdr:rowOff>
                  </from>
                  <to>
                    <xdr:col>11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8</xdr:col>
                    <xdr:colOff>581025</xdr:colOff>
                    <xdr:row>42</xdr:row>
                    <xdr:rowOff>0</xdr:rowOff>
                  </from>
                  <to>
                    <xdr:col>9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323850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323850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11</xdr:col>
                    <xdr:colOff>200025</xdr:colOff>
                    <xdr:row>11</xdr:row>
                    <xdr:rowOff>142875</xdr:rowOff>
                  </from>
                  <to>
                    <xdr:col>11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10</xdr:col>
                    <xdr:colOff>180975</xdr:colOff>
                    <xdr:row>12</xdr:row>
                    <xdr:rowOff>0</xdr:rowOff>
                  </from>
                  <to>
                    <xdr:col>10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8</xdr:col>
                    <xdr:colOff>581025</xdr:colOff>
                    <xdr:row>11</xdr:row>
                    <xdr:rowOff>0</xdr:rowOff>
                  </from>
                  <to>
                    <xdr:col>9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8</xdr:col>
                    <xdr:colOff>581025</xdr:colOff>
                    <xdr:row>10</xdr:row>
                    <xdr:rowOff>0</xdr:rowOff>
                  </from>
                  <to>
                    <xdr:col>9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B20"/>
  <sheetViews>
    <sheetView workbookViewId="0">
      <selection activeCell="O25" sqref="O25"/>
    </sheetView>
  </sheetViews>
  <sheetFormatPr defaultColWidth="9" defaultRowHeight="14.25"/>
  <cols>
    <col min="1" max="1" width="20.75" style="86" customWidth="1"/>
    <col min="2" max="2" width="9" style="86" customWidth="1"/>
    <col min="3" max="4" width="8.5" style="87" customWidth="1"/>
    <col min="5" max="11" width="8.5" style="86" customWidth="1"/>
    <col min="12" max="12" width="10.25" style="86" customWidth="1"/>
    <col min="13" max="13" width="6.5" style="86" customWidth="1"/>
    <col min="14" max="14" width="2.75" style="86" customWidth="1"/>
    <col min="15" max="15" width="9.15833333333333" style="86" customWidth="1"/>
    <col min="16" max="16" width="10.75" style="86" customWidth="1"/>
    <col min="17" max="20" width="9.75" style="86" customWidth="1"/>
    <col min="21" max="21" width="9.75" style="277" customWidth="1"/>
    <col min="22" max="259" width="9" style="86"/>
    <col min="260" max="16384" width="9" style="89"/>
  </cols>
  <sheetData>
    <row r="1" s="86" customFormat="1" ht="29" customHeight="1" spans="1:262">
      <c r="A1" s="234" t="s">
        <v>146</v>
      </c>
      <c r="B1" s="234"/>
      <c r="C1" s="236"/>
      <c r="D1" s="236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37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  <c r="IX1" s="89"/>
      <c r="IY1" s="89"/>
      <c r="IZ1" s="89"/>
      <c r="JA1" s="89"/>
      <c r="JB1" s="89"/>
    </row>
    <row r="2" s="86" customFormat="1" ht="20" customHeight="1" spans="1:262">
      <c r="A2" s="95" t="s">
        <v>61</v>
      </c>
      <c r="B2" s="96" t="s">
        <v>147</v>
      </c>
      <c r="C2" s="97"/>
      <c r="D2" s="98"/>
      <c r="E2" s="99" t="s">
        <v>67</v>
      </c>
      <c r="F2" s="100" t="str">
        <f>首期!B5</f>
        <v>男式POLO短袖T恤</v>
      </c>
      <c r="G2" s="100"/>
      <c r="H2" s="100"/>
      <c r="I2" s="100"/>
      <c r="J2" s="100"/>
      <c r="K2" s="100"/>
      <c r="L2" s="100"/>
      <c r="M2" s="101"/>
      <c r="N2" s="380"/>
      <c r="O2" s="239" t="s">
        <v>57</v>
      </c>
      <c r="P2" s="103" t="s">
        <v>56</v>
      </c>
      <c r="Q2" s="103"/>
      <c r="R2" s="103"/>
      <c r="S2" s="103"/>
      <c r="T2" s="381"/>
      <c r="U2" s="382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  <c r="IW2" s="89"/>
      <c r="IX2" s="89"/>
      <c r="IY2" s="89"/>
      <c r="IZ2" s="89"/>
      <c r="JA2" s="89"/>
      <c r="JB2" s="89"/>
    </row>
    <row r="3" s="86" customFormat="1" ht="15" spans="1:262">
      <c r="A3" s="106" t="s">
        <v>148</v>
      </c>
      <c r="B3" s="107" t="s">
        <v>149</v>
      </c>
      <c r="C3" s="108"/>
      <c r="D3" s="107"/>
      <c r="E3" s="107"/>
      <c r="F3" s="107"/>
      <c r="G3" s="107"/>
      <c r="H3" s="107"/>
      <c r="I3" s="107"/>
      <c r="J3" s="107"/>
      <c r="K3" s="107"/>
      <c r="L3" s="107"/>
      <c r="M3" s="109"/>
      <c r="N3" s="383"/>
      <c r="O3" s="384"/>
      <c r="P3" s="384"/>
      <c r="Q3" s="384"/>
      <c r="R3" s="384"/>
      <c r="S3" s="384"/>
      <c r="T3" s="385"/>
      <c r="U3" s="386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  <c r="IW3" s="89"/>
      <c r="IX3" s="89"/>
      <c r="IY3" s="89"/>
      <c r="IZ3" s="89"/>
      <c r="JA3" s="89"/>
      <c r="JB3" s="89"/>
    </row>
    <row r="4" s="86" customFormat="1" ht="16.5" spans="1:262">
      <c r="A4" s="106"/>
      <c r="B4" s="115" t="s">
        <v>109</v>
      </c>
      <c r="C4" s="115" t="s">
        <v>110</v>
      </c>
      <c r="D4" s="116" t="s">
        <v>111</v>
      </c>
      <c r="E4" s="115" t="s">
        <v>112</v>
      </c>
      <c r="F4" s="115" t="s">
        <v>113</v>
      </c>
      <c r="G4" s="115" t="s">
        <v>150</v>
      </c>
      <c r="H4" s="115" t="s">
        <v>115</v>
      </c>
      <c r="I4" s="115" t="s">
        <v>116</v>
      </c>
      <c r="J4" s="115" t="s">
        <v>117</v>
      </c>
      <c r="K4" s="115" t="s">
        <v>118</v>
      </c>
      <c r="L4" s="115" t="s">
        <v>119</v>
      </c>
      <c r="M4" s="117" t="s">
        <v>151</v>
      </c>
      <c r="N4" s="383"/>
      <c r="O4" s="387"/>
      <c r="P4" s="388"/>
      <c r="Q4" s="389" t="s">
        <v>152</v>
      </c>
      <c r="R4" s="389" t="s">
        <v>152</v>
      </c>
      <c r="S4" s="389"/>
      <c r="T4" s="389"/>
      <c r="U4" s="390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  <c r="JB4" s="89"/>
    </row>
    <row r="5" s="86" customFormat="1" ht="16.5" spans="1:262">
      <c r="A5" s="106"/>
      <c r="B5" s="115" t="s">
        <v>153</v>
      </c>
      <c r="C5" s="115" t="s">
        <v>154</v>
      </c>
      <c r="D5" s="116" t="s">
        <v>155</v>
      </c>
      <c r="E5" s="115" t="s">
        <v>156</v>
      </c>
      <c r="F5" s="115" t="s">
        <v>157</v>
      </c>
      <c r="G5" s="115" t="s">
        <v>158</v>
      </c>
      <c r="H5" s="115" t="s">
        <v>159</v>
      </c>
      <c r="I5" s="115" t="s">
        <v>160</v>
      </c>
      <c r="J5" s="115" t="s">
        <v>161</v>
      </c>
      <c r="K5" s="115" t="s">
        <v>162</v>
      </c>
      <c r="L5" s="115" t="s">
        <v>163</v>
      </c>
      <c r="M5" s="117"/>
      <c r="N5" s="391"/>
      <c r="O5" s="243"/>
      <c r="P5" s="392"/>
      <c r="Q5" s="393" t="s">
        <v>164</v>
      </c>
      <c r="R5" s="393" t="s">
        <v>165</v>
      </c>
      <c r="S5" s="393"/>
      <c r="T5" s="393"/>
      <c r="U5" s="394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  <c r="IX5" s="89"/>
      <c r="IY5" s="89"/>
      <c r="IZ5" s="89"/>
      <c r="JA5" s="89"/>
      <c r="JB5" s="89"/>
    </row>
    <row r="6" s="86" customFormat="1" ht="20" customHeight="1" spans="1:262">
      <c r="A6" s="123" t="s">
        <v>166</v>
      </c>
      <c r="B6" s="124">
        <f>C6-2</f>
        <v>66.5</v>
      </c>
      <c r="C6" s="124">
        <f>D6-2</f>
        <v>68.5</v>
      </c>
      <c r="D6" s="125">
        <v>70.5</v>
      </c>
      <c r="E6" s="124">
        <f>D6+2</f>
        <v>72.5</v>
      </c>
      <c r="F6" s="124">
        <f>E6+2</f>
        <v>74.5</v>
      </c>
      <c r="G6" s="124">
        <f t="shared" ref="G6:L6" si="0">F6+1</f>
        <v>75.5</v>
      </c>
      <c r="H6" s="124">
        <f t="shared" si="0"/>
        <v>76.5</v>
      </c>
      <c r="I6" s="124">
        <f t="shared" si="0"/>
        <v>77.5</v>
      </c>
      <c r="J6" s="124">
        <f t="shared" si="0"/>
        <v>78.5</v>
      </c>
      <c r="K6" s="124">
        <f t="shared" si="0"/>
        <v>79.5</v>
      </c>
      <c r="L6" s="124">
        <f t="shared" si="0"/>
        <v>80.5</v>
      </c>
      <c r="M6" s="126" t="s">
        <v>167</v>
      </c>
      <c r="N6" s="391"/>
      <c r="O6" s="243"/>
      <c r="P6" s="243"/>
      <c r="Q6" s="243" t="s">
        <v>168</v>
      </c>
      <c r="R6" s="243" t="s">
        <v>169</v>
      </c>
      <c r="S6" s="243"/>
      <c r="T6" s="243"/>
      <c r="U6" s="26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  <c r="IX6" s="89"/>
      <c r="IY6" s="89"/>
      <c r="IZ6" s="89"/>
      <c r="JA6" s="89"/>
      <c r="JB6" s="89"/>
    </row>
    <row r="7" s="86" customFormat="1" ht="20" customHeight="1" spans="1:262">
      <c r="A7" s="127" t="s">
        <v>170</v>
      </c>
      <c r="B7" s="128">
        <f t="shared" ref="B7:B9" si="1">C7-4</f>
        <v>100</v>
      </c>
      <c r="C7" s="128">
        <f t="shared" ref="C7:C9" si="2">D7-4</f>
        <v>104</v>
      </c>
      <c r="D7" s="129">
        <v>108</v>
      </c>
      <c r="E7" s="128">
        <f t="shared" ref="E7:E9" si="3">D7+4</f>
        <v>112</v>
      </c>
      <c r="F7" s="128">
        <f>E7+4</f>
        <v>116</v>
      </c>
      <c r="G7" s="128">
        <f t="shared" ref="G7:L7" si="4">F7+6</f>
        <v>122</v>
      </c>
      <c r="H7" s="128">
        <f t="shared" si="4"/>
        <v>128</v>
      </c>
      <c r="I7" s="128">
        <f t="shared" si="4"/>
        <v>134</v>
      </c>
      <c r="J7" s="128">
        <f t="shared" si="4"/>
        <v>140</v>
      </c>
      <c r="K7" s="128">
        <f t="shared" si="4"/>
        <v>146</v>
      </c>
      <c r="L7" s="128">
        <f t="shared" si="4"/>
        <v>152</v>
      </c>
      <c r="M7" s="126" t="s">
        <v>167</v>
      </c>
      <c r="N7" s="391"/>
      <c r="O7" s="243"/>
      <c r="P7" s="243"/>
      <c r="Q7" s="243" t="s">
        <v>171</v>
      </c>
      <c r="R7" s="243" t="s">
        <v>172</v>
      </c>
      <c r="S7" s="243"/>
      <c r="T7" s="243"/>
      <c r="U7" s="26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  <c r="IX7" s="89"/>
      <c r="IY7" s="89"/>
      <c r="IZ7" s="89"/>
      <c r="JA7" s="89"/>
      <c r="JB7" s="89"/>
    </row>
    <row r="8" s="86" customFormat="1" ht="20" customHeight="1" spans="1:262">
      <c r="A8" s="127" t="s">
        <v>173</v>
      </c>
      <c r="B8" s="128">
        <f t="shared" si="1"/>
        <v>98</v>
      </c>
      <c r="C8" s="128">
        <f t="shared" si="2"/>
        <v>102</v>
      </c>
      <c r="D8" s="129">
        <v>106</v>
      </c>
      <c r="E8" s="128">
        <f t="shared" si="3"/>
        <v>110</v>
      </c>
      <c r="F8" s="128">
        <f>E8+5</f>
        <v>115</v>
      </c>
      <c r="G8" s="128">
        <f t="shared" ref="G8:L8" si="5">F8+6</f>
        <v>121</v>
      </c>
      <c r="H8" s="128">
        <f t="shared" si="5"/>
        <v>127</v>
      </c>
      <c r="I8" s="128">
        <f t="shared" si="5"/>
        <v>133</v>
      </c>
      <c r="J8" s="128">
        <f t="shared" si="5"/>
        <v>139</v>
      </c>
      <c r="K8" s="128">
        <f t="shared" si="5"/>
        <v>145</v>
      </c>
      <c r="L8" s="128">
        <f t="shared" si="5"/>
        <v>151</v>
      </c>
      <c r="M8" s="126" t="s">
        <v>167</v>
      </c>
      <c r="N8" s="391"/>
      <c r="O8" s="243"/>
      <c r="P8" s="243"/>
      <c r="Q8" s="243" t="s">
        <v>171</v>
      </c>
      <c r="R8" s="243" t="s">
        <v>172</v>
      </c>
      <c r="S8" s="243"/>
      <c r="T8" s="243"/>
      <c r="U8" s="26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  <c r="IX8" s="89"/>
      <c r="IY8" s="89"/>
      <c r="IZ8" s="89"/>
      <c r="JA8" s="89"/>
      <c r="JB8" s="89"/>
    </row>
    <row r="9" s="86" customFormat="1" ht="20" customHeight="1" spans="1:262">
      <c r="A9" s="127" t="s">
        <v>174</v>
      </c>
      <c r="B9" s="128">
        <f t="shared" si="1"/>
        <v>98</v>
      </c>
      <c r="C9" s="128">
        <f t="shared" si="2"/>
        <v>102</v>
      </c>
      <c r="D9" s="129">
        <v>106</v>
      </c>
      <c r="E9" s="128">
        <f t="shared" si="3"/>
        <v>110</v>
      </c>
      <c r="F9" s="128">
        <f>E9+5</f>
        <v>115</v>
      </c>
      <c r="G9" s="128">
        <f t="shared" ref="G9:L9" si="6">F9+6</f>
        <v>121</v>
      </c>
      <c r="H9" s="128">
        <f t="shared" si="6"/>
        <v>127</v>
      </c>
      <c r="I9" s="128">
        <f t="shared" si="6"/>
        <v>133</v>
      </c>
      <c r="J9" s="128">
        <f t="shared" si="6"/>
        <v>139</v>
      </c>
      <c r="K9" s="128">
        <f t="shared" si="6"/>
        <v>145</v>
      </c>
      <c r="L9" s="128">
        <f t="shared" si="6"/>
        <v>151</v>
      </c>
      <c r="M9" s="126" t="s">
        <v>175</v>
      </c>
      <c r="N9" s="391"/>
      <c r="O9" s="243"/>
      <c r="P9" s="243"/>
      <c r="Q9" s="243" t="s">
        <v>171</v>
      </c>
      <c r="R9" s="243" t="s">
        <v>172</v>
      </c>
      <c r="S9" s="243"/>
      <c r="T9" s="243"/>
      <c r="U9" s="26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  <c r="IX9" s="89"/>
      <c r="IY9" s="89"/>
      <c r="IZ9" s="89"/>
      <c r="JA9" s="89"/>
      <c r="JB9" s="89"/>
    </row>
    <row r="10" s="86" customFormat="1" ht="20" customHeight="1" spans="1:262">
      <c r="A10" s="127" t="s">
        <v>176</v>
      </c>
      <c r="B10" s="128">
        <f>C10-1.2</f>
        <v>43.6</v>
      </c>
      <c r="C10" s="128">
        <f>D10-1.2</f>
        <v>44.8</v>
      </c>
      <c r="D10" s="129">
        <v>46</v>
      </c>
      <c r="E10" s="128">
        <f>D10+1.2</f>
        <v>47.2</v>
      </c>
      <c r="F10" s="128">
        <f>E10+1.2</f>
        <v>48.4</v>
      </c>
      <c r="G10" s="128">
        <f t="shared" ref="G10:L10" si="7">F10+1.4</f>
        <v>49.8</v>
      </c>
      <c r="H10" s="128">
        <f t="shared" si="7"/>
        <v>51.2</v>
      </c>
      <c r="I10" s="128">
        <f t="shared" si="7"/>
        <v>52.6</v>
      </c>
      <c r="J10" s="128">
        <f t="shared" si="7"/>
        <v>54</v>
      </c>
      <c r="K10" s="128">
        <f t="shared" si="7"/>
        <v>55.4</v>
      </c>
      <c r="L10" s="128">
        <f t="shared" si="7"/>
        <v>56.8</v>
      </c>
      <c r="M10" s="126" t="s">
        <v>175</v>
      </c>
      <c r="N10" s="391"/>
      <c r="O10" s="243"/>
      <c r="P10" s="243"/>
      <c r="Q10" s="243" t="s">
        <v>172</v>
      </c>
      <c r="R10" s="243" t="s">
        <v>172</v>
      </c>
      <c r="S10" s="243"/>
      <c r="T10" s="243"/>
      <c r="U10" s="26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</row>
    <row r="11" s="86" customFormat="1" ht="20" customHeight="1" spans="1:262">
      <c r="A11" s="127" t="s">
        <v>177</v>
      </c>
      <c r="B11" s="128">
        <f>C11-0.5</f>
        <v>19</v>
      </c>
      <c r="C11" s="128">
        <f>D11-0.5</f>
        <v>19.5</v>
      </c>
      <c r="D11" s="129">
        <v>20</v>
      </c>
      <c r="E11" s="128">
        <f t="shared" ref="E11:L11" si="8">D11+0.5</f>
        <v>20.5</v>
      </c>
      <c r="F11" s="128">
        <f t="shared" si="8"/>
        <v>21</v>
      </c>
      <c r="G11" s="128">
        <f t="shared" si="8"/>
        <v>21.5</v>
      </c>
      <c r="H11" s="128">
        <f t="shared" si="8"/>
        <v>22</v>
      </c>
      <c r="I11" s="128">
        <f t="shared" si="8"/>
        <v>22.5</v>
      </c>
      <c r="J11" s="128">
        <f t="shared" si="8"/>
        <v>23</v>
      </c>
      <c r="K11" s="128">
        <f t="shared" si="8"/>
        <v>23.5</v>
      </c>
      <c r="L11" s="128">
        <f t="shared" si="8"/>
        <v>24</v>
      </c>
      <c r="M11" s="126" t="s">
        <v>178</v>
      </c>
      <c r="N11" s="391"/>
      <c r="O11" s="243"/>
      <c r="P11" s="243"/>
      <c r="Q11" s="243" t="s">
        <v>179</v>
      </c>
      <c r="R11" s="243" t="s">
        <v>169</v>
      </c>
      <c r="S11" s="243"/>
      <c r="T11" s="243"/>
      <c r="U11" s="26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  <c r="IX11" s="89"/>
      <c r="IY11" s="89"/>
      <c r="IZ11" s="89"/>
      <c r="JA11" s="89"/>
      <c r="JB11" s="89"/>
    </row>
    <row r="12" s="86" customFormat="1" ht="20" customHeight="1" spans="1:262">
      <c r="A12" s="127" t="s">
        <v>180</v>
      </c>
      <c r="B12" s="130">
        <f>C12-0.7</f>
        <v>18.1</v>
      </c>
      <c r="C12" s="130">
        <f>D12-0.7</f>
        <v>18.8</v>
      </c>
      <c r="D12" s="129">
        <v>19.5</v>
      </c>
      <c r="E12" s="130">
        <f>D12+0.7</f>
        <v>20.2</v>
      </c>
      <c r="F12" s="130">
        <f>E12+0.7</f>
        <v>20.9</v>
      </c>
      <c r="G12" s="130">
        <f t="shared" ref="G12:L12" si="9">F12+0.95</f>
        <v>21.85</v>
      </c>
      <c r="H12" s="130">
        <f t="shared" si="9"/>
        <v>22.8</v>
      </c>
      <c r="I12" s="130">
        <f t="shared" si="9"/>
        <v>23.75</v>
      </c>
      <c r="J12" s="130">
        <f t="shared" si="9"/>
        <v>24.7</v>
      </c>
      <c r="K12" s="130">
        <f t="shared" si="9"/>
        <v>25.65</v>
      </c>
      <c r="L12" s="130">
        <f t="shared" si="9"/>
        <v>26.6</v>
      </c>
      <c r="M12" s="126" t="s">
        <v>175</v>
      </c>
      <c r="N12" s="391"/>
      <c r="O12" s="243"/>
      <c r="P12" s="243"/>
      <c r="Q12" s="243" t="s">
        <v>181</v>
      </c>
      <c r="R12" s="243" t="s">
        <v>182</v>
      </c>
      <c r="S12" s="243"/>
      <c r="T12" s="243"/>
      <c r="U12" s="26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  <c r="IX12" s="89"/>
      <c r="IY12" s="89"/>
      <c r="IZ12" s="89"/>
      <c r="JA12" s="89"/>
      <c r="JB12" s="89"/>
    </row>
    <row r="13" s="86" customFormat="1" ht="20" customHeight="1" spans="1:262">
      <c r="A13" s="127" t="s">
        <v>183</v>
      </c>
      <c r="B13" s="128">
        <f>C13-0.7</f>
        <v>15.6</v>
      </c>
      <c r="C13" s="128">
        <f>D13-0.7</f>
        <v>16.3</v>
      </c>
      <c r="D13" s="129">
        <v>17</v>
      </c>
      <c r="E13" s="128">
        <f>D13+0.7</f>
        <v>17.7</v>
      </c>
      <c r="F13" s="128">
        <f>E13+0.7</f>
        <v>18.4</v>
      </c>
      <c r="G13" s="128">
        <f t="shared" ref="G13:L13" si="10">F13+0.95</f>
        <v>19.35</v>
      </c>
      <c r="H13" s="128">
        <f t="shared" si="10"/>
        <v>20.3</v>
      </c>
      <c r="I13" s="128">
        <f t="shared" si="10"/>
        <v>21.25</v>
      </c>
      <c r="J13" s="128">
        <f t="shared" si="10"/>
        <v>22.2</v>
      </c>
      <c r="K13" s="128">
        <f t="shared" si="10"/>
        <v>23.15</v>
      </c>
      <c r="L13" s="128">
        <f t="shared" si="10"/>
        <v>24.1</v>
      </c>
      <c r="M13" s="126">
        <v>0</v>
      </c>
      <c r="N13" s="391"/>
      <c r="O13" s="243"/>
      <c r="P13" s="243"/>
      <c r="Q13" s="243" t="s">
        <v>169</v>
      </c>
      <c r="R13" s="243" t="s">
        <v>184</v>
      </c>
      <c r="S13" s="243"/>
      <c r="T13" s="243"/>
      <c r="U13" s="26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  <c r="IW13" s="89"/>
      <c r="IX13" s="89"/>
      <c r="IY13" s="89"/>
      <c r="IZ13" s="89"/>
      <c r="JA13" s="89"/>
      <c r="JB13" s="89"/>
    </row>
    <row r="14" s="86" customFormat="1" ht="20" customHeight="1" spans="1:262">
      <c r="A14" s="127" t="s">
        <v>185</v>
      </c>
      <c r="B14" s="128">
        <f>C14-1</f>
        <v>43</v>
      </c>
      <c r="C14" s="128">
        <f>D14-1</f>
        <v>44</v>
      </c>
      <c r="D14" s="129">
        <v>45</v>
      </c>
      <c r="E14" s="128">
        <f>D14+1</f>
        <v>46</v>
      </c>
      <c r="F14" s="128">
        <f>E14+1</f>
        <v>47</v>
      </c>
      <c r="G14" s="128">
        <f t="shared" ref="G14:L14" si="11">F14+1.5</f>
        <v>48.5</v>
      </c>
      <c r="H14" s="128">
        <f t="shared" si="11"/>
        <v>50</v>
      </c>
      <c r="I14" s="128">
        <f t="shared" si="11"/>
        <v>51.5</v>
      </c>
      <c r="J14" s="128">
        <f t="shared" si="11"/>
        <v>53</v>
      </c>
      <c r="K14" s="128">
        <f t="shared" si="11"/>
        <v>54.5</v>
      </c>
      <c r="L14" s="128">
        <f t="shared" si="11"/>
        <v>56</v>
      </c>
      <c r="M14" s="131"/>
      <c r="N14" s="391"/>
      <c r="O14" s="243"/>
      <c r="P14" s="243"/>
      <c r="Q14" s="243" t="s">
        <v>169</v>
      </c>
      <c r="R14" s="243" t="s">
        <v>169</v>
      </c>
      <c r="S14" s="243"/>
      <c r="T14" s="243"/>
      <c r="U14" s="26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  <c r="IW14" s="89"/>
      <c r="IX14" s="89"/>
      <c r="IY14" s="89"/>
      <c r="IZ14" s="89"/>
      <c r="JA14" s="89"/>
      <c r="JB14" s="89"/>
    </row>
    <row r="15" s="86" customFormat="1" ht="20" customHeight="1" spans="1:262">
      <c r="A15" s="123" t="s">
        <v>186</v>
      </c>
      <c r="B15" s="124">
        <v>13</v>
      </c>
      <c r="C15" s="124">
        <v>13</v>
      </c>
      <c r="D15" s="125">
        <v>14</v>
      </c>
      <c r="E15" s="124">
        <f>D15</f>
        <v>14</v>
      </c>
      <c r="F15" s="124">
        <f>E15+1.5</f>
        <v>15.5</v>
      </c>
      <c r="G15" s="124">
        <f>F15</f>
        <v>15.5</v>
      </c>
      <c r="H15" s="124">
        <f t="shared" ref="H15:L15" si="12">G15+1</f>
        <v>16.5</v>
      </c>
      <c r="I15" s="124">
        <v>16.5</v>
      </c>
      <c r="J15" s="124">
        <f t="shared" si="12"/>
        <v>17.5</v>
      </c>
      <c r="K15" s="124">
        <f>J15</f>
        <v>17.5</v>
      </c>
      <c r="L15" s="124">
        <f t="shared" si="12"/>
        <v>18.5</v>
      </c>
      <c r="M15" s="131"/>
      <c r="N15" s="391"/>
      <c r="O15" s="243"/>
      <c r="P15" s="243"/>
      <c r="Q15" s="243" t="s">
        <v>169</v>
      </c>
      <c r="R15" s="243" t="s">
        <v>169</v>
      </c>
      <c r="S15" s="243"/>
      <c r="T15" s="243"/>
      <c r="U15" s="26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  <c r="IX15" s="89"/>
      <c r="IY15" s="89"/>
      <c r="IZ15" s="89"/>
      <c r="JA15" s="89"/>
      <c r="JB15" s="89"/>
    </row>
    <row r="16" s="86" customFormat="1" ht="20" customHeight="1" spans="1:262">
      <c r="A16" s="127"/>
      <c r="B16" s="128"/>
      <c r="C16" s="128"/>
      <c r="D16" s="129"/>
      <c r="E16" s="128"/>
      <c r="F16" s="128"/>
      <c r="G16" s="128"/>
      <c r="H16" s="128"/>
      <c r="I16" s="128"/>
      <c r="J16" s="128"/>
      <c r="K16" s="128"/>
      <c r="L16" s="128"/>
      <c r="M16" s="131"/>
      <c r="N16" s="391"/>
      <c r="O16" s="243"/>
      <c r="P16" s="243"/>
      <c r="Q16" s="243"/>
      <c r="R16" s="243"/>
      <c r="S16" s="243"/>
      <c r="T16" s="243"/>
      <c r="U16" s="26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  <c r="IX16" s="89"/>
      <c r="IY16" s="89"/>
      <c r="IZ16" s="89"/>
      <c r="JA16" s="89"/>
      <c r="JB16" s="89"/>
    </row>
    <row r="17" s="86" customFormat="1" ht="20" customHeight="1" spans="1:262">
      <c r="A17" s="395"/>
      <c r="B17" s="396"/>
      <c r="C17" s="396"/>
      <c r="D17" s="397"/>
      <c r="E17" s="396"/>
      <c r="F17" s="396"/>
      <c r="G17" s="396"/>
      <c r="H17" s="396"/>
      <c r="I17" s="396"/>
      <c r="J17" s="396"/>
      <c r="K17" s="396"/>
      <c r="L17" s="396"/>
      <c r="M17" s="398"/>
      <c r="N17" s="399"/>
      <c r="O17" s="271"/>
      <c r="P17" s="271"/>
      <c r="Q17" s="271"/>
      <c r="R17" s="271"/>
      <c r="S17" s="271"/>
      <c r="T17" s="271"/>
      <c r="U17" s="273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  <c r="IX17" s="89"/>
      <c r="IY17" s="89"/>
      <c r="IZ17" s="89"/>
      <c r="JA17" s="89"/>
      <c r="JB17" s="89"/>
    </row>
    <row r="18" s="86" customFormat="1" ht="16.5" spans="1:262">
      <c r="A18" s="400"/>
      <c r="B18" s="400"/>
      <c r="C18" s="401"/>
      <c r="D18" s="401"/>
      <c r="E18" s="402"/>
      <c r="F18" s="401"/>
      <c r="G18" s="401"/>
      <c r="H18" s="401"/>
      <c r="I18" s="401"/>
      <c r="J18" s="401"/>
      <c r="K18" s="401"/>
      <c r="L18" s="401"/>
      <c r="M18" s="401"/>
      <c r="U18" s="37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  <c r="IX18" s="89"/>
      <c r="IY18" s="89"/>
      <c r="IZ18" s="89"/>
      <c r="JA18" s="89"/>
      <c r="JB18" s="89"/>
    </row>
    <row r="19" s="86" customFormat="1" spans="1:262">
      <c r="A19" s="144" t="s">
        <v>187</v>
      </c>
      <c r="B19" s="144"/>
      <c r="C19" s="145"/>
      <c r="D19" s="145"/>
      <c r="U19" s="37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  <c r="IW19" s="89"/>
      <c r="IX19" s="89"/>
      <c r="IY19" s="89"/>
      <c r="IZ19" s="89"/>
      <c r="JA19" s="89"/>
      <c r="JB19" s="89"/>
    </row>
    <row r="20" s="86" customFormat="1" spans="1:262">
      <c r="C20" s="87"/>
      <c r="D20" s="87"/>
      <c r="E20" s="146" t="s">
        <v>188</v>
      </c>
      <c r="F20" s="147">
        <v>46128</v>
      </c>
      <c r="G20" s="147"/>
      <c r="J20" s="146" t="s">
        <v>189</v>
      </c>
      <c r="K20" s="403" t="s">
        <v>140</v>
      </c>
      <c r="N20" s="146"/>
      <c r="O20" s="274"/>
      <c r="P20" s="146" t="s">
        <v>190</v>
      </c>
      <c r="Q20" s="86" t="s">
        <v>143</v>
      </c>
      <c r="R20" s="146"/>
      <c r="S20" s="146"/>
      <c r="T20" s="86"/>
      <c r="U20" s="37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  <c r="IW20" s="89"/>
      <c r="IX20" s="89"/>
      <c r="IY20" s="89"/>
      <c r="IZ20" s="89"/>
      <c r="JA20" s="89"/>
      <c r="JB20" s="89"/>
    </row>
  </sheetData>
  <mergeCells count="10">
    <mergeCell ref="A1:T1"/>
    <mergeCell ref="B2:D2"/>
    <mergeCell ref="F2:M2"/>
    <mergeCell ref="P2:T2"/>
    <mergeCell ref="B3:M3"/>
    <mergeCell ref="O3:T3"/>
    <mergeCell ref="F20:G20"/>
    <mergeCell ref="A3:A5"/>
    <mergeCell ref="M4:M5"/>
    <mergeCell ref="N2:N17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2"/>
  <sheetViews>
    <sheetView view="pageBreakPreview" zoomScaleNormal="100" workbookViewId="0">
      <selection activeCell="O16" sqref="O16"/>
    </sheetView>
  </sheetViews>
  <sheetFormatPr defaultColWidth="10" defaultRowHeight="16.5" customHeight="1"/>
  <cols>
    <col min="1" max="1" width="10.875" style="278" customWidth="1"/>
    <col min="2" max="3" width="10" style="278"/>
    <col min="4" max="9" width="8.625" style="278" customWidth="1"/>
    <col min="10" max="12" width="10" style="278"/>
    <col min="13" max="13" width="8.5" style="278" customWidth="1"/>
    <col min="14" max="16384" width="10" style="278"/>
  </cols>
  <sheetData>
    <row r="1" ht="22.5" customHeight="1" spans="1:18">
      <c r="A1" s="152" t="s">
        <v>191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ht="17.25" customHeight="1" spans="1:18">
      <c r="A2" s="279" t="s">
        <v>53</v>
      </c>
      <c r="B2" s="280" t="s">
        <v>54</v>
      </c>
      <c r="C2" s="280"/>
      <c r="D2" s="281" t="s">
        <v>55</v>
      </c>
      <c r="E2" s="281"/>
      <c r="F2" s="281"/>
      <c r="G2" s="281"/>
      <c r="H2" s="280" t="s">
        <v>56</v>
      </c>
      <c r="I2" s="280"/>
      <c r="J2" s="282" t="s">
        <v>57</v>
      </c>
      <c r="K2" s="283" t="s">
        <v>56</v>
      </c>
      <c r="L2" s="283"/>
      <c r="M2" s="284"/>
    </row>
    <row r="3" customHeight="1" spans="1:18">
      <c r="A3" s="285" t="s">
        <v>58</v>
      </c>
      <c r="B3" s="286"/>
      <c r="C3" s="287"/>
      <c r="D3" s="288" t="s">
        <v>59</v>
      </c>
      <c r="E3" s="289"/>
      <c r="F3" s="289"/>
      <c r="G3" s="289"/>
      <c r="H3" s="289"/>
      <c r="I3" s="290"/>
      <c r="J3" s="288" t="s">
        <v>60</v>
      </c>
      <c r="K3" s="289"/>
      <c r="L3" s="289"/>
      <c r="M3" s="290"/>
    </row>
    <row r="4" customHeight="1" spans="1:18">
      <c r="A4" s="291" t="s">
        <v>61</v>
      </c>
      <c r="B4" s="292" t="s">
        <v>147</v>
      </c>
      <c r="C4" s="293"/>
      <c r="D4" s="291" t="s">
        <v>63</v>
      </c>
      <c r="E4" s="294"/>
      <c r="F4" s="294"/>
      <c r="G4" s="295">
        <v>46142</v>
      </c>
      <c r="H4" s="296"/>
      <c r="I4" s="297"/>
      <c r="J4" s="291" t="s">
        <v>64</v>
      </c>
      <c r="K4" s="294"/>
      <c r="L4" s="158" t="s">
        <v>65</v>
      </c>
      <c r="M4" s="159" t="s">
        <v>66</v>
      </c>
    </row>
    <row r="5" customHeight="1" spans="1:18">
      <c r="A5" s="298" t="s">
        <v>67</v>
      </c>
      <c r="B5" s="158" t="s">
        <v>68</v>
      </c>
      <c r="C5" s="159"/>
      <c r="D5" s="291" t="s">
        <v>69</v>
      </c>
      <c r="E5" s="294"/>
      <c r="F5" s="294"/>
      <c r="G5" s="295">
        <v>46124</v>
      </c>
      <c r="H5" s="296"/>
      <c r="I5" s="297"/>
      <c r="J5" s="291" t="s">
        <v>70</v>
      </c>
      <c r="K5" s="294"/>
      <c r="L5" s="158" t="s">
        <v>65</v>
      </c>
      <c r="M5" s="159" t="s">
        <v>66</v>
      </c>
    </row>
    <row r="6" customHeight="1" spans="1:18">
      <c r="A6" s="291" t="s">
        <v>71</v>
      </c>
      <c r="B6" s="299" t="s">
        <v>72</v>
      </c>
      <c r="C6" s="300">
        <v>10</v>
      </c>
      <c r="D6" s="298" t="s">
        <v>73</v>
      </c>
      <c r="E6" s="301"/>
      <c r="F6" s="301"/>
      <c r="G6" s="302">
        <v>46137</v>
      </c>
      <c r="H6" s="296"/>
      <c r="I6" s="297"/>
      <c r="J6" s="291" t="s">
        <v>74</v>
      </c>
      <c r="K6" s="294"/>
      <c r="L6" s="158" t="s">
        <v>65</v>
      </c>
      <c r="M6" s="159" t="s">
        <v>66</v>
      </c>
    </row>
    <row r="7" customHeight="1" spans="1:18">
      <c r="A7" s="291" t="s">
        <v>75</v>
      </c>
      <c r="B7" s="303">
        <v>25803</v>
      </c>
      <c r="C7" s="304"/>
      <c r="D7" s="298" t="s">
        <v>76</v>
      </c>
      <c r="E7" s="305"/>
      <c r="F7" s="305"/>
      <c r="G7" s="302">
        <v>46139</v>
      </c>
      <c r="H7" s="296"/>
      <c r="I7" s="297"/>
      <c r="J7" s="291" t="s">
        <v>77</v>
      </c>
      <c r="K7" s="294"/>
      <c r="L7" s="158" t="s">
        <v>65</v>
      </c>
      <c r="M7" s="159" t="s">
        <v>66</v>
      </c>
    </row>
    <row r="8" customHeight="1" spans="1:18">
      <c r="A8" s="306" t="s">
        <v>78</v>
      </c>
      <c r="B8" s="307"/>
      <c r="C8" s="308"/>
      <c r="D8" s="309" t="s">
        <v>79</v>
      </c>
      <c r="E8" s="310"/>
      <c r="F8" s="310"/>
      <c r="G8" s="311">
        <v>46140</v>
      </c>
      <c r="H8" s="312"/>
      <c r="I8" s="313"/>
      <c r="J8" s="309" t="s">
        <v>80</v>
      </c>
      <c r="K8" s="310"/>
      <c r="L8" s="314" t="s">
        <v>65</v>
      </c>
      <c r="M8" s="315" t="s">
        <v>66</v>
      </c>
      <c r="R8" s="182" t="s">
        <v>192</v>
      </c>
    </row>
    <row r="9" customHeight="1" spans="1:18">
      <c r="A9" s="316" t="s">
        <v>193</v>
      </c>
      <c r="B9" s="316"/>
      <c r="C9" s="316"/>
      <c r="D9" s="316"/>
      <c r="E9" s="316"/>
      <c r="F9" s="316"/>
      <c r="G9" s="316"/>
      <c r="H9" s="316"/>
      <c r="I9" s="316"/>
      <c r="J9" s="316"/>
      <c r="K9" s="316"/>
      <c r="L9" s="316"/>
      <c r="M9" s="316"/>
    </row>
    <row r="10" customHeight="1" spans="1:18">
      <c r="A10" s="317" t="s">
        <v>83</v>
      </c>
      <c r="B10" s="318" t="s">
        <v>84</v>
      </c>
      <c r="C10" s="319" t="s">
        <v>85</v>
      </c>
      <c r="D10" s="320"/>
      <c r="E10" s="321" t="s">
        <v>88</v>
      </c>
      <c r="F10" s="321"/>
      <c r="G10" s="321"/>
      <c r="H10" s="318" t="s">
        <v>84</v>
      </c>
      <c r="I10" s="319" t="s">
        <v>85</v>
      </c>
      <c r="J10" s="318"/>
      <c r="K10" s="321" t="s">
        <v>86</v>
      </c>
      <c r="L10" s="318" t="s">
        <v>84</v>
      </c>
      <c r="M10" s="322" t="s">
        <v>85</v>
      </c>
    </row>
    <row r="11" customHeight="1" spans="1:18">
      <c r="A11" s="298" t="s">
        <v>89</v>
      </c>
      <c r="B11" s="323" t="s">
        <v>84</v>
      </c>
      <c r="C11" s="158" t="s">
        <v>85</v>
      </c>
      <c r="D11" s="305"/>
      <c r="E11" s="301" t="s">
        <v>91</v>
      </c>
      <c r="F11" s="301"/>
      <c r="G11" s="301"/>
      <c r="H11" s="323" t="s">
        <v>84</v>
      </c>
      <c r="I11" s="158" t="s">
        <v>85</v>
      </c>
      <c r="J11" s="323"/>
      <c r="K11" s="301" t="s">
        <v>96</v>
      </c>
      <c r="L11" s="323" t="s">
        <v>84</v>
      </c>
      <c r="M11" s="159" t="s">
        <v>85</v>
      </c>
    </row>
    <row r="12" customHeight="1" spans="1:18">
      <c r="A12" s="309" t="s">
        <v>125</v>
      </c>
      <c r="B12" s="310"/>
      <c r="C12" s="310"/>
      <c r="D12" s="310"/>
      <c r="E12" s="310"/>
      <c r="F12" s="310"/>
      <c r="G12" s="310"/>
      <c r="H12" s="310"/>
      <c r="I12" s="310"/>
      <c r="J12" s="310"/>
      <c r="K12" s="310"/>
      <c r="L12" s="310"/>
      <c r="M12" s="324"/>
    </row>
    <row r="13" customHeight="1" spans="1:18">
      <c r="A13" s="325" t="s">
        <v>194</v>
      </c>
      <c r="B13" s="325"/>
      <c r="C13" s="325"/>
      <c r="D13" s="325"/>
      <c r="E13" s="325"/>
      <c r="F13" s="325"/>
      <c r="G13" s="325"/>
      <c r="H13" s="325"/>
      <c r="I13" s="325"/>
      <c r="J13" s="325"/>
      <c r="K13" s="325"/>
      <c r="L13" s="325"/>
      <c r="M13" s="325"/>
    </row>
    <row r="14" customHeight="1" spans="1:18">
      <c r="A14" s="326" t="s">
        <v>195</v>
      </c>
      <c r="B14" s="327"/>
      <c r="C14" s="327"/>
      <c r="D14" s="327"/>
      <c r="E14" s="327"/>
      <c r="F14" s="327"/>
      <c r="G14" s="327"/>
      <c r="H14" s="327"/>
      <c r="I14" s="327"/>
      <c r="J14" s="328"/>
      <c r="K14" s="329"/>
      <c r="L14" s="329"/>
      <c r="M14" s="330"/>
    </row>
    <row r="15" customHeight="1" spans="1:18">
      <c r="A15" s="331"/>
      <c r="B15" s="332"/>
      <c r="C15" s="332"/>
      <c r="D15" s="333"/>
      <c r="E15" s="334"/>
      <c r="F15" s="332"/>
      <c r="G15" s="332"/>
      <c r="H15" s="332"/>
      <c r="I15" s="332"/>
      <c r="J15" s="333"/>
      <c r="K15" s="335"/>
      <c r="L15" s="336"/>
      <c r="M15" s="337"/>
    </row>
    <row r="16" customHeight="1" spans="1:18">
      <c r="A16" s="338"/>
      <c r="B16" s="314"/>
      <c r="C16" s="314"/>
      <c r="D16" s="314"/>
      <c r="E16" s="314"/>
      <c r="F16" s="314"/>
      <c r="G16" s="314"/>
      <c r="H16" s="314"/>
      <c r="I16" s="314"/>
      <c r="J16" s="314"/>
      <c r="K16" s="314"/>
      <c r="L16" s="314"/>
      <c r="M16" s="315"/>
    </row>
    <row r="17" customHeight="1" spans="1:13">
      <c r="A17" s="325" t="s">
        <v>196</v>
      </c>
      <c r="B17" s="325"/>
      <c r="C17" s="325"/>
      <c r="D17" s="325"/>
      <c r="E17" s="325"/>
      <c r="F17" s="325"/>
      <c r="G17" s="325"/>
      <c r="H17" s="325"/>
      <c r="I17" s="325"/>
      <c r="J17" s="325"/>
      <c r="K17" s="325"/>
      <c r="L17" s="325"/>
      <c r="M17" s="325"/>
    </row>
    <row r="18" customHeight="1" spans="1:13">
      <c r="A18" s="339" t="s">
        <v>197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29"/>
      <c r="L18" s="329"/>
      <c r="M18" s="330"/>
    </row>
    <row r="19" customHeight="1" spans="1:13">
      <c r="A19" s="331"/>
      <c r="B19" s="332"/>
      <c r="C19" s="332"/>
      <c r="D19" s="333"/>
      <c r="E19" s="334"/>
      <c r="F19" s="332"/>
      <c r="G19" s="332"/>
      <c r="H19" s="332"/>
      <c r="I19" s="332"/>
      <c r="J19" s="333"/>
      <c r="K19" s="335"/>
      <c r="L19" s="336"/>
      <c r="M19" s="337"/>
    </row>
    <row r="20" customHeight="1" spans="1:13">
      <c r="A20" s="338"/>
      <c r="B20" s="314"/>
      <c r="C20" s="314"/>
      <c r="D20" s="314"/>
      <c r="E20" s="314"/>
      <c r="F20" s="314"/>
      <c r="G20" s="314"/>
      <c r="H20" s="314"/>
      <c r="I20" s="314"/>
      <c r="J20" s="314"/>
      <c r="K20" s="314"/>
      <c r="L20" s="314"/>
      <c r="M20" s="315"/>
    </row>
    <row r="21" customHeight="1" spans="1:13">
      <c r="A21" s="341" t="s">
        <v>122</v>
      </c>
      <c r="B21" s="341"/>
      <c r="C21" s="341"/>
      <c r="D21" s="341"/>
      <c r="E21" s="341"/>
      <c r="F21" s="341"/>
      <c r="G21" s="341"/>
      <c r="H21" s="341"/>
      <c r="I21" s="341"/>
      <c r="J21" s="341"/>
      <c r="K21" s="341"/>
      <c r="L21" s="341"/>
      <c r="M21" s="341"/>
    </row>
    <row r="22" customHeight="1" spans="1:13">
      <c r="A22" s="153" t="s">
        <v>123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99"/>
    </row>
    <row r="23" customHeight="1" spans="1:13">
      <c r="A23" s="171" t="s">
        <v>124</v>
      </c>
      <c r="B23" s="172"/>
      <c r="C23" s="158" t="s">
        <v>65</v>
      </c>
      <c r="D23" s="158" t="s">
        <v>66</v>
      </c>
      <c r="E23" s="169"/>
      <c r="F23" s="169"/>
      <c r="G23" s="169"/>
      <c r="H23" s="169"/>
      <c r="I23" s="169"/>
      <c r="J23" s="169"/>
      <c r="K23" s="169"/>
      <c r="L23" s="169"/>
      <c r="M23" s="170"/>
    </row>
    <row r="24" customHeight="1" spans="1:13">
      <c r="A24" s="342" t="s">
        <v>198</v>
      </c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343"/>
    </row>
    <row r="25" customHeight="1" spans="1:13">
      <c r="A25" s="344"/>
      <c r="B25" s="345"/>
      <c r="C25" s="345"/>
      <c r="D25" s="345"/>
      <c r="E25" s="345"/>
      <c r="F25" s="345"/>
      <c r="G25" s="345"/>
      <c r="H25" s="345"/>
      <c r="I25" s="345"/>
      <c r="J25" s="345"/>
      <c r="K25" s="345"/>
      <c r="L25" s="345"/>
      <c r="M25" s="346"/>
    </row>
    <row r="26" customHeight="1" spans="1:13">
      <c r="A26" s="316" t="s">
        <v>132</v>
      </c>
      <c r="B26" s="316"/>
      <c r="C26" s="316"/>
      <c r="D26" s="316"/>
      <c r="E26" s="316"/>
      <c r="F26" s="316"/>
      <c r="G26" s="316"/>
      <c r="H26" s="316"/>
      <c r="I26" s="316"/>
      <c r="J26" s="316"/>
      <c r="K26" s="316"/>
      <c r="L26" s="316"/>
      <c r="M26" s="316"/>
    </row>
    <row r="27" customHeight="1" spans="1:13">
      <c r="A27" s="285" t="s">
        <v>133</v>
      </c>
      <c r="B27" s="319" t="s">
        <v>94</v>
      </c>
      <c r="C27" s="319" t="s">
        <v>95</v>
      </c>
      <c r="D27" s="319" t="s">
        <v>87</v>
      </c>
      <c r="E27" s="286" t="s">
        <v>134</v>
      </c>
      <c r="F27" s="286"/>
      <c r="G27" s="286"/>
      <c r="H27" s="319" t="s">
        <v>94</v>
      </c>
      <c r="I27" s="319" t="s">
        <v>95</v>
      </c>
      <c r="J27" s="319" t="s">
        <v>87</v>
      </c>
      <c r="K27" s="286" t="s">
        <v>135</v>
      </c>
      <c r="L27" s="319" t="s">
        <v>94</v>
      </c>
      <c r="M27" s="322" t="s">
        <v>95</v>
      </c>
    </row>
    <row r="28" customHeight="1" spans="1:13">
      <c r="A28" s="347" t="s">
        <v>86</v>
      </c>
      <c r="B28" s="158" t="s">
        <v>94</v>
      </c>
      <c r="C28" s="158" t="s">
        <v>95</v>
      </c>
      <c r="D28" s="158" t="s">
        <v>87</v>
      </c>
      <c r="E28" s="348" t="s">
        <v>93</v>
      </c>
      <c r="F28" s="348"/>
      <c r="G28" s="348"/>
      <c r="H28" s="158" t="s">
        <v>94</v>
      </c>
      <c r="I28" s="158" t="s">
        <v>95</v>
      </c>
      <c r="J28" s="158" t="s">
        <v>87</v>
      </c>
      <c r="K28" s="348" t="s">
        <v>104</v>
      </c>
      <c r="L28" s="158" t="s">
        <v>94</v>
      </c>
      <c r="M28" s="159" t="s">
        <v>95</v>
      </c>
    </row>
    <row r="29" customHeight="1" spans="1:13">
      <c r="A29" s="291" t="s">
        <v>97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49"/>
      <c r="L29" s="349"/>
      <c r="M29" s="350"/>
    </row>
    <row r="30" customHeight="1" spans="1:13">
      <c r="A30" s="351"/>
      <c r="B30" s="352"/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3"/>
    </row>
    <row r="31" customHeight="1" spans="1:13">
      <c r="A31" s="354" t="s">
        <v>199</v>
      </c>
      <c r="B31" s="354"/>
      <c r="C31" s="354"/>
      <c r="D31" s="354"/>
      <c r="E31" s="354"/>
      <c r="F31" s="354"/>
      <c r="G31" s="354"/>
      <c r="H31" s="354"/>
      <c r="I31" s="354"/>
      <c r="J31" s="354"/>
      <c r="K31" s="354"/>
      <c r="L31" s="354"/>
      <c r="M31" s="354"/>
    </row>
    <row r="32" ht="21" customHeight="1" spans="1:13">
      <c r="A32" s="355"/>
      <c r="B32" s="356"/>
      <c r="C32" s="356"/>
      <c r="D32" s="356"/>
      <c r="E32" s="356"/>
      <c r="F32" s="356"/>
      <c r="G32" s="356"/>
      <c r="H32" s="356"/>
      <c r="I32" s="356"/>
      <c r="J32" s="356"/>
      <c r="K32" s="356"/>
      <c r="L32" s="356"/>
      <c r="M32" s="357"/>
    </row>
    <row r="33" ht="21" customHeight="1" spans="1:13">
      <c r="A33" s="358"/>
      <c r="B33" s="359"/>
      <c r="C33" s="359"/>
      <c r="D33" s="359"/>
      <c r="E33" s="359"/>
      <c r="F33" s="359"/>
      <c r="G33" s="359"/>
      <c r="H33" s="359"/>
      <c r="I33" s="359"/>
      <c r="J33" s="359"/>
      <c r="K33" s="359"/>
      <c r="L33" s="359"/>
      <c r="M33" s="360"/>
    </row>
    <row r="34" ht="21" customHeight="1" spans="1:13">
      <c r="A34" s="358"/>
      <c r="B34" s="359"/>
      <c r="C34" s="359"/>
      <c r="D34" s="359"/>
      <c r="E34" s="359"/>
      <c r="F34" s="359"/>
      <c r="G34" s="359"/>
      <c r="H34" s="359"/>
      <c r="I34" s="359"/>
      <c r="J34" s="359"/>
      <c r="K34" s="359"/>
      <c r="L34" s="359"/>
      <c r="M34" s="360"/>
    </row>
    <row r="35" ht="21" customHeight="1" spans="1:13">
      <c r="A35" s="358"/>
      <c r="B35" s="359"/>
      <c r="C35" s="359"/>
      <c r="D35" s="359"/>
      <c r="E35" s="359"/>
      <c r="F35" s="359"/>
      <c r="G35" s="359"/>
      <c r="H35" s="359"/>
      <c r="I35" s="359"/>
      <c r="J35" s="359"/>
      <c r="K35" s="359"/>
      <c r="L35" s="359"/>
      <c r="M35" s="360"/>
    </row>
    <row r="36" ht="21" customHeight="1" spans="1:13">
      <c r="A36" s="358"/>
      <c r="B36" s="359"/>
      <c r="C36" s="359"/>
      <c r="D36" s="359"/>
      <c r="E36" s="359"/>
      <c r="F36" s="359"/>
      <c r="G36" s="359"/>
      <c r="H36" s="359"/>
      <c r="I36" s="359"/>
      <c r="J36" s="359"/>
      <c r="K36" s="359"/>
      <c r="L36" s="359"/>
      <c r="M36" s="360"/>
    </row>
    <row r="37" ht="21" customHeight="1" spans="1:13">
      <c r="A37" s="358"/>
      <c r="B37" s="359"/>
      <c r="C37" s="359"/>
      <c r="D37" s="359"/>
      <c r="E37" s="359"/>
      <c r="F37" s="359"/>
      <c r="G37" s="359"/>
      <c r="H37" s="359"/>
      <c r="I37" s="359"/>
      <c r="J37" s="359"/>
      <c r="K37" s="359"/>
      <c r="L37" s="359"/>
      <c r="M37" s="360"/>
    </row>
    <row r="38" ht="21" customHeight="1" spans="1:13">
      <c r="A38" s="358"/>
      <c r="B38" s="359"/>
      <c r="C38" s="359"/>
      <c r="D38" s="359"/>
      <c r="E38" s="359"/>
      <c r="F38" s="359"/>
      <c r="G38" s="359"/>
      <c r="H38" s="359"/>
      <c r="I38" s="359"/>
      <c r="J38" s="359"/>
      <c r="K38" s="359"/>
      <c r="L38" s="359"/>
      <c r="M38" s="360"/>
    </row>
    <row r="39" ht="21" customHeight="1" spans="1:13">
      <c r="A39" s="358"/>
      <c r="B39" s="359"/>
      <c r="C39" s="359"/>
      <c r="D39" s="359"/>
      <c r="E39" s="359"/>
      <c r="F39" s="359"/>
      <c r="G39" s="359"/>
      <c r="H39" s="359"/>
      <c r="I39" s="359"/>
      <c r="J39" s="359"/>
      <c r="K39" s="359"/>
      <c r="L39" s="359"/>
      <c r="M39" s="360"/>
    </row>
    <row r="40" ht="21" customHeight="1" spans="1:13">
      <c r="A40" s="358"/>
      <c r="B40" s="359"/>
      <c r="C40" s="359"/>
      <c r="D40" s="359"/>
      <c r="E40" s="359"/>
      <c r="F40" s="359"/>
      <c r="G40" s="359"/>
      <c r="H40" s="359"/>
      <c r="I40" s="359"/>
      <c r="J40" s="359"/>
      <c r="K40" s="359"/>
      <c r="L40" s="359"/>
      <c r="M40" s="360"/>
    </row>
    <row r="41" ht="21" customHeight="1" spans="1:13">
      <c r="A41" s="358"/>
      <c r="B41" s="359"/>
      <c r="C41" s="359"/>
      <c r="D41" s="359"/>
      <c r="E41" s="359"/>
      <c r="F41" s="359"/>
      <c r="G41" s="359"/>
      <c r="H41" s="359"/>
      <c r="I41" s="359"/>
      <c r="J41" s="359"/>
      <c r="K41" s="359"/>
      <c r="L41" s="359"/>
      <c r="M41" s="360"/>
    </row>
    <row r="42" ht="21" customHeight="1" spans="1:13">
      <c r="A42" s="358"/>
      <c r="B42" s="359"/>
      <c r="C42" s="359"/>
      <c r="D42" s="359"/>
      <c r="E42" s="359"/>
      <c r="F42" s="359"/>
      <c r="G42" s="359"/>
      <c r="H42" s="359"/>
      <c r="I42" s="359"/>
      <c r="J42" s="359"/>
      <c r="K42" s="359"/>
      <c r="L42" s="359"/>
      <c r="M42" s="360"/>
    </row>
    <row r="43" ht="17.25" customHeight="1" spans="1:13">
      <c r="A43" s="351" t="s">
        <v>131</v>
      </c>
      <c r="B43" s="352"/>
      <c r="C43" s="352"/>
      <c r="D43" s="352"/>
      <c r="E43" s="352"/>
      <c r="F43" s="352"/>
      <c r="G43" s="352"/>
      <c r="H43" s="352"/>
      <c r="I43" s="352"/>
      <c r="J43" s="352"/>
      <c r="K43" s="352"/>
      <c r="L43" s="352"/>
      <c r="M43" s="353"/>
    </row>
    <row r="44" customHeight="1" spans="1:13">
      <c r="A44" s="354" t="s">
        <v>200</v>
      </c>
      <c r="B44" s="354"/>
      <c r="C44" s="354"/>
      <c r="D44" s="354"/>
      <c r="E44" s="354"/>
      <c r="F44" s="354"/>
      <c r="G44" s="354"/>
      <c r="H44" s="354"/>
      <c r="I44" s="354"/>
      <c r="J44" s="354"/>
      <c r="K44" s="354"/>
      <c r="L44" s="354"/>
      <c r="M44" s="354"/>
    </row>
    <row r="45" ht="18" customHeight="1" spans="1:13">
      <c r="A45" s="361" t="s">
        <v>125</v>
      </c>
      <c r="B45" s="362"/>
      <c r="C45" s="362"/>
      <c r="D45" s="362"/>
      <c r="E45" s="362"/>
      <c r="F45" s="362"/>
      <c r="G45" s="362"/>
      <c r="H45" s="362"/>
      <c r="I45" s="362"/>
      <c r="J45" s="362"/>
      <c r="K45" s="362"/>
      <c r="L45" s="362"/>
      <c r="M45" s="363"/>
    </row>
    <row r="46" ht="18" customHeight="1" spans="1:13">
      <c r="A46" s="361" t="s">
        <v>201</v>
      </c>
      <c r="B46" s="362"/>
      <c r="C46" s="362"/>
      <c r="D46" s="362"/>
      <c r="E46" s="362"/>
      <c r="F46" s="362"/>
      <c r="G46" s="362"/>
      <c r="H46" s="362"/>
      <c r="I46" s="362"/>
      <c r="J46" s="362"/>
      <c r="K46" s="362"/>
      <c r="L46" s="362"/>
      <c r="M46" s="363"/>
    </row>
    <row r="47" ht="18" customHeight="1" spans="1:13">
      <c r="A47" s="344"/>
      <c r="B47" s="345"/>
      <c r="C47" s="345"/>
      <c r="D47" s="345"/>
      <c r="E47" s="345"/>
      <c r="F47" s="345"/>
      <c r="G47" s="345"/>
      <c r="H47" s="345"/>
      <c r="I47" s="345"/>
      <c r="J47" s="345"/>
      <c r="K47" s="345"/>
      <c r="L47" s="345"/>
      <c r="M47" s="346"/>
    </row>
    <row r="48" ht="21" customHeight="1" spans="1:13">
      <c r="A48" s="364" t="s">
        <v>137</v>
      </c>
      <c r="B48" s="365" t="s">
        <v>138</v>
      </c>
      <c r="C48" s="365"/>
      <c r="D48" s="366" t="s">
        <v>139</v>
      </c>
      <c r="E48" s="366"/>
      <c r="F48" s="366"/>
      <c r="G48" s="366"/>
      <c r="H48" s="366" t="s">
        <v>141</v>
      </c>
      <c r="I48" s="367"/>
      <c r="J48" s="368" t="s">
        <v>142</v>
      </c>
      <c r="K48" s="368"/>
      <c r="L48" s="365" t="s">
        <v>143</v>
      </c>
      <c r="M48" s="369"/>
    </row>
    <row r="49" customHeight="1" spans="1:13">
      <c r="A49" s="370" t="s">
        <v>144</v>
      </c>
      <c r="B49" s="371"/>
      <c r="C49" s="371"/>
      <c r="D49" s="371"/>
      <c r="E49" s="371"/>
      <c r="F49" s="371"/>
      <c r="G49" s="371"/>
      <c r="H49" s="371"/>
      <c r="I49" s="371"/>
      <c r="J49" s="371"/>
      <c r="K49" s="371"/>
      <c r="L49" s="371"/>
      <c r="M49" s="372"/>
    </row>
    <row r="50" customHeight="1" spans="1:13">
      <c r="A50" s="373"/>
      <c r="B50" s="374"/>
      <c r="C50" s="374"/>
      <c r="D50" s="374"/>
      <c r="E50" s="374"/>
      <c r="F50" s="374"/>
      <c r="G50" s="374"/>
      <c r="H50" s="374"/>
      <c r="I50" s="374"/>
      <c r="J50" s="374"/>
      <c r="K50" s="374"/>
      <c r="L50" s="374"/>
      <c r="M50" s="375"/>
    </row>
    <row r="51" customHeight="1" spans="1:13">
      <c r="A51" s="376"/>
      <c r="B51" s="377"/>
      <c r="C51" s="377"/>
      <c r="D51" s="377"/>
      <c r="E51" s="377"/>
      <c r="F51" s="377"/>
      <c r="G51" s="377"/>
      <c r="H51" s="377"/>
      <c r="I51" s="377"/>
      <c r="J51" s="377"/>
      <c r="K51" s="377"/>
      <c r="L51" s="377"/>
      <c r="M51" s="378"/>
    </row>
    <row r="52" ht="21" customHeight="1" spans="1:13">
      <c r="A52" s="364" t="s">
        <v>137</v>
      </c>
      <c r="B52" s="365" t="s">
        <v>138</v>
      </c>
      <c r="C52" s="365"/>
      <c r="D52" s="366" t="s">
        <v>139</v>
      </c>
      <c r="E52" s="366"/>
      <c r="F52" s="366"/>
      <c r="G52" s="366"/>
      <c r="H52" s="366" t="s">
        <v>141</v>
      </c>
      <c r="I52" s="367"/>
      <c r="J52" s="368" t="s">
        <v>142</v>
      </c>
      <c r="K52" s="368"/>
      <c r="L52" s="365" t="s">
        <v>143</v>
      </c>
      <c r="M52" s="369"/>
    </row>
  </sheetData>
  <mergeCells count="81">
    <mergeCell ref="A1:M1"/>
    <mergeCell ref="B2:C2"/>
    <mergeCell ref="D2:E2"/>
    <mergeCell ref="H2:I2"/>
    <mergeCell ref="K2:M2"/>
    <mergeCell ref="A3:C3"/>
    <mergeCell ref="D3:I3"/>
    <mergeCell ref="J3:M3"/>
    <mergeCell ref="B4:C4"/>
    <mergeCell ref="D4:E4"/>
    <mergeCell ref="H4:I4"/>
    <mergeCell ref="J4:K4"/>
    <mergeCell ref="B5:C5"/>
    <mergeCell ref="D5:E5"/>
    <mergeCell ref="H5:I5"/>
    <mergeCell ref="J5:K5"/>
    <mergeCell ref="H6:I6"/>
    <mergeCell ref="J6:K6"/>
    <mergeCell ref="B7:C7"/>
    <mergeCell ref="H7:I7"/>
    <mergeCell ref="J7:K7"/>
    <mergeCell ref="B8:C8"/>
    <mergeCell ref="D8:E8"/>
    <mergeCell ref="H8:I8"/>
    <mergeCell ref="J8:K8"/>
    <mergeCell ref="A9:M9"/>
    <mergeCell ref="A12:M12"/>
    <mergeCell ref="A13:M13"/>
    <mergeCell ref="A14:J14"/>
    <mergeCell ref="K14:M14"/>
    <mergeCell ref="A15:D15"/>
    <mergeCell ref="E15:J15"/>
    <mergeCell ref="K15:M15"/>
    <mergeCell ref="A16:D16"/>
    <mergeCell ref="E16:J16"/>
    <mergeCell ref="K16:M16"/>
    <mergeCell ref="A17:M17"/>
    <mergeCell ref="A18:D18"/>
    <mergeCell ref="E18:J18"/>
    <mergeCell ref="K18:M18"/>
    <mergeCell ref="A19:D19"/>
    <mergeCell ref="E19:J19"/>
    <mergeCell ref="K19:M19"/>
    <mergeCell ref="A20:D20"/>
    <mergeCell ref="E20:J20"/>
    <mergeCell ref="K20:M20"/>
    <mergeCell ref="A21:M21"/>
    <mergeCell ref="A22:M22"/>
    <mergeCell ref="A23:B23"/>
    <mergeCell ref="E23:M23"/>
    <mergeCell ref="A24:M24"/>
    <mergeCell ref="A25:M25"/>
    <mergeCell ref="A26:M26"/>
    <mergeCell ref="A29:M29"/>
    <mergeCell ref="A30:M30"/>
    <mergeCell ref="A31:M31"/>
    <mergeCell ref="A32:M32"/>
    <mergeCell ref="A33:M33"/>
    <mergeCell ref="A34:M34"/>
    <mergeCell ref="A35:M35"/>
    <mergeCell ref="A36:M36"/>
    <mergeCell ref="A37:M37"/>
    <mergeCell ref="A38:M38"/>
    <mergeCell ref="A39:M39"/>
    <mergeCell ref="A40:M40"/>
    <mergeCell ref="A41:M41"/>
    <mergeCell ref="A42:M42"/>
    <mergeCell ref="A43:M43"/>
    <mergeCell ref="A44:M44"/>
    <mergeCell ref="A45:M45"/>
    <mergeCell ref="A46:M46"/>
    <mergeCell ref="A47:M47"/>
    <mergeCell ref="B48:C48"/>
    <mergeCell ref="J48:K48"/>
    <mergeCell ref="L48:M48"/>
    <mergeCell ref="A49:M49"/>
    <mergeCell ref="A50:M50"/>
    <mergeCell ref="A51:M51"/>
    <mergeCell ref="B52:C52"/>
    <mergeCell ref="J52:K52"/>
    <mergeCell ref="L52:M52"/>
  </mergeCells>
  <pageMargins left="0.314583333333333" right="0.0784722222222222" top="0.314583333333333" bottom="0" header="0.5" footer="0.118055555555556"/>
  <pageSetup paperSize="9" scale="77" orientation="portrait" horizontalDpi="600"/>
  <headerFooter/>
  <colBreaks count="1" manualBreakCount="1">
    <brk id="13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254</xdr:col>
                    <xdr:colOff>0</xdr:colOff>
                    <xdr:row>47</xdr:row>
                    <xdr:rowOff>0</xdr:rowOff>
                  </from>
                  <to>
                    <xdr:col>254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8</xdr:col>
                    <xdr:colOff>266700</xdr:colOff>
                    <xdr:row>9</xdr:row>
                    <xdr:rowOff>171450</xdr:rowOff>
                  </from>
                  <to>
                    <xdr:col>9</xdr:col>
                    <xdr:colOff>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254</xdr:col>
                    <xdr:colOff>0</xdr:colOff>
                    <xdr:row>47</xdr:row>
                    <xdr:rowOff>0</xdr:rowOff>
                  </from>
                  <to>
                    <xdr:col>254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7</xdr:col>
                    <xdr:colOff>361950</xdr:colOff>
                    <xdr:row>8</xdr:row>
                    <xdr:rowOff>200025</xdr:rowOff>
                  </from>
                  <to>
                    <xdr:col>8</xdr:col>
                    <xdr:colOff>114300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8</xdr:col>
                    <xdr:colOff>266700</xdr:colOff>
                    <xdr:row>8</xdr:row>
                    <xdr:rowOff>161925</xdr:rowOff>
                  </from>
                  <to>
                    <xdr:col>9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7</xdr:col>
                    <xdr:colOff>352425</xdr:colOff>
                    <xdr:row>10</xdr:row>
                    <xdr:rowOff>28575</xdr:rowOff>
                  </from>
                  <to>
                    <xdr:col>8</xdr:col>
                    <xdr:colOff>114300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11</xdr:col>
                    <xdr:colOff>352425</xdr:colOff>
                    <xdr:row>8</xdr:row>
                    <xdr:rowOff>209550</xdr:rowOff>
                  </from>
                  <to>
                    <xdr:col>12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12</xdr:col>
                    <xdr:colOff>314325</xdr:colOff>
                    <xdr:row>8</xdr:row>
                    <xdr:rowOff>180975</xdr:rowOff>
                  </from>
                  <to>
                    <xdr:col>13</xdr:col>
                    <xdr:colOff>76200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11</xdr:col>
                    <xdr:colOff>352425</xdr:colOff>
                    <xdr:row>10</xdr:row>
                    <xdr:rowOff>19050</xdr:rowOff>
                  </from>
                  <to>
                    <xdr:col>12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12</xdr:col>
                    <xdr:colOff>314325</xdr:colOff>
                    <xdr:row>9</xdr:row>
                    <xdr:rowOff>171450</xdr:rowOff>
                  </from>
                  <to>
                    <xdr:col>13</xdr:col>
                    <xdr:colOff>76200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11</xdr:col>
                    <xdr:colOff>304800</xdr:colOff>
                    <xdr:row>2</xdr:row>
                    <xdr:rowOff>180975</xdr:rowOff>
                  </from>
                  <to>
                    <xdr:col>11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12</xdr:col>
                    <xdr:colOff>333375</xdr:colOff>
                    <xdr:row>3</xdr:row>
                    <xdr:rowOff>19050</xdr:rowOff>
                  </from>
                  <to>
                    <xdr:col>13</xdr:col>
                    <xdr:colOff>104775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11</xdr:col>
                    <xdr:colOff>314325</xdr:colOff>
                    <xdr:row>3</xdr:row>
                    <xdr:rowOff>171450</xdr:rowOff>
                  </from>
                  <to>
                    <xdr:col>11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12</xdr:col>
                    <xdr:colOff>323850</xdr:colOff>
                    <xdr:row>3</xdr:row>
                    <xdr:rowOff>161925</xdr:rowOff>
                  </from>
                  <to>
                    <xdr:col>13</xdr:col>
                    <xdr:colOff>114300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7</xdr:col>
                    <xdr:colOff>200025</xdr:colOff>
                    <xdr:row>26</xdr:row>
                    <xdr:rowOff>190500</xdr:rowOff>
                  </from>
                  <to>
                    <xdr:col>7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7</xdr:col>
                    <xdr:colOff>200025</xdr:colOff>
                    <xdr:row>26</xdr:row>
                    <xdr:rowOff>0</xdr:rowOff>
                  </from>
                  <to>
                    <xdr:col>7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8</xdr:col>
                    <xdr:colOff>200025</xdr:colOff>
                    <xdr:row>27</xdr:row>
                    <xdr:rowOff>0</xdr:rowOff>
                  </from>
                  <to>
                    <xdr:col>8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8</xdr:col>
                    <xdr:colOff>190500</xdr:colOff>
                    <xdr:row>26</xdr:row>
                    <xdr:rowOff>0</xdr:rowOff>
                  </from>
                  <to>
                    <xdr:col>8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11</xdr:col>
                    <xdr:colOff>219075</xdr:colOff>
                    <xdr:row>27</xdr:row>
                    <xdr:rowOff>0</xdr:rowOff>
                  </from>
                  <to>
                    <xdr:col>11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12</xdr:col>
                    <xdr:colOff>200025</xdr:colOff>
                    <xdr:row>27</xdr:row>
                    <xdr:rowOff>9525</xdr:rowOff>
                  </from>
                  <to>
                    <xdr:col>12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11</xdr:col>
                    <xdr:colOff>200025</xdr:colOff>
                    <xdr:row>26</xdr:row>
                    <xdr:rowOff>0</xdr:rowOff>
                  </from>
                  <to>
                    <xdr:col>11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12</xdr:col>
                    <xdr:colOff>200025</xdr:colOff>
                    <xdr:row>26</xdr:row>
                    <xdr:rowOff>0</xdr:rowOff>
                  </from>
                  <to>
                    <xdr:col>12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9</xdr:col>
                    <xdr:colOff>600075</xdr:colOff>
                    <xdr:row>27</xdr:row>
                    <xdr:rowOff>0</xdr:rowOff>
                  </from>
                  <to>
                    <xdr:col>10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9</xdr:col>
                    <xdr:colOff>600075</xdr:colOff>
                    <xdr:row>26</xdr:row>
                    <xdr:rowOff>0</xdr:rowOff>
                  </from>
                  <to>
                    <xdr:col>10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333375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333375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9</xdr:col>
                    <xdr:colOff>600075</xdr:colOff>
                    <xdr:row>27</xdr:row>
                    <xdr:rowOff>0</xdr:rowOff>
                  </from>
                  <to>
                    <xdr:col>10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11</xdr:col>
                    <xdr:colOff>238125</xdr:colOff>
                    <xdr:row>6</xdr:row>
                    <xdr:rowOff>0</xdr:rowOff>
                  </from>
                  <to>
                    <xdr:col>11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11</xdr:col>
                    <xdr:colOff>238125</xdr:colOff>
                    <xdr:row>7</xdr:row>
                    <xdr:rowOff>0</xdr:rowOff>
                  </from>
                  <to>
                    <xdr:col>11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11</xdr:col>
                    <xdr:colOff>238125</xdr:colOff>
                    <xdr:row>5</xdr:row>
                    <xdr:rowOff>0</xdr:rowOff>
                  </from>
                  <to>
                    <xdr:col>11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57150</xdr:rowOff>
                  </from>
                  <to>
                    <xdr:col>11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11</xdr:col>
                    <xdr:colOff>200025</xdr:colOff>
                    <xdr:row>3</xdr:row>
                    <xdr:rowOff>38100</xdr:rowOff>
                  </from>
                  <to>
                    <xdr:col>11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12</xdr:col>
                    <xdr:colOff>209550</xdr:colOff>
                    <xdr:row>3</xdr:row>
                    <xdr:rowOff>38100</xdr:rowOff>
                  </from>
                  <to>
                    <xdr:col>12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12</xdr:col>
                    <xdr:colOff>219075</xdr:colOff>
                    <xdr:row>4</xdr:row>
                    <xdr:rowOff>19050</xdr:rowOff>
                  </from>
                  <to>
                    <xdr:col>12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12</xdr:col>
                    <xdr:colOff>219075</xdr:colOff>
                    <xdr:row>5</xdr:row>
                    <xdr:rowOff>0</xdr:rowOff>
                  </from>
                  <to>
                    <xdr:col>12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12</xdr:col>
                    <xdr:colOff>219075</xdr:colOff>
                    <xdr:row>6</xdr:row>
                    <xdr:rowOff>0</xdr:rowOff>
                  </from>
                  <to>
                    <xdr:col>12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12</xdr:col>
                    <xdr:colOff>219075</xdr:colOff>
                    <xdr:row>7</xdr:row>
                    <xdr:rowOff>0</xdr:rowOff>
                  </from>
                  <to>
                    <xdr:col>12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11</xdr:col>
                    <xdr:colOff>238125</xdr:colOff>
                    <xdr:row>6</xdr:row>
                    <xdr:rowOff>0</xdr:rowOff>
                  </from>
                  <to>
                    <xdr:col>11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11</xdr:col>
                    <xdr:colOff>238125</xdr:colOff>
                    <xdr:row>7</xdr:row>
                    <xdr:rowOff>0</xdr:rowOff>
                  </from>
                  <to>
                    <xdr:col>11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11</xdr:col>
                    <xdr:colOff>238125</xdr:colOff>
                    <xdr:row>5</xdr:row>
                    <xdr:rowOff>0</xdr:rowOff>
                  </from>
                  <to>
                    <xdr:col>11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57150</xdr:rowOff>
                  </from>
                  <to>
                    <xdr:col>11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11</xdr:col>
                    <xdr:colOff>200025</xdr:colOff>
                    <xdr:row>3</xdr:row>
                    <xdr:rowOff>38100</xdr:rowOff>
                  </from>
                  <to>
                    <xdr:col>11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12</xdr:col>
                    <xdr:colOff>209550</xdr:colOff>
                    <xdr:row>3</xdr:row>
                    <xdr:rowOff>38100</xdr:rowOff>
                  </from>
                  <to>
                    <xdr:col>12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12</xdr:col>
                    <xdr:colOff>219075</xdr:colOff>
                    <xdr:row>4</xdr:row>
                    <xdr:rowOff>19050</xdr:rowOff>
                  </from>
                  <to>
                    <xdr:col>12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12</xdr:col>
                    <xdr:colOff>219075</xdr:colOff>
                    <xdr:row>5</xdr:row>
                    <xdr:rowOff>0</xdr:rowOff>
                  </from>
                  <to>
                    <xdr:col>12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12</xdr:col>
                    <xdr:colOff>219075</xdr:colOff>
                    <xdr:row>6</xdr:row>
                    <xdr:rowOff>0</xdr:rowOff>
                  </from>
                  <to>
                    <xdr:col>12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12</xdr:col>
                    <xdr:colOff>219075</xdr:colOff>
                    <xdr:row>7</xdr:row>
                    <xdr:rowOff>0</xdr:rowOff>
                  </from>
                  <to>
                    <xdr:col>12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11</xdr:col>
                    <xdr:colOff>238125</xdr:colOff>
                    <xdr:row>6</xdr:row>
                    <xdr:rowOff>0</xdr:rowOff>
                  </from>
                  <to>
                    <xdr:col>11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11</xdr:col>
                    <xdr:colOff>238125</xdr:colOff>
                    <xdr:row>7</xdr:row>
                    <xdr:rowOff>0</xdr:rowOff>
                  </from>
                  <to>
                    <xdr:col>11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11</xdr:col>
                    <xdr:colOff>238125</xdr:colOff>
                    <xdr:row>5</xdr:row>
                    <xdr:rowOff>0</xdr:rowOff>
                  </from>
                  <to>
                    <xdr:col>11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57150</xdr:rowOff>
                  </from>
                  <to>
                    <xdr:col>11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11</xdr:col>
                    <xdr:colOff>200025</xdr:colOff>
                    <xdr:row>3</xdr:row>
                    <xdr:rowOff>38100</xdr:rowOff>
                  </from>
                  <to>
                    <xdr:col>11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12</xdr:col>
                    <xdr:colOff>209550</xdr:colOff>
                    <xdr:row>3</xdr:row>
                    <xdr:rowOff>38100</xdr:rowOff>
                  </from>
                  <to>
                    <xdr:col>12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12</xdr:col>
                    <xdr:colOff>219075</xdr:colOff>
                    <xdr:row>4</xdr:row>
                    <xdr:rowOff>19050</xdr:rowOff>
                  </from>
                  <to>
                    <xdr:col>12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12</xdr:col>
                    <xdr:colOff>219075</xdr:colOff>
                    <xdr:row>5</xdr:row>
                    <xdr:rowOff>0</xdr:rowOff>
                  </from>
                  <to>
                    <xdr:col>12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12</xdr:col>
                    <xdr:colOff>219075</xdr:colOff>
                    <xdr:row>6</xdr:row>
                    <xdr:rowOff>0</xdr:rowOff>
                  </from>
                  <to>
                    <xdr:col>12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12</xdr:col>
                    <xdr:colOff>219075</xdr:colOff>
                    <xdr:row>7</xdr:row>
                    <xdr:rowOff>0</xdr:rowOff>
                  </from>
                  <to>
                    <xdr:col>12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11</xdr:col>
                    <xdr:colOff>238125</xdr:colOff>
                    <xdr:row>6</xdr:row>
                    <xdr:rowOff>0</xdr:rowOff>
                  </from>
                  <to>
                    <xdr:col>11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11</xdr:col>
                    <xdr:colOff>238125</xdr:colOff>
                    <xdr:row>7</xdr:row>
                    <xdr:rowOff>0</xdr:rowOff>
                  </from>
                  <to>
                    <xdr:col>11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11</xdr:col>
                    <xdr:colOff>238125</xdr:colOff>
                    <xdr:row>5</xdr:row>
                    <xdr:rowOff>0</xdr:rowOff>
                  </from>
                  <to>
                    <xdr:col>11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57150</xdr:rowOff>
                  </from>
                  <to>
                    <xdr:col>11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11</xdr:col>
                    <xdr:colOff>200025</xdr:colOff>
                    <xdr:row>3</xdr:row>
                    <xdr:rowOff>38100</xdr:rowOff>
                  </from>
                  <to>
                    <xdr:col>11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12</xdr:col>
                    <xdr:colOff>209550</xdr:colOff>
                    <xdr:row>3</xdr:row>
                    <xdr:rowOff>38100</xdr:rowOff>
                  </from>
                  <to>
                    <xdr:col>12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12</xdr:col>
                    <xdr:colOff>219075</xdr:colOff>
                    <xdr:row>4</xdr:row>
                    <xdr:rowOff>19050</xdr:rowOff>
                  </from>
                  <to>
                    <xdr:col>12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12</xdr:col>
                    <xdr:colOff>219075</xdr:colOff>
                    <xdr:row>5</xdr:row>
                    <xdr:rowOff>0</xdr:rowOff>
                  </from>
                  <to>
                    <xdr:col>12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12</xdr:col>
                    <xdr:colOff>219075</xdr:colOff>
                    <xdr:row>6</xdr:row>
                    <xdr:rowOff>0</xdr:rowOff>
                  </from>
                  <to>
                    <xdr:col>12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12</xdr:col>
                    <xdr:colOff>219075</xdr:colOff>
                    <xdr:row>7</xdr:row>
                    <xdr:rowOff>0</xdr:rowOff>
                  </from>
                  <to>
                    <xdr:col>12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11</xdr:col>
                    <xdr:colOff>238125</xdr:colOff>
                    <xdr:row>6</xdr:row>
                    <xdr:rowOff>0</xdr:rowOff>
                  </from>
                  <to>
                    <xdr:col>11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11</xdr:col>
                    <xdr:colOff>238125</xdr:colOff>
                    <xdr:row>7</xdr:row>
                    <xdr:rowOff>0</xdr:rowOff>
                  </from>
                  <to>
                    <xdr:col>11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11</xdr:col>
                    <xdr:colOff>238125</xdr:colOff>
                    <xdr:row>5</xdr:row>
                    <xdr:rowOff>0</xdr:rowOff>
                  </from>
                  <to>
                    <xdr:col>11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57150</xdr:rowOff>
                  </from>
                  <to>
                    <xdr:col>11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11</xdr:col>
                    <xdr:colOff>200025</xdr:colOff>
                    <xdr:row>3</xdr:row>
                    <xdr:rowOff>38100</xdr:rowOff>
                  </from>
                  <to>
                    <xdr:col>11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12</xdr:col>
                    <xdr:colOff>209550</xdr:colOff>
                    <xdr:row>3</xdr:row>
                    <xdr:rowOff>38100</xdr:rowOff>
                  </from>
                  <to>
                    <xdr:col>12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12</xdr:col>
                    <xdr:colOff>219075</xdr:colOff>
                    <xdr:row>4</xdr:row>
                    <xdr:rowOff>19050</xdr:rowOff>
                  </from>
                  <to>
                    <xdr:col>12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12</xdr:col>
                    <xdr:colOff>219075</xdr:colOff>
                    <xdr:row>5</xdr:row>
                    <xdr:rowOff>0</xdr:rowOff>
                  </from>
                  <to>
                    <xdr:col>12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12</xdr:col>
                    <xdr:colOff>219075</xdr:colOff>
                    <xdr:row>6</xdr:row>
                    <xdr:rowOff>0</xdr:rowOff>
                  </from>
                  <to>
                    <xdr:col>12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12</xdr:col>
                    <xdr:colOff>219075</xdr:colOff>
                    <xdr:row>7</xdr:row>
                    <xdr:rowOff>0</xdr:rowOff>
                  </from>
                  <to>
                    <xdr:col>12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11</xdr:col>
                    <xdr:colOff>238125</xdr:colOff>
                    <xdr:row>6</xdr:row>
                    <xdr:rowOff>0</xdr:rowOff>
                  </from>
                  <to>
                    <xdr:col>11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11</xdr:col>
                    <xdr:colOff>238125</xdr:colOff>
                    <xdr:row>7</xdr:row>
                    <xdr:rowOff>0</xdr:rowOff>
                  </from>
                  <to>
                    <xdr:col>11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11</xdr:col>
                    <xdr:colOff>238125</xdr:colOff>
                    <xdr:row>5</xdr:row>
                    <xdr:rowOff>0</xdr:rowOff>
                  </from>
                  <to>
                    <xdr:col>11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57150</xdr:rowOff>
                  </from>
                  <to>
                    <xdr:col>11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11</xdr:col>
                    <xdr:colOff>200025</xdr:colOff>
                    <xdr:row>3</xdr:row>
                    <xdr:rowOff>38100</xdr:rowOff>
                  </from>
                  <to>
                    <xdr:col>11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12</xdr:col>
                    <xdr:colOff>209550</xdr:colOff>
                    <xdr:row>3</xdr:row>
                    <xdr:rowOff>38100</xdr:rowOff>
                  </from>
                  <to>
                    <xdr:col>12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12</xdr:col>
                    <xdr:colOff>219075</xdr:colOff>
                    <xdr:row>4</xdr:row>
                    <xdr:rowOff>19050</xdr:rowOff>
                  </from>
                  <to>
                    <xdr:col>12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12</xdr:col>
                    <xdr:colOff>219075</xdr:colOff>
                    <xdr:row>5</xdr:row>
                    <xdr:rowOff>0</xdr:rowOff>
                  </from>
                  <to>
                    <xdr:col>12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12</xdr:col>
                    <xdr:colOff>219075</xdr:colOff>
                    <xdr:row>6</xdr:row>
                    <xdr:rowOff>0</xdr:rowOff>
                  </from>
                  <to>
                    <xdr:col>12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12</xdr:col>
                    <xdr:colOff>219075</xdr:colOff>
                    <xdr:row>7</xdr:row>
                    <xdr:rowOff>0</xdr:rowOff>
                  </from>
                  <to>
                    <xdr:col>12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9"/>
  <sheetViews>
    <sheetView workbookViewId="0">
      <selection activeCell="Q24" sqref="Q24"/>
    </sheetView>
  </sheetViews>
  <sheetFormatPr defaultColWidth="9" defaultRowHeight="14.25"/>
  <cols>
    <col min="1" max="1" width="13.625" style="86" customWidth="1"/>
    <col min="2" max="2" width="8.5" style="86" customWidth="1"/>
    <col min="3" max="3" width="8.5" style="87" customWidth="1"/>
    <col min="4" max="12" width="8.5" style="86" customWidth="1"/>
    <col min="13" max="13" width="6.875" style="86" customWidth="1"/>
    <col min="14" max="14" width="6.625" style="86" customWidth="1"/>
    <col min="15" max="17" width="12.625" style="86" customWidth="1"/>
    <col min="18" max="21" width="12.625" style="233" customWidth="1"/>
    <col min="22" max="252" width="9" style="86"/>
    <col min="253" max="16384" width="9" style="89"/>
  </cols>
  <sheetData>
    <row r="1" s="86" customFormat="1" ht="29" customHeight="1" spans="1:255">
      <c r="A1" s="234" t="s">
        <v>146</v>
      </c>
      <c r="B1" s="235"/>
      <c r="C1" s="236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7"/>
      <c r="S1" s="237"/>
      <c r="T1" s="237"/>
      <c r="U1" s="237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</row>
    <row r="2" s="86" customFormat="1" ht="20" customHeight="1" spans="1:255">
      <c r="A2" s="95" t="s">
        <v>61</v>
      </c>
      <c r="B2" s="96" t="s">
        <v>62</v>
      </c>
      <c r="C2" s="97"/>
      <c r="D2" s="98"/>
      <c r="E2" s="99" t="s">
        <v>67</v>
      </c>
      <c r="F2" s="100" t="str">
        <f>首期!B5</f>
        <v>男式POLO短袖T恤</v>
      </c>
      <c r="G2" s="100"/>
      <c r="H2" s="100"/>
      <c r="I2" s="100"/>
      <c r="J2" s="100"/>
      <c r="K2" s="100"/>
      <c r="L2" s="100"/>
      <c r="M2" s="101"/>
      <c r="N2" s="238"/>
      <c r="O2" s="239" t="s">
        <v>57</v>
      </c>
      <c r="P2" s="103" t="s">
        <v>56</v>
      </c>
      <c r="Q2" s="103"/>
      <c r="R2" s="103"/>
      <c r="S2" s="103"/>
      <c r="T2" s="240"/>
      <c r="U2" s="241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</row>
    <row r="3" s="86" customFormat="1" ht="16.5" spans="1:255">
      <c r="A3" s="106" t="s">
        <v>148</v>
      </c>
      <c r="B3" s="107" t="s">
        <v>149</v>
      </c>
      <c r="C3" s="108"/>
      <c r="D3" s="107"/>
      <c r="E3" s="107"/>
      <c r="F3" s="107"/>
      <c r="G3" s="107"/>
      <c r="H3" s="107"/>
      <c r="I3" s="107"/>
      <c r="J3" s="107"/>
      <c r="K3" s="107"/>
      <c r="L3" s="107"/>
      <c r="M3" s="109"/>
      <c r="N3" s="242"/>
      <c r="O3" s="243"/>
      <c r="P3" s="243"/>
      <c r="Q3" s="243"/>
      <c r="R3" s="243"/>
      <c r="S3" s="244"/>
      <c r="T3" s="245"/>
      <c r="U3" s="246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</row>
    <row r="4" s="86" customFormat="1" ht="16.5" spans="1:255">
      <c r="A4" s="106"/>
      <c r="B4" s="115" t="s">
        <v>109</v>
      </c>
      <c r="C4" s="115" t="s">
        <v>110</v>
      </c>
      <c r="D4" s="116" t="s">
        <v>111</v>
      </c>
      <c r="E4" s="115" t="s">
        <v>112</v>
      </c>
      <c r="F4" s="115" t="s">
        <v>113</v>
      </c>
      <c r="G4" s="115" t="s">
        <v>150</v>
      </c>
      <c r="H4" s="115" t="s">
        <v>115</v>
      </c>
      <c r="I4" s="115" t="s">
        <v>116</v>
      </c>
      <c r="J4" s="115" t="s">
        <v>117</v>
      </c>
      <c r="K4" s="115" t="s">
        <v>118</v>
      </c>
      <c r="L4" s="115" t="s">
        <v>119</v>
      </c>
      <c r="M4" s="117" t="s">
        <v>151</v>
      </c>
      <c r="N4" s="242"/>
      <c r="O4" s="247"/>
      <c r="P4" s="248"/>
      <c r="Q4" s="248"/>
      <c r="R4" s="248"/>
      <c r="S4" s="249"/>
      <c r="T4" s="248"/>
      <c r="U4" s="250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</row>
    <row r="5" s="86" customFormat="1" ht="20" customHeight="1" spans="1:255">
      <c r="A5" s="106"/>
      <c r="B5" s="115" t="s">
        <v>153</v>
      </c>
      <c r="C5" s="115" t="s">
        <v>154</v>
      </c>
      <c r="D5" s="116" t="s">
        <v>155</v>
      </c>
      <c r="E5" s="115" t="s">
        <v>156</v>
      </c>
      <c r="F5" s="115" t="s">
        <v>157</v>
      </c>
      <c r="G5" s="115" t="s">
        <v>158</v>
      </c>
      <c r="H5" s="115" t="s">
        <v>159</v>
      </c>
      <c r="I5" s="115" t="s">
        <v>160</v>
      </c>
      <c r="J5" s="115" t="s">
        <v>161</v>
      </c>
      <c r="K5" s="115" t="s">
        <v>162</v>
      </c>
      <c r="L5" s="115" t="s">
        <v>163</v>
      </c>
      <c r="M5" s="117"/>
      <c r="N5" s="110"/>
      <c r="O5" s="243"/>
      <c r="P5" s="243"/>
      <c r="Q5" s="243"/>
      <c r="R5" s="243"/>
      <c r="S5" s="244"/>
      <c r="T5" s="121"/>
      <c r="U5" s="251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</row>
    <row r="6" s="232" customFormat="1" ht="25" customHeight="1" spans="1:255">
      <c r="A6" s="252" t="s">
        <v>166</v>
      </c>
      <c r="B6" s="253">
        <f>C6-2</f>
        <v>66.5</v>
      </c>
      <c r="C6" s="253">
        <f>D6-2</f>
        <v>68.5</v>
      </c>
      <c r="D6" s="254">
        <v>70.5</v>
      </c>
      <c r="E6" s="253">
        <f>D6+2</f>
        <v>72.5</v>
      </c>
      <c r="F6" s="253">
        <f>E6+2</f>
        <v>74.5</v>
      </c>
      <c r="G6" s="253">
        <f t="shared" ref="G6:L6" si="0">F6+1</f>
        <v>75.5</v>
      </c>
      <c r="H6" s="253">
        <f t="shared" si="0"/>
        <v>76.5</v>
      </c>
      <c r="I6" s="253">
        <f t="shared" si="0"/>
        <v>77.5</v>
      </c>
      <c r="J6" s="253">
        <f t="shared" si="0"/>
        <v>78.5</v>
      </c>
      <c r="K6" s="253">
        <f t="shared" si="0"/>
        <v>79.5</v>
      </c>
      <c r="L6" s="253">
        <f t="shared" si="0"/>
        <v>80.5</v>
      </c>
      <c r="M6" s="255" t="s">
        <v>167</v>
      </c>
      <c r="N6" s="256"/>
      <c r="O6" s="257"/>
      <c r="P6" s="257"/>
      <c r="Q6" s="257"/>
      <c r="R6" s="257"/>
      <c r="S6" s="258"/>
      <c r="T6" s="259"/>
      <c r="U6" s="260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1"/>
      <c r="BS6" s="261"/>
      <c r="BT6" s="261"/>
      <c r="BU6" s="261"/>
      <c r="BV6" s="261"/>
      <c r="BW6" s="261"/>
      <c r="BX6" s="261"/>
      <c r="BY6" s="261"/>
      <c r="BZ6" s="261"/>
      <c r="CA6" s="261"/>
      <c r="CB6" s="261"/>
      <c r="CC6" s="261"/>
      <c r="CD6" s="261"/>
      <c r="CE6" s="261"/>
      <c r="CF6" s="261"/>
      <c r="CG6" s="261"/>
      <c r="CH6" s="261"/>
      <c r="CI6" s="261"/>
      <c r="CJ6" s="261"/>
      <c r="CK6" s="261"/>
      <c r="CL6" s="261"/>
      <c r="CM6" s="261"/>
      <c r="CN6" s="261"/>
      <c r="CO6" s="261"/>
      <c r="CP6" s="261"/>
      <c r="CQ6" s="261"/>
      <c r="CR6" s="261"/>
      <c r="CS6" s="261"/>
      <c r="CT6" s="261"/>
      <c r="CU6" s="261"/>
      <c r="CV6" s="261"/>
      <c r="CW6" s="261"/>
      <c r="CX6" s="261"/>
      <c r="CY6" s="261"/>
      <c r="CZ6" s="261"/>
      <c r="DA6" s="261"/>
      <c r="DB6" s="261"/>
      <c r="DC6" s="261"/>
      <c r="DD6" s="261"/>
      <c r="DE6" s="261"/>
      <c r="DF6" s="261"/>
      <c r="DG6" s="261"/>
      <c r="DH6" s="261"/>
      <c r="DI6" s="261"/>
      <c r="DJ6" s="261"/>
      <c r="DK6" s="261"/>
      <c r="DL6" s="261"/>
      <c r="DM6" s="261"/>
      <c r="DN6" s="261"/>
      <c r="DO6" s="261"/>
      <c r="DP6" s="261"/>
      <c r="DQ6" s="261"/>
      <c r="DR6" s="261"/>
      <c r="DS6" s="261"/>
      <c r="DT6" s="261"/>
      <c r="DU6" s="261"/>
      <c r="DV6" s="261"/>
      <c r="DW6" s="261"/>
      <c r="DX6" s="261"/>
      <c r="DY6" s="261"/>
      <c r="DZ6" s="261"/>
      <c r="EA6" s="261"/>
      <c r="EB6" s="261"/>
      <c r="EC6" s="261"/>
      <c r="ED6" s="261"/>
      <c r="EE6" s="261"/>
      <c r="EF6" s="261"/>
      <c r="EG6" s="261"/>
      <c r="EH6" s="261"/>
      <c r="EI6" s="261"/>
      <c r="EJ6" s="261"/>
      <c r="EK6" s="261"/>
      <c r="EL6" s="261"/>
      <c r="EM6" s="261"/>
      <c r="EN6" s="261"/>
      <c r="EO6" s="261"/>
      <c r="EP6" s="261"/>
      <c r="EQ6" s="261"/>
      <c r="ER6" s="261"/>
      <c r="ES6" s="261"/>
      <c r="ET6" s="261"/>
      <c r="EU6" s="261"/>
      <c r="EV6" s="261"/>
      <c r="EW6" s="261"/>
      <c r="EX6" s="261"/>
      <c r="EY6" s="261"/>
      <c r="EZ6" s="261"/>
      <c r="FA6" s="261"/>
      <c r="FB6" s="261"/>
      <c r="FC6" s="261"/>
      <c r="FD6" s="261"/>
      <c r="FE6" s="261"/>
      <c r="FF6" s="261"/>
      <c r="FG6" s="261"/>
      <c r="FH6" s="261"/>
      <c r="FI6" s="261"/>
      <c r="FJ6" s="261"/>
      <c r="FK6" s="261"/>
      <c r="FL6" s="261"/>
      <c r="FM6" s="261"/>
      <c r="FN6" s="261"/>
      <c r="FO6" s="261"/>
      <c r="FP6" s="261"/>
      <c r="FQ6" s="261"/>
      <c r="FR6" s="261"/>
      <c r="FS6" s="261"/>
      <c r="FT6" s="261"/>
      <c r="FU6" s="261"/>
      <c r="FV6" s="261"/>
      <c r="FW6" s="261"/>
      <c r="FX6" s="261"/>
      <c r="FY6" s="261"/>
      <c r="FZ6" s="261"/>
      <c r="GA6" s="261"/>
      <c r="GB6" s="261"/>
      <c r="GC6" s="261"/>
      <c r="GD6" s="261"/>
      <c r="GE6" s="261"/>
      <c r="GF6" s="261"/>
      <c r="GG6" s="261"/>
      <c r="GH6" s="261"/>
      <c r="GI6" s="261"/>
      <c r="GJ6" s="261"/>
      <c r="GK6" s="261"/>
      <c r="GL6" s="261"/>
      <c r="GM6" s="261"/>
      <c r="GN6" s="261"/>
      <c r="GO6" s="261"/>
      <c r="GP6" s="261"/>
      <c r="GQ6" s="261"/>
      <c r="GR6" s="261"/>
      <c r="GS6" s="261"/>
      <c r="GT6" s="261"/>
      <c r="GU6" s="261"/>
      <c r="GV6" s="261"/>
      <c r="GW6" s="261"/>
      <c r="GX6" s="261"/>
      <c r="GY6" s="261"/>
      <c r="GZ6" s="261"/>
      <c r="HA6" s="261"/>
      <c r="HB6" s="261"/>
      <c r="HC6" s="261"/>
      <c r="HD6" s="261"/>
      <c r="HE6" s="261"/>
      <c r="HF6" s="261"/>
      <c r="HG6" s="261"/>
      <c r="HH6" s="261"/>
      <c r="HI6" s="261"/>
      <c r="HJ6" s="261"/>
      <c r="HK6" s="261"/>
      <c r="HL6" s="261"/>
      <c r="HM6" s="261"/>
      <c r="HN6" s="261"/>
      <c r="HO6" s="261"/>
      <c r="HP6" s="261"/>
      <c r="HQ6" s="261"/>
      <c r="HR6" s="261"/>
      <c r="HS6" s="261"/>
      <c r="HT6" s="261"/>
      <c r="HU6" s="261"/>
      <c r="HV6" s="261"/>
      <c r="HW6" s="261"/>
      <c r="HX6" s="261"/>
      <c r="HY6" s="261"/>
      <c r="HZ6" s="261"/>
      <c r="IA6" s="261"/>
      <c r="IB6" s="261"/>
      <c r="IC6" s="261"/>
      <c r="ID6" s="261"/>
      <c r="IE6" s="261"/>
      <c r="IF6" s="261"/>
      <c r="IG6" s="261"/>
      <c r="IH6" s="261"/>
      <c r="II6" s="261"/>
      <c r="IJ6" s="261"/>
      <c r="IK6" s="261"/>
      <c r="IL6" s="261"/>
      <c r="IM6" s="261"/>
      <c r="IN6" s="261"/>
      <c r="IO6" s="261"/>
      <c r="IP6" s="261"/>
      <c r="IQ6" s="261"/>
      <c r="IR6" s="261"/>
      <c r="IS6" s="261"/>
      <c r="IT6" s="261"/>
      <c r="IU6" s="261"/>
    </row>
    <row r="7" s="232" customFormat="1" ht="25" customHeight="1" spans="1:255">
      <c r="A7" s="262" t="s">
        <v>170</v>
      </c>
      <c r="B7" s="263">
        <f t="shared" ref="B7:B9" si="1">C7-4</f>
        <v>100</v>
      </c>
      <c r="C7" s="263">
        <f t="shared" ref="C7:C9" si="2">D7-4</f>
        <v>104</v>
      </c>
      <c r="D7" s="264">
        <v>108</v>
      </c>
      <c r="E7" s="263">
        <f t="shared" ref="E7:E9" si="3">D7+4</f>
        <v>112</v>
      </c>
      <c r="F7" s="263">
        <f>E7+4</f>
        <v>116</v>
      </c>
      <c r="G7" s="263">
        <f t="shared" ref="G7:L7" si="4">F7+6</f>
        <v>122</v>
      </c>
      <c r="H7" s="263">
        <f t="shared" si="4"/>
        <v>128</v>
      </c>
      <c r="I7" s="263">
        <f t="shared" si="4"/>
        <v>134</v>
      </c>
      <c r="J7" s="263">
        <f t="shared" si="4"/>
        <v>140</v>
      </c>
      <c r="K7" s="263">
        <f t="shared" si="4"/>
        <v>146</v>
      </c>
      <c r="L7" s="263">
        <f t="shared" si="4"/>
        <v>152</v>
      </c>
      <c r="M7" s="255" t="s">
        <v>167</v>
      </c>
      <c r="N7" s="256"/>
      <c r="O7" s="257"/>
      <c r="P7" s="257"/>
      <c r="Q7" s="257"/>
      <c r="R7" s="257"/>
      <c r="S7" s="258"/>
      <c r="T7" s="259"/>
      <c r="U7" s="260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  <c r="BZ7" s="261"/>
      <c r="CA7" s="261"/>
      <c r="CB7" s="261"/>
      <c r="CC7" s="261"/>
      <c r="CD7" s="261"/>
      <c r="CE7" s="261"/>
      <c r="CF7" s="261"/>
      <c r="CG7" s="261"/>
      <c r="CH7" s="261"/>
      <c r="CI7" s="261"/>
      <c r="CJ7" s="261"/>
      <c r="CK7" s="261"/>
      <c r="CL7" s="261"/>
      <c r="CM7" s="261"/>
      <c r="CN7" s="261"/>
      <c r="CO7" s="261"/>
      <c r="CP7" s="261"/>
      <c r="CQ7" s="261"/>
      <c r="CR7" s="261"/>
      <c r="CS7" s="261"/>
      <c r="CT7" s="261"/>
      <c r="CU7" s="261"/>
      <c r="CV7" s="261"/>
      <c r="CW7" s="261"/>
      <c r="CX7" s="261"/>
      <c r="CY7" s="261"/>
      <c r="CZ7" s="261"/>
      <c r="DA7" s="261"/>
      <c r="DB7" s="261"/>
      <c r="DC7" s="261"/>
      <c r="DD7" s="261"/>
      <c r="DE7" s="261"/>
      <c r="DF7" s="261"/>
      <c r="DG7" s="261"/>
      <c r="DH7" s="261"/>
      <c r="DI7" s="261"/>
      <c r="DJ7" s="261"/>
      <c r="DK7" s="261"/>
      <c r="DL7" s="261"/>
      <c r="DM7" s="261"/>
      <c r="DN7" s="261"/>
      <c r="DO7" s="261"/>
      <c r="DP7" s="261"/>
      <c r="DQ7" s="261"/>
      <c r="DR7" s="261"/>
      <c r="DS7" s="261"/>
      <c r="DT7" s="261"/>
      <c r="DU7" s="261"/>
      <c r="DV7" s="261"/>
      <c r="DW7" s="261"/>
      <c r="DX7" s="261"/>
      <c r="DY7" s="261"/>
      <c r="DZ7" s="261"/>
      <c r="EA7" s="261"/>
      <c r="EB7" s="261"/>
      <c r="EC7" s="261"/>
      <c r="ED7" s="261"/>
      <c r="EE7" s="261"/>
      <c r="EF7" s="261"/>
      <c r="EG7" s="261"/>
      <c r="EH7" s="261"/>
      <c r="EI7" s="261"/>
      <c r="EJ7" s="261"/>
      <c r="EK7" s="261"/>
      <c r="EL7" s="261"/>
      <c r="EM7" s="261"/>
      <c r="EN7" s="261"/>
      <c r="EO7" s="261"/>
      <c r="EP7" s="261"/>
      <c r="EQ7" s="261"/>
      <c r="ER7" s="261"/>
      <c r="ES7" s="261"/>
      <c r="ET7" s="261"/>
      <c r="EU7" s="261"/>
      <c r="EV7" s="261"/>
      <c r="EW7" s="261"/>
      <c r="EX7" s="261"/>
      <c r="EY7" s="261"/>
      <c r="EZ7" s="261"/>
      <c r="FA7" s="261"/>
      <c r="FB7" s="261"/>
      <c r="FC7" s="261"/>
      <c r="FD7" s="261"/>
      <c r="FE7" s="261"/>
      <c r="FF7" s="261"/>
      <c r="FG7" s="261"/>
      <c r="FH7" s="261"/>
      <c r="FI7" s="261"/>
      <c r="FJ7" s="261"/>
      <c r="FK7" s="261"/>
      <c r="FL7" s="261"/>
      <c r="FM7" s="261"/>
      <c r="FN7" s="261"/>
      <c r="FO7" s="261"/>
      <c r="FP7" s="261"/>
      <c r="FQ7" s="261"/>
      <c r="FR7" s="261"/>
      <c r="FS7" s="261"/>
      <c r="FT7" s="261"/>
      <c r="FU7" s="261"/>
      <c r="FV7" s="261"/>
      <c r="FW7" s="261"/>
      <c r="FX7" s="261"/>
      <c r="FY7" s="261"/>
      <c r="FZ7" s="261"/>
      <c r="GA7" s="261"/>
      <c r="GB7" s="261"/>
      <c r="GC7" s="261"/>
      <c r="GD7" s="261"/>
      <c r="GE7" s="261"/>
      <c r="GF7" s="261"/>
      <c r="GG7" s="261"/>
      <c r="GH7" s="261"/>
      <c r="GI7" s="261"/>
      <c r="GJ7" s="261"/>
      <c r="GK7" s="261"/>
      <c r="GL7" s="261"/>
      <c r="GM7" s="261"/>
      <c r="GN7" s="261"/>
      <c r="GO7" s="261"/>
      <c r="GP7" s="261"/>
      <c r="GQ7" s="261"/>
      <c r="GR7" s="261"/>
      <c r="GS7" s="261"/>
      <c r="GT7" s="261"/>
      <c r="GU7" s="261"/>
      <c r="GV7" s="261"/>
      <c r="GW7" s="261"/>
      <c r="GX7" s="261"/>
      <c r="GY7" s="261"/>
      <c r="GZ7" s="261"/>
      <c r="HA7" s="261"/>
      <c r="HB7" s="261"/>
      <c r="HC7" s="261"/>
      <c r="HD7" s="261"/>
      <c r="HE7" s="261"/>
      <c r="HF7" s="261"/>
      <c r="HG7" s="261"/>
      <c r="HH7" s="261"/>
      <c r="HI7" s="261"/>
      <c r="HJ7" s="261"/>
      <c r="HK7" s="261"/>
      <c r="HL7" s="261"/>
      <c r="HM7" s="261"/>
      <c r="HN7" s="261"/>
      <c r="HO7" s="261"/>
      <c r="HP7" s="261"/>
      <c r="HQ7" s="261"/>
      <c r="HR7" s="261"/>
      <c r="HS7" s="261"/>
      <c r="HT7" s="261"/>
      <c r="HU7" s="261"/>
      <c r="HV7" s="261"/>
      <c r="HW7" s="261"/>
      <c r="HX7" s="261"/>
      <c r="HY7" s="261"/>
      <c r="HZ7" s="261"/>
      <c r="IA7" s="261"/>
      <c r="IB7" s="261"/>
      <c r="IC7" s="261"/>
      <c r="ID7" s="261"/>
      <c r="IE7" s="261"/>
      <c r="IF7" s="261"/>
      <c r="IG7" s="261"/>
      <c r="IH7" s="261"/>
      <c r="II7" s="261"/>
      <c r="IJ7" s="261"/>
      <c r="IK7" s="261"/>
      <c r="IL7" s="261"/>
      <c r="IM7" s="261"/>
      <c r="IN7" s="261"/>
      <c r="IO7" s="261"/>
      <c r="IP7" s="261"/>
      <c r="IQ7" s="261"/>
      <c r="IR7" s="261"/>
      <c r="IS7" s="261"/>
      <c r="IT7" s="261"/>
      <c r="IU7" s="261"/>
    </row>
    <row r="8" s="232" customFormat="1" ht="25" customHeight="1" spans="1:255">
      <c r="A8" s="262" t="s">
        <v>173</v>
      </c>
      <c r="B8" s="263">
        <f t="shared" si="1"/>
        <v>98</v>
      </c>
      <c r="C8" s="263">
        <f t="shared" si="2"/>
        <v>102</v>
      </c>
      <c r="D8" s="264">
        <v>106</v>
      </c>
      <c r="E8" s="263">
        <f t="shared" si="3"/>
        <v>110</v>
      </c>
      <c r="F8" s="263">
        <f>E8+5</f>
        <v>115</v>
      </c>
      <c r="G8" s="263">
        <f t="shared" ref="G8:L8" si="5">F8+6</f>
        <v>121</v>
      </c>
      <c r="H8" s="263">
        <f t="shared" si="5"/>
        <v>127</v>
      </c>
      <c r="I8" s="263">
        <f t="shared" si="5"/>
        <v>133</v>
      </c>
      <c r="J8" s="263">
        <f t="shared" si="5"/>
        <v>139</v>
      </c>
      <c r="K8" s="263">
        <f t="shared" si="5"/>
        <v>145</v>
      </c>
      <c r="L8" s="263">
        <f t="shared" si="5"/>
        <v>151</v>
      </c>
      <c r="M8" s="255" t="s">
        <v>167</v>
      </c>
      <c r="N8" s="256"/>
      <c r="O8" s="257"/>
      <c r="P8" s="257"/>
      <c r="Q8" s="257"/>
      <c r="R8" s="257"/>
      <c r="S8" s="258"/>
      <c r="T8" s="259"/>
      <c r="U8" s="260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261"/>
      <c r="BR8" s="261"/>
      <c r="BS8" s="261"/>
      <c r="BT8" s="261"/>
      <c r="BU8" s="261"/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1"/>
      <c r="CG8" s="261"/>
      <c r="CH8" s="261"/>
      <c r="CI8" s="261"/>
      <c r="CJ8" s="261"/>
      <c r="CK8" s="261"/>
      <c r="CL8" s="261"/>
      <c r="CM8" s="261"/>
      <c r="CN8" s="261"/>
      <c r="CO8" s="261"/>
      <c r="CP8" s="261"/>
      <c r="CQ8" s="261"/>
      <c r="CR8" s="261"/>
      <c r="CS8" s="261"/>
      <c r="CT8" s="261"/>
      <c r="CU8" s="261"/>
      <c r="CV8" s="261"/>
      <c r="CW8" s="261"/>
      <c r="CX8" s="261"/>
      <c r="CY8" s="261"/>
      <c r="CZ8" s="261"/>
      <c r="DA8" s="261"/>
      <c r="DB8" s="261"/>
      <c r="DC8" s="261"/>
      <c r="DD8" s="261"/>
      <c r="DE8" s="261"/>
      <c r="DF8" s="261"/>
      <c r="DG8" s="261"/>
      <c r="DH8" s="261"/>
      <c r="DI8" s="261"/>
      <c r="DJ8" s="261"/>
      <c r="DK8" s="261"/>
      <c r="DL8" s="261"/>
      <c r="DM8" s="261"/>
      <c r="DN8" s="261"/>
      <c r="DO8" s="261"/>
      <c r="DP8" s="261"/>
      <c r="DQ8" s="261"/>
      <c r="DR8" s="261"/>
      <c r="DS8" s="261"/>
      <c r="DT8" s="261"/>
      <c r="DU8" s="261"/>
      <c r="DV8" s="261"/>
      <c r="DW8" s="261"/>
      <c r="DX8" s="261"/>
      <c r="DY8" s="261"/>
      <c r="DZ8" s="261"/>
      <c r="EA8" s="261"/>
      <c r="EB8" s="261"/>
      <c r="EC8" s="261"/>
      <c r="ED8" s="261"/>
      <c r="EE8" s="261"/>
      <c r="EF8" s="261"/>
      <c r="EG8" s="261"/>
      <c r="EH8" s="261"/>
      <c r="EI8" s="261"/>
      <c r="EJ8" s="261"/>
      <c r="EK8" s="261"/>
      <c r="EL8" s="261"/>
      <c r="EM8" s="261"/>
      <c r="EN8" s="261"/>
      <c r="EO8" s="261"/>
      <c r="EP8" s="261"/>
      <c r="EQ8" s="261"/>
      <c r="ER8" s="261"/>
      <c r="ES8" s="261"/>
      <c r="ET8" s="261"/>
      <c r="EU8" s="261"/>
      <c r="EV8" s="261"/>
      <c r="EW8" s="261"/>
      <c r="EX8" s="261"/>
      <c r="EY8" s="261"/>
      <c r="EZ8" s="261"/>
      <c r="FA8" s="261"/>
      <c r="FB8" s="261"/>
      <c r="FC8" s="261"/>
      <c r="FD8" s="261"/>
      <c r="FE8" s="261"/>
      <c r="FF8" s="261"/>
      <c r="FG8" s="261"/>
      <c r="FH8" s="261"/>
      <c r="FI8" s="261"/>
      <c r="FJ8" s="261"/>
      <c r="FK8" s="261"/>
      <c r="FL8" s="261"/>
      <c r="FM8" s="261"/>
      <c r="FN8" s="261"/>
      <c r="FO8" s="261"/>
      <c r="FP8" s="261"/>
      <c r="FQ8" s="261"/>
      <c r="FR8" s="261"/>
      <c r="FS8" s="261"/>
      <c r="FT8" s="261"/>
      <c r="FU8" s="261"/>
      <c r="FV8" s="261"/>
      <c r="FW8" s="261"/>
      <c r="FX8" s="261"/>
      <c r="FY8" s="261"/>
      <c r="FZ8" s="261"/>
      <c r="GA8" s="261"/>
      <c r="GB8" s="261"/>
      <c r="GC8" s="261"/>
      <c r="GD8" s="261"/>
      <c r="GE8" s="261"/>
      <c r="GF8" s="261"/>
      <c r="GG8" s="261"/>
      <c r="GH8" s="261"/>
      <c r="GI8" s="261"/>
      <c r="GJ8" s="261"/>
      <c r="GK8" s="261"/>
      <c r="GL8" s="261"/>
      <c r="GM8" s="261"/>
      <c r="GN8" s="261"/>
      <c r="GO8" s="261"/>
      <c r="GP8" s="261"/>
      <c r="GQ8" s="261"/>
      <c r="GR8" s="261"/>
      <c r="GS8" s="261"/>
      <c r="GT8" s="261"/>
      <c r="GU8" s="261"/>
      <c r="GV8" s="261"/>
      <c r="GW8" s="261"/>
      <c r="GX8" s="261"/>
      <c r="GY8" s="261"/>
      <c r="GZ8" s="261"/>
      <c r="HA8" s="261"/>
      <c r="HB8" s="261"/>
      <c r="HC8" s="261"/>
      <c r="HD8" s="261"/>
      <c r="HE8" s="261"/>
      <c r="HF8" s="261"/>
      <c r="HG8" s="261"/>
      <c r="HH8" s="261"/>
      <c r="HI8" s="261"/>
      <c r="HJ8" s="261"/>
      <c r="HK8" s="261"/>
      <c r="HL8" s="261"/>
      <c r="HM8" s="261"/>
      <c r="HN8" s="261"/>
      <c r="HO8" s="261"/>
      <c r="HP8" s="261"/>
      <c r="HQ8" s="261"/>
      <c r="HR8" s="261"/>
      <c r="HS8" s="261"/>
      <c r="HT8" s="261"/>
      <c r="HU8" s="261"/>
      <c r="HV8" s="261"/>
      <c r="HW8" s="261"/>
      <c r="HX8" s="261"/>
      <c r="HY8" s="261"/>
      <c r="HZ8" s="261"/>
      <c r="IA8" s="261"/>
      <c r="IB8" s="261"/>
      <c r="IC8" s="261"/>
      <c r="ID8" s="261"/>
      <c r="IE8" s="261"/>
      <c r="IF8" s="261"/>
      <c r="IG8" s="261"/>
      <c r="IH8" s="261"/>
      <c r="II8" s="261"/>
      <c r="IJ8" s="261"/>
      <c r="IK8" s="261"/>
      <c r="IL8" s="261"/>
      <c r="IM8" s="261"/>
      <c r="IN8" s="261"/>
      <c r="IO8" s="261"/>
      <c r="IP8" s="261"/>
      <c r="IQ8" s="261"/>
      <c r="IR8" s="261"/>
      <c r="IS8" s="261"/>
      <c r="IT8" s="261"/>
      <c r="IU8" s="261"/>
    </row>
    <row r="9" s="232" customFormat="1" ht="25" customHeight="1" spans="1:255">
      <c r="A9" s="262" t="s">
        <v>174</v>
      </c>
      <c r="B9" s="263">
        <f t="shared" si="1"/>
        <v>98</v>
      </c>
      <c r="C9" s="263">
        <f t="shared" si="2"/>
        <v>102</v>
      </c>
      <c r="D9" s="264">
        <v>106</v>
      </c>
      <c r="E9" s="263">
        <f t="shared" si="3"/>
        <v>110</v>
      </c>
      <c r="F9" s="263">
        <f>E9+5</f>
        <v>115</v>
      </c>
      <c r="G9" s="263">
        <f t="shared" ref="G9:L9" si="6">F9+6</f>
        <v>121</v>
      </c>
      <c r="H9" s="263">
        <f t="shared" si="6"/>
        <v>127</v>
      </c>
      <c r="I9" s="263">
        <f t="shared" si="6"/>
        <v>133</v>
      </c>
      <c r="J9" s="263">
        <f t="shared" si="6"/>
        <v>139</v>
      </c>
      <c r="K9" s="263">
        <f t="shared" si="6"/>
        <v>145</v>
      </c>
      <c r="L9" s="263">
        <f t="shared" si="6"/>
        <v>151</v>
      </c>
      <c r="M9" s="255" t="s">
        <v>175</v>
      </c>
      <c r="N9" s="256"/>
      <c r="O9" s="257"/>
      <c r="P9" s="257"/>
      <c r="Q9" s="257"/>
      <c r="R9" s="257"/>
      <c r="S9" s="258"/>
      <c r="T9" s="259"/>
      <c r="U9" s="260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1"/>
      <c r="AH9" s="261"/>
      <c r="AI9" s="261"/>
      <c r="AJ9" s="261"/>
      <c r="AK9" s="261"/>
      <c r="AL9" s="261"/>
      <c r="AM9" s="261"/>
      <c r="AN9" s="261"/>
      <c r="AO9" s="261"/>
      <c r="AP9" s="261"/>
      <c r="AQ9" s="261"/>
      <c r="AR9" s="261"/>
      <c r="AS9" s="261"/>
      <c r="AT9" s="261"/>
      <c r="AU9" s="261"/>
      <c r="AV9" s="261"/>
      <c r="AW9" s="261"/>
      <c r="AX9" s="261"/>
      <c r="AY9" s="261"/>
      <c r="AZ9" s="261"/>
      <c r="BA9" s="261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  <c r="BS9" s="261"/>
      <c r="BT9" s="261"/>
      <c r="BU9" s="261"/>
      <c r="BV9" s="261"/>
      <c r="BW9" s="261"/>
      <c r="BX9" s="261"/>
      <c r="BY9" s="261"/>
      <c r="BZ9" s="261"/>
      <c r="CA9" s="261"/>
      <c r="CB9" s="261"/>
      <c r="CC9" s="261"/>
      <c r="CD9" s="261"/>
      <c r="CE9" s="261"/>
      <c r="CF9" s="261"/>
      <c r="CG9" s="261"/>
      <c r="CH9" s="261"/>
      <c r="CI9" s="261"/>
      <c r="CJ9" s="261"/>
      <c r="CK9" s="261"/>
      <c r="CL9" s="261"/>
      <c r="CM9" s="261"/>
      <c r="CN9" s="261"/>
      <c r="CO9" s="261"/>
      <c r="CP9" s="261"/>
      <c r="CQ9" s="261"/>
      <c r="CR9" s="261"/>
      <c r="CS9" s="261"/>
      <c r="CT9" s="261"/>
      <c r="CU9" s="261"/>
      <c r="CV9" s="261"/>
      <c r="CW9" s="261"/>
      <c r="CX9" s="261"/>
      <c r="CY9" s="261"/>
      <c r="CZ9" s="261"/>
      <c r="DA9" s="261"/>
      <c r="DB9" s="261"/>
      <c r="DC9" s="261"/>
      <c r="DD9" s="261"/>
      <c r="DE9" s="261"/>
      <c r="DF9" s="261"/>
      <c r="DG9" s="261"/>
      <c r="DH9" s="261"/>
      <c r="DI9" s="261"/>
      <c r="DJ9" s="261"/>
      <c r="DK9" s="261"/>
      <c r="DL9" s="261"/>
      <c r="DM9" s="261"/>
      <c r="DN9" s="261"/>
      <c r="DO9" s="261"/>
      <c r="DP9" s="261"/>
      <c r="DQ9" s="261"/>
      <c r="DR9" s="261"/>
      <c r="DS9" s="261"/>
      <c r="DT9" s="261"/>
      <c r="DU9" s="261"/>
      <c r="DV9" s="261"/>
      <c r="DW9" s="261"/>
      <c r="DX9" s="261"/>
      <c r="DY9" s="261"/>
      <c r="DZ9" s="261"/>
      <c r="EA9" s="261"/>
      <c r="EB9" s="261"/>
      <c r="EC9" s="261"/>
      <c r="ED9" s="261"/>
      <c r="EE9" s="261"/>
      <c r="EF9" s="261"/>
      <c r="EG9" s="261"/>
      <c r="EH9" s="261"/>
      <c r="EI9" s="261"/>
      <c r="EJ9" s="261"/>
      <c r="EK9" s="261"/>
      <c r="EL9" s="261"/>
      <c r="EM9" s="261"/>
      <c r="EN9" s="261"/>
      <c r="EO9" s="261"/>
      <c r="EP9" s="261"/>
      <c r="EQ9" s="261"/>
      <c r="ER9" s="261"/>
      <c r="ES9" s="261"/>
      <c r="ET9" s="261"/>
      <c r="EU9" s="261"/>
      <c r="EV9" s="261"/>
      <c r="EW9" s="261"/>
      <c r="EX9" s="261"/>
      <c r="EY9" s="261"/>
      <c r="EZ9" s="261"/>
      <c r="FA9" s="261"/>
      <c r="FB9" s="261"/>
      <c r="FC9" s="261"/>
      <c r="FD9" s="261"/>
      <c r="FE9" s="261"/>
      <c r="FF9" s="261"/>
      <c r="FG9" s="261"/>
      <c r="FH9" s="261"/>
      <c r="FI9" s="261"/>
      <c r="FJ9" s="261"/>
      <c r="FK9" s="261"/>
      <c r="FL9" s="261"/>
      <c r="FM9" s="261"/>
      <c r="FN9" s="261"/>
      <c r="FO9" s="261"/>
      <c r="FP9" s="261"/>
      <c r="FQ9" s="261"/>
      <c r="FR9" s="261"/>
      <c r="FS9" s="261"/>
      <c r="FT9" s="261"/>
      <c r="FU9" s="261"/>
      <c r="FV9" s="261"/>
      <c r="FW9" s="261"/>
      <c r="FX9" s="261"/>
      <c r="FY9" s="261"/>
      <c r="FZ9" s="261"/>
      <c r="GA9" s="261"/>
      <c r="GB9" s="261"/>
      <c r="GC9" s="261"/>
      <c r="GD9" s="261"/>
      <c r="GE9" s="261"/>
      <c r="GF9" s="261"/>
      <c r="GG9" s="261"/>
      <c r="GH9" s="261"/>
      <c r="GI9" s="261"/>
      <c r="GJ9" s="261"/>
      <c r="GK9" s="261"/>
      <c r="GL9" s="261"/>
      <c r="GM9" s="261"/>
      <c r="GN9" s="261"/>
      <c r="GO9" s="261"/>
      <c r="GP9" s="261"/>
      <c r="GQ9" s="261"/>
      <c r="GR9" s="261"/>
      <c r="GS9" s="261"/>
      <c r="GT9" s="261"/>
      <c r="GU9" s="261"/>
      <c r="GV9" s="261"/>
      <c r="GW9" s="261"/>
      <c r="GX9" s="261"/>
      <c r="GY9" s="261"/>
      <c r="GZ9" s="261"/>
      <c r="HA9" s="261"/>
      <c r="HB9" s="261"/>
      <c r="HC9" s="261"/>
      <c r="HD9" s="261"/>
      <c r="HE9" s="261"/>
      <c r="HF9" s="261"/>
      <c r="HG9" s="261"/>
      <c r="HH9" s="261"/>
      <c r="HI9" s="261"/>
      <c r="HJ9" s="261"/>
      <c r="HK9" s="261"/>
      <c r="HL9" s="261"/>
      <c r="HM9" s="261"/>
      <c r="HN9" s="261"/>
      <c r="HO9" s="261"/>
      <c r="HP9" s="261"/>
      <c r="HQ9" s="261"/>
      <c r="HR9" s="261"/>
      <c r="HS9" s="261"/>
      <c r="HT9" s="261"/>
      <c r="HU9" s="261"/>
      <c r="HV9" s="261"/>
      <c r="HW9" s="261"/>
      <c r="HX9" s="261"/>
      <c r="HY9" s="261"/>
      <c r="HZ9" s="261"/>
      <c r="IA9" s="261"/>
      <c r="IB9" s="261"/>
      <c r="IC9" s="261"/>
      <c r="ID9" s="261"/>
      <c r="IE9" s="261"/>
      <c r="IF9" s="261"/>
      <c r="IG9" s="261"/>
      <c r="IH9" s="261"/>
      <c r="II9" s="261"/>
      <c r="IJ9" s="261"/>
      <c r="IK9" s="261"/>
      <c r="IL9" s="261"/>
      <c r="IM9" s="261"/>
      <c r="IN9" s="261"/>
      <c r="IO9" s="261"/>
      <c r="IP9" s="261"/>
      <c r="IQ9" s="261"/>
      <c r="IR9" s="261"/>
      <c r="IS9" s="261"/>
      <c r="IT9" s="261"/>
      <c r="IU9" s="261"/>
    </row>
    <row r="10" s="232" customFormat="1" ht="25" customHeight="1" spans="1:255">
      <c r="A10" s="262" t="s">
        <v>176</v>
      </c>
      <c r="B10" s="263">
        <f>C10-1.2</f>
        <v>43.6</v>
      </c>
      <c r="C10" s="263">
        <f>D10-1.2</f>
        <v>44.8</v>
      </c>
      <c r="D10" s="264">
        <v>46</v>
      </c>
      <c r="E10" s="263">
        <f>D10+1.2</f>
        <v>47.2</v>
      </c>
      <c r="F10" s="263">
        <f>E10+1.2</f>
        <v>48.4</v>
      </c>
      <c r="G10" s="263">
        <f t="shared" ref="G10:L10" si="7">F10+1.4</f>
        <v>49.8</v>
      </c>
      <c r="H10" s="263">
        <f t="shared" si="7"/>
        <v>51.2</v>
      </c>
      <c r="I10" s="263">
        <f t="shared" si="7"/>
        <v>52.6</v>
      </c>
      <c r="J10" s="263">
        <f t="shared" si="7"/>
        <v>54</v>
      </c>
      <c r="K10" s="263">
        <f t="shared" si="7"/>
        <v>55.4</v>
      </c>
      <c r="L10" s="263">
        <f t="shared" si="7"/>
        <v>56.8</v>
      </c>
      <c r="M10" s="255" t="s">
        <v>175</v>
      </c>
      <c r="N10" s="256"/>
      <c r="O10" s="257"/>
      <c r="P10" s="257"/>
      <c r="Q10" s="257"/>
      <c r="R10" s="257"/>
      <c r="S10" s="257"/>
      <c r="T10" s="265"/>
      <c r="U10" s="266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  <c r="AM10" s="261"/>
      <c r="AN10" s="261"/>
      <c r="AO10" s="261"/>
      <c r="AP10" s="261"/>
      <c r="AQ10" s="261"/>
      <c r="AR10" s="261"/>
      <c r="AS10" s="261"/>
      <c r="AT10" s="261"/>
      <c r="AU10" s="261"/>
      <c r="AV10" s="261"/>
      <c r="AW10" s="261"/>
      <c r="AX10" s="261"/>
      <c r="AY10" s="261"/>
      <c r="AZ10" s="261"/>
      <c r="BA10" s="261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  <c r="CJ10" s="261"/>
      <c r="CK10" s="261"/>
      <c r="CL10" s="261"/>
      <c r="CM10" s="261"/>
      <c r="CN10" s="261"/>
      <c r="CO10" s="261"/>
      <c r="CP10" s="261"/>
      <c r="CQ10" s="261"/>
      <c r="CR10" s="261"/>
      <c r="CS10" s="261"/>
      <c r="CT10" s="261"/>
      <c r="CU10" s="261"/>
      <c r="CV10" s="261"/>
      <c r="CW10" s="261"/>
      <c r="CX10" s="261"/>
      <c r="CY10" s="261"/>
      <c r="CZ10" s="261"/>
      <c r="DA10" s="261"/>
      <c r="DB10" s="261"/>
      <c r="DC10" s="261"/>
      <c r="DD10" s="261"/>
      <c r="DE10" s="261"/>
      <c r="DF10" s="261"/>
      <c r="DG10" s="261"/>
      <c r="DH10" s="261"/>
      <c r="DI10" s="261"/>
      <c r="DJ10" s="261"/>
      <c r="DK10" s="261"/>
      <c r="DL10" s="261"/>
      <c r="DM10" s="261"/>
      <c r="DN10" s="261"/>
      <c r="DO10" s="261"/>
      <c r="DP10" s="261"/>
      <c r="DQ10" s="261"/>
      <c r="DR10" s="261"/>
      <c r="DS10" s="261"/>
      <c r="DT10" s="261"/>
      <c r="DU10" s="261"/>
      <c r="DV10" s="261"/>
      <c r="DW10" s="261"/>
      <c r="DX10" s="261"/>
      <c r="DY10" s="261"/>
      <c r="DZ10" s="261"/>
      <c r="EA10" s="261"/>
      <c r="EB10" s="261"/>
      <c r="EC10" s="261"/>
      <c r="ED10" s="261"/>
      <c r="EE10" s="261"/>
      <c r="EF10" s="261"/>
      <c r="EG10" s="261"/>
      <c r="EH10" s="261"/>
      <c r="EI10" s="261"/>
      <c r="EJ10" s="261"/>
      <c r="EK10" s="261"/>
      <c r="EL10" s="261"/>
      <c r="EM10" s="261"/>
      <c r="EN10" s="261"/>
      <c r="EO10" s="261"/>
      <c r="EP10" s="261"/>
      <c r="EQ10" s="261"/>
      <c r="ER10" s="261"/>
      <c r="ES10" s="261"/>
      <c r="ET10" s="261"/>
      <c r="EU10" s="261"/>
      <c r="EV10" s="261"/>
      <c r="EW10" s="261"/>
      <c r="EX10" s="261"/>
      <c r="EY10" s="261"/>
      <c r="EZ10" s="261"/>
      <c r="FA10" s="261"/>
      <c r="FB10" s="261"/>
      <c r="FC10" s="261"/>
      <c r="FD10" s="261"/>
      <c r="FE10" s="261"/>
      <c r="FF10" s="261"/>
      <c r="FG10" s="261"/>
      <c r="FH10" s="261"/>
      <c r="FI10" s="261"/>
      <c r="FJ10" s="261"/>
      <c r="FK10" s="261"/>
      <c r="FL10" s="261"/>
      <c r="FM10" s="261"/>
      <c r="FN10" s="261"/>
      <c r="FO10" s="261"/>
      <c r="FP10" s="261"/>
      <c r="FQ10" s="261"/>
      <c r="FR10" s="261"/>
      <c r="FS10" s="261"/>
      <c r="FT10" s="261"/>
      <c r="FU10" s="261"/>
      <c r="FV10" s="261"/>
      <c r="FW10" s="261"/>
      <c r="FX10" s="261"/>
      <c r="FY10" s="261"/>
      <c r="FZ10" s="261"/>
      <c r="GA10" s="261"/>
      <c r="GB10" s="261"/>
      <c r="GC10" s="261"/>
      <c r="GD10" s="261"/>
      <c r="GE10" s="261"/>
      <c r="GF10" s="261"/>
      <c r="GG10" s="261"/>
      <c r="GH10" s="261"/>
      <c r="GI10" s="261"/>
      <c r="GJ10" s="261"/>
      <c r="GK10" s="261"/>
      <c r="GL10" s="261"/>
      <c r="GM10" s="261"/>
      <c r="GN10" s="261"/>
      <c r="GO10" s="261"/>
      <c r="GP10" s="261"/>
      <c r="GQ10" s="261"/>
      <c r="GR10" s="261"/>
      <c r="GS10" s="261"/>
      <c r="GT10" s="261"/>
      <c r="GU10" s="261"/>
      <c r="GV10" s="261"/>
      <c r="GW10" s="261"/>
      <c r="GX10" s="261"/>
      <c r="GY10" s="261"/>
      <c r="GZ10" s="261"/>
      <c r="HA10" s="261"/>
      <c r="HB10" s="261"/>
      <c r="HC10" s="261"/>
      <c r="HD10" s="261"/>
      <c r="HE10" s="261"/>
      <c r="HF10" s="261"/>
      <c r="HG10" s="261"/>
      <c r="HH10" s="261"/>
      <c r="HI10" s="261"/>
      <c r="HJ10" s="261"/>
      <c r="HK10" s="261"/>
      <c r="HL10" s="261"/>
      <c r="HM10" s="261"/>
      <c r="HN10" s="261"/>
      <c r="HO10" s="261"/>
      <c r="HP10" s="261"/>
      <c r="HQ10" s="261"/>
      <c r="HR10" s="261"/>
      <c r="HS10" s="261"/>
      <c r="HT10" s="261"/>
      <c r="HU10" s="261"/>
      <c r="HV10" s="261"/>
      <c r="HW10" s="261"/>
      <c r="HX10" s="261"/>
      <c r="HY10" s="261"/>
      <c r="HZ10" s="261"/>
      <c r="IA10" s="261"/>
      <c r="IB10" s="261"/>
      <c r="IC10" s="261"/>
      <c r="ID10" s="261"/>
      <c r="IE10" s="261"/>
      <c r="IF10" s="261"/>
      <c r="IG10" s="261"/>
      <c r="IH10" s="261"/>
      <c r="II10" s="261"/>
      <c r="IJ10" s="261"/>
      <c r="IK10" s="261"/>
      <c r="IL10" s="261"/>
      <c r="IM10" s="261"/>
      <c r="IN10" s="261"/>
      <c r="IO10" s="261"/>
      <c r="IP10" s="261"/>
      <c r="IQ10" s="261"/>
      <c r="IR10" s="261"/>
      <c r="IS10" s="261"/>
      <c r="IT10" s="261"/>
      <c r="IU10" s="261"/>
    </row>
    <row r="11" s="232" customFormat="1" ht="25" customHeight="1" spans="1:255">
      <c r="A11" s="262" t="s">
        <v>177</v>
      </c>
      <c r="B11" s="263">
        <f>C11-0.5</f>
        <v>19</v>
      </c>
      <c r="C11" s="263">
        <f>D11-0.5</f>
        <v>19.5</v>
      </c>
      <c r="D11" s="264">
        <v>20</v>
      </c>
      <c r="E11" s="263">
        <f t="shared" ref="E11:L11" si="8">D11+0.5</f>
        <v>20.5</v>
      </c>
      <c r="F11" s="263">
        <f t="shared" si="8"/>
        <v>21</v>
      </c>
      <c r="G11" s="263">
        <f t="shared" si="8"/>
        <v>21.5</v>
      </c>
      <c r="H11" s="263">
        <f t="shared" si="8"/>
        <v>22</v>
      </c>
      <c r="I11" s="263">
        <f t="shared" si="8"/>
        <v>22.5</v>
      </c>
      <c r="J11" s="263">
        <f t="shared" si="8"/>
        <v>23</v>
      </c>
      <c r="K11" s="263">
        <f t="shared" si="8"/>
        <v>23.5</v>
      </c>
      <c r="L11" s="263">
        <f t="shared" si="8"/>
        <v>24</v>
      </c>
      <c r="M11" s="255" t="s">
        <v>178</v>
      </c>
      <c r="N11" s="256"/>
      <c r="O11" s="257"/>
      <c r="P11" s="257"/>
      <c r="Q11" s="257"/>
      <c r="R11" s="257"/>
      <c r="S11" s="257"/>
      <c r="T11" s="258"/>
      <c r="U11" s="266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  <c r="AM11" s="261"/>
      <c r="AN11" s="261"/>
      <c r="AO11" s="261"/>
      <c r="AP11" s="261"/>
      <c r="AQ11" s="261"/>
      <c r="AR11" s="261"/>
      <c r="AS11" s="261"/>
      <c r="AT11" s="261"/>
      <c r="AU11" s="261"/>
      <c r="AV11" s="261"/>
      <c r="AW11" s="261"/>
      <c r="AX11" s="261"/>
      <c r="AY11" s="261"/>
      <c r="AZ11" s="261"/>
      <c r="BA11" s="261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  <c r="DG11" s="261"/>
      <c r="DH11" s="261"/>
      <c r="DI11" s="261"/>
      <c r="DJ11" s="261"/>
      <c r="DK11" s="261"/>
      <c r="DL11" s="261"/>
      <c r="DM11" s="261"/>
      <c r="DN11" s="261"/>
      <c r="DO11" s="261"/>
      <c r="DP11" s="261"/>
      <c r="DQ11" s="261"/>
      <c r="DR11" s="261"/>
      <c r="DS11" s="261"/>
      <c r="DT11" s="261"/>
      <c r="DU11" s="261"/>
      <c r="DV11" s="261"/>
      <c r="DW11" s="261"/>
      <c r="DX11" s="261"/>
      <c r="DY11" s="261"/>
      <c r="DZ11" s="261"/>
      <c r="EA11" s="261"/>
      <c r="EB11" s="261"/>
      <c r="EC11" s="261"/>
      <c r="ED11" s="261"/>
      <c r="EE11" s="261"/>
      <c r="EF11" s="261"/>
      <c r="EG11" s="261"/>
      <c r="EH11" s="261"/>
      <c r="EI11" s="261"/>
      <c r="EJ11" s="261"/>
      <c r="EK11" s="261"/>
      <c r="EL11" s="261"/>
      <c r="EM11" s="261"/>
      <c r="EN11" s="261"/>
      <c r="EO11" s="261"/>
      <c r="EP11" s="261"/>
      <c r="EQ11" s="261"/>
      <c r="ER11" s="261"/>
      <c r="ES11" s="261"/>
      <c r="ET11" s="261"/>
      <c r="EU11" s="261"/>
      <c r="EV11" s="261"/>
      <c r="EW11" s="261"/>
      <c r="EX11" s="261"/>
      <c r="EY11" s="261"/>
      <c r="EZ11" s="261"/>
      <c r="FA11" s="261"/>
      <c r="FB11" s="261"/>
      <c r="FC11" s="261"/>
      <c r="FD11" s="261"/>
      <c r="FE11" s="261"/>
      <c r="FF11" s="261"/>
      <c r="FG11" s="261"/>
      <c r="FH11" s="261"/>
      <c r="FI11" s="261"/>
      <c r="FJ11" s="261"/>
      <c r="FK11" s="261"/>
      <c r="FL11" s="261"/>
      <c r="FM11" s="261"/>
      <c r="FN11" s="261"/>
      <c r="FO11" s="261"/>
      <c r="FP11" s="261"/>
      <c r="FQ11" s="261"/>
      <c r="FR11" s="261"/>
      <c r="FS11" s="261"/>
      <c r="FT11" s="261"/>
      <c r="FU11" s="261"/>
      <c r="FV11" s="261"/>
      <c r="FW11" s="261"/>
      <c r="FX11" s="261"/>
      <c r="FY11" s="261"/>
      <c r="FZ11" s="261"/>
      <c r="GA11" s="261"/>
      <c r="GB11" s="261"/>
      <c r="GC11" s="261"/>
      <c r="GD11" s="261"/>
      <c r="GE11" s="261"/>
      <c r="GF11" s="261"/>
      <c r="GG11" s="261"/>
      <c r="GH11" s="261"/>
      <c r="GI11" s="261"/>
      <c r="GJ11" s="261"/>
      <c r="GK11" s="261"/>
      <c r="GL11" s="261"/>
      <c r="GM11" s="261"/>
      <c r="GN11" s="261"/>
      <c r="GO11" s="261"/>
      <c r="GP11" s="261"/>
      <c r="GQ11" s="261"/>
      <c r="GR11" s="261"/>
      <c r="GS11" s="261"/>
      <c r="GT11" s="261"/>
      <c r="GU11" s="261"/>
      <c r="GV11" s="261"/>
      <c r="GW11" s="261"/>
      <c r="GX11" s="261"/>
      <c r="GY11" s="261"/>
      <c r="GZ11" s="261"/>
      <c r="HA11" s="261"/>
      <c r="HB11" s="261"/>
      <c r="HC11" s="261"/>
      <c r="HD11" s="261"/>
      <c r="HE11" s="261"/>
      <c r="HF11" s="261"/>
      <c r="HG11" s="261"/>
      <c r="HH11" s="261"/>
      <c r="HI11" s="261"/>
      <c r="HJ11" s="261"/>
      <c r="HK11" s="261"/>
      <c r="HL11" s="261"/>
      <c r="HM11" s="261"/>
      <c r="HN11" s="261"/>
      <c r="HO11" s="261"/>
      <c r="HP11" s="261"/>
      <c r="HQ11" s="261"/>
      <c r="HR11" s="261"/>
      <c r="HS11" s="261"/>
      <c r="HT11" s="261"/>
      <c r="HU11" s="261"/>
      <c r="HV11" s="261"/>
      <c r="HW11" s="261"/>
      <c r="HX11" s="261"/>
      <c r="HY11" s="261"/>
      <c r="HZ11" s="261"/>
      <c r="IA11" s="261"/>
      <c r="IB11" s="261"/>
      <c r="IC11" s="261"/>
      <c r="ID11" s="261"/>
      <c r="IE11" s="261"/>
      <c r="IF11" s="261"/>
      <c r="IG11" s="261"/>
      <c r="IH11" s="261"/>
      <c r="II11" s="261"/>
      <c r="IJ11" s="261"/>
      <c r="IK11" s="261"/>
      <c r="IL11" s="261"/>
      <c r="IM11" s="261"/>
      <c r="IN11" s="261"/>
      <c r="IO11" s="261"/>
      <c r="IP11" s="261"/>
      <c r="IQ11" s="261"/>
      <c r="IR11" s="261"/>
      <c r="IS11" s="261"/>
      <c r="IT11" s="261"/>
      <c r="IU11" s="261"/>
    </row>
    <row r="12" s="232" customFormat="1" ht="25" customHeight="1" spans="1:255">
      <c r="A12" s="262" t="s">
        <v>180</v>
      </c>
      <c r="B12" s="267">
        <f>C12-0.7</f>
        <v>18.1</v>
      </c>
      <c r="C12" s="267">
        <f>D12-0.7</f>
        <v>18.8</v>
      </c>
      <c r="D12" s="264">
        <v>19.5</v>
      </c>
      <c r="E12" s="267">
        <f>D12+0.7</f>
        <v>20.2</v>
      </c>
      <c r="F12" s="267">
        <f>E12+0.7</f>
        <v>20.9</v>
      </c>
      <c r="G12" s="267">
        <f t="shared" ref="G12:L12" si="9">F12+0.95</f>
        <v>21.85</v>
      </c>
      <c r="H12" s="267">
        <f t="shared" si="9"/>
        <v>22.8</v>
      </c>
      <c r="I12" s="267">
        <f t="shared" si="9"/>
        <v>23.75</v>
      </c>
      <c r="J12" s="267">
        <f t="shared" si="9"/>
        <v>24.7</v>
      </c>
      <c r="K12" s="267">
        <f t="shared" si="9"/>
        <v>25.65</v>
      </c>
      <c r="L12" s="267">
        <f t="shared" si="9"/>
        <v>26.6</v>
      </c>
      <c r="M12" s="255" t="s">
        <v>175</v>
      </c>
      <c r="N12" s="256"/>
      <c r="O12" s="257"/>
      <c r="P12" s="257"/>
      <c r="Q12" s="257"/>
      <c r="R12" s="257"/>
      <c r="S12" s="257"/>
      <c r="T12" s="258"/>
      <c r="U12" s="266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  <c r="AM12" s="261"/>
      <c r="AN12" s="261"/>
      <c r="AO12" s="261"/>
      <c r="AP12" s="261"/>
      <c r="AQ12" s="261"/>
      <c r="AR12" s="261"/>
      <c r="AS12" s="261"/>
      <c r="AT12" s="261"/>
      <c r="AU12" s="261"/>
      <c r="AV12" s="261"/>
      <c r="AW12" s="261"/>
      <c r="AX12" s="261"/>
      <c r="AY12" s="261"/>
      <c r="AZ12" s="261"/>
      <c r="BA12" s="261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1"/>
      <c r="CM12" s="261"/>
      <c r="CN12" s="261"/>
      <c r="CO12" s="261"/>
      <c r="CP12" s="261"/>
      <c r="CQ12" s="261"/>
      <c r="CR12" s="261"/>
      <c r="CS12" s="261"/>
      <c r="CT12" s="261"/>
      <c r="CU12" s="261"/>
      <c r="CV12" s="261"/>
      <c r="CW12" s="261"/>
      <c r="CX12" s="261"/>
      <c r="CY12" s="261"/>
      <c r="CZ12" s="261"/>
      <c r="DA12" s="261"/>
      <c r="DB12" s="261"/>
      <c r="DC12" s="261"/>
      <c r="DD12" s="261"/>
      <c r="DE12" s="261"/>
      <c r="DF12" s="261"/>
      <c r="DG12" s="261"/>
      <c r="DH12" s="261"/>
      <c r="DI12" s="261"/>
      <c r="DJ12" s="261"/>
      <c r="DK12" s="261"/>
      <c r="DL12" s="261"/>
      <c r="DM12" s="261"/>
      <c r="DN12" s="261"/>
      <c r="DO12" s="261"/>
      <c r="DP12" s="261"/>
      <c r="DQ12" s="261"/>
      <c r="DR12" s="261"/>
      <c r="DS12" s="261"/>
      <c r="DT12" s="261"/>
      <c r="DU12" s="261"/>
      <c r="DV12" s="261"/>
      <c r="DW12" s="261"/>
      <c r="DX12" s="261"/>
      <c r="DY12" s="261"/>
      <c r="DZ12" s="261"/>
      <c r="EA12" s="261"/>
      <c r="EB12" s="261"/>
      <c r="EC12" s="261"/>
      <c r="ED12" s="261"/>
      <c r="EE12" s="261"/>
      <c r="EF12" s="261"/>
      <c r="EG12" s="261"/>
      <c r="EH12" s="261"/>
      <c r="EI12" s="261"/>
      <c r="EJ12" s="261"/>
      <c r="EK12" s="261"/>
      <c r="EL12" s="261"/>
      <c r="EM12" s="261"/>
      <c r="EN12" s="261"/>
      <c r="EO12" s="261"/>
      <c r="EP12" s="261"/>
      <c r="EQ12" s="261"/>
      <c r="ER12" s="261"/>
      <c r="ES12" s="261"/>
      <c r="ET12" s="261"/>
      <c r="EU12" s="261"/>
      <c r="EV12" s="261"/>
      <c r="EW12" s="261"/>
      <c r="EX12" s="261"/>
      <c r="EY12" s="261"/>
      <c r="EZ12" s="261"/>
      <c r="FA12" s="261"/>
      <c r="FB12" s="261"/>
      <c r="FC12" s="261"/>
      <c r="FD12" s="261"/>
      <c r="FE12" s="261"/>
      <c r="FF12" s="261"/>
      <c r="FG12" s="261"/>
      <c r="FH12" s="261"/>
      <c r="FI12" s="261"/>
      <c r="FJ12" s="261"/>
      <c r="FK12" s="261"/>
      <c r="FL12" s="261"/>
      <c r="FM12" s="261"/>
      <c r="FN12" s="261"/>
      <c r="FO12" s="261"/>
      <c r="FP12" s="261"/>
      <c r="FQ12" s="261"/>
      <c r="FR12" s="261"/>
      <c r="FS12" s="261"/>
      <c r="FT12" s="261"/>
      <c r="FU12" s="261"/>
      <c r="FV12" s="261"/>
      <c r="FW12" s="261"/>
      <c r="FX12" s="261"/>
      <c r="FY12" s="261"/>
      <c r="FZ12" s="261"/>
      <c r="GA12" s="261"/>
      <c r="GB12" s="261"/>
      <c r="GC12" s="261"/>
      <c r="GD12" s="261"/>
      <c r="GE12" s="261"/>
      <c r="GF12" s="261"/>
      <c r="GG12" s="261"/>
      <c r="GH12" s="261"/>
      <c r="GI12" s="261"/>
      <c r="GJ12" s="261"/>
      <c r="GK12" s="261"/>
      <c r="GL12" s="261"/>
      <c r="GM12" s="261"/>
      <c r="GN12" s="261"/>
      <c r="GO12" s="261"/>
      <c r="GP12" s="261"/>
      <c r="GQ12" s="261"/>
      <c r="GR12" s="261"/>
      <c r="GS12" s="261"/>
      <c r="GT12" s="261"/>
      <c r="GU12" s="261"/>
      <c r="GV12" s="261"/>
      <c r="GW12" s="261"/>
      <c r="GX12" s="261"/>
      <c r="GY12" s="261"/>
      <c r="GZ12" s="261"/>
      <c r="HA12" s="261"/>
      <c r="HB12" s="261"/>
      <c r="HC12" s="261"/>
      <c r="HD12" s="261"/>
      <c r="HE12" s="261"/>
      <c r="HF12" s="261"/>
      <c r="HG12" s="261"/>
      <c r="HH12" s="261"/>
      <c r="HI12" s="261"/>
      <c r="HJ12" s="261"/>
      <c r="HK12" s="261"/>
      <c r="HL12" s="261"/>
      <c r="HM12" s="261"/>
      <c r="HN12" s="261"/>
      <c r="HO12" s="261"/>
      <c r="HP12" s="261"/>
      <c r="HQ12" s="261"/>
      <c r="HR12" s="261"/>
      <c r="HS12" s="261"/>
      <c r="HT12" s="261"/>
      <c r="HU12" s="261"/>
      <c r="HV12" s="261"/>
      <c r="HW12" s="261"/>
      <c r="HX12" s="261"/>
      <c r="HY12" s="261"/>
      <c r="HZ12" s="261"/>
      <c r="IA12" s="261"/>
      <c r="IB12" s="261"/>
      <c r="IC12" s="261"/>
      <c r="ID12" s="261"/>
      <c r="IE12" s="261"/>
      <c r="IF12" s="261"/>
      <c r="IG12" s="261"/>
      <c r="IH12" s="261"/>
      <c r="II12" s="261"/>
      <c r="IJ12" s="261"/>
      <c r="IK12" s="261"/>
      <c r="IL12" s="261"/>
      <c r="IM12" s="261"/>
      <c r="IN12" s="261"/>
      <c r="IO12" s="261"/>
      <c r="IP12" s="261"/>
      <c r="IQ12" s="261"/>
      <c r="IR12" s="261"/>
      <c r="IS12" s="261"/>
      <c r="IT12" s="261"/>
      <c r="IU12" s="261"/>
    </row>
    <row r="13" s="232" customFormat="1" ht="25" customHeight="1" spans="1:255">
      <c r="A13" s="262" t="s">
        <v>183</v>
      </c>
      <c r="B13" s="263">
        <f>C13-0.7</f>
        <v>15.6</v>
      </c>
      <c r="C13" s="263">
        <f>D13-0.7</f>
        <v>16.3</v>
      </c>
      <c r="D13" s="264">
        <v>17</v>
      </c>
      <c r="E13" s="263">
        <f>D13+0.7</f>
        <v>17.7</v>
      </c>
      <c r="F13" s="263">
        <f>E13+0.7</f>
        <v>18.4</v>
      </c>
      <c r="G13" s="263">
        <f t="shared" ref="G13:L13" si="10">F13+0.95</f>
        <v>19.35</v>
      </c>
      <c r="H13" s="263">
        <f t="shared" si="10"/>
        <v>20.3</v>
      </c>
      <c r="I13" s="263">
        <f t="shared" si="10"/>
        <v>21.25</v>
      </c>
      <c r="J13" s="263">
        <f t="shared" si="10"/>
        <v>22.2</v>
      </c>
      <c r="K13" s="263">
        <f t="shared" si="10"/>
        <v>23.15</v>
      </c>
      <c r="L13" s="263">
        <f t="shared" si="10"/>
        <v>24.1</v>
      </c>
      <c r="M13" s="255">
        <v>0</v>
      </c>
      <c r="N13" s="256"/>
      <c r="O13" s="257"/>
      <c r="P13" s="257"/>
      <c r="Q13" s="257"/>
      <c r="R13" s="257"/>
      <c r="S13" s="257"/>
      <c r="T13" s="258"/>
      <c r="U13" s="266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1"/>
      <c r="AO13" s="261"/>
      <c r="AP13" s="261"/>
      <c r="AQ13" s="261"/>
      <c r="AR13" s="261"/>
      <c r="AS13" s="261"/>
      <c r="AT13" s="261"/>
      <c r="AU13" s="261"/>
      <c r="AV13" s="261"/>
      <c r="AW13" s="261"/>
      <c r="AX13" s="261"/>
      <c r="AY13" s="261"/>
      <c r="AZ13" s="261"/>
      <c r="BA13" s="261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  <c r="CO13" s="261"/>
      <c r="CP13" s="261"/>
      <c r="CQ13" s="261"/>
      <c r="CR13" s="261"/>
      <c r="CS13" s="261"/>
      <c r="CT13" s="261"/>
      <c r="CU13" s="261"/>
      <c r="CV13" s="261"/>
      <c r="CW13" s="261"/>
      <c r="CX13" s="261"/>
      <c r="CY13" s="261"/>
      <c r="CZ13" s="261"/>
      <c r="DA13" s="261"/>
      <c r="DB13" s="261"/>
      <c r="DC13" s="261"/>
      <c r="DD13" s="261"/>
      <c r="DE13" s="261"/>
      <c r="DF13" s="261"/>
      <c r="DG13" s="261"/>
      <c r="DH13" s="261"/>
      <c r="DI13" s="261"/>
      <c r="DJ13" s="261"/>
      <c r="DK13" s="261"/>
      <c r="DL13" s="261"/>
      <c r="DM13" s="261"/>
      <c r="DN13" s="261"/>
      <c r="DO13" s="261"/>
      <c r="DP13" s="261"/>
      <c r="DQ13" s="261"/>
      <c r="DR13" s="261"/>
      <c r="DS13" s="261"/>
      <c r="DT13" s="261"/>
      <c r="DU13" s="261"/>
      <c r="DV13" s="261"/>
      <c r="DW13" s="261"/>
      <c r="DX13" s="261"/>
      <c r="DY13" s="261"/>
      <c r="DZ13" s="261"/>
      <c r="EA13" s="261"/>
      <c r="EB13" s="261"/>
      <c r="EC13" s="261"/>
      <c r="ED13" s="261"/>
      <c r="EE13" s="261"/>
      <c r="EF13" s="261"/>
      <c r="EG13" s="261"/>
      <c r="EH13" s="261"/>
      <c r="EI13" s="261"/>
      <c r="EJ13" s="261"/>
      <c r="EK13" s="261"/>
      <c r="EL13" s="261"/>
      <c r="EM13" s="261"/>
      <c r="EN13" s="261"/>
      <c r="EO13" s="261"/>
      <c r="EP13" s="261"/>
      <c r="EQ13" s="261"/>
      <c r="ER13" s="261"/>
      <c r="ES13" s="261"/>
      <c r="ET13" s="261"/>
      <c r="EU13" s="261"/>
      <c r="EV13" s="261"/>
      <c r="EW13" s="261"/>
      <c r="EX13" s="261"/>
      <c r="EY13" s="261"/>
      <c r="EZ13" s="261"/>
      <c r="FA13" s="261"/>
      <c r="FB13" s="261"/>
      <c r="FC13" s="261"/>
      <c r="FD13" s="261"/>
      <c r="FE13" s="261"/>
      <c r="FF13" s="261"/>
      <c r="FG13" s="261"/>
      <c r="FH13" s="261"/>
      <c r="FI13" s="261"/>
      <c r="FJ13" s="261"/>
      <c r="FK13" s="261"/>
      <c r="FL13" s="261"/>
      <c r="FM13" s="261"/>
      <c r="FN13" s="261"/>
      <c r="FO13" s="261"/>
      <c r="FP13" s="261"/>
      <c r="FQ13" s="261"/>
      <c r="FR13" s="261"/>
      <c r="FS13" s="261"/>
      <c r="FT13" s="261"/>
      <c r="FU13" s="261"/>
      <c r="FV13" s="261"/>
      <c r="FW13" s="261"/>
      <c r="FX13" s="261"/>
      <c r="FY13" s="261"/>
      <c r="FZ13" s="261"/>
      <c r="GA13" s="261"/>
      <c r="GB13" s="261"/>
      <c r="GC13" s="261"/>
      <c r="GD13" s="261"/>
      <c r="GE13" s="261"/>
      <c r="GF13" s="261"/>
      <c r="GG13" s="261"/>
      <c r="GH13" s="261"/>
      <c r="GI13" s="261"/>
      <c r="GJ13" s="261"/>
      <c r="GK13" s="261"/>
      <c r="GL13" s="261"/>
      <c r="GM13" s="261"/>
      <c r="GN13" s="261"/>
      <c r="GO13" s="261"/>
      <c r="GP13" s="261"/>
      <c r="GQ13" s="261"/>
      <c r="GR13" s="261"/>
      <c r="GS13" s="261"/>
      <c r="GT13" s="261"/>
      <c r="GU13" s="261"/>
      <c r="GV13" s="261"/>
      <c r="GW13" s="261"/>
      <c r="GX13" s="261"/>
      <c r="GY13" s="261"/>
      <c r="GZ13" s="261"/>
      <c r="HA13" s="261"/>
      <c r="HB13" s="261"/>
      <c r="HC13" s="261"/>
      <c r="HD13" s="261"/>
      <c r="HE13" s="261"/>
      <c r="HF13" s="261"/>
      <c r="HG13" s="261"/>
      <c r="HH13" s="261"/>
      <c r="HI13" s="261"/>
      <c r="HJ13" s="261"/>
      <c r="HK13" s="261"/>
      <c r="HL13" s="261"/>
      <c r="HM13" s="261"/>
      <c r="HN13" s="261"/>
      <c r="HO13" s="261"/>
      <c r="HP13" s="261"/>
      <c r="HQ13" s="261"/>
      <c r="HR13" s="261"/>
      <c r="HS13" s="261"/>
      <c r="HT13" s="261"/>
      <c r="HU13" s="261"/>
      <c r="HV13" s="261"/>
      <c r="HW13" s="261"/>
      <c r="HX13" s="261"/>
      <c r="HY13" s="261"/>
      <c r="HZ13" s="261"/>
      <c r="IA13" s="261"/>
      <c r="IB13" s="261"/>
      <c r="IC13" s="261"/>
      <c r="ID13" s="261"/>
      <c r="IE13" s="261"/>
      <c r="IF13" s="261"/>
      <c r="IG13" s="261"/>
      <c r="IH13" s="261"/>
      <c r="II13" s="261"/>
      <c r="IJ13" s="261"/>
      <c r="IK13" s="261"/>
      <c r="IL13" s="261"/>
      <c r="IM13" s="261"/>
      <c r="IN13" s="261"/>
      <c r="IO13" s="261"/>
      <c r="IP13" s="261"/>
      <c r="IQ13" s="261"/>
      <c r="IR13" s="261"/>
      <c r="IS13" s="261"/>
      <c r="IT13" s="261"/>
      <c r="IU13" s="261"/>
    </row>
    <row r="14" s="232" customFormat="1" ht="25" customHeight="1" spans="1:255">
      <c r="A14" s="262" t="s">
        <v>185</v>
      </c>
      <c r="B14" s="263">
        <f>C14-1</f>
        <v>43</v>
      </c>
      <c r="C14" s="263">
        <f>D14-1</f>
        <v>44</v>
      </c>
      <c r="D14" s="264">
        <v>45</v>
      </c>
      <c r="E14" s="263">
        <f>D14+1</f>
        <v>46</v>
      </c>
      <c r="F14" s="263">
        <f>E14+1</f>
        <v>47</v>
      </c>
      <c r="G14" s="263">
        <f t="shared" ref="G14:L14" si="11">F14+1.5</f>
        <v>48.5</v>
      </c>
      <c r="H14" s="263">
        <f t="shared" si="11"/>
        <v>50</v>
      </c>
      <c r="I14" s="263">
        <f t="shared" si="11"/>
        <v>51.5</v>
      </c>
      <c r="J14" s="263">
        <f t="shared" si="11"/>
        <v>53</v>
      </c>
      <c r="K14" s="263">
        <f t="shared" si="11"/>
        <v>54.5</v>
      </c>
      <c r="L14" s="263">
        <f t="shared" si="11"/>
        <v>56</v>
      </c>
      <c r="M14" s="268"/>
      <c r="N14" s="256"/>
      <c r="O14" s="257"/>
      <c r="P14" s="257"/>
      <c r="Q14" s="257"/>
      <c r="R14" s="257"/>
      <c r="S14" s="257"/>
      <c r="T14" s="258"/>
      <c r="U14" s="266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  <c r="AM14" s="261"/>
      <c r="AN14" s="261"/>
      <c r="AO14" s="261"/>
      <c r="AP14" s="261"/>
      <c r="AQ14" s="261"/>
      <c r="AR14" s="261"/>
      <c r="AS14" s="261"/>
      <c r="AT14" s="261"/>
      <c r="AU14" s="261"/>
      <c r="AV14" s="261"/>
      <c r="AW14" s="261"/>
      <c r="AX14" s="261"/>
      <c r="AY14" s="261"/>
      <c r="AZ14" s="261"/>
      <c r="BA14" s="261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1"/>
      <c r="CM14" s="261"/>
      <c r="CN14" s="261"/>
      <c r="CO14" s="261"/>
      <c r="CP14" s="261"/>
      <c r="CQ14" s="261"/>
      <c r="CR14" s="261"/>
      <c r="CS14" s="261"/>
      <c r="CT14" s="261"/>
      <c r="CU14" s="261"/>
      <c r="CV14" s="261"/>
      <c r="CW14" s="261"/>
      <c r="CX14" s="261"/>
      <c r="CY14" s="261"/>
      <c r="CZ14" s="261"/>
      <c r="DA14" s="261"/>
      <c r="DB14" s="261"/>
      <c r="DC14" s="261"/>
      <c r="DD14" s="261"/>
      <c r="DE14" s="261"/>
      <c r="DF14" s="261"/>
      <c r="DG14" s="261"/>
      <c r="DH14" s="261"/>
      <c r="DI14" s="261"/>
      <c r="DJ14" s="261"/>
      <c r="DK14" s="261"/>
      <c r="DL14" s="261"/>
      <c r="DM14" s="261"/>
      <c r="DN14" s="261"/>
      <c r="DO14" s="261"/>
      <c r="DP14" s="261"/>
      <c r="DQ14" s="261"/>
      <c r="DR14" s="261"/>
      <c r="DS14" s="261"/>
      <c r="DT14" s="261"/>
      <c r="DU14" s="261"/>
      <c r="DV14" s="261"/>
      <c r="DW14" s="261"/>
      <c r="DX14" s="261"/>
      <c r="DY14" s="261"/>
      <c r="DZ14" s="261"/>
      <c r="EA14" s="261"/>
      <c r="EB14" s="261"/>
      <c r="EC14" s="261"/>
      <c r="ED14" s="261"/>
      <c r="EE14" s="261"/>
      <c r="EF14" s="261"/>
      <c r="EG14" s="261"/>
      <c r="EH14" s="261"/>
      <c r="EI14" s="261"/>
      <c r="EJ14" s="261"/>
      <c r="EK14" s="261"/>
      <c r="EL14" s="261"/>
      <c r="EM14" s="261"/>
      <c r="EN14" s="261"/>
      <c r="EO14" s="261"/>
      <c r="EP14" s="261"/>
      <c r="EQ14" s="261"/>
      <c r="ER14" s="261"/>
      <c r="ES14" s="261"/>
      <c r="ET14" s="261"/>
      <c r="EU14" s="261"/>
      <c r="EV14" s="261"/>
      <c r="EW14" s="261"/>
      <c r="EX14" s="261"/>
      <c r="EY14" s="261"/>
      <c r="EZ14" s="261"/>
      <c r="FA14" s="261"/>
      <c r="FB14" s="261"/>
      <c r="FC14" s="261"/>
      <c r="FD14" s="261"/>
      <c r="FE14" s="261"/>
      <c r="FF14" s="261"/>
      <c r="FG14" s="261"/>
      <c r="FH14" s="261"/>
      <c r="FI14" s="261"/>
      <c r="FJ14" s="261"/>
      <c r="FK14" s="261"/>
      <c r="FL14" s="261"/>
      <c r="FM14" s="261"/>
      <c r="FN14" s="261"/>
      <c r="FO14" s="261"/>
      <c r="FP14" s="261"/>
      <c r="FQ14" s="261"/>
      <c r="FR14" s="261"/>
      <c r="FS14" s="261"/>
      <c r="FT14" s="261"/>
      <c r="FU14" s="261"/>
      <c r="FV14" s="261"/>
      <c r="FW14" s="261"/>
      <c r="FX14" s="261"/>
      <c r="FY14" s="261"/>
      <c r="FZ14" s="261"/>
      <c r="GA14" s="261"/>
      <c r="GB14" s="261"/>
      <c r="GC14" s="261"/>
      <c r="GD14" s="261"/>
      <c r="GE14" s="261"/>
      <c r="GF14" s="261"/>
      <c r="GG14" s="261"/>
      <c r="GH14" s="261"/>
      <c r="GI14" s="261"/>
      <c r="GJ14" s="261"/>
      <c r="GK14" s="261"/>
      <c r="GL14" s="261"/>
      <c r="GM14" s="261"/>
      <c r="GN14" s="261"/>
      <c r="GO14" s="261"/>
      <c r="GP14" s="261"/>
      <c r="GQ14" s="261"/>
      <c r="GR14" s="261"/>
      <c r="GS14" s="261"/>
      <c r="GT14" s="261"/>
      <c r="GU14" s="261"/>
      <c r="GV14" s="261"/>
      <c r="GW14" s="261"/>
      <c r="GX14" s="261"/>
      <c r="GY14" s="261"/>
      <c r="GZ14" s="261"/>
      <c r="HA14" s="261"/>
      <c r="HB14" s="261"/>
      <c r="HC14" s="261"/>
      <c r="HD14" s="261"/>
      <c r="HE14" s="261"/>
      <c r="HF14" s="261"/>
      <c r="HG14" s="261"/>
      <c r="HH14" s="261"/>
      <c r="HI14" s="261"/>
      <c r="HJ14" s="261"/>
      <c r="HK14" s="261"/>
      <c r="HL14" s="261"/>
      <c r="HM14" s="261"/>
      <c r="HN14" s="261"/>
      <c r="HO14" s="261"/>
      <c r="HP14" s="261"/>
      <c r="HQ14" s="261"/>
      <c r="HR14" s="261"/>
      <c r="HS14" s="261"/>
      <c r="HT14" s="261"/>
      <c r="HU14" s="261"/>
      <c r="HV14" s="261"/>
      <c r="HW14" s="261"/>
      <c r="HX14" s="261"/>
      <c r="HY14" s="261"/>
      <c r="HZ14" s="261"/>
      <c r="IA14" s="261"/>
      <c r="IB14" s="261"/>
      <c r="IC14" s="261"/>
      <c r="ID14" s="261"/>
      <c r="IE14" s="261"/>
      <c r="IF14" s="261"/>
      <c r="IG14" s="261"/>
      <c r="IH14" s="261"/>
      <c r="II14" s="261"/>
      <c r="IJ14" s="261"/>
      <c r="IK14" s="261"/>
      <c r="IL14" s="261"/>
      <c r="IM14" s="261"/>
      <c r="IN14" s="261"/>
      <c r="IO14" s="261"/>
      <c r="IP14" s="261"/>
      <c r="IQ14" s="261"/>
      <c r="IR14" s="261"/>
      <c r="IS14" s="261"/>
      <c r="IT14" s="261"/>
      <c r="IU14" s="261"/>
    </row>
    <row r="15" s="232" customFormat="1" ht="25" customHeight="1" spans="1:255">
      <c r="A15" s="252" t="s">
        <v>186</v>
      </c>
      <c r="B15" s="253">
        <v>13</v>
      </c>
      <c r="C15" s="253">
        <v>13</v>
      </c>
      <c r="D15" s="254">
        <v>14</v>
      </c>
      <c r="E15" s="253">
        <f>D15</f>
        <v>14</v>
      </c>
      <c r="F15" s="253">
        <f>E15+1.5</f>
        <v>15.5</v>
      </c>
      <c r="G15" s="253">
        <f>F15</f>
        <v>15.5</v>
      </c>
      <c r="H15" s="253">
        <f t="shared" ref="H15:L15" si="12">G15+1</f>
        <v>16.5</v>
      </c>
      <c r="I15" s="253">
        <v>16.5</v>
      </c>
      <c r="J15" s="253">
        <f t="shared" si="12"/>
        <v>17.5</v>
      </c>
      <c r="K15" s="253">
        <f>J15</f>
        <v>17.5</v>
      </c>
      <c r="L15" s="253">
        <f t="shared" si="12"/>
        <v>18.5</v>
      </c>
      <c r="M15" s="268"/>
      <c r="N15" s="256"/>
      <c r="O15" s="257"/>
      <c r="P15" s="257"/>
      <c r="Q15" s="257"/>
      <c r="R15" s="257"/>
      <c r="S15" s="257"/>
      <c r="T15" s="258"/>
      <c r="U15" s="266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  <c r="AM15" s="261"/>
      <c r="AN15" s="261"/>
      <c r="AO15" s="261"/>
      <c r="AP15" s="261"/>
      <c r="AQ15" s="261"/>
      <c r="AR15" s="261"/>
      <c r="AS15" s="261"/>
      <c r="AT15" s="261"/>
      <c r="AU15" s="261"/>
      <c r="AV15" s="261"/>
      <c r="AW15" s="261"/>
      <c r="AX15" s="261"/>
      <c r="AY15" s="261"/>
      <c r="AZ15" s="261"/>
      <c r="BA15" s="261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  <c r="CJ15" s="261"/>
      <c r="CK15" s="261"/>
      <c r="CL15" s="261"/>
      <c r="CM15" s="261"/>
      <c r="CN15" s="261"/>
      <c r="CO15" s="261"/>
      <c r="CP15" s="261"/>
      <c r="CQ15" s="261"/>
      <c r="CR15" s="261"/>
      <c r="CS15" s="261"/>
      <c r="CT15" s="261"/>
      <c r="CU15" s="261"/>
      <c r="CV15" s="261"/>
      <c r="CW15" s="261"/>
      <c r="CX15" s="261"/>
      <c r="CY15" s="261"/>
      <c r="CZ15" s="261"/>
      <c r="DA15" s="261"/>
      <c r="DB15" s="261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1"/>
      <c r="DQ15" s="261"/>
      <c r="DR15" s="261"/>
      <c r="DS15" s="261"/>
      <c r="DT15" s="261"/>
      <c r="DU15" s="261"/>
      <c r="DV15" s="261"/>
      <c r="DW15" s="261"/>
      <c r="DX15" s="261"/>
      <c r="DY15" s="261"/>
      <c r="DZ15" s="261"/>
      <c r="EA15" s="261"/>
      <c r="EB15" s="261"/>
      <c r="EC15" s="261"/>
      <c r="ED15" s="261"/>
      <c r="EE15" s="261"/>
      <c r="EF15" s="261"/>
      <c r="EG15" s="261"/>
      <c r="EH15" s="261"/>
      <c r="EI15" s="261"/>
      <c r="EJ15" s="261"/>
      <c r="EK15" s="261"/>
      <c r="EL15" s="261"/>
      <c r="EM15" s="261"/>
      <c r="EN15" s="261"/>
      <c r="EO15" s="261"/>
      <c r="EP15" s="261"/>
      <c r="EQ15" s="261"/>
      <c r="ER15" s="261"/>
      <c r="ES15" s="261"/>
      <c r="ET15" s="261"/>
      <c r="EU15" s="261"/>
      <c r="EV15" s="261"/>
      <c r="EW15" s="261"/>
      <c r="EX15" s="261"/>
      <c r="EY15" s="261"/>
      <c r="EZ15" s="261"/>
      <c r="FA15" s="261"/>
      <c r="FB15" s="261"/>
      <c r="FC15" s="261"/>
      <c r="FD15" s="261"/>
      <c r="FE15" s="261"/>
      <c r="FF15" s="261"/>
      <c r="FG15" s="261"/>
      <c r="FH15" s="261"/>
      <c r="FI15" s="261"/>
      <c r="FJ15" s="261"/>
      <c r="FK15" s="261"/>
      <c r="FL15" s="261"/>
      <c r="FM15" s="261"/>
      <c r="FN15" s="261"/>
      <c r="FO15" s="261"/>
      <c r="FP15" s="261"/>
      <c r="FQ15" s="261"/>
      <c r="FR15" s="261"/>
      <c r="FS15" s="261"/>
      <c r="FT15" s="261"/>
      <c r="FU15" s="261"/>
      <c r="FV15" s="261"/>
      <c r="FW15" s="261"/>
      <c r="FX15" s="261"/>
      <c r="FY15" s="261"/>
      <c r="FZ15" s="261"/>
      <c r="GA15" s="261"/>
      <c r="GB15" s="261"/>
      <c r="GC15" s="261"/>
      <c r="GD15" s="261"/>
      <c r="GE15" s="261"/>
      <c r="GF15" s="261"/>
      <c r="GG15" s="261"/>
      <c r="GH15" s="261"/>
      <c r="GI15" s="261"/>
      <c r="GJ15" s="261"/>
      <c r="GK15" s="261"/>
      <c r="GL15" s="261"/>
      <c r="GM15" s="261"/>
      <c r="GN15" s="261"/>
      <c r="GO15" s="261"/>
      <c r="GP15" s="261"/>
      <c r="GQ15" s="261"/>
      <c r="GR15" s="261"/>
      <c r="GS15" s="261"/>
      <c r="GT15" s="261"/>
      <c r="GU15" s="261"/>
      <c r="GV15" s="261"/>
      <c r="GW15" s="261"/>
      <c r="GX15" s="261"/>
      <c r="GY15" s="261"/>
      <c r="GZ15" s="261"/>
      <c r="HA15" s="261"/>
      <c r="HB15" s="261"/>
      <c r="HC15" s="261"/>
      <c r="HD15" s="261"/>
      <c r="HE15" s="261"/>
      <c r="HF15" s="261"/>
      <c r="HG15" s="261"/>
      <c r="HH15" s="261"/>
      <c r="HI15" s="261"/>
      <c r="HJ15" s="261"/>
      <c r="HK15" s="261"/>
      <c r="HL15" s="261"/>
      <c r="HM15" s="261"/>
      <c r="HN15" s="261"/>
      <c r="HO15" s="261"/>
      <c r="HP15" s="261"/>
      <c r="HQ15" s="261"/>
      <c r="HR15" s="261"/>
      <c r="HS15" s="261"/>
      <c r="HT15" s="261"/>
      <c r="HU15" s="261"/>
      <c r="HV15" s="261"/>
      <c r="HW15" s="261"/>
      <c r="HX15" s="261"/>
      <c r="HY15" s="261"/>
      <c r="HZ15" s="261"/>
      <c r="IA15" s="261"/>
      <c r="IB15" s="261"/>
      <c r="IC15" s="261"/>
      <c r="ID15" s="261"/>
      <c r="IE15" s="261"/>
      <c r="IF15" s="261"/>
      <c r="IG15" s="261"/>
      <c r="IH15" s="261"/>
      <c r="II15" s="261"/>
      <c r="IJ15" s="261"/>
      <c r="IK15" s="261"/>
      <c r="IL15" s="261"/>
      <c r="IM15" s="261"/>
      <c r="IN15" s="261"/>
      <c r="IO15" s="261"/>
      <c r="IP15" s="261"/>
      <c r="IQ15" s="261"/>
      <c r="IR15" s="261"/>
      <c r="IS15" s="261"/>
      <c r="IT15" s="261"/>
      <c r="IU15" s="261"/>
    </row>
    <row r="16" s="86" customFormat="1" ht="25" customHeight="1" spans="1:255">
      <c r="A16" s="132"/>
      <c r="B16" s="128"/>
      <c r="C16" s="128"/>
      <c r="D16" s="133"/>
      <c r="E16" s="133"/>
      <c r="F16" s="133"/>
      <c r="G16" s="133"/>
      <c r="H16" s="133"/>
      <c r="I16" s="128"/>
      <c r="J16" s="128"/>
      <c r="K16" s="128"/>
      <c r="L16" s="128"/>
      <c r="M16" s="134"/>
      <c r="N16" s="110"/>
      <c r="O16" s="243"/>
      <c r="P16" s="243"/>
      <c r="Q16" s="243"/>
      <c r="R16" s="243"/>
      <c r="S16" s="243"/>
      <c r="T16" s="244"/>
      <c r="U16" s="26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</row>
    <row r="17" s="86" customFormat="1" ht="25" customHeight="1" spans="1:255">
      <c r="A17" s="135"/>
      <c r="B17" s="136"/>
      <c r="C17" s="136"/>
      <c r="D17" s="136"/>
      <c r="E17" s="136"/>
      <c r="F17" s="136"/>
      <c r="G17" s="136"/>
      <c r="H17" s="136"/>
      <c r="I17" s="137"/>
      <c r="J17" s="136"/>
      <c r="K17" s="136"/>
      <c r="L17" s="136"/>
      <c r="M17" s="136"/>
      <c r="N17" s="138"/>
      <c r="O17" s="270"/>
      <c r="P17" s="270"/>
      <c r="Q17" s="271"/>
      <c r="R17" s="270"/>
      <c r="S17" s="270"/>
      <c r="T17" s="272"/>
      <c r="U17" s="273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</row>
    <row r="18" s="86" customFormat="1" spans="1:255">
      <c r="C18" s="87"/>
      <c r="N18" s="146"/>
      <c r="O18" s="274"/>
      <c r="P18" s="146"/>
      <c r="Q18" s="146"/>
      <c r="S18" s="146"/>
      <c r="T18" s="146"/>
      <c r="U18" s="275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</row>
    <row r="19" spans="1:255">
      <c r="K19" s="146" t="s">
        <v>188</v>
      </c>
      <c r="L19" s="276"/>
      <c r="O19" s="146" t="s">
        <v>189</v>
      </c>
      <c r="P19" s="86" t="s">
        <v>140</v>
      </c>
      <c r="S19" s="146" t="s">
        <v>190</v>
      </c>
      <c r="T19" s="146"/>
      <c r="U19" s="277" t="s">
        <v>143</v>
      </c>
    </row>
  </sheetData>
  <mergeCells count="8">
    <mergeCell ref="A1:Q1"/>
    <mergeCell ref="B2:D2"/>
    <mergeCell ref="F2:M2"/>
    <mergeCell ref="P2:U2"/>
    <mergeCell ref="B3:M3"/>
    <mergeCell ref="A3:A5"/>
    <mergeCell ref="M4:M5"/>
    <mergeCell ref="N2:N17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E2" sqref="E2"/>
    </sheetView>
  </sheetViews>
  <sheetFormatPr defaultColWidth="10.125" defaultRowHeight="14.25"/>
  <cols>
    <col min="1" max="1" width="9.625" style="151" customWidth="1"/>
    <col min="2" max="2" width="11.125" style="151" customWidth="1"/>
    <col min="3" max="3" width="9.125" style="151" customWidth="1"/>
    <col min="4" max="4" width="9.5" style="151" customWidth="1"/>
    <col min="5" max="5" width="11.375" style="151" customWidth="1"/>
    <col min="6" max="6" width="10.375" style="151" customWidth="1"/>
    <col min="7" max="7" width="9.5" style="151" customWidth="1"/>
    <col min="8" max="8" width="9.125" style="151" customWidth="1"/>
    <col min="9" max="9" width="8.125" style="151" customWidth="1"/>
    <col min="10" max="10" width="10.5" style="151" customWidth="1"/>
    <col min="11" max="11" width="12.125" style="151" customWidth="1"/>
    <col min="12" max="16384" width="10.125" style="151"/>
  </cols>
  <sheetData>
    <row r="1" ht="23.25" spans="1:13">
      <c r="A1" s="152" t="s">
        <v>202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39" customHeight="1" spans="1:13">
      <c r="A2" s="153" t="s">
        <v>53</v>
      </c>
      <c r="B2" s="154" t="s">
        <v>54</v>
      </c>
      <c r="C2" s="154"/>
      <c r="D2" s="155" t="s">
        <v>61</v>
      </c>
      <c r="E2" s="156"/>
      <c r="F2" s="157" t="s">
        <v>203</v>
      </c>
      <c r="G2" s="158" t="s">
        <v>68</v>
      </c>
      <c r="H2" s="159"/>
      <c r="I2" s="160" t="s">
        <v>57</v>
      </c>
      <c r="J2" s="161" t="s">
        <v>56</v>
      </c>
      <c r="K2" s="162"/>
    </row>
    <row r="3" ht="18" customHeight="1" spans="1:13">
      <c r="A3" s="163" t="s">
        <v>75</v>
      </c>
      <c r="B3" s="164"/>
      <c r="C3" s="164"/>
      <c r="D3" s="165" t="s">
        <v>204</v>
      </c>
      <c r="E3" s="166"/>
      <c r="F3" s="167"/>
      <c r="G3" s="168"/>
      <c r="H3" s="169" t="s">
        <v>205</v>
      </c>
      <c r="I3" s="169"/>
      <c r="J3" s="169"/>
      <c r="K3" s="170"/>
    </row>
    <row r="4" ht="18" customHeight="1" spans="1:13">
      <c r="A4" s="171" t="s">
        <v>71</v>
      </c>
      <c r="B4" s="164"/>
      <c r="C4" s="164"/>
      <c r="D4" s="172" t="s">
        <v>206</v>
      </c>
      <c r="E4" s="167"/>
      <c r="F4" s="167"/>
      <c r="G4" s="167"/>
      <c r="H4" s="172" t="s">
        <v>207</v>
      </c>
      <c r="I4" s="172"/>
      <c r="J4" s="173" t="s">
        <v>65</v>
      </c>
      <c r="K4" s="174" t="s">
        <v>66</v>
      </c>
    </row>
    <row r="5" ht="18" customHeight="1" spans="1:13">
      <c r="A5" s="171" t="s">
        <v>208</v>
      </c>
      <c r="B5" s="164"/>
      <c r="C5" s="164"/>
      <c r="D5" s="165" t="s">
        <v>209</v>
      </c>
      <c r="E5" s="165"/>
      <c r="G5" s="165"/>
      <c r="H5" s="172" t="s">
        <v>210</v>
      </c>
      <c r="I5" s="172"/>
      <c r="J5" s="173" t="s">
        <v>65</v>
      </c>
      <c r="K5" s="174" t="s">
        <v>66</v>
      </c>
    </row>
    <row r="6" ht="18" customHeight="1" spans="1:13">
      <c r="A6" s="175" t="s">
        <v>211</v>
      </c>
      <c r="B6" s="176"/>
      <c r="C6" s="176"/>
      <c r="D6" s="177" t="s">
        <v>212</v>
      </c>
      <c r="E6" s="178"/>
      <c r="F6" s="179"/>
      <c r="G6" s="177"/>
      <c r="H6" s="180" t="s">
        <v>213</v>
      </c>
      <c r="I6" s="180"/>
      <c r="J6" s="179" t="s">
        <v>65</v>
      </c>
      <c r="K6" s="181" t="s">
        <v>66</v>
      </c>
      <c r="M6" s="182"/>
    </row>
    <row r="7" ht="18" customHeight="1" spans="1:13">
      <c r="A7" s="183"/>
      <c r="B7" s="184"/>
      <c r="C7" s="184"/>
      <c r="D7" s="183"/>
      <c r="E7" s="184"/>
      <c r="F7" s="185"/>
      <c r="G7" s="183"/>
      <c r="H7" s="185"/>
      <c r="I7" s="184"/>
      <c r="J7" s="184"/>
      <c r="K7" s="184"/>
    </row>
    <row r="8" ht="18" customHeight="1" spans="1:13">
      <c r="A8" s="186" t="s">
        <v>214</v>
      </c>
      <c r="B8" s="157" t="s">
        <v>215</v>
      </c>
      <c r="C8" s="157" t="s">
        <v>216</v>
      </c>
      <c r="D8" s="157" t="s">
        <v>217</v>
      </c>
      <c r="E8" s="157" t="s">
        <v>218</v>
      </c>
      <c r="F8" s="157" t="s">
        <v>219</v>
      </c>
      <c r="G8" s="187" t="s">
        <v>78</v>
      </c>
      <c r="H8" s="188"/>
      <c r="I8" s="188"/>
      <c r="J8" s="188"/>
      <c r="K8" s="189"/>
    </row>
    <row r="9" ht="18" customHeight="1" spans="1:13">
      <c r="A9" s="171" t="s">
        <v>220</v>
      </c>
      <c r="B9" s="172"/>
      <c r="C9" s="173" t="s">
        <v>65</v>
      </c>
      <c r="D9" s="173" t="s">
        <v>66</v>
      </c>
      <c r="E9" s="165" t="s">
        <v>221</v>
      </c>
      <c r="F9" s="190" t="s">
        <v>222</v>
      </c>
      <c r="G9" s="191"/>
      <c r="H9" s="192"/>
      <c r="I9" s="192"/>
      <c r="J9" s="192"/>
      <c r="K9" s="193"/>
    </row>
    <row r="10" ht="18" customHeight="1" spans="1:13">
      <c r="A10" s="171" t="s">
        <v>223</v>
      </c>
      <c r="B10" s="172"/>
      <c r="C10" s="173" t="s">
        <v>65</v>
      </c>
      <c r="D10" s="173" t="s">
        <v>66</v>
      </c>
      <c r="E10" s="165" t="s">
        <v>224</v>
      </c>
      <c r="F10" s="190" t="s">
        <v>225</v>
      </c>
      <c r="G10" s="191" t="s">
        <v>226</v>
      </c>
      <c r="H10" s="192"/>
      <c r="I10" s="192"/>
      <c r="J10" s="192"/>
      <c r="K10" s="193"/>
    </row>
    <row r="11" ht="18" customHeight="1" spans="1:13">
      <c r="A11" s="194" t="s">
        <v>193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6"/>
    </row>
    <row r="12" ht="18" customHeight="1" spans="1:13">
      <c r="A12" s="163" t="s">
        <v>88</v>
      </c>
      <c r="B12" s="173" t="s">
        <v>84</v>
      </c>
      <c r="C12" s="173" t="s">
        <v>85</v>
      </c>
      <c r="D12" s="190"/>
      <c r="E12" s="165" t="s">
        <v>86</v>
      </c>
      <c r="F12" s="173" t="s">
        <v>84</v>
      </c>
      <c r="G12" s="173" t="s">
        <v>85</v>
      </c>
      <c r="H12" s="173"/>
      <c r="I12" s="165" t="s">
        <v>227</v>
      </c>
      <c r="J12" s="173" t="s">
        <v>84</v>
      </c>
      <c r="K12" s="174" t="s">
        <v>85</v>
      </c>
    </row>
    <row r="13" ht="18" customHeight="1" spans="1:13">
      <c r="A13" s="163" t="s">
        <v>91</v>
      </c>
      <c r="B13" s="173" t="s">
        <v>84</v>
      </c>
      <c r="C13" s="173" t="s">
        <v>85</v>
      </c>
      <c r="D13" s="190"/>
      <c r="E13" s="165" t="s">
        <v>96</v>
      </c>
      <c r="F13" s="173" t="s">
        <v>84</v>
      </c>
      <c r="G13" s="173" t="s">
        <v>85</v>
      </c>
      <c r="H13" s="173"/>
      <c r="I13" s="165" t="s">
        <v>228</v>
      </c>
      <c r="J13" s="173" t="s">
        <v>84</v>
      </c>
      <c r="K13" s="174" t="s">
        <v>85</v>
      </c>
    </row>
    <row r="14" ht="18" customHeight="1" spans="1:13">
      <c r="A14" s="175" t="s">
        <v>229</v>
      </c>
      <c r="B14" s="179" t="s">
        <v>84</v>
      </c>
      <c r="C14" s="179" t="s">
        <v>85</v>
      </c>
      <c r="D14" s="197"/>
      <c r="E14" s="177" t="s">
        <v>230</v>
      </c>
      <c r="F14" s="179" t="s">
        <v>84</v>
      </c>
      <c r="G14" s="179" t="s">
        <v>85</v>
      </c>
      <c r="H14" s="179"/>
      <c r="I14" s="177" t="s">
        <v>231</v>
      </c>
      <c r="J14" s="179" t="s">
        <v>84</v>
      </c>
      <c r="K14" s="181" t="s">
        <v>85</v>
      </c>
    </row>
    <row r="15" ht="18" customHeight="1" spans="1:13">
      <c r="A15" s="183"/>
      <c r="B15" s="198"/>
      <c r="C15" s="198"/>
      <c r="D15" s="184"/>
      <c r="E15" s="183"/>
      <c r="F15" s="198"/>
      <c r="G15" s="198"/>
      <c r="H15" s="198"/>
      <c r="I15" s="183"/>
      <c r="J15" s="198"/>
      <c r="K15" s="198"/>
    </row>
    <row r="16" s="149" customFormat="1" ht="18" customHeight="1" spans="1:13">
      <c r="A16" s="153" t="s">
        <v>232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99"/>
    </row>
    <row r="17" ht="18" customHeight="1" spans="1:11">
      <c r="A17" s="171" t="s">
        <v>233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00"/>
    </row>
    <row r="18" ht="18" customHeight="1" spans="1:11">
      <c r="A18" s="171" t="s">
        <v>234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00"/>
    </row>
    <row r="19" ht="22" customHeight="1" spans="1:11">
      <c r="A19" s="201"/>
      <c r="B19" s="173"/>
      <c r="C19" s="173"/>
      <c r="D19" s="173"/>
      <c r="E19" s="173"/>
      <c r="F19" s="173"/>
      <c r="G19" s="173"/>
      <c r="H19" s="173"/>
      <c r="I19" s="173"/>
      <c r="J19" s="173"/>
      <c r="K19" s="174"/>
    </row>
    <row r="20" ht="22" customHeight="1" spans="1:11">
      <c r="A20" s="202"/>
      <c r="B20" s="203"/>
      <c r="C20" s="203"/>
      <c r="D20" s="203"/>
      <c r="E20" s="203"/>
      <c r="F20" s="203"/>
      <c r="G20" s="203"/>
      <c r="H20" s="203"/>
      <c r="I20" s="203"/>
      <c r="J20" s="203"/>
      <c r="K20" s="204"/>
    </row>
    <row r="21" ht="22" customHeight="1" spans="1:11">
      <c r="A21" s="202"/>
      <c r="B21" s="203"/>
      <c r="C21" s="203"/>
      <c r="D21" s="203"/>
      <c r="E21" s="203"/>
      <c r="F21" s="203"/>
      <c r="G21" s="203"/>
      <c r="H21" s="203"/>
      <c r="I21" s="203"/>
      <c r="J21" s="203"/>
      <c r="K21" s="204"/>
    </row>
    <row r="22" ht="22" customHeight="1" spans="1:11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4"/>
    </row>
    <row r="23" ht="22" customHeight="1" spans="1:11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7"/>
    </row>
    <row r="24" ht="18" customHeight="1" spans="1:11">
      <c r="A24" s="171" t="s">
        <v>124</v>
      </c>
      <c r="B24" s="172"/>
      <c r="C24" s="173" t="s">
        <v>65</v>
      </c>
      <c r="D24" s="173" t="s">
        <v>66</v>
      </c>
      <c r="E24" s="169"/>
      <c r="F24" s="169"/>
      <c r="G24" s="169"/>
      <c r="H24" s="169"/>
      <c r="I24" s="169"/>
      <c r="J24" s="169"/>
      <c r="K24" s="170"/>
    </row>
    <row r="25" ht="18" customHeight="1" spans="1:11">
      <c r="A25" s="208" t="s">
        <v>235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10"/>
    </row>
    <row r="26" ht="15" spans="1:11">
      <c r="A26" s="211"/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ht="20" customHeight="1" spans="1:11">
      <c r="A27" s="212" t="s">
        <v>236</v>
      </c>
      <c r="B27" s="188"/>
      <c r="C27" s="188"/>
      <c r="D27" s="188"/>
      <c r="E27" s="188"/>
      <c r="F27" s="188"/>
      <c r="G27" s="188"/>
      <c r="H27" s="188"/>
      <c r="I27" s="188"/>
      <c r="J27" s="188"/>
      <c r="K27" s="213" t="s">
        <v>237</v>
      </c>
    </row>
    <row r="28" ht="23" customHeight="1" spans="1:11">
      <c r="A28" s="202" t="s">
        <v>238</v>
      </c>
      <c r="B28" s="203"/>
      <c r="C28" s="203"/>
      <c r="D28" s="203"/>
      <c r="E28" s="203"/>
      <c r="F28" s="203"/>
      <c r="G28" s="203"/>
      <c r="H28" s="203"/>
      <c r="I28" s="203"/>
      <c r="J28" s="214"/>
      <c r="K28" s="215">
        <v>2</v>
      </c>
    </row>
    <row r="29" ht="23" customHeight="1" spans="1:11">
      <c r="A29" s="202" t="s">
        <v>239</v>
      </c>
      <c r="B29" s="203"/>
      <c r="C29" s="203"/>
      <c r="D29" s="203"/>
      <c r="E29" s="203"/>
      <c r="F29" s="203"/>
      <c r="G29" s="203"/>
      <c r="H29" s="203"/>
      <c r="I29" s="203"/>
      <c r="J29" s="214"/>
      <c r="K29" s="193">
        <v>2</v>
      </c>
    </row>
    <row r="30" ht="23" customHeight="1" spans="1:11">
      <c r="A30" s="202" t="s">
        <v>240</v>
      </c>
      <c r="B30" s="203"/>
      <c r="C30" s="203"/>
      <c r="D30" s="203"/>
      <c r="E30" s="203"/>
      <c r="F30" s="203"/>
      <c r="G30" s="203"/>
      <c r="H30" s="203"/>
      <c r="I30" s="203"/>
      <c r="J30" s="214"/>
      <c r="K30" s="193">
        <v>2</v>
      </c>
    </row>
    <row r="31" ht="23" customHeight="1" spans="1:11">
      <c r="A31" s="202"/>
      <c r="B31" s="203"/>
      <c r="C31" s="203"/>
      <c r="D31" s="203"/>
      <c r="E31" s="203"/>
      <c r="F31" s="203"/>
      <c r="G31" s="203"/>
      <c r="H31" s="203"/>
      <c r="I31" s="203"/>
      <c r="J31" s="214"/>
      <c r="K31" s="193"/>
    </row>
    <row r="32" ht="23" customHeight="1" spans="1:11">
      <c r="A32" s="202"/>
      <c r="B32" s="203"/>
      <c r="C32" s="203"/>
      <c r="D32" s="203"/>
      <c r="E32" s="203"/>
      <c r="F32" s="203"/>
      <c r="G32" s="203"/>
      <c r="H32" s="203"/>
      <c r="I32" s="203"/>
      <c r="J32" s="214"/>
      <c r="K32" s="216"/>
    </row>
    <row r="33" ht="23" customHeight="1" spans="1:11">
      <c r="A33" s="202"/>
      <c r="B33" s="203"/>
      <c r="C33" s="203"/>
      <c r="D33" s="203"/>
      <c r="E33" s="203"/>
      <c r="F33" s="203"/>
      <c r="G33" s="203"/>
      <c r="H33" s="203"/>
      <c r="I33" s="203"/>
      <c r="J33" s="214"/>
      <c r="K33" s="217"/>
    </row>
    <row r="34" ht="23" customHeight="1" spans="1:11">
      <c r="A34" s="202"/>
      <c r="B34" s="203"/>
      <c r="C34" s="203"/>
      <c r="D34" s="203"/>
      <c r="E34" s="203"/>
      <c r="F34" s="203"/>
      <c r="G34" s="203"/>
      <c r="H34" s="203"/>
      <c r="I34" s="203"/>
      <c r="J34" s="214"/>
      <c r="K34" s="193"/>
    </row>
    <row r="35" ht="23" customHeight="1" spans="1:11">
      <c r="A35" s="202"/>
      <c r="B35" s="203"/>
      <c r="C35" s="203"/>
      <c r="D35" s="203"/>
      <c r="E35" s="203"/>
      <c r="F35" s="203"/>
      <c r="G35" s="203"/>
      <c r="H35" s="203"/>
      <c r="I35" s="203"/>
      <c r="J35" s="214"/>
      <c r="K35" s="218"/>
    </row>
    <row r="36" ht="23" customHeight="1" spans="1:11">
      <c r="A36" s="219" t="s">
        <v>241</v>
      </c>
      <c r="B36" s="220"/>
      <c r="C36" s="220"/>
      <c r="D36" s="220"/>
      <c r="E36" s="220"/>
      <c r="F36" s="220"/>
      <c r="G36" s="220"/>
      <c r="H36" s="220"/>
      <c r="I36" s="220"/>
      <c r="J36" s="221"/>
      <c r="K36" s="222">
        <f>SUM(K28:K35)</f>
        <v>6</v>
      </c>
    </row>
    <row r="37" ht="18.75" customHeight="1" spans="1:11">
      <c r="A37" s="223" t="s">
        <v>242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s="150" customFormat="1" ht="18.75" customHeight="1" spans="1:11">
      <c r="A38" s="171" t="s">
        <v>243</v>
      </c>
      <c r="B38" s="172"/>
      <c r="C38" s="172"/>
      <c r="D38" s="169" t="s">
        <v>244</v>
      </c>
      <c r="E38" s="169"/>
      <c r="F38" s="226" t="s">
        <v>245</v>
      </c>
      <c r="G38" s="227"/>
      <c r="H38" s="172" t="s">
        <v>246</v>
      </c>
      <c r="I38" s="172"/>
      <c r="J38" s="172" t="s">
        <v>247</v>
      </c>
      <c r="K38" s="200"/>
    </row>
    <row r="39" ht="18.75" customHeight="1" spans="1:11">
      <c r="A39" s="171" t="s">
        <v>125</v>
      </c>
      <c r="B39" s="172" t="s">
        <v>248</v>
      </c>
      <c r="C39" s="172"/>
      <c r="D39" s="172"/>
      <c r="E39" s="172"/>
      <c r="F39" s="172"/>
      <c r="G39" s="172"/>
      <c r="H39" s="172"/>
      <c r="I39" s="172"/>
      <c r="J39" s="172"/>
      <c r="K39" s="200"/>
    </row>
    <row r="40" ht="24" customHeight="1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00"/>
    </row>
    <row r="41" ht="24" customHeight="1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00"/>
    </row>
    <row r="42" ht="32.1" customHeight="1" spans="1:11">
      <c r="A42" s="175" t="s">
        <v>137</v>
      </c>
      <c r="B42" s="228" t="s">
        <v>249</v>
      </c>
      <c r="C42" s="228"/>
      <c r="D42" s="177" t="s">
        <v>250</v>
      </c>
      <c r="E42" s="197" t="s">
        <v>140</v>
      </c>
      <c r="F42" s="177" t="s">
        <v>141</v>
      </c>
      <c r="G42" s="229">
        <v>45759</v>
      </c>
      <c r="H42" s="230" t="s">
        <v>142</v>
      </c>
      <c r="I42" s="230"/>
      <c r="J42" s="228" t="s">
        <v>143</v>
      </c>
      <c r="K42" s="23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A19"/>
  <sheetViews>
    <sheetView workbookViewId="0">
      <selection activeCell="J31" sqref="J31"/>
    </sheetView>
  </sheetViews>
  <sheetFormatPr defaultColWidth="9" defaultRowHeight="14.25"/>
  <cols>
    <col min="1" max="1" width="13.625" style="86" customWidth="1"/>
    <col min="2" max="3" width="9.125" style="86" customWidth="1"/>
    <col min="4" max="4" width="9.125" style="87" customWidth="1"/>
    <col min="5" max="11" width="9.125" style="86" customWidth="1"/>
    <col min="12" max="12" width="8.5" style="86" customWidth="1"/>
    <col min="13" max="13" width="5.375" style="86" customWidth="1"/>
    <col min="14" max="14" width="2.75" style="86" customWidth="1"/>
    <col min="15" max="17" width="13.625" style="86" customWidth="1"/>
    <col min="18" max="21" width="13.625" style="88" customWidth="1"/>
    <col min="22" max="25" width="13.625" style="86" customWidth="1"/>
    <col min="26" max="258" width="9" style="86"/>
    <col min="259" max="16384" width="9" style="89"/>
  </cols>
  <sheetData>
    <row r="1" s="86" customFormat="1" ht="29" customHeight="1" spans="1:261">
      <c r="A1" s="90" t="s">
        <v>146</v>
      </c>
      <c r="B1" s="91"/>
      <c r="C1" s="92"/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4"/>
      <c r="S1" s="94"/>
      <c r="T1" s="94"/>
      <c r="U1" s="94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  <c r="IX1" s="89"/>
      <c r="IY1" s="89"/>
      <c r="IZ1" s="89"/>
      <c r="JA1" s="89"/>
    </row>
    <row r="2" s="86" customFormat="1" ht="20" customHeight="1" spans="1:261">
      <c r="A2" s="95" t="s">
        <v>61</v>
      </c>
      <c r="B2" s="96" t="s">
        <v>147</v>
      </c>
      <c r="C2" s="97"/>
      <c r="D2" s="98"/>
      <c r="E2" s="99" t="s">
        <v>67</v>
      </c>
      <c r="F2" s="100" t="str">
        <f>首期!B5</f>
        <v>男式POLO短袖T恤</v>
      </c>
      <c r="G2" s="100"/>
      <c r="H2" s="100"/>
      <c r="I2" s="100"/>
      <c r="J2" s="100"/>
      <c r="K2" s="100"/>
      <c r="L2" s="100"/>
      <c r="M2" s="101"/>
      <c r="N2" s="102"/>
      <c r="O2" s="95" t="s">
        <v>57</v>
      </c>
      <c r="P2" s="103" t="s">
        <v>56</v>
      </c>
      <c r="Q2" s="103"/>
      <c r="R2" s="103"/>
      <c r="S2" s="103"/>
      <c r="T2" s="103"/>
      <c r="U2" s="103"/>
      <c r="V2" s="104"/>
      <c r="W2" s="104"/>
      <c r="X2" s="104"/>
      <c r="Y2" s="105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  <c r="IW2" s="89"/>
      <c r="IX2" s="89"/>
      <c r="IY2" s="89"/>
      <c r="IZ2" s="89"/>
      <c r="JA2" s="89"/>
    </row>
    <row r="3" s="86" customFormat="1" spans="1:261">
      <c r="A3" s="106" t="s">
        <v>148</v>
      </c>
      <c r="B3" s="107" t="s">
        <v>149</v>
      </c>
      <c r="C3" s="108"/>
      <c r="D3" s="107"/>
      <c r="E3" s="107"/>
      <c r="F3" s="107"/>
      <c r="G3" s="107"/>
      <c r="H3" s="107"/>
      <c r="I3" s="107"/>
      <c r="J3" s="107"/>
      <c r="K3" s="107"/>
      <c r="L3" s="107"/>
      <c r="M3" s="109"/>
      <c r="N3" s="110"/>
      <c r="O3" s="111"/>
      <c r="P3" s="112"/>
      <c r="Q3" s="112"/>
      <c r="R3" s="112"/>
      <c r="S3" s="112"/>
      <c r="T3" s="112"/>
      <c r="U3" s="112"/>
      <c r="V3" s="113"/>
      <c r="W3" s="113"/>
      <c r="X3" s="113"/>
      <c r="Y3" s="114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  <c r="IW3" s="89"/>
      <c r="IX3" s="89"/>
      <c r="IY3" s="89"/>
      <c r="IZ3" s="89"/>
      <c r="JA3" s="89"/>
    </row>
    <row r="4" s="86" customFormat="1" ht="16.5" spans="1:261">
      <c r="A4" s="106"/>
      <c r="B4" s="115" t="s">
        <v>109</v>
      </c>
      <c r="C4" s="115" t="s">
        <v>110</v>
      </c>
      <c r="D4" s="116" t="s">
        <v>111</v>
      </c>
      <c r="E4" s="115" t="s">
        <v>112</v>
      </c>
      <c r="F4" s="115" t="s">
        <v>113</v>
      </c>
      <c r="G4" s="115" t="s">
        <v>150</v>
      </c>
      <c r="H4" s="115" t="s">
        <v>115</v>
      </c>
      <c r="I4" s="115" t="s">
        <v>116</v>
      </c>
      <c r="J4" s="115" t="s">
        <v>117</v>
      </c>
      <c r="K4" s="115" t="s">
        <v>118</v>
      </c>
      <c r="L4" s="115" t="s">
        <v>119</v>
      </c>
      <c r="M4" s="117" t="s">
        <v>151</v>
      </c>
      <c r="N4" s="110"/>
      <c r="O4" s="118" t="s">
        <v>109</v>
      </c>
      <c r="P4" s="115" t="s">
        <v>110</v>
      </c>
      <c r="Q4" s="116" t="s">
        <v>111</v>
      </c>
      <c r="R4" s="115" t="s">
        <v>112</v>
      </c>
      <c r="S4" s="115" t="s">
        <v>113</v>
      </c>
      <c r="T4" s="115" t="s">
        <v>150</v>
      </c>
      <c r="U4" s="115" t="s">
        <v>115</v>
      </c>
      <c r="V4" s="115" t="s">
        <v>116</v>
      </c>
      <c r="W4" s="115" t="s">
        <v>117</v>
      </c>
      <c r="X4" s="115" t="s">
        <v>118</v>
      </c>
      <c r="Y4" s="119" t="s">
        <v>119</v>
      </c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</row>
    <row r="5" s="86" customFormat="1" ht="16.5" spans="1:261">
      <c r="A5" s="106"/>
      <c r="B5" s="115" t="s">
        <v>153</v>
      </c>
      <c r="C5" s="115" t="s">
        <v>154</v>
      </c>
      <c r="D5" s="116" t="s">
        <v>155</v>
      </c>
      <c r="E5" s="115" t="s">
        <v>156</v>
      </c>
      <c r="F5" s="115" t="s">
        <v>157</v>
      </c>
      <c r="G5" s="115" t="s">
        <v>158</v>
      </c>
      <c r="H5" s="115" t="s">
        <v>159</v>
      </c>
      <c r="I5" s="115" t="s">
        <v>160</v>
      </c>
      <c r="J5" s="115" t="s">
        <v>161</v>
      </c>
      <c r="K5" s="115" t="s">
        <v>162</v>
      </c>
      <c r="L5" s="115" t="s">
        <v>163</v>
      </c>
      <c r="M5" s="117"/>
      <c r="N5" s="110"/>
      <c r="O5" s="120" t="s">
        <v>152</v>
      </c>
      <c r="P5" s="121" t="s">
        <v>152</v>
      </c>
      <c r="Q5" s="121" t="s">
        <v>152</v>
      </c>
      <c r="R5" s="121" t="s">
        <v>152</v>
      </c>
      <c r="S5" s="121" t="s">
        <v>152</v>
      </c>
      <c r="T5" s="121" t="s">
        <v>152</v>
      </c>
      <c r="U5" s="121" t="s">
        <v>152</v>
      </c>
      <c r="V5" s="121" t="s">
        <v>152</v>
      </c>
      <c r="W5" s="121" t="s">
        <v>152</v>
      </c>
      <c r="X5" s="121" t="s">
        <v>152</v>
      </c>
      <c r="Y5" s="122" t="s">
        <v>152</v>
      </c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  <c r="IX5" s="89"/>
      <c r="IY5" s="89"/>
      <c r="IZ5" s="89"/>
      <c r="JA5" s="89"/>
    </row>
    <row r="6" s="86" customFormat="1" ht="21" customHeight="1" spans="1:261">
      <c r="A6" s="123" t="s">
        <v>166</v>
      </c>
      <c r="B6" s="124">
        <f>C6-2</f>
        <v>66.5</v>
      </c>
      <c r="C6" s="124">
        <f>D6-2</f>
        <v>68.5</v>
      </c>
      <c r="D6" s="125">
        <v>70.5</v>
      </c>
      <c r="E6" s="124">
        <f>D6+2</f>
        <v>72.5</v>
      </c>
      <c r="F6" s="124">
        <f>E6+2</f>
        <v>74.5</v>
      </c>
      <c r="G6" s="124">
        <f t="shared" ref="G6:L6" si="0">F6+1</f>
        <v>75.5</v>
      </c>
      <c r="H6" s="124">
        <f t="shared" si="0"/>
        <v>76.5</v>
      </c>
      <c r="I6" s="124">
        <f t="shared" si="0"/>
        <v>77.5</v>
      </c>
      <c r="J6" s="124">
        <f t="shared" si="0"/>
        <v>78.5</v>
      </c>
      <c r="K6" s="124">
        <f t="shared" si="0"/>
        <v>79.5</v>
      </c>
      <c r="L6" s="124">
        <f t="shared" si="0"/>
        <v>80.5</v>
      </c>
      <c r="M6" s="126" t="s">
        <v>167</v>
      </c>
      <c r="N6" s="110"/>
      <c r="O6" s="120"/>
      <c r="P6" s="121"/>
      <c r="Q6" s="121"/>
      <c r="R6" s="121"/>
      <c r="S6" s="121"/>
      <c r="T6" s="121"/>
      <c r="U6" s="121"/>
      <c r="V6" s="113"/>
      <c r="W6" s="113"/>
      <c r="X6" s="113"/>
      <c r="Y6" s="114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  <c r="IX6" s="89"/>
      <c r="IY6" s="89"/>
      <c r="IZ6" s="89"/>
      <c r="JA6" s="89"/>
    </row>
    <row r="7" s="86" customFormat="1" ht="21" customHeight="1" spans="1:261">
      <c r="A7" s="127" t="s">
        <v>170</v>
      </c>
      <c r="B7" s="128">
        <f t="shared" ref="B7:B9" si="1">C7-4</f>
        <v>100</v>
      </c>
      <c r="C7" s="128">
        <f t="shared" ref="C7:C9" si="2">D7-4</f>
        <v>104</v>
      </c>
      <c r="D7" s="129">
        <v>108</v>
      </c>
      <c r="E7" s="128">
        <f t="shared" ref="E7:E9" si="3">D7+4</f>
        <v>112</v>
      </c>
      <c r="F7" s="128">
        <f>E7+4</f>
        <v>116</v>
      </c>
      <c r="G7" s="128">
        <f t="shared" ref="G7:L7" si="4">F7+6</f>
        <v>122</v>
      </c>
      <c r="H7" s="128">
        <f t="shared" si="4"/>
        <v>128</v>
      </c>
      <c r="I7" s="128">
        <f t="shared" si="4"/>
        <v>134</v>
      </c>
      <c r="J7" s="128">
        <f t="shared" si="4"/>
        <v>140</v>
      </c>
      <c r="K7" s="128">
        <f t="shared" si="4"/>
        <v>146</v>
      </c>
      <c r="L7" s="128">
        <f t="shared" si="4"/>
        <v>152</v>
      </c>
      <c r="M7" s="126" t="s">
        <v>167</v>
      </c>
      <c r="N7" s="110"/>
      <c r="O7" s="120"/>
      <c r="P7" s="121"/>
      <c r="Q7" s="121"/>
      <c r="R7" s="121"/>
      <c r="S7" s="121"/>
      <c r="T7" s="121"/>
      <c r="U7" s="121"/>
      <c r="V7" s="113"/>
      <c r="W7" s="113"/>
      <c r="X7" s="113"/>
      <c r="Y7" s="114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  <c r="IX7" s="89"/>
      <c r="IY7" s="89"/>
      <c r="IZ7" s="89"/>
      <c r="JA7" s="89"/>
    </row>
    <row r="8" s="86" customFormat="1" ht="21" customHeight="1" spans="1:261">
      <c r="A8" s="127" t="s">
        <v>173</v>
      </c>
      <c r="B8" s="128">
        <f t="shared" si="1"/>
        <v>98</v>
      </c>
      <c r="C8" s="128">
        <f t="shared" si="2"/>
        <v>102</v>
      </c>
      <c r="D8" s="129">
        <v>106</v>
      </c>
      <c r="E8" s="128">
        <f t="shared" si="3"/>
        <v>110</v>
      </c>
      <c r="F8" s="128">
        <f>E8+5</f>
        <v>115</v>
      </c>
      <c r="G8" s="128">
        <f t="shared" ref="G8:L8" si="5">F8+6</f>
        <v>121</v>
      </c>
      <c r="H8" s="128">
        <f t="shared" si="5"/>
        <v>127</v>
      </c>
      <c r="I8" s="128">
        <f t="shared" si="5"/>
        <v>133</v>
      </c>
      <c r="J8" s="128">
        <f t="shared" si="5"/>
        <v>139</v>
      </c>
      <c r="K8" s="128">
        <f t="shared" si="5"/>
        <v>145</v>
      </c>
      <c r="L8" s="128">
        <f t="shared" si="5"/>
        <v>151</v>
      </c>
      <c r="M8" s="126" t="s">
        <v>167</v>
      </c>
      <c r="N8" s="110"/>
      <c r="O8" s="120"/>
      <c r="P8" s="121"/>
      <c r="Q8" s="121"/>
      <c r="R8" s="121"/>
      <c r="S8" s="121"/>
      <c r="T8" s="121"/>
      <c r="U8" s="121"/>
      <c r="V8" s="113"/>
      <c r="W8" s="113"/>
      <c r="X8" s="113"/>
      <c r="Y8" s="114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  <c r="IX8" s="89"/>
      <c r="IY8" s="89"/>
      <c r="IZ8" s="89"/>
      <c r="JA8" s="89"/>
    </row>
    <row r="9" s="86" customFormat="1" ht="21" customHeight="1" spans="1:261">
      <c r="A9" s="127" t="s">
        <v>174</v>
      </c>
      <c r="B9" s="128">
        <f t="shared" si="1"/>
        <v>98</v>
      </c>
      <c r="C9" s="128">
        <f t="shared" si="2"/>
        <v>102</v>
      </c>
      <c r="D9" s="129">
        <v>106</v>
      </c>
      <c r="E9" s="128">
        <f t="shared" si="3"/>
        <v>110</v>
      </c>
      <c r="F9" s="128">
        <f>E9+5</f>
        <v>115</v>
      </c>
      <c r="G9" s="128">
        <f t="shared" ref="G9:L9" si="6">F9+6</f>
        <v>121</v>
      </c>
      <c r="H9" s="128">
        <f t="shared" si="6"/>
        <v>127</v>
      </c>
      <c r="I9" s="128">
        <f t="shared" si="6"/>
        <v>133</v>
      </c>
      <c r="J9" s="128">
        <f t="shared" si="6"/>
        <v>139</v>
      </c>
      <c r="K9" s="128">
        <f t="shared" si="6"/>
        <v>145</v>
      </c>
      <c r="L9" s="128">
        <f t="shared" si="6"/>
        <v>151</v>
      </c>
      <c r="M9" s="126" t="s">
        <v>175</v>
      </c>
      <c r="N9" s="110"/>
      <c r="O9" s="120"/>
      <c r="P9" s="121"/>
      <c r="Q9" s="121"/>
      <c r="R9" s="121"/>
      <c r="S9" s="121"/>
      <c r="T9" s="121"/>
      <c r="U9" s="121"/>
      <c r="V9" s="113"/>
      <c r="W9" s="113"/>
      <c r="X9" s="113"/>
      <c r="Y9" s="114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  <c r="IX9" s="89"/>
      <c r="IY9" s="89"/>
      <c r="IZ9" s="89"/>
      <c r="JA9" s="89"/>
    </row>
    <row r="10" s="86" customFormat="1" ht="21" customHeight="1" spans="1:261">
      <c r="A10" s="127" t="s">
        <v>176</v>
      </c>
      <c r="B10" s="128">
        <f>C10-1.2</f>
        <v>43.6</v>
      </c>
      <c r="C10" s="128">
        <f>D10-1.2</f>
        <v>44.8</v>
      </c>
      <c r="D10" s="129">
        <v>46</v>
      </c>
      <c r="E10" s="128">
        <f>D10+1.2</f>
        <v>47.2</v>
      </c>
      <c r="F10" s="128">
        <f>E10+1.2</f>
        <v>48.4</v>
      </c>
      <c r="G10" s="128">
        <f t="shared" ref="G10:L10" si="7">F10+1.4</f>
        <v>49.8</v>
      </c>
      <c r="H10" s="128">
        <f t="shared" si="7"/>
        <v>51.2</v>
      </c>
      <c r="I10" s="128">
        <f t="shared" si="7"/>
        <v>52.6</v>
      </c>
      <c r="J10" s="128">
        <f t="shared" si="7"/>
        <v>54</v>
      </c>
      <c r="K10" s="128">
        <f t="shared" si="7"/>
        <v>55.4</v>
      </c>
      <c r="L10" s="128">
        <f t="shared" si="7"/>
        <v>56.8</v>
      </c>
      <c r="M10" s="126" t="s">
        <v>175</v>
      </c>
      <c r="N10" s="110"/>
      <c r="O10" s="120"/>
      <c r="P10" s="121"/>
      <c r="Q10" s="121"/>
      <c r="R10" s="121"/>
      <c r="S10" s="121"/>
      <c r="T10" s="121"/>
      <c r="U10" s="121"/>
      <c r="V10" s="113"/>
      <c r="W10" s="113"/>
      <c r="X10" s="113"/>
      <c r="Y10" s="114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</row>
    <row r="11" s="86" customFormat="1" ht="21" customHeight="1" spans="1:261">
      <c r="A11" s="127" t="s">
        <v>177</v>
      </c>
      <c r="B11" s="128">
        <f>C11-0.5</f>
        <v>19</v>
      </c>
      <c r="C11" s="128">
        <f>D11-0.5</f>
        <v>19.5</v>
      </c>
      <c r="D11" s="129">
        <v>20</v>
      </c>
      <c r="E11" s="128">
        <f t="shared" ref="E11:L11" si="8">D11+0.5</f>
        <v>20.5</v>
      </c>
      <c r="F11" s="128">
        <f t="shared" si="8"/>
        <v>21</v>
      </c>
      <c r="G11" s="128">
        <f t="shared" si="8"/>
        <v>21.5</v>
      </c>
      <c r="H11" s="128">
        <f t="shared" si="8"/>
        <v>22</v>
      </c>
      <c r="I11" s="128">
        <f t="shared" si="8"/>
        <v>22.5</v>
      </c>
      <c r="J11" s="128">
        <f t="shared" si="8"/>
        <v>23</v>
      </c>
      <c r="K11" s="128">
        <f t="shared" si="8"/>
        <v>23.5</v>
      </c>
      <c r="L11" s="128">
        <f t="shared" si="8"/>
        <v>24</v>
      </c>
      <c r="M11" s="126" t="s">
        <v>178</v>
      </c>
      <c r="N11" s="110"/>
      <c r="O11" s="120"/>
      <c r="P11" s="121"/>
      <c r="Q11" s="121"/>
      <c r="R11" s="121"/>
      <c r="S11" s="121"/>
      <c r="T11" s="121"/>
      <c r="U11" s="121"/>
      <c r="V11" s="113"/>
      <c r="W11" s="113"/>
      <c r="X11" s="113"/>
      <c r="Y11" s="114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  <c r="IX11" s="89"/>
      <c r="IY11" s="89"/>
      <c r="IZ11" s="89"/>
      <c r="JA11" s="89"/>
    </row>
    <row r="12" s="86" customFormat="1" ht="21" customHeight="1" spans="1:261">
      <c r="A12" s="127" t="s">
        <v>180</v>
      </c>
      <c r="B12" s="130">
        <f>C12-0.7</f>
        <v>18.1</v>
      </c>
      <c r="C12" s="130">
        <f>D12-0.7</f>
        <v>18.8</v>
      </c>
      <c r="D12" s="129">
        <v>19.5</v>
      </c>
      <c r="E12" s="130">
        <f>D12+0.7</f>
        <v>20.2</v>
      </c>
      <c r="F12" s="130">
        <f>E12+0.7</f>
        <v>20.9</v>
      </c>
      <c r="G12" s="130">
        <f t="shared" ref="G12:L12" si="9">F12+0.95</f>
        <v>21.85</v>
      </c>
      <c r="H12" s="130">
        <f t="shared" si="9"/>
        <v>22.8</v>
      </c>
      <c r="I12" s="130">
        <f t="shared" si="9"/>
        <v>23.75</v>
      </c>
      <c r="J12" s="130">
        <f t="shared" si="9"/>
        <v>24.7</v>
      </c>
      <c r="K12" s="130">
        <f t="shared" si="9"/>
        <v>25.65</v>
      </c>
      <c r="L12" s="130">
        <f t="shared" si="9"/>
        <v>26.6</v>
      </c>
      <c r="M12" s="126" t="s">
        <v>175</v>
      </c>
      <c r="N12" s="110"/>
      <c r="O12" s="120"/>
      <c r="P12" s="121"/>
      <c r="Q12" s="121"/>
      <c r="R12" s="121"/>
      <c r="S12" s="121"/>
      <c r="T12" s="121"/>
      <c r="U12" s="121"/>
      <c r="V12" s="113"/>
      <c r="W12" s="113"/>
      <c r="X12" s="113"/>
      <c r="Y12" s="114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  <c r="IX12" s="89"/>
      <c r="IY12" s="89"/>
      <c r="IZ12" s="89"/>
      <c r="JA12" s="89"/>
    </row>
    <row r="13" s="86" customFormat="1" ht="21" customHeight="1" spans="1:261">
      <c r="A13" s="127" t="s">
        <v>183</v>
      </c>
      <c r="B13" s="128">
        <f>C13-0.7</f>
        <v>15.6</v>
      </c>
      <c r="C13" s="128">
        <f>D13-0.7</f>
        <v>16.3</v>
      </c>
      <c r="D13" s="129">
        <v>17</v>
      </c>
      <c r="E13" s="128">
        <f>D13+0.7</f>
        <v>17.7</v>
      </c>
      <c r="F13" s="128">
        <f>E13+0.7</f>
        <v>18.4</v>
      </c>
      <c r="G13" s="128">
        <f t="shared" ref="G13:L13" si="10">F13+0.95</f>
        <v>19.35</v>
      </c>
      <c r="H13" s="128">
        <f t="shared" si="10"/>
        <v>20.3</v>
      </c>
      <c r="I13" s="128">
        <f t="shared" si="10"/>
        <v>21.25</v>
      </c>
      <c r="J13" s="128">
        <f t="shared" si="10"/>
        <v>22.2</v>
      </c>
      <c r="K13" s="128">
        <f t="shared" si="10"/>
        <v>23.15</v>
      </c>
      <c r="L13" s="128">
        <f t="shared" si="10"/>
        <v>24.1</v>
      </c>
      <c r="M13" s="126">
        <v>0</v>
      </c>
      <c r="N13" s="110"/>
      <c r="O13" s="120"/>
      <c r="P13" s="121"/>
      <c r="Q13" s="121"/>
      <c r="R13" s="121"/>
      <c r="S13" s="121"/>
      <c r="T13" s="121"/>
      <c r="U13" s="121"/>
      <c r="V13" s="113"/>
      <c r="W13" s="113"/>
      <c r="X13" s="113"/>
      <c r="Y13" s="114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  <c r="IW13" s="89"/>
      <c r="IX13" s="89"/>
      <c r="IY13" s="89"/>
      <c r="IZ13" s="89"/>
      <c r="JA13" s="89"/>
    </row>
    <row r="14" s="86" customFormat="1" ht="21" customHeight="1" spans="1:261">
      <c r="A14" s="127" t="s">
        <v>185</v>
      </c>
      <c r="B14" s="128">
        <f>C14-1</f>
        <v>43</v>
      </c>
      <c r="C14" s="128">
        <f>D14-1</f>
        <v>44</v>
      </c>
      <c r="D14" s="129">
        <v>45</v>
      </c>
      <c r="E14" s="128">
        <f>D14+1</f>
        <v>46</v>
      </c>
      <c r="F14" s="128">
        <f>E14+1</f>
        <v>47</v>
      </c>
      <c r="G14" s="128">
        <f t="shared" ref="G14:L14" si="11">F14+1.5</f>
        <v>48.5</v>
      </c>
      <c r="H14" s="128">
        <f t="shared" si="11"/>
        <v>50</v>
      </c>
      <c r="I14" s="128">
        <f t="shared" si="11"/>
        <v>51.5</v>
      </c>
      <c r="J14" s="128">
        <f t="shared" si="11"/>
        <v>53</v>
      </c>
      <c r="K14" s="128">
        <f t="shared" si="11"/>
        <v>54.5</v>
      </c>
      <c r="L14" s="128">
        <f t="shared" si="11"/>
        <v>56</v>
      </c>
      <c r="M14" s="131"/>
      <c r="N14" s="110"/>
      <c r="O14" s="120"/>
      <c r="P14" s="121"/>
      <c r="Q14" s="121"/>
      <c r="R14" s="121"/>
      <c r="S14" s="121"/>
      <c r="T14" s="121"/>
      <c r="U14" s="121"/>
      <c r="V14" s="113"/>
      <c r="W14" s="113"/>
      <c r="X14" s="113"/>
      <c r="Y14" s="114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  <c r="IW14" s="89"/>
      <c r="IX14" s="89"/>
      <c r="IY14" s="89"/>
      <c r="IZ14" s="89"/>
      <c r="JA14" s="89"/>
    </row>
    <row r="15" s="86" customFormat="1" ht="21" customHeight="1" spans="1:261">
      <c r="A15" s="123" t="s">
        <v>186</v>
      </c>
      <c r="B15" s="124">
        <v>13</v>
      </c>
      <c r="C15" s="124">
        <v>13</v>
      </c>
      <c r="D15" s="125">
        <v>14</v>
      </c>
      <c r="E15" s="124">
        <f>D15</f>
        <v>14</v>
      </c>
      <c r="F15" s="124">
        <f>E15+1.5</f>
        <v>15.5</v>
      </c>
      <c r="G15" s="124">
        <f>F15</f>
        <v>15.5</v>
      </c>
      <c r="H15" s="124">
        <f t="shared" ref="H15:L15" si="12">G15+1</f>
        <v>16.5</v>
      </c>
      <c r="I15" s="124">
        <v>16.5</v>
      </c>
      <c r="J15" s="124">
        <f t="shared" si="12"/>
        <v>17.5</v>
      </c>
      <c r="K15" s="124">
        <f>J15</f>
        <v>17.5</v>
      </c>
      <c r="L15" s="124">
        <f t="shared" si="12"/>
        <v>18.5</v>
      </c>
      <c r="M15" s="131"/>
      <c r="N15" s="110"/>
      <c r="O15" s="120"/>
      <c r="P15" s="121"/>
      <c r="Q15" s="121"/>
      <c r="R15" s="121"/>
      <c r="S15" s="121"/>
      <c r="T15" s="121"/>
      <c r="U15" s="121"/>
      <c r="V15" s="113"/>
      <c r="W15" s="113"/>
      <c r="X15" s="113"/>
      <c r="Y15" s="114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  <c r="IX15" s="89"/>
      <c r="IY15" s="89"/>
      <c r="IZ15" s="89"/>
      <c r="JA15" s="89"/>
    </row>
    <row r="16" s="86" customFormat="1" ht="21" customHeight="1" spans="1:261">
      <c r="A16" s="132"/>
      <c r="B16" s="128"/>
      <c r="C16" s="128"/>
      <c r="D16" s="133"/>
      <c r="E16" s="128"/>
      <c r="F16" s="128"/>
      <c r="G16" s="128"/>
      <c r="H16" s="128"/>
      <c r="I16" s="128"/>
      <c r="J16" s="128"/>
      <c r="K16" s="128"/>
      <c r="L16" s="128"/>
      <c r="M16" s="134"/>
      <c r="N16" s="110"/>
      <c r="O16" s="120"/>
      <c r="P16" s="121"/>
      <c r="Q16" s="121"/>
      <c r="R16" s="121"/>
      <c r="S16" s="121"/>
      <c r="T16" s="121"/>
      <c r="U16" s="121"/>
      <c r="V16" s="113"/>
      <c r="W16" s="113"/>
      <c r="X16" s="113"/>
      <c r="Y16" s="114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  <c r="IX16" s="89"/>
      <c r="IY16" s="89"/>
      <c r="IZ16" s="89"/>
      <c r="JA16" s="89"/>
    </row>
    <row r="17" s="86" customFormat="1" ht="17.25" spans="1:261">
      <c r="A17" s="135"/>
      <c r="B17" s="136"/>
      <c r="C17" s="136"/>
      <c r="D17" s="136"/>
      <c r="E17" s="137"/>
      <c r="F17" s="137"/>
      <c r="G17" s="137"/>
      <c r="H17" s="137"/>
      <c r="I17" s="137"/>
      <c r="J17" s="136"/>
      <c r="K17" s="136"/>
      <c r="L17" s="136"/>
      <c r="M17" s="136"/>
      <c r="N17" s="138"/>
      <c r="O17" s="139"/>
      <c r="P17" s="140"/>
      <c r="Q17" s="141"/>
      <c r="R17" s="140"/>
      <c r="S17" s="140"/>
      <c r="T17" s="140"/>
      <c r="U17" s="141"/>
      <c r="V17" s="142"/>
      <c r="W17" s="142"/>
      <c r="X17" s="142"/>
      <c r="Y17" s="143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  <c r="IX17" s="89"/>
      <c r="IY17" s="89"/>
      <c r="IZ17" s="89"/>
      <c r="JA17" s="89"/>
    </row>
    <row r="18" s="86" customFormat="1" spans="1:261">
      <c r="A18" s="144" t="s">
        <v>187</v>
      </c>
      <c r="B18" s="144"/>
      <c r="C18" s="144"/>
      <c r="D18" s="145"/>
      <c r="R18" s="88"/>
      <c r="S18" s="88"/>
      <c r="T18" s="88"/>
      <c r="U18" s="88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  <c r="IX18" s="89"/>
      <c r="IY18" s="89"/>
      <c r="IZ18" s="89"/>
      <c r="JA18" s="89"/>
    </row>
    <row r="19" s="86" customFormat="1" spans="1:261">
      <c r="D19" s="87"/>
      <c r="G19" s="146" t="s">
        <v>188</v>
      </c>
      <c r="H19" s="147">
        <v>45759</v>
      </c>
      <c r="I19" s="147"/>
      <c r="J19" s="146"/>
      <c r="K19" s="148"/>
      <c r="L19" s="148"/>
      <c r="M19" s="148"/>
      <c r="N19" s="88"/>
      <c r="O19" s="146" t="s">
        <v>189</v>
      </c>
      <c r="P19" s="148" t="s">
        <v>140</v>
      </c>
      <c r="Q19" s="148" t="s">
        <v>190</v>
      </c>
      <c r="R19" s="88" t="s">
        <v>143</v>
      </c>
      <c r="S19" s="88"/>
      <c r="T19" s="148"/>
      <c r="U19" s="88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  <c r="IW19" s="89"/>
      <c r="IX19" s="89"/>
      <c r="IY19" s="89"/>
      <c r="IZ19" s="89"/>
      <c r="JA19" s="89"/>
    </row>
  </sheetData>
  <mergeCells count="9">
    <mergeCell ref="A1:U1"/>
    <mergeCell ref="B2:D2"/>
    <mergeCell ref="F2:M2"/>
    <mergeCell ref="P2:U2"/>
    <mergeCell ref="B3:M3"/>
    <mergeCell ref="H19:I19"/>
    <mergeCell ref="A3:A5"/>
    <mergeCell ref="M4:M5"/>
    <mergeCell ref="N2:N17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A2" sqref="A2:O9"/>
    </sheetView>
  </sheetViews>
  <sheetFormatPr defaultColWidth="9" defaultRowHeight="14.25"/>
  <cols>
    <col min="1" max="1" width="7" customWidth="1"/>
    <col min="2" max="2" width="14.5" customWidth="1"/>
    <col min="3" max="3" width="16.6" style="72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252</v>
      </c>
      <c r="B2" s="5" t="s">
        <v>253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258</v>
      </c>
      <c r="H2" s="73" t="s">
        <v>259</v>
      </c>
      <c r="I2" s="4" t="s">
        <v>260</v>
      </c>
      <c r="J2" s="4" t="s">
        <v>261</v>
      </c>
      <c r="K2" s="4" t="s">
        <v>262</v>
      </c>
      <c r="L2" s="4" t="s">
        <v>263</v>
      </c>
      <c r="M2" s="4" t="s">
        <v>264</v>
      </c>
      <c r="N2" s="5" t="s">
        <v>265</v>
      </c>
      <c r="O2" s="5" t="s">
        <v>266</v>
      </c>
    </row>
    <row r="3" s="1" customFormat="1" ht="16.5" spans="1:15">
      <c r="A3" s="4"/>
      <c r="B3" s="8"/>
      <c r="C3" s="8"/>
      <c r="D3" s="8"/>
      <c r="E3" s="8"/>
      <c r="F3" s="8"/>
      <c r="G3" s="8"/>
      <c r="H3" s="74"/>
      <c r="I3" s="4" t="s">
        <v>237</v>
      </c>
      <c r="J3" s="4" t="s">
        <v>237</v>
      </c>
      <c r="K3" s="4" t="s">
        <v>237</v>
      </c>
      <c r="L3" s="4" t="s">
        <v>237</v>
      </c>
      <c r="M3" s="4" t="s">
        <v>237</v>
      </c>
      <c r="N3" s="8"/>
      <c r="O3" s="8"/>
    </row>
    <row r="4" ht="20" customHeight="1" spans="1:15">
      <c r="A4" s="75">
        <v>1</v>
      </c>
      <c r="B4" s="32">
        <v>260305129</v>
      </c>
      <c r="C4" s="47" t="s">
        <v>267</v>
      </c>
      <c r="D4" s="32" t="s">
        <v>120</v>
      </c>
      <c r="E4" s="33" t="s">
        <v>268</v>
      </c>
      <c r="F4" s="14" t="s">
        <v>269</v>
      </c>
      <c r="G4" s="76" t="s">
        <v>65</v>
      </c>
      <c r="H4" s="11" t="s">
        <v>65</v>
      </c>
      <c r="I4" s="77">
        <v>3</v>
      </c>
      <c r="J4" s="78">
        <v>1</v>
      </c>
      <c r="K4" s="78">
        <v>1</v>
      </c>
      <c r="L4" s="78">
        <v>1</v>
      </c>
      <c r="M4" s="11">
        <v>0</v>
      </c>
      <c r="N4" s="11">
        <f>SUM(I4:M4)</f>
        <v>6</v>
      </c>
      <c r="O4" s="11" t="s">
        <v>270</v>
      </c>
    </row>
    <row r="5" ht="20" customHeight="1" spans="1:15">
      <c r="A5" s="75"/>
      <c r="B5" s="32"/>
      <c r="C5" s="14"/>
      <c r="D5" s="14"/>
      <c r="E5" s="14"/>
      <c r="F5" s="14"/>
      <c r="G5" s="76"/>
      <c r="H5" s="11"/>
      <c r="I5" s="78"/>
      <c r="J5" s="78"/>
      <c r="K5" s="78"/>
      <c r="L5" s="78"/>
      <c r="M5" s="78"/>
      <c r="N5" s="11"/>
      <c r="O5" s="11"/>
    </row>
    <row r="6" ht="20" customHeight="1" spans="1:15">
      <c r="A6" s="79"/>
      <c r="B6" s="19"/>
      <c r="C6" s="19"/>
      <c r="D6" s="19"/>
      <c r="E6" s="20"/>
      <c r="F6" s="19"/>
      <c r="G6" s="80"/>
      <c r="H6" s="81"/>
      <c r="I6" s="78"/>
      <c r="J6" s="78"/>
      <c r="K6" s="78"/>
      <c r="L6" s="78"/>
      <c r="M6" s="78"/>
      <c r="N6" s="81"/>
      <c r="O6" s="81"/>
    </row>
    <row r="7" ht="20" customHeight="1" spans="1:15">
      <c r="A7" s="79"/>
      <c r="B7" s="19"/>
      <c r="C7" s="19"/>
      <c r="D7" s="19"/>
      <c r="E7" s="20"/>
      <c r="F7" s="19"/>
      <c r="G7" s="80"/>
      <c r="H7" s="81"/>
      <c r="I7" s="78"/>
      <c r="J7" s="78"/>
      <c r="K7" s="78"/>
      <c r="L7" s="78"/>
      <c r="M7" s="78"/>
      <c r="N7" s="81"/>
      <c r="O7" s="81"/>
    </row>
    <row r="8" ht="20" customHeight="1" spans="1:15">
      <c r="A8" s="11"/>
      <c r="B8" s="65"/>
      <c r="C8" s="65"/>
      <c r="D8" s="65"/>
      <c r="E8" s="82"/>
      <c r="F8" s="65"/>
      <c r="G8" s="11"/>
      <c r="H8" s="12"/>
      <c r="I8" s="77"/>
      <c r="J8" s="78"/>
      <c r="K8" s="78"/>
      <c r="L8" s="78"/>
      <c r="M8" s="11"/>
      <c r="N8" s="11"/>
      <c r="O8" s="12"/>
    </row>
    <row r="9" s="2" customFormat="1" ht="18.75" spans="1:15">
      <c r="A9" s="22" t="s">
        <v>271</v>
      </c>
      <c r="B9" s="23"/>
      <c r="C9" s="65"/>
      <c r="D9" s="24"/>
      <c r="E9" s="25"/>
      <c r="F9" s="65"/>
      <c r="G9" s="11"/>
      <c r="H9" s="40"/>
      <c r="I9" s="35"/>
      <c r="J9" s="22" t="s">
        <v>272</v>
      </c>
      <c r="K9" s="23"/>
      <c r="L9" s="23"/>
      <c r="M9" s="24"/>
      <c r="N9" s="23"/>
      <c r="O9" s="26"/>
    </row>
    <row r="10" ht="61" customHeight="1" spans="1:15">
      <c r="A10" s="83" t="s">
        <v>273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5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 </vt:lpstr>
      <vt:lpstr>验货尺寸表 (第一批)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2026-04-15T06:17:05Z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