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尺寸）" sheetId="14" state="hidden" r:id="rId6"/>
    <sheet name="验货尺寸表 （中期洗水尺寸）" sheetId="16" state="hidden" r:id="rId7"/>
    <sheet name="尾期1" sheetId="5" state="hidden" r:id="rId8"/>
    <sheet name="尾期2" sheetId="15" state="hidden" r:id="rId9"/>
    <sheet name="验货尺寸表" sheetId="6" state="hidden" r:id="rId10"/>
    <sheet name="尾期2 " sheetId="17" state="hidden" r:id="rId11"/>
    <sheet name="验货尺寸表 (2)" sheetId="18" state="hidden" r:id="rId12"/>
    <sheet name="尾期3" sheetId="19" state="hidden" r:id="rId13"/>
    <sheet name="验货尺寸表3" sheetId="20" state="hidden" r:id="rId14"/>
    <sheet name="尾期4" sheetId="21" state="hidden" r:id="rId15"/>
    <sheet name="验货尺寸表4" sheetId="22" state="hidden" r:id="rId16"/>
    <sheet name="尾期5" sheetId="23" state="hidden" r:id="rId17"/>
    <sheet name="验货尺寸表5" sheetId="24" state="hidden" r:id="rId18"/>
    <sheet name="1.面料验布" sheetId="7" r:id="rId19"/>
    <sheet name="2.面料缩率" sheetId="8" r:id="rId20"/>
    <sheet name="3.面料互染" sheetId="9" r:id="rId21"/>
    <sheet name="4.面料静水压" sheetId="10" r:id="rId22"/>
    <sheet name="6.织带类缩率测试" sheetId="12" r:id="rId23"/>
    <sheet name="5.特殊工艺测试" sheetId="11" r:id="rId24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<sst xmlns="http://schemas.openxmlformats.org/spreadsheetml/2006/main" count="2287" uniqueCount="455">
  <si>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</si>
  <si>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</si>
  <si>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</si>
  <si>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</si>
  <si>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</si>
  <si>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</si>
  <si>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</si>
  <si>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</si>
  <si>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</si>
  <si>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</si>
  <si>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</si>
  <si>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</si>
  <si>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</si>
  <si>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</si>
  <si>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</si>
  <si>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</si>
  <si>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</si>
  <si>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</si>
  <si>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</si>
  <si>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</si>
  <si>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</si>
  <si>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</si>
  <si>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</si>
  <si>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</si>
  <si>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</si>
  <si>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</si>
  <si>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</si>
  <si>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</si>
  <si>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</si>
  <si>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</si>
  <si>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</si>
  <si>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</si>
  <si>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</si>
  <si>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</si>
  <si>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</si>
  <si>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</si>
  <si>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</si>
  <si>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</si>
  <si>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</si>
  <si>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</si>
  <si>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</si>
  <si>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</si>
  <si>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</si>
  <si>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</si>
  <si>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</si>
  <si>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</si>
  <si>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</si>
  <si>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</si>
  <si>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</si>
  <si>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</si>
  <si>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</si>
  <si>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</si>
  <si>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</si>
  <si>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</si>
  <si>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</si>
  <si>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</si>
  <si>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</si>
  <si>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</si>
  <si>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</si>
  <si>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</si>
  <si>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</si>
  <si>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</si>
  <si>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TAJJFO81931</t>
  </si>
  <si>
    <t>合同交期</t>
  </si>
  <si>
    <t>产前确认样</t>
  </si>
  <si>
    <t>有</t>
  </si>
  <si>
    <t>无</t>
  </si>
  <si>
    <t>品名</t>
  </si>
  <si>
    <t>男士POLO短袖T恤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</si>
  <si>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</si>
  <si>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</si>
  <si>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</si>
  <si>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</si>
  <si>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</si>
  <si>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</si>
  <si>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</si>
  <si>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</si>
  <si>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</si>
  <si>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</si>
  <si>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</si>
  <si>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</si>
  <si>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</si>
  <si>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</si>
  <si>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</si>
  <si>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</si>
  <si>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</si>
  <si>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</si>
  <si>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</si>
  <si>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</si>
  <si>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</si>
  <si>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</si>
  <si>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</si>
  <si>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</si>
  <si>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</si>
  <si>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</si>
  <si>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</si>
  <si>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</si>
  <si>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</si>
  <si>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</si>
  <si>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</si>
  <si>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</si>
  <si>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</si>
  <si>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</si>
  <si>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</si>
  <si>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</si>
  <si>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</si>
  <si>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</si>
  <si>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</si>
  <si>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</si>
  <si>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</si>
  <si>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M/175/92B</t>
  </si>
  <si>
    <t>L/180/96B</t>
  </si>
  <si>
    <t>XL/185/100B</t>
  </si>
  <si>
    <t>XXL/190/104B</t>
  </si>
  <si>
    <t>XXXL/195/108B</t>
  </si>
  <si>
    <t>4XL/195/112B</t>
  </si>
  <si>
    <t>5XL/200/116B</t>
  </si>
  <si>
    <t>未裁齐原因</t>
  </si>
  <si>
    <t>藏蓝C03X</t>
  </si>
  <si>
    <t>已裁齐</t>
  </si>
  <si>
    <t>暮灰色GB7X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</si>
  <si>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</si>
  <si>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</si>
  <si>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</si>
  <si>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</si>
  <si>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</si>
  <si>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</si>
  <si>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</si>
  <si>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1.前领骨起皱 及左右长短</t>
  </si>
  <si>
    <t>2.筒顶领骨气泡（底面松紧）</t>
  </si>
  <si>
    <t>3.上袖欠分中 夹弯多布及起皱 另夹底十字骨错位</t>
  </si>
  <si>
    <t>4.冚衫脚 袖口 起弯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</si>
  <si>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</si>
  <si>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</si>
  <si>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</si>
  <si>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</si>
  <si>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</si>
  <si>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</si>
  <si>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</si>
  <si>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</si>
  <si>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</si>
  <si>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</si>
  <si>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</si>
  <si>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</si>
  <si>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</si>
  <si>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</si>
  <si>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</si>
  <si>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</si>
  <si>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</si>
  <si>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</si>
  <si>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新诚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</si>
  <si>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</si>
  <si>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</si>
  <si>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</si>
  <si>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</si>
  <si>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</si>
  <si>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</si>
  <si>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</si>
  <si>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</si>
  <si>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</si>
  <si>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</si>
  <si>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XL藏蓝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</si>
  <si>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</si>
  <si>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</si>
  <si>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</si>
  <si>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</si>
  <si>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</si>
  <si>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</si>
  <si>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</si>
  <si>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</si>
  <si>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</t>
  </si>
  <si>
    <t>+1</t>
  </si>
  <si>
    <t>-</t>
  </si>
  <si>
    <t>胸围</t>
  </si>
  <si>
    <t>腰围</t>
  </si>
  <si>
    <t>下摆</t>
  </si>
  <si>
    <t>106</t>
  </si>
  <si>
    <t>肩宽</t>
  </si>
  <si>
    <t>45.5</t>
  </si>
  <si>
    <t>-0.7</t>
  </si>
  <si>
    <t>-0.2</t>
  </si>
  <si>
    <t>肩点短袖长</t>
  </si>
  <si>
    <t>-0.5</t>
  </si>
  <si>
    <t>袖肥</t>
  </si>
  <si>
    <t>19.5</t>
  </si>
  <si>
    <t>+0.3</t>
  </si>
  <si>
    <t>袖口松量</t>
  </si>
  <si>
    <t>+0.6</t>
  </si>
  <si>
    <t>底领高</t>
  </si>
  <si>
    <t>扁机领长</t>
  </si>
  <si>
    <t>领尖长</t>
  </si>
  <si>
    <t>门襟高</t>
  </si>
  <si>
    <t>门襟宽</t>
  </si>
  <si>
    <t>备注：</t>
  </si>
  <si>
    <t xml:space="preserve">     初期请洗测2-3件，有问题的另加测量数量。</t>
  </si>
  <si>
    <t>验货时间：4-13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</si>
  <si>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</si>
  <si>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</si>
  <si>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</si>
  <si>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</si>
  <si>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</si>
  <si>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</si>
  <si>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</si>
  <si>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</si>
  <si>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15004件</t>
  </si>
  <si>
    <t>包装完成数量</t>
  </si>
  <si>
    <t>初期问题点已改善</t>
  </si>
  <si>
    <t>CGDD26011200008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</si>
  <si>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</si>
  <si>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</si>
  <si>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</si>
  <si>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藏蓝M/20 XL/20 XXL/20 5XL/10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</si>
  <si>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</si>
  <si>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</si>
  <si>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</si>
  <si>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</si>
  <si>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 前领骨长短</t>
  </si>
  <si>
    <t>2.前领骨起皱</t>
  </si>
  <si>
    <t>3.筒底起猫须  及双线宽窄</t>
  </si>
  <si>
    <t>4.面筒偏左</t>
  </si>
  <si>
    <t>5.上袖欠分中 夹底多布 不平服 及夹骨起皱</t>
  </si>
  <si>
    <t>6.冚衫脚 袖口外露毛边</t>
  </si>
  <si>
    <t>【整改的严重缺陷及整改复核时间】</t>
  </si>
  <si>
    <t>尾期复核品质情况</t>
  </si>
  <si>
    <t>5XL</t>
  </si>
  <si>
    <t>藏蓝</t>
  </si>
  <si>
    <t>+1.5/+1</t>
  </si>
  <si>
    <t>+2/+1.5</t>
  </si>
  <si>
    <t>+1.5/+1.5</t>
  </si>
  <si>
    <t>+1.5/+1.2</t>
  </si>
  <si>
    <t>-/+2</t>
  </si>
  <si>
    <t>+2/+2</t>
  </si>
  <si>
    <t>+1/-</t>
  </si>
  <si>
    <t>+1/+1</t>
  </si>
  <si>
    <t>+1/+2</t>
  </si>
  <si>
    <t>-/-</t>
  </si>
  <si>
    <t>-/-0.3</t>
  </si>
  <si>
    <t>+0.5/+</t>
  </si>
  <si>
    <t>-/+0.5</t>
  </si>
  <si>
    <t>+0.6/+0.4</t>
  </si>
  <si>
    <t>+0.7/-0.3</t>
  </si>
  <si>
    <t>-0.5/-</t>
  </si>
  <si>
    <t>+0.2/+0.4</t>
  </si>
  <si>
    <t>+0.5/+0.5</t>
  </si>
  <si>
    <t>-0.3/-0.2</t>
  </si>
  <si>
    <t>+0.5/+0.2</t>
  </si>
  <si>
    <t>-/+0.2</t>
  </si>
  <si>
    <t>+0.5/-</t>
  </si>
  <si>
    <t>+0.8/+1</t>
  </si>
  <si>
    <t>-/+0.4</t>
  </si>
  <si>
    <t>-/+1</t>
  </si>
  <si>
    <t>+0.5/-0.3</t>
  </si>
  <si>
    <t>-0.1/-</t>
  </si>
  <si>
    <t>验货时间：2-1</t>
  </si>
  <si>
    <t>藏蓝洗前/洗后</t>
  </si>
  <si>
    <t>+1.5/+0.5</t>
  </si>
  <si>
    <t>+2/+1</t>
  </si>
  <si>
    <t>+0.6/+0.6</t>
  </si>
  <si>
    <t>-/-0.5</t>
  </si>
  <si>
    <t>+0.2/+0.2</t>
  </si>
  <si>
    <t>-0.2/-0.3</t>
  </si>
  <si>
    <t>-/-0.2</t>
  </si>
  <si>
    <t>+0.4/+0.4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</si>
  <si>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</si>
  <si>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</si>
  <si>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</si>
  <si>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</si>
  <si>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</si>
  <si>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</si>
  <si>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</si>
  <si>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</si>
  <si>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</si>
  <si>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</si>
  <si>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</si>
  <si>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</si>
  <si>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</si>
  <si>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</si>
  <si>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</si>
  <si>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</si>
  <si>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</si>
  <si>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</si>
  <si>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</si>
  <si>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</si>
  <si>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</si>
  <si>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</si>
  <si>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</si>
  <si>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</si>
  <si>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</si>
  <si>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</si>
  <si>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</si>
  <si>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</si>
  <si>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</si>
  <si>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</si>
  <si>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</si>
  <si>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</si>
  <si>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</si>
  <si>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</si>
  <si>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</si>
  <si>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</si>
  <si>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</si>
  <si>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</si>
  <si>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</si>
  <si>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齐色齐码抽查315件</t>
  </si>
  <si>
    <t>情况说明：</t>
  </si>
  <si>
    <t xml:space="preserve">【问题点描述】  </t>
  </si>
  <si>
    <t>1.筒边扭及欠顺直</t>
  </si>
  <si>
    <t>2.线头</t>
  </si>
  <si>
    <t>3.下摆扭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</si>
  <si>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</si>
  <si>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</si>
  <si>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</si>
  <si>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</si>
  <si>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</si>
  <si>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</si>
  <si>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</si>
  <si>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</si>
  <si>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</si>
  <si>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</si>
  <si>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</si>
  <si>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</si>
  <si>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</si>
  <si>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</si>
  <si>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</si>
  <si>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</si>
  <si>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</si>
  <si>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</si>
  <si>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</si>
  <si>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</si>
  <si>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</si>
  <si>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</si>
  <si>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</si>
  <si>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</si>
  <si>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</si>
  <si>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4XL</t>
  </si>
  <si>
    <t>+1.5</t>
  </si>
  <si>
    <t>+2/+3</t>
  </si>
  <si>
    <t>+2</t>
  </si>
  <si>
    <t>-1/+1</t>
  </si>
  <si>
    <t>+0.7/+1.2</t>
  </si>
  <si>
    <t>+1/+0.5</t>
  </si>
  <si>
    <t>+0.8</t>
  </si>
  <si>
    <t>+0.6/-</t>
  </si>
  <si>
    <t>-0.5/+0.5</t>
  </si>
  <si>
    <t>+0.7/+0.7</t>
  </si>
  <si>
    <t>-0.4</t>
  </si>
  <si>
    <t>+0.3/+0.3</t>
  </si>
  <si>
    <t>验货时间：2-5</t>
  </si>
  <si>
    <t>125件</t>
  </si>
  <si>
    <t>齐色齐码抽查125件</t>
  </si>
  <si>
    <t>1.线头</t>
  </si>
  <si>
    <t>2.下摆扭</t>
  </si>
  <si>
    <t>暮色灰</t>
  </si>
  <si>
    <t>+1/+1.5</t>
  </si>
  <si>
    <t>+1.5/+2</t>
  </si>
  <si>
    <t>+0.5/+1</t>
  </si>
  <si>
    <t>+0.5/+0.8</t>
  </si>
  <si>
    <t>-/+0.3</t>
  </si>
  <si>
    <t>+0.5/+0.3</t>
  </si>
  <si>
    <t>+0.3/-</t>
  </si>
  <si>
    <t>验货时间：3-2</t>
  </si>
  <si>
    <t>200件</t>
  </si>
  <si>
    <t>齐色齐码抽查200件</t>
  </si>
  <si>
    <t>+1.3/+1.5</t>
  </si>
  <si>
    <t>+0.3/+0.5</t>
  </si>
  <si>
    <t>验货时间：3-15</t>
  </si>
  <si>
    <t>验货时间：3-17</t>
  </si>
  <si>
    <t>验货时间：3-19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</si>
  <si>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</si>
  <si>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</si>
  <si>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</si>
  <si>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</si>
  <si>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</si>
  <si>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</si>
  <si>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</si>
  <si>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</si>
  <si>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</si>
  <si>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</si>
  <si>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</si>
  <si>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</si>
  <si>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</si>
  <si>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</si>
  <si>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</si>
  <si>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</si>
  <si>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</si>
  <si>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26B043</t>
  </si>
  <si>
    <t>C03X藏蓝</t>
  </si>
  <si>
    <t>合格</t>
  </si>
  <si>
    <t>YES</t>
  </si>
  <si>
    <t>260321315A</t>
  </si>
  <si>
    <t>GB7X暮色灰</t>
  </si>
  <si>
    <t>W260321315</t>
  </si>
  <si>
    <t>制表时间：4-4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</si>
  <si>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</si>
  <si>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</si>
  <si>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</si>
  <si>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</si>
  <si>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</si>
  <si>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</si>
  <si>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</si>
  <si>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</si>
  <si>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</si>
  <si>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</si>
  <si>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径向：-2纬向+1</t>
  </si>
  <si>
    <t>径向：- 2纬向-1</t>
  </si>
  <si>
    <t>径向：-1纬向-1</t>
  </si>
  <si>
    <t>径向：-3纬向-1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</si>
  <si>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</si>
  <si>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</si>
  <si>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</si>
  <si>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</si>
  <si>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</si>
  <si>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</si>
  <si>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</si>
  <si>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</si>
  <si>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</si>
  <si>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</si>
  <si>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</si>
  <si>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</si>
  <si>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</si>
  <si>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</si>
  <si>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</si>
  <si>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</si>
  <si>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</si>
  <si>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</si>
  <si>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</si>
  <si>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</si>
  <si>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</si>
  <si>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</si>
  <si>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</si>
  <si>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</si>
  <si>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</si>
  <si>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</si>
  <si>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</si>
  <si>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</si>
  <si>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</si>
  <si>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</si>
  <si>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</si>
  <si>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</si>
  <si>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</si>
  <si>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</si>
  <si>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</si>
  <si>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</si>
  <si>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</si>
  <si>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</si>
  <si>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</si>
  <si>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</si>
  <si>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</si>
  <si>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</si>
  <si>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</si>
  <si>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</si>
  <si>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</si>
  <si>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后幅</t>
  </si>
  <si>
    <t>烫唛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</si>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</sst>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59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7" xfId="54" applyFont="1" applyBorder="1" applyAlignment="1">
      <alignment horizontal="center"/>
    </xf>
    <xf numFmtId="0" fontId="14" fillId="0" borderId="2" xfId="54" applyFont="1" applyBorder="1" applyAlignment="1">
      <alignment horizontal="center"/>
    </xf>
    <xf numFmtId="0" fontId="14" fillId="0" borderId="8" xfId="54" applyFont="1" applyBorder="1" applyAlignment="1">
      <alignment horizontal="center"/>
    </xf>
    <xf numFmtId="177" fontId="15" fillId="0" borderId="2" xfId="54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9" fontId="14" fillId="0" borderId="8" xfId="55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8" fillId="0" borderId="26" xfId="49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8" fillId="0" borderId="39" xfId="49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3" fillId="0" borderId="31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3" fillId="0" borderId="40" xfId="49" applyFont="1" applyFill="1" applyBorder="1" applyAlignment="1">
      <alignment horizontal="left" vertical="center"/>
    </xf>
    <xf numFmtId="0" fontId="11" fillId="3" borderId="2" xfId="50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13" fillId="0" borderId="39" xfId="49" applyFont="1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24" fillId="0" borderId="23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3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9" fillId="0" borderId="5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checked="Checked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checked="Checked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checked="Checked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checked="Checked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checked="Checked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checked="Checked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checked="Checked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checked="Checked" noThreeD="1" val="0"/>
</file>

<file path=xl/ctrlProps/ctrlProp369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checked="Checked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checked="Checked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checked="Checked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checked="Checked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checked="Checked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checked="Checked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noThreeD="1" val="0"/>
</file>

<file path=xl/ctrlProps/ctrlProp402.xml><?xml version="1.0" encoding="utf-8"?>
<formControlPr xmlns="http://schemas.microsoft.com/office/spreadsheetml/2009/9/main" objectType="CheckBox" checked="Checked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checked="Checked" noThreeD="1" val="0"/>
</file>

<file path=xl/ctrlProps/ctrlProp407.xml><?xml version="1.0" encoding="utf-8"?>
<formControlPr xmlns="http://schemas.microsoft.com/office/spreadsheetml/2009/9/main" objectType="CheckBox" checked="Checked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checked="Checked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checked="Checked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7625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223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6200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2926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1308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1308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2926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1308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9756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9756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1247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9756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9850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785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785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254000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4069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1247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1247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7851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9850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9850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2672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44005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43688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7625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223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6200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2926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51308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51308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2926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51308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9756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9756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71247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9756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9850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785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785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254000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4069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71247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71247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7851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9850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9850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2672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44005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43688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47625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6223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76200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2926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1308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51308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42926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1308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79756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9756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1247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79756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69850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7785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7785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254000</xdr:colOff>
          <xdr:row>8</xdr:row>
          <xdr:rowOff>0</xdr:rowOff>
        </xdr:to>
        <xdr:sp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44069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71247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71247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77851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69850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69850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42672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44005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43688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6.xml"/><Relationship Id="rId8" Type="http://schemas.openxmlformats.org/officeDocument/2006/relationships/ctrlProp" Target="../ctrlProps/ctrlProp255.xml"/><Relationship Id="rId7" Type="http://schemas.openxmlformats.org/officeDocument/2006/relationships/ctrlProp" Target="../ctrlProps/ctrlProp254.xml"/><Relationship Id="rId6" Type="http://schemas.openxmlformats.org/officeDocument/2006/relationships/ctrlProp" Target="../ctrlProps/ctrlProp253.xml"/><Relationship Id="rId5" Type="http://schemas.openxmlformats.org/officeDocument/2006/relationships/ctrlProp" Target="../ctrlProps/ctrlProp252.xml"/><Relationship Id="rId44" Type="http://schemas.openxmlformats.org/officeDocument/2006/relationships/ctrlProp" Target="../ctrlProps/ctrlProp291.xml"/><Relationship Id="rId43" Type="http://schemas.openxmlformats.org/officeDocument/2006/relationships/ctrlProp" Target="../ctrlProps/ctrlProp290.xml"/><Relationship Id="rId42" Type="http://schemas.openxmlformats.org/officeDocument/2006/relationships/ctrlProp" Target="../ctrlProps/ctrlProp289.xml"/><Relationship Id="rId41" Type="http://schemas.openxmlformats.org/officeDocument/2006/relationships/ctrlProp" Target="../ctrlProps/ctrlProp288.xml"/><Relationship Id="rId40" Type="http://schemas.openxmlformats.org/officeDocument/2006/relationships/ctrlProp" Target="../ctrlProps/ctrlProp287.xml"/><Relationship Id="rId4" Type="http://schemas.openxmlformats.org/officeDocument/2006/relationships/ctrlProp" Target="../ctrlProps/ctrlProp251.xml"/><Relationship Id="rId39" Type="http://schemas.openxmlformats.org/officeDocument/2006/relationships/ctrlProp" Target="../ctrlProps/ctrlProp286.xml"/><Relationship Id="rId38" Type="http://schemas.openxmlformats.org/officeDocument/2006/relationships/ctrlProp" Target="../ctrlProps/ctrlProp285.xml"/><Relationship Id="rId37" Type="http://schemas.openxmlformats.org/officeDocument/2006/relationships/ctrlProp" Target="../ctrlProps/ctrlProp284.xml"/><Relationship Id="rId36" Type="http://schemas.openxmlformats.org/officeDocument/2006/relationships/ctrlProp" Target="../ctrlProps/ctrlProp283.xml"/><Relationship Id="rId35" Type="http://schemas.openxmlformats.org/officeDocument/2006/relationships/ctrlProp" Target="../ctrlProps/ctrlProp282.xml"/><Relationship Id="rId34" Type="http://schemas.openxmlformats.org/officeDocument/2006/relationships/ctrlProp" Target="../ctrlProps/ctrlProp281.xml"/><Relationship Id="rId33" Type="http://schemas.openxmlformats.org/officeDocument/2006/relationships/ctrlProp" Target="../ctrlProps/ctrlProp280.xml"/><Relationship Id="rId32" Type="http://schemas.openxmlformats.org/officeDocument/2006/relationships/ctrlProp" Target="../ctrlProps/ctrlProp279.xml"/><Relationship Id="rId31" Type="http://schemas.openxmlformats.org/officeDocument/2006/relationships/ctrlProp" Target="../ctrlProps/ctrlProp278.xml"/><Relationship Id="rId30" Type="http://schemas.openxmlformats.org/officeDocument/2006/relationships/ctrlProp" Target="../ctrlProps/ctrlProp277.xml"/><Relationship Id="rId3" Type="http://schemas.openxmlformats.org/officeDocument/2006/relationships/ctrlProp" Target="../ctrlProps/ctrlProp250.xml"/><Relationship Id="rId29" Type="http://schemas.openxmlformats.org/officeDocument/2006/relationships/ctrlProp" Target="../ctrlProps/ctrlProp276.xml"/><Relationship Id="rId28" Type="http://schemas.openxmlformats.org/officeDocument/2006/relationships/ctrlProp" Target="../ctrlProps/ctrlProp275.xml"/><Relationship Id="rId27" Type="http://schemas.openxmlformats.org/officeDocument/2006/relationships/ctrlProp" Target="../ctrlProps/ctrlProp274.xml"/><Relationship Id="rId26" Type="http://schemas.openxmlformats.org/officeDocument/2006/relationships/ctrlProp" Target="../ctrlProps/ctrlProp273.xml"/><Relationship Id="rId25" Type="http://schemas.openxmlformats.org/officeDocument/2006/relationships/ctrlProp" Target="../ctrlProps/ctrlProp272.xml"/><Relationship Id="rId24" Type="http://schemas.openxmlformats.org/officeDocument/2006/relationships/ctrlProp" Target="../ctrlProps/ctrlProp271.xml"/><Relationship Id="rId23" Type="http://schemas.openxmlformats.org/officeDocument/2006/relationships/ctrlProp" Target="../ctrlProps/ctrlProp270.xml"/><Relationship Id="rId22" Type="http://schemas.openxmlformats.org/officeDocument/2006/relationships/ctrlProp" Target="../ctrlProps/ctrlProp269.xml"/><Relationship Id="rId21" Type="http://schemas.openxmlformats.org/officeDocument/2006/relationships/ctrlProp" Target="../ctrlProps/ctrlProp268.xml"/><Relationship Id="rId20" Type="http://schemas.openxmlformats.org/officeDocument/2006/relationships/ctrlProp" Target="../ctrlProps/ctrlProp26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66.xml"/><Relationship Id="rId18" Type="http://schemas.openxmlformats.org/officeDocument/2006/relationships/ctrlProp" Target="../ctrlProps/ctrlProp265.xml"/><Relationship Id="rId17" Type="http://schemas.openxmlformats.org/officeDocument/2006/relationships/ctrlProp" Target="../ctrlProps/ctrlProp264.xml"/><Relationship Id="rId16" Type="http://schemas.openxmlformats.org/officeDocument/2006/relationships/ctrlProp" Target="../ctrlProps/ctrlProp263.xml"/><Relationship Id="rId15" Type="http://schemas.openxmlformats.org/officeDocument/2006/relationships/ctrlProp" Target="../ctrlProps/ctrlProp262.xml"/><Relationship Id="rId14" Type="http://schemas.openxmlformats.org/officeDocument/2006/relationships/ctrlProp" Target="../ctrlProps/ctrlProp261.xml"/><Relationship Id="rId13" Type="http://schemas.openxmlformats.org/officeDocument/2006/relationships/ctrlProp" Target="../ctrlProps/ctrlProp260.xml"/><Relationship Id="rId12" Type="http://schemas.openxmlformats.org/officeDocument/2006/relationships/ctrlProp" Target="../ctrlProps/ctrlProp259.xml"/><Relationship Id="rId11" Type="http://schemas.openxmlformats.org/officeDocument/2006/relationships/ctrlProp" Target="../ctrlProps/ctrlProp258.xml"/><Relationship Id="rId10" Type="http://schemas.openxmlformats.org/officeDocument/2006/relationships/ctrlProp" Target="../ctrlProps/ctrlProp25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98.xml"/><Relationship Id="rId8" Type="http://schemas.openxmlformats.org/officeDocument/2006/relationships/ctrlProp" Target="../ctrlProps/ctrlProp297.xml"/><Relationship Id="rId7" Type="http://schemas.openxmlformats.org/officeDocument/2006/relationships/ctrlProp" Target="../ctrlProps/ctrlProp296.xml"/><Relationship Id="rId6" Type="http://schemas.openxmlformats.org/officeDocument/2006/relationships/ctrlProp" Target="../ctrlProps/ctrlProp295.xml"/><Relationship Id="rId5" Type="http://schemas.openxmlformats.org/officeDocument/2006/relationships/ctrlProp" Target="../ctrlProps/ctrlProp294.xml"/><Relationship Id="rId44" Type="http://schemas.openxmlformats.org/officeDocument/2006/relationships/ctrlProp" Target="../ctrlProps/ctrlProp333.xml"/><Relationship Id="rId43" Type="http://schemas.openxmlformats.org/officeDocument/2006/relationships/ctrlProp" Target="../ctrlProps/ctrlProp332.xml"/><Relationship Id="rId42" Type="http://schemas.openxmlformats.org/officeDocument/2006/relationships/ctrlProp" Target="../ctrlProps/ctrlProp331.xml"/><Relationship Id="rId41" Type="http://schemas.openxmlformats.org/officeDocument/2006/relationships/ctrlProp" Target="../ctrlProps/ctrlProp330.xml"/><Relationship Id="rId40" Type="http://schemas.openxmlformats.org/officeDocument/2006/relationships/ctrlProp" Target="../ctrlProps/ctrlProp329.xml"/><Relationship Id="rId4" Type="http://schemas.openxmlformats.org/officeDocument/2006/relationships/ctrlProp" Target="../ctrlProps/ctrlProp293.xml"/><Relationship Id="rId39" Type="http://schemas.openxmlformats.org/officeDocument/2006/relationships/ctrlProp" Target="../ctrlProps/ctrlProp328.xml"/><Relationship Id="rId38" Type="http://schemas.openxmlformats.org/officeDocument/2006/relationships/ctrlProp" Target="../ctrlProps/ctrlProp327.xml"/><Relationship Id="rId37" Type="http://schemas.openxmlformats.org/officeDocument/2006/relationships/ctrlProp" Target="../ctrlProps/ctrlProp326.xml"/><Relationship Id="rId36" Type="http://schemas.openxmlformats.org/officeDocument/2006/relationships/ctrlProp" Target="../ctrlProps/ctrlProp325.xml"/><Relationship Id="rId35" Type="http://schemas.openxmlformats.org/officeDocument/2006/relationships/ctrlProp" Target="../ctrlProps/ctrlProp324.xml"/><Relationship Id="rId34" Type="http://schemas.openxmlformats.org/officeDocument/2006/relationships/ctrlProp" Target="../ctrlProps/ctrlProp323.xml"/><Relationship Id="rId33" Type="http://schemas.openxmlformats.org/officeDocument/2006/relationships/ctrlProp" Target="../ctrlProps/ctrlProp322.xml"/><Relationship Id="rId32" Type="http://schemas.openxmlformats.org/officeDocument/2006/relationships/ctrlProp" Target="../ctrlProps/ctrlProp321.xml"/><Relationship Id="rId31" Type="http://schemas.openxmlformats.org/officeDocument/2006/relationships/ctrlProp" Target="../ctrlProps/ctrlProp320.xml"/><Relationship Id="rId30" Type="http://schemas.openxmlformats.org/officeDocument/2006/relationships/ctrlProp" Target="../ctrlProps/ctrlProp319.xml"/><Relationship Id="rId3" Type="http://schemas.openxmlformats.org/officeDocument/2006/relationships/ctrlProp" Target="../ctrlProps/ctrlProp292.xml"/><Relationship Id="rId29" Type="http://schemas.openxmlformats.org/officeDocument/2006/relationships/ctrlProp" Target="../ctrlProps/ctrlProp318.xml"/><Relationship Id="rId28" Type="http://schemas.openxmlformats.org/officeDocument/2006/relationships/ctrlProp" Target="../ctrlProps/ctrlProp317.xml"/><Relationship Id="rId27" Type="http://schemas.openxmlformats.org/officeDocument/2006/relationships/ctrlProp" Target="../ctrlProps/ctrlProp316.xml"/><Relationship Id="rId26" Type="http://schemas.openxmlformats.org/officeDocument/2006/relationships/ctrlProp" Target="../ctrlProps/ctrlProp315.xml"/><Relationship Id="rId25" Type="http://schemas.openxmlformats.org/officeDocument/2006/relationships/ctrlProp" Target="../ctrlProps/ctrlProp314.xml"/><Relationship Id="rId24" Type="http://schemas.openxmlformats.org/officeDocument/2006/relationships/ctrlProp" Target="../ctrlProps/ctrlProp313.xml"/><Relationship Id="rId23" Type="http://schemas.openxmlformats.org/officeDocument/2006/relationships/ctrlProp" Target="../ctrlProps/ctrlProp312.xml"/><Relationship Id="rId22" Type="http://schemas.openxmlformats.org/officeDocument/2006/relationships/ctrlProp" Target="../ctrlProps/ctrlProp311.xml"/><Relationship Id="rId21" Type="http://schemas.openxmlformats.org/officeDocument/2006/relationships/ctrlProp" Target="../ctrlProps/ctrlProp310.xml"/><Relationship Id="rId20" Type="http://schemas.openxmlformats.org/officeDocument/2006/relationships/ctrlProp" Target="../ctrlProps/ctrlProp309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08.xml"/><Relationship Id="rId18" Type="http://schemas.openxmlformats.org/officeDocument/2006/relationships/ctrlProp" Target="../ctrlProps/ctrlProp307.xml"/><Relationship Id="rId17" Type="http://schemas.openxmlformats.org/officeDocument/2006/relationships/ctrlProp" Target="../ctrlProps/ctrlProp306.xml"/><Relationship Id="rId16" Type="http://schemas.openxmlformats.org/officeDocument/2006/relationships/ctrlProp" Target="../ctrlProps/ctrlProp305.xml"/><Relationship Id="rId15" Type="http://schemas.openxmlformats.org/officeDocument/2006/relationships/ctrlProp" Target="../ctrlProps/ctrlProp304.xml"/><Relationship Id="rId14" Type="http://schemas.openxmlformats.org/officeDocument/2006/relationships/ctrlProp" Target="../ctrlProps/ctrlProp303.xml"/><Relationship Id="rId13" Type="http://schemas.openxmlformats.org/officeDocument/2006/relationships/ctrlProp" Target="../ctrlProps/ctrlProp302.xml"/><Relationship Id="rId12" Type="http://schemas.openxmlformats.org/officeDocument/2006/relationships/ctrlProp" Target="../ctrlProps/ctrlProp301.xml"/><Relationship Id="rId11" Type="http://schemas.openxmlformats.org/officeDocument/2006/relationships/ctrlProp" Target="../ctrlProps/ctrlProp300.xml"/><Relationship Id="rId10" Type="http://schemas.openxmlformats.org/officeDocument/2006/relationships/ctrlProp" Target="../ctrlProps/ctrlProp299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40.xml"/><Relationship Id="rId8" Type="http://schemas.openxmlformats.org/officeDocument/2006/relationships/ctrlProp" Target="../ctrlProps/ctrlProp339.xml"/><Relationship Id="rId7" Type="http://schemas.openxmlformats.org/officeDocument/2006/relationships/ctrlProp" Target="../ctrlProps/ctrlProp338.xml"/><Relationship Id="rId6" Type="http://schemas.openxmlformats.org/officeDocument/2006/relationships/ctrlProp" Target="../ctrlProps/ctrlProp337.xml"/><Relationship Id="rId5" Type="http://schemas.openxmlformats.org/officeDocument/2006/relationships/ctrlProp" Target="../ctrlProps/ctrlProp336.xml"/><Relationship Id="rId44" Type="http://schemas.openxmlformats.org/officeDocument/2006/relationships/ctrlProp" Target="../ctrlProps/ctrlProp375.xml"/><Relationship Id="rId43" Type="http://schemas.openxmlformats.org/officeDocument/2006/relationships/ctrlProp" Target="../ctrlProps/ctrlProp374.xml"/><Relationship Id="rId42" Type="http://schemas.openxmlformats.org/officeDocument/2006/relationships/ctrlProp" Target="../ctrlProps/ctrlProp373.xml"/><Relationship Id="rId41" Type="http://schemas.openxmlformats.org/officeDocument/2006/relationships/ctrlProp" Target="../ctrlProps/ctrlProp372.xml"/><Relationship Id="rId40" Type="http://schemas.openxmlformats.org/officeDocument/2006/relationships/ctrlProp" Target="../ctrlProps/ctrlProp371.xml"/><Relationship Id="rId4" Type="http://schemas.openxmlformats.org/officeDocument/2006/relationships/ctrlProp" Target="../ctrlProps/ctrlProp335.xml"/><Relationship Id="rId39" Type="http://schemas.openxmlformats.org/officeDocument/2006/relationships/ctrlProp" Target="../ctrlProps/ctrlProp370.xml"/><Relationship Id="rId38" Type="http://schemas.openxmlformats.org/officeDocument/2006/relationships/ctrlProp" Target="../ctrlProps/ctrlProp369.xml"/><Relationship Id="rId37" Type="http://schemas.openxmlformats.org/officeDocument/2006/relationships/ctrlProp" Target="../ctrlProps/ctrlProp368.xml"/><Relationship Id="rId36" Type="http://schemas.openxmlformats.org/officeDocument/2006/relationships/ctrlProp" Target="../ctrlProps/ctrlProp367.xml"/><Relationship Id="rId35" Type="http://schemas.openxmlformats.org/officeDocument/2006/relationships/ctrlProp" Target="../ctrlProps/ctrlProp366.xml"/><Relationship Id="rId34" Type="http://schemas.openxmlformats.org/officeDocument/2006/relationships/ctrlProp" Target="../ctrlProps/ctrlProp365.xml"/><Relationship Id="rId33" Type="http://schemas.openxmlformats.org/officeDocument/2006/relationships/ctrlProp" Target="../ctrlProps/ctrlProp364.xml"/><Relationship Id="rId32" Type="http://schemas.openxmlformats.org/officeDocument/2006/relationships/ctrlProp" Target="../ctrlProps/ctrlProp363.xml"/><Relationship Id="rId31" Type="http://schemas.openxmlformats.org/officeDocument/2006/relationships/ctrlProp" Target="../ctrlProps/ctrlProp362.xml"/><Relationship Id="rId30" Type="http://schemas.openxmlformats.org/officeDocument/2006/relationships/ctrlProp" Target="../ctrlProps/ctrlProp361.xml"/><Relationship Id="rId3" Type="http://schemas.openxmlformats.org/officeDocument/2006/relationships/ctrlProp" Target="../ctrlProps/ctrlProp334.xml"/><Relationship Id="rId29" Type="http://schemas.openxmlformats.org/officeDocument/2006/relationships/ctrlProp" Target="../ctrlProps/ctrlProp360.xml"/><Relationship Id="rId28" Type="http://schemas.openxmlformats.org/officeDocument/2006/relationships/ctrlProp" Target="../ctrlProps/ctrlProp359.xml"/><Relationship Id="rId27" Type="http://schemas.openxmlformats.org/officeDocument/2006/relationships/ctrlProp" Target="../ctrlProps/ctrlProp358.xml"/><Relationship Id="rId26" Type="http://schemas.openxmlformats.org/officeDocument/2006/relationships/ctrlProp" Target="../ctrlProps/ctrlProp357.xml"/><Relationship Id="rId25" Type="http://schemas.openxmlformats.org/officeDocument/2006/relationships/ctrlProp" Target="../ctrlProps/ctrlProp356.xml"/><Relationship Id="rId24" Type="http://schemas.openxmlformats.org/officeDocument/2006/relationships/ctrlProp" Target="../ctrlProps/ctrlProp355.xml"/><Relationship Id="rId23" Type="http://schemas.openxmlformats.org/officeDocument/2006/relationships/ctrlProp" Target="../ctrlProps/ctrlProp354.xml"/><Relationship Id="rId22" Type="http://schemas.openxmlformats.org/officeDocument/2006/relationships/ctrlProp" Target="../ctrlProps/ctrlProp353.xml"/><Relationship Id="rId21" Type="http://schemas.openxmlformats.org/officeDocument/2006/relationships/ctrlProp" Target="../ctrlProps/ctrlProp352.xml"/><Relationship Id="rId20" Type="http://schemas.openxmlformats.org/officeDocument/2006/relationships/ctrlProp" Target="../ctrlProps/ctrlProp351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350.xml"/><Relationship Id="rId18" Type="http://schemas.openxmlformats.org/officeDocument/2006/relationships/ctrlProp" Target="../ctrlProps/ctrlProp349.xml"/><Relationship Id="rId17" Type="http://schemas.openxmlformats.org/officeDocument/2006/relationships/ctrlProp" Target="../ctrlProps/ctrlProp348.xml"/><Relationship Id="rId16" Type="http://schemas.openxmlformats.org/officeDocument/2006/relationships/ctrlProp" Target="../ctrlProps/ctrlProp347.xml"/><Relationship Id="rId15" Type="http://schemas.openxmlformats.org/officeDocument/2006/relationships/ctrlProp" Target="../ctrlProps/ctrlProp346.xml"/><Relationship Id="rId14" Type="http://schemas.openxmlformats.org/officeDocument/2006/relationships/ctrlProp" Target="../ctrlProps/ctrlProp345.xml"/><Relationship Id="rId13" Type="http://schemas.openxmlformats.org/officeDocument/2006/relationships/ctrlProp" Target="../ctrlProps/ctrlProp344.xml"/><Relationship Id="rId12" Type="http://schemas.openxmlformats.org/officeDocument/2006/relationships/ctrlProp" Target="../ctrlProps/ctrlProp343.xml"/><Relationship Id="rId11" Type="http://schemas.openxmlformats.org/officeDocument/2006/relationships/ctrlProp" Target="../ctrlProps/ctrlProp342.xml"/><Relationship Id="rId10" Type="http://schemas.openxmlformats.org/officeDocument/2006/relationships/ctrlProp" Target="../ctrlProps/ctrlProp341.xml"/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82.xml"/><Relationship Id="rId8" Type="http://schemas.openxmlformats.org/officeDocument/2006/relationships/ctrlProp" Target="../ctrlProps/ctrlProp381.xml"/><Relationship Id="rId7" Type="http://schemas.openxmlformats.org/officeDocument/2006/relationships/ctrlProp" Target="../ctrlProps/ctrlProp380.xml"/><Relationship Id="rId6" Type="http://schemas.openxmlformats.org/officeDocument/2006/relationships/ctrlProp" Target="../ctrlProps/ctrlProp379.xml"/><Relationship Id="rId5" Type="http://schemas.openxmlformats.org/officeDocument/2006/relationships/ctrlProp" Target="../ctrlProps/ctrlProp378.xml"/><Relationship Id="rId44" Type="http://schemas.openxmlformats.org/officeDocument/2006/relationships/ctrlProp" Target="../ctrlProps/ctrlProp417.xml"/><Relationship Id="rId43" Type="http://schemas.openxmlformats.org/officeDocument/2006/relationships/ctrlProp" Target="../ctrlProps/ctrlProp416.xml"/><Relationship Id="rId42" Type="http://schemas.openxmlformats.org/officeDocument/2006/relationships/ctrlProp" Target="../ctrlProps/ctrlProp415.xml"/><Relationship Id="rId41" Type="http://schemas.openxmlformats.org/officeDocument/2006/relationships/ctrlProp" Target="../ctrlProps/ctrlProp414.xml"/><Relationship Id="rId40" Type="http://schemas.openxmlformats.org/officeDocument/2006/relationships/ctrlProp" Target="../ctrlProps/ctrlProp413.xml"/><Relationship Id="rId4" Type="http://schemas.openxmlformats.org/officeDocument/2006/relationships/ctrlProp" Target="../ctrlProps/ctrlProp377.xml"/><Relationship Id="rId39" Type="http://schemas.openxmlformats.org/officeDocument/2006/relationships/ctrlProp" Target="../ctrlProps/ctrlProp412.xml"/><Relationship Id="rId38" Type="http://schemas.openxmlformats.org/officeDocument/2006/relationships/ctrlProp" Target="../ctrlProps/ctrlProp411.xml"/><Relationship Id="rId37" Type="http://schemas.openxmlformats.org/officeDocument/2006/relationships/ctrlProp" Target="../ctrlProps/ctrlProp410.xml"/><Relationship Id="rId36" Type="http://schemas.openxmlformats.org/officeDocument/2006/relationships/ctrlProp" Target="../ctrlProps/ctrlProp409.xml"/><Relationship Id="rId35" Type="http://schemas.openxmlformats.org/officeDocument/2006/relationships/ctrlProp" Target="../ctrlProps/ctrlProp408.xml"/><Relationship Id="rId34" Type="http://schemas.openxmlformats.org/officeDocument/2006/relationships/ctrlProp" Target="../ctrlProps/ctrlProp407.xml"/><Relationship Id="rId33" Type="http://schemas.openxmlformats.org/officeDocument/2006/relationships/ctrlProp" Target="../ctrlProps/ctrlProp406.xml"/><Relationship Id="rId32" Type="http://schemas.openxmlformats.org/officeDocument/2006/relationships/ctrlProp" Target="../ctrlProps/ctrlProp405.xml"/><Relationship Id="rId31" Type="http://schemas.openxmlformats.org/officeDocument/2006/relationships/ctrlProp" Target="../ctrlProps/ctrlProp404.xml"/><Relationship Id="rId30" Type="http://schemas.openxmlformats.org/officeDocument/2006/relationships/ctrlProp" Target="../ctrlProps/ctrlProp403.xml"/><Relationship Id="rId3" Type="http://schemas.openxmlformats.org/officeDocument/2006/relationships/ctrlProp" Target="../ctrlProps/ctrlProp376.xml"/><Relationship Id="rId29" Type="http://schemas.openxmlformats.org/officeDocument/2006/relationships/ctrlProp" Target="../ctrlProps/ctrlProp402.xml"/><Relationship Id="rId28" Type="http://schemas.openxmlformats.org/officeDocument/2006/relationships/ctrlProp" Target="../ctrlProps/ctrlProp401.xml"/><Relationship Id="rId27" Type="http://schemas.openxmlformats.org/officeDocument/2006/relationships/ctrlProp" Target="../ctrlProps/ctrlProp400.xml"/><Relationship Id="rId26" Type="http://schemas.openxmlformats.org/officeDocument/2006/relationships/ctrlProp" Target="../ctrlProps/ctrlProp399.xml"/><Relationship Id="rId25" Type="http://schemas.openxmlformats.org/officeDocument/2006/relationships/ctrlProp" Target="../ctrlProps/ctrlProp398.xml"/><Relationship Id="rId24" Type="http://schemas.openxmlformats.org/officeDocument/2006/relationships/ctrlProp" Target="../ctrlProps/ctrlProp397.xml"/><Relationship Id="rId23" Type="http://schemas.openxmlformats.org/officeDocument/2006/relationships/ctrlProp" Target="../ctrlProps/ctrlProp396.xml"/><Relationship Id="rId22" Type="http://schemas.openxmlformats.org/officeDocument/2006/relationships/ctrlProp" Target="../ctrlProps/ctrlProp395.xml"/><Relationship Id="rId21" Type="http://schemas.openxmlformats.org/officeDocument/2006/relationships/ctrlProp" Target="../ctrlProps/ctrlProp394.xml"/><Relationship Id="rId20" Type="http://schemas.openxmlformats.org/officeDocument/2006/relationships/ctrlProp" Target="../ctrlProps/ctrlProp393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392.xml"/><Relationship Id="rId18" Type="http://schemas.openxmlformats.org/officeDocument/2006/relationships/ctrlProp" Target="../ctrlProps/ctrlProp391.xml"/><Relationship Id="rId17" Type="http://schemas.openxmlformats.org/officeDocument/2006/relationships/ctrlProp" Target="../ctrlProps/ctrlProp390.xml"/><Relationship Id="rId16" Type="http://schemas.openxmlformats.org/officeDocument/2006/relationships/ctrlProp" Target="../ctrlProps/ctrlProp389.xml"/><Relationship Id="rId15" Type="http://schemas.openxmlformats.org/officeDocument/2006/relationships/ctrlProp" Target="../ctrlProps/ctrlProp388.xml"/><Relationship Id="rId14" Type="http://schemas.openxmlformats.org/officeDocument/2006/relationships/ctrlProp" Target="../ctrlProps/ctrlProp387.xml"/><Relationship Id="rId13" Type="http://schemas.openxmlformats.org/officeDocument/2006/relationships/ctrlProp" Target="../ctrlProps/ctrlProp386.xml"/><Relationship Id="rId12" Type="http://schemas.openxmlformats.org/officeDocument/2006/relationships/ctrlProp" Target="../ctrlProps/ctrlProp385.xml"/><Relationship Id="rId11" Type="http://schemas.openxmlformats.org/officeDocument/2006/relationships/ctrlProp" Target="../ctrlProps/ctrlProp384.xml"/><Relationship Id="rId10" Type="http://schemas.openxmlformats.org/officeDocument/2006/relationships/ctrlProp" Target="../ctrlProps/ctrlProp383.xml"/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5" customWidth="1"/>
    <col min="3" max="3" width="10.1666666666667" customWidth="1"/>
  </cols>
  <sheetData>
    <row r="1" ht="21" customHeight="1" spans="1:2">
      <c r="A1" s="396"/>
      <c r="B1" s="397" t="s">
        <v>0</v>
      </c>
    </row>
    <row r="2" spans="1:2">
      <c r="A2" s="10">
        <v>1</v>
      </c>
      <c r="B2" s="398" t="s">
        <v>1</v>
      </c>
    </row>
    <row r="3" spans="1:2">
      <c r="A3" s="10">
        <v>2</v>
      </c>
      <c r="B3" s="398" t="s">
        <v>2</v>
      </c>
    </row>
    <row r="4" spans="1:2">
      <c r="A4" s="10">
        <v>3</v>
      </c>
      <c r="B4" s="398" t="s">
        <v>3</v>
      </c>
    </row>
    <row r="5" spans="1:2">
      <c r="A5" s="10">
        <v>4</v>
      </c>
      <c r="B5" s="398" t="s">
        <v>4</v>
      </c>
    </row>
    <row r="6" spans="1:2">
      <c r="A6" s="10">
        <v>5</v>
      </c>
      <c r="B6" s="398" t="s">
        <v>5</v>
      </c>
    </row>
    <row r="7" spans="1:2">
      <c r="A7" s="10">
        <v>6</v>
      </c>
      <c r="B7" s="398" t="s">
        <v>6</v>
      </c>
    </row>
    <row r="8" s="394" customFormat="1" ht="15" customHeight="1" spans="1:2">
      <c r="A8" s="399">
        <v>7</v>
      </c>
      <c r="B8" s="400" t="s">
        <v>7</v>
      </c>
    </row>
    <row r="9" ht="19" customHeight="1" spans="1:2">
      <c r="A9" s="396"/>
      <c r="B9" s="401" t="s">
        <v>8</v>
      </c>
    </row>
    <row r="10" ht="16" customHeight="1" spans="1:2">
      <c r="A10" s="10">
        <v>1</v>
      </c>
      <c r="B10" s="402" t="s">
        <v>9</v>
      </c>
    </row>
    <row r="11" spans="1:2">
      <c r="A11" s="10">
        <v>2</v>
      </c>
      <c r="B11" s="398" t="s">
        <v>10</v>
      </c>
    </row>
    <row r="12" spans="1:2">
      <c r="A12" s="10">
        <v>3</v>
      </c>
      <c r="B12" s="400" t="s">
        <v>11</v>
      </c>
    </row>
    <row r="13" spans="1:2">
      <c r="A13" s="10">
        <v>4</v>
      </c>
      <c r="B13" s="398" t="s">
        <v>12</v>
      </c>
    </row>
    <row r="14" spans="1:2">
      <c r="A14" s="10">
        <v>5</v>
      </c>
      <c r="B14" s="398" t="s">
        <v>13</v>
      </c>
    </row>
    <row r="15" spans="1:2">
      <c r="A15" s="10">
        <v>6</v>
      </c>
      <c r="B15" s="398" t="s">
        <v>14</v>
      </c>
    </row>
    <row r="16" spans="1:2">
      <c r="A16" s="10">
        <v>7</v>
      </c>
      <c r="B16" s="398" t="s">
        <v>15</v>
      </c>
    </row>
    <row r="17" spans="1:2">
      <c r="A17" s="10">
        <v>8</v>
      </c>
      <c r="B17" s="398" t="s">
        <v>16</v>
      </c>
    </row>
    <row r="18" spans="1:2">
      <c r="A18" s="10">
        <v>9</v>
      </c>
      <c r="B18" s="398" t="s">
        <v>17</v>
      </c>
    </row>
    <row r="19" spans="1:2">
      <c r="A19" s="10"/>
      <c r="B19" s="398"/>
    </row>
    <row r="20" ht="20.25" spans="1:2">
      <c r="A20" s="396"/>
      <c r="B20" s="397" t="s">
        <v>18</v>
      </c>
    </row>
    <row r="21" spans="1:2">
      <c r="A21" s="10">
        <v>1</v>
      </c>
      <c r="B21" s="403" t="s">
        <v>19</v>
      </c>
    </row>
    <row r="22" spans="1:2">
      <c r="A22" s="10">
        <v>2</v>
      </c>
      <c r="B22" s="398" t="s">
        <v>20</v>
      </c>
    </row>
    <row r="23" spans="1:2">
      <c r="A23" s="10">
        <v>3</v>
      </c>
      <c r="B23" s="398" t="s">
        <v>21</v>
      </c>
    </row>
    <row r="24" spans="1:2">
      <c r="A24" s="10">
        <v>4</v>
      </c>
      <c r="B24" s="398" t="s">
        <v>22</v>
      </c>
    </row>
    <row r="25" spans="1:2">
      <c r="A25" s="10">
        <v>5</v>
      </c>
      <c r="B25" s="398" t="s">
        <v>23</v>
      </c>
    </row>
    <row r="26" spans="1:2">
      <c r="A26" s="10">
        <v>6</v>
      </c>
      <c r="B26" s="398" t="s">
        <v>24</v>
      </c>
    </row>
    <row r="27" spans="1:2">
      <c r="A27" s="10">
        <v>7</v>
      </c>
      <c r="B27" s="398" t="s">
        <v>25</v>
      </c>
    </row>
    <row r="28" spans="1:2">
      <c r="A28" s="10"/>
      <c r="B28" s="398"/>
    </row>
    <row r="29" ht="20.25" spans="1:2">
      <c r="A29" s="396"/>
      <c r="B29" s="397" t="s">
        <v>26</v>
      </c>
    </row>
    <row r="30" spans="1:2">
      <c r="A30" s="10">
        <v>1</v>
      </c>
      <c r="B30" s="403" t="s">
        <v>27</v>
      </c>
    </row>
    <row r="31" spans="1:2">
      <c r="A31" s="10">
        <v>2</v>
      </c>
      <c r="B31" s="398" t="s">
        <v>28</v>
      </c>
    </row>
    <row r="32" spans="1:2">
      <c r="A32" s="10">
        <v>3</v>
      </c>
      <c r="B32" s="398" t="s">
        <v>29</v>
      </c>
    </row>
    <row r="33" ht="28.5" spans="1:2">
      <c r="A33" s="10">
        <v>4</v>
      </c>
      <c r="B33" s="398" t="s">
        <v>30</v>
      </c>
    </row>
    <row r="34" spans="1:2">
      <c r="A34" s="10">
        <v>5</v>
      </c>
      <c r="B34" s="398" t="s">
        <v>31</v>
      </c>
    </row>
    <row r="35" spans="1:2">
      <c r="A35" s="10">
        <v>6</v>
      </c>
      <c r="B35" s="398" t="s">
        <v>32</v>
      </c>
    </row>
    <row r="36" spans="1:2">
      <c r="A36" s="10">
        <v>7</v>
      </c>
      <c r="B36" s="398" t="s">
        <v>33</v>
      </c>
    </row>
    <row r="37" spans="1:2">
      <c r="A37" s="10"/>
      <c r="B37" s="398"/>
    </row>
    <row r="39" spans="1:2">
      <c r="A39" s="404" t="s">
        <v>34</v>
      </c>
      <c r="B39" s="4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Q21"/>
  <sheetViews>
    <sheetView zoomScale="80" zoomScaleNormal="80" workbookViewId="0">
      <selection activeCell="N6" sqref="N6:N18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6" width="16.6666666666667" style="62" customWidth="1"/>
    <col min="17" max="17" width="14.1666666666667" style="62" customWidth="1"/>
    <col min="18" max="16384" width="9" style="62"/>
  </cols>
  <sheetData>
    <row r="1" s="62" customFormat="1" ht="19.5" customHeight="1" spans="1:17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="62" customFormat="1" ht="19.5" customHeight="1" spans="1:17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  <c r="N2" s="67"/>
      <c r="O2" s="67"/>
      <c r="P2" s="67"/>
      <c r="Q2" s="67"/>
    </row>
    <row r="3" s="62" customFormat="1" ht="19.5" customHeight="1" spans="1:17">
      <c r="A3" s="69" t="s">
        <v>151</v>
      </c>
      <c r="B3" s="70" t="s">
        <v>152</v>
      </c>
      <c r="C3" s="70"/>
      <c r="D3" s="70"/>
      <c r="E3" s="70"/>
      <c r="F3" s="70"/>
      <c r="G3" s="70"/>
      <c r="H3" s="70"/>
      <c r="I3" s="85"/>
      <c r="J3" s="69" t="s">
        <v>153</v>
      </c>
      <c r="K3" s="69"/>
      <c r="L3" s="69"/>
      <c r="M3" s="69"/>
      <c r="N3" s="69"/>
      <c r="O3" s="69"/>
      <c r="P3" s="69"/>
      <c r="Q3" s="69"/>
    </row>
    <row r="4" s="62" customFormat="1" ht="19.5" customHeight="1" spans="1:17">
      <c r="A4" s="69"/>
      <c r="B4" s="71" t="s">
        <v>154</v>
      </c>
      <c r="C4" s="72" t="s">
        <v>155</v>
      </c>
      <c r="D4" s="72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69" t="s">
        <v>154</v>
      </c>
      <c r="K4" s="69" t="s">
        <v>155</v>
      </c>
      <c r="L4" s="69" t="s">
        <v>156</v>
      </c>
      <c r="M4" s="69" t="s">
        <v>157</v>
      </c>
      <c r="N4" s="69" t="s">
        <v>158</v>
      </c>
      <c r="O4" s="69" t="s">
        <v>159</v>
      </c>
      <c r="P4" s="69" t="s">
        <v>333</v>
      </c>
      <c r="Q4" s="69" t="s">
        <v>224</v>
      </c>
    </row>
    <row r="5" s="62" customFormat="1" ht="19.5" customHeight="1" spans="1:17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5"/>
      <c r="J5" s="87"/>
      <c r="K5" s="87" t="s">
        <v>225</v>
      </c>
      <c r="L5" s="87" t="s">
        <v>225</v>
      </c>
      <c r="M5" s="87" t="s">
        <v>225</v>
      </c>
      <c r="N5" s="87" t="s">
        <v>225</v>
      </c>
      <c r="O5" s="87"/>
      <c r="P5" s="87"/>
      <c r="Q5" s="181"/>
    </row>
    <row r="6" s="62" customFormat="1" ht="19.5" customHeight="1" spans="1:17">
      <c r="A6" s="73" t="s">
        <v>169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/>
      <c r="K6" s="88" t="s">
        <v>231</v>
      </c>
      <c r="L6" s="88" t="s">
        <v>228</v>
      </c>
      <c r="M6" s="88" t="s">
        <v>334</v>
      </c>
      <c r="N6" s="88" t="s">
        <v>233</v>
      </c>
      <c r="O6" s="88"/>
      <c r="P6" s="88"/>
      <c r="Q6" s="182"/>
    </row>
    <row r="7" s="62" customFormat="1" ht="19.5" customHeight="1" spans="1:17">
      <c r="A7" s="72" t="s">
        <v>173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/>
      <c r="K7" s="88" t="s">
        <v>335</v>
      </c>
      <c r="L7" s="88" t="s">
        <v>234</v>
      </c>
      <c r="M7" s="88" t="s">
        <v>336</v>
      </c>
      <c r="N7" s="88" t="s">
        <v>231</v>
      </c>
      <c r="O7" s="88"/>
      <c r="P7" s="88"/>
      <c r="Q7" s="182"/>
    </row>
    <row r="8" s="62" customFormat="1" ht="19.5" customHeight="1" spans="1:17">
      <c r="A8" s="72" t="s">
        <v>174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/>
      <c r="K8" s="88" t="s">
        <v>231</v>
      </c>
      <c r="L8" s="88" t="s">
        <v>231</v>
      </c>
      <c r="M8" s="88" t="s">
        <v>336</v>
      </c>
      <c r="N8" s="88" t="s">
        <v>233</v>
      </c>
      <c r="O8" s="88"/>
      <c r="P8" s="88"/>
      <c r="Q8" s="182"/>
    </row>
    <row r="9" s="62" customFormat="1" ht="19.5" customHeight="1" spans="1:17">
      <c r="A9" s="72" t="s">
        <v>175</v>
      </c>
      <c r="B9" s="74">
        <f t="shared" si="0"/>
        <v>98</v>
      </c>
      <c r="C9" s="74">
        <f t="shared" si="1"/>
        <v>102</v>
      </c>
      <c r="D9" s="77" t="s">
        <v>176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/>
      <c r="K9" s="88" t="s">
        <v>337</v>
      </c>
      <c r="L9" s="88" t="s">
        <v>256</v>
      </c>
      <c r="M9" s="88" t="s">
        <v>172</v>
      </c>
      <c r="N9" s="88" t="s">
        <v>233</v>
      </c>
      <c r="O9" s="88"/>
      <c r="P9" s="88"/>
      <c r="Q9" s="182"/>
    </row>
    <row r="10" s="62" customFormat="1" ht="19.5" customHeight="1" spans="1:17">
      <c r="A10" s="72" t="s">
        <v>177</v>
      </c>
      <c r="B10" s="74">
        <f>C10-1.2</f>
        <v>43.1</v>
      </c>
      <c r="C10" s="74">
        <f>D10-1.2</f>
        <v>44.3</v>
      </c>
      <c r="D10" s="77" t="s">
        <v>178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/>
      <c r="K10" s="88" t="s">
        <v>338</v>
      </c>
      <c r="L10" s="88" t="s">
        <v>339</v>
      </c>
      <c r="M10" s="88" t="s">
        <v>340</v>
      </c>
      <c r="N10" s="88" t="s">
        <v>341</v>
      </c>
      <c r="O10" s="88"/>
      <c r="P10" s="88"/>
      <c r="Q10" s="182"/>
    </row>
    <row r="11" s="62" customFormat="1" ht="19.5" customHeight="1" spans="1:17">
      <c r="A11" s="72" t="s">
        <v>181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/>
      <c r="K11" s="88" t="s">
        <v>238</v>
      </c>
      <c r="L11" s="88" t="s">
        <v>238</v>
      </c>
      <c r="M11" s="88" t="s">
        <v>170</v>
      </c>
      <c r="N11" s="88" t="s">
        <v>342</v>
      </c>
      <c r="O11" s="88"/>
      <c r="P11" s="88"/>
      <c r="Q11" s="182"/>
    </row>
    <row r="12" s="62" customFormat="1" ht="19.5" customHeight="1" spans="1:17">
      <c r="A12" s="72" t="s">
        <v>183</v>
      </c>
      <c r="B12" s="74">
        <f>C12-0.7</f>
        <v>18.1</v>
      </c>
      <c r="C12" s="74">
        <f>D12-0.7</f>
        <v>18.8</v>
      </c>
      <c r="D12" s="77" t="s">
        <v>184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/>
      <c r="K12" s="88" t="s">
        <v>343</v>
      </c>
      <c r="L12" s="88" t="s">
        <v>238</v>
      </c>
      <c r="M12" s="88" t="s">
        <v>340</v>
      </c>
      <c r="N12" s="88" t="s">
        <v>344</v>
      </c>
      <c r="O12" s="88"/>
      <c r="P12" s="88"/>
      <c r="Q12" s="182"/>
    </row>
    <row r="13" s="62" customFormat="1" ht="19.5" customHeight="1" spans="1:17">
      <c r="A13" s="80" t="s">
        <v>186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/>
      <c r="K13" s="88" t="s">
        <v>345</v>
      </c>
      <c r="L13" s="88" t="s">
        <v>243</v>
      </c>
      <c r="M13" s="88" t="s">
        <v>172</v>
      </c>
      <c r="N13" s="88" t="s">
        <v>187</v>
      </c>
      <c r="O13" s="88"/>
      <c r="P13" s="88"/>
      <c r="Q13" s="182"/>
    </row>
    <row r="14" s="62" customFormat="1" ht="19.5" customHeight="1" spans="1:17">
      <c r="A14" s="80" t="s">
        <v>188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/>
      <c r="K14" s="89" t="s">
        <v>172</v>
      </c>
      <c r="L14" s="89" t="s">
        <v>172</v>
      </c>
      <c r="M14" s="89" t="s">
        <v>172</v>
      </c>
      <c r="N14" s="89" t="s">
        <v>172</v>
      </c>
      <c r="O14" s="89"/>
      <c r="P14" s="89"/>
      <c r="Q14" s="182"/>
    </row>
    <row r="15" s="62" customFormat="1" ht="19.5" customHeight="1" spans="1:17">
      <c r="A15" s="72" t="s">
        <v>189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/>
      <c r="K15" s="89" t="s">
        <v>172</v>
      </c>
      <c r="L15" s="89" t="s">
        <v>172</v>
      </c>
      <c r="M15" s="89" t="s">
        <v>172</v>
      </c>
      <c r="N15" s="89" t="s">
        <v>172</v>
      </c>
      <c r="O15" s="89"/>
      <c r="P15" s="89"/>
      <c r="Q15" s="182"/>
    </row>
    <row r="16" s="62" customFormat="1" ht="19.5" customHeight="1" spans="1:17">
      <c r="A16" s="72" t="s">
        <v>190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/>
      <c r="K16" s="89" t="s">
        <v>172</v>
      </c>
      <c r="L16" s="89" t="s">
        <v>172</v>
      </c>
      <c r="M16" s="89" t="s">
        <v>172</v>
      </c>
      <c r="N16" s="89" t="s">
        <v>172</v>
      </c>
      <c r="O16" s="89"/>
      <c r="P16" s="89"/>
      <c r="Q16" s="183"/>
    </row>
    <row r="17" s="62" customFormat="1" ht="19.5" customHeight="1" spans="1:17">
      <c r="A17" s="75" t="s">
        <v>191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/>
      <c r="K17" s="89" t="s">
        <v>172</v>
      </c>
      <c r="L17" s="89" t="s">
        <v>172</v>
      </c>
      <c r="M17" s="89" t="s">
        <v>172</v>
      </c>
      <c r="N17" s="89" t="s">
        <v>172</v>
      </c>
      <c r="O17" s="89"/>
      <c r="P17" s="89"/>
      <c r="Q17" s="184"/>
    </row>
    <row r="18" s="62" customFormat="1" ht="19.5" customHeight="1" spans="1:17">
      <c r="A18" s="72" t="s">
        <v>192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/>
      <c r="K18" s="89" t="s">
        <v>172</v>
      </c>
      <c r="L18" s="89" t="s">
        <v>172</v>
      </c>
      <c r="M18" s="89" t="s">
        <v>172</v>
      </c>
      <c r="N18" s="89" t="s">
        <v>172</v>
      </c>
      <c r="O18" s="88"/>
      <c r="P18" s="88"/>
      <c r="Q18" s="184"/>
    </row>
    <row r="19" s="62" customFormat="1" ht="14.25" spans="1:17">
      <c r="A19" s="83" t="s">
        <v>193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  <c r="O19" s="84"/>
      <c r="P19" s="84"/>
      <c r="Q19" s="84"/>
    </row>
    <row r="20" s="62" customFormat="1" ht="14.25" spans="1:17">
      <c r="A20" s="62" t="s">
        <v>194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  <c r="O20" s="84"/>
      <c r="P20" s="84"/>
      <c r="Q20" s="84"/>
    </row>
    <row r="21" s="62" customFormat="1" ht="14.25" spans="1:17">
      <c r="A21" s="84"/>
      <c r="B21" s="84"/>
      <c r="C21" s="84"/>
      <c r="D21" s="84"/>
      <c r="E21" s="84"/>
      <c r="F21" s="84"/>
      <c r="G21" s="84"/>
      <c r="H21" s="84"/>
      <c r="I21" s="84"/>
      <c r="J21" s="91" t="s">
        <v>346</v>
      </c>
      <c r="K21" s="91"/>
      <c r="L21" s="83" t="s">
        <v>196</v>
      </c>
      <c r="M21" s="83"/>
      <c r="N21" s="83"/>
      <c r="O21" s="83"/>
      <c r="P21" s="83"/>
      <c r="Q21" s="83" t="s">
        <v>197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3" workbookViewId="0">
      <selection activeCell="A18" sqref="A18:K18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">
        <v>62</v>
      </c>
      <c r="F2" s="100" t="s">
        <v>264</v>
      </c>
      <c r="G2" s="101" t="s">
        <v>68</v>
      </c>
      <c r="H2" s="102"/>
      <c r="I2" s="133" t="s">
        <v>57</v>
      </c>
      <c r="J2" s="159" t="s">
        <v>56</v>
      </c>
      <c r="K2" s="160"/>
    </row>
    <row r="3" spans="1:11">
      <c r="A3" s="103" t="s">
        <v>74</v>
      </c>
      <c r="B3" s="104">
        <v>15004</v>
      </c>
      <c r="C3" s="104"/>
      <c r="D3" s="105" t="s">
        <v>265</v>
      </c>
      <c r="E3" s="106">
        <v>46054</v>
      </c>
      <c r="F3" s="107"/>
      <c r="G3" s="107"/>
      <c r="H3" s="108" t="s">
        <v>266</v>
      </c>
      <c r="I3" s="108"/>
      <c r="J3" s="108"/>
      <c r="K3" s="161"/>
    </row>
    <row r="4" spans="1:11">
      <c r="A4" s="109" t="s">
        <v>71</v>
      </c>
      <c r="B4" s="110">
        <v>2</v>
      </c>
      <c r="C4" s="110">
        <v>8</v>
      </c>
      <c r="D4" s="111" t="s">
        <v>267</v>
      </c>
      <c r="E4" s="107" t="s">
        <v>268</v>
      </c>
      <c r="F4" s="107"/>
      <c r="G4" s="107"/>
      <c r="H4" s="111" t="s">
        <v>269</v>
      </c>
      <c r="I4" s="111"/>
      <c r="J4" s="124" t="s">
        <v>65</v>
      </c>
      <c r="K4" s="162" t="s">
        <v>66</v>
      </c>
    </row>
    <row r="5" spans="1:11">
      <c r="A5" s="109" t="s">
        <v>270</v>
      </c>
      <c r="B5" s="104" t="s">
        <v>271</v>
      </c>
      <c r="C5" s="104"/>
      <c r="D5" s="105" t="s">
        <v>272</v>
      </c>
      <c r="E5" s="105" t="s">
        <v>273</v>
      </c>
      <c r="F5" s="105" t="s">
        <v>274</v>
      </c>
      <c r="G5" s="105" t="s">
        <v>268</v>
      </c>
      <c r="H5" s="111" t="s">
        <v>275</v>
      </c>
      <c r="I5" s="111"/>
      <c r="J5" s="124" t="s">
        <v>65</v>
      </c>
      <c r="K5" s="162" t="s">
        <v>66</v>
      </c>
    </row>
    <row r="6" ht="15" spans="1:11">
      <c r="A6" s="112" t="s">
        <v>276</v>
      </c>
      <c r="B6" s="113" t="s">
        <v>347</v>
      </c>
      <c r="C6" s="113"/>
      <c r="D6" s="114" t="s">
        <v>278</v>
      </c>
      <c r="E6" s="115"/>
      <c r="F6" s="116">
        <v>2300</v>
      </c>
      <c r="G6" s="114"/>
      <c r="H6" s="117" t="s">
        <v>279</v>
      </c>
      <c r="I6" s="117"/>
      <c r="J6" s="130" t="s">
        <v>65</v>
      </c>
      <c r="K6" s="163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280</v>
      </c>
      <c r="B8" s="100" t="s">
        <v>281</v>
      </c>
      <c r="C8" s="100" t="s">
        <v>282</v>
      </c>
      <c r="D8" s="100" t="s">
        <v>283</v>
      </c>
      <c r="E8" s="100" t="s">
        <v>284</v>
      </c>
      <c r="F8" s="100" t="s">
        <v>285</v>
      </c>
      <c r="G8" s="122" t="s">
        <v>286</v>
      </c>
      <c r="H8" s="123"/>
      <c r="I8" s="123"/>
      <c r="J8" s="123"/>
      <c r="K8" s="164"/>
    </row>
    <row r="9" spans="1:11">
      <c r="A9" s="109" t="s">
        <v>287</v>
      </c>
      <c r="B9" s="111"/>
      <c r="C9" s="124" t="s">
        <v>65</v>
      </c>
      <c r="D9" s="124" t="s">
        <v>66</v>
      </c>
      <c r="E9" s="105" t="s">
        <v>288</v>
      </c>
      <c r="F9" s="125" t="s">
        <v>289</v>
      </c>
      <c r="G9" s="126" t="s">
        <v>290</v>
      </c>
      <c r="H9" s="127"/>
      <c r="I9" s="127"/>
      <c r="J9" s="127"/>
      <c r="K9" s="165"/>
    </row>
    <row r="10" spans="1:11">
      <c r="A10" s="109" t="s">
        <v>291</v>
      </c>
      <c r="B10" s="111"/>
      <c r="C10" s="124" t="s">
        <v>65</v>
      </c>
      <c r="D10" s="124" t="s">
        <v>66</v>
      </c>
      <c r="E10" s="105" t="s">
        <v>292</v>
      </c>
      <c r="F10" s="125" t="s">
        <v>290</v>
      </c>
      <c r="G10" s="126" t="s">
        <v>293</v>
      </c>
      <c r="H10" s="127"/>
      <c r="I10" s="127"/>
      <c r="J10" s="127"/>
      <c r="K10" s="165"/>
    </row>
    <row r="11" spans="1:11">
      <c r="A11" s="128" t="s">
        <v>208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6"/>
    </row>
    <row r="12" spans="1:11">
      <c r="A12" s="103" t="s">
        <v>88</v>
      </c>
      <c r="B12" s="124" t="s">
        <v>84</v>
      </c>
      <c r="C12" s="124" t="s">
        <v>85</v>
      </c>
      <c r="D12" s="125"/>
      <c r="E12" s="105" t="s">
        <v>86</v>
      </c>
      <c r="F12" s="124" t="s">
        <v>84</v>
      </c>
      <c r="G12" s="124" t="s">
        <v>85</v>
      </c>
      <c r="H12" s="124"/>
      <c r="I12" s="105" t="s">
        <v>294</v>
      </c>
      <c r="J12" s="124" t="s">
        <v>84</v>
      </c>
      <c r="K12" s="162" t="s">
        <v>85</v>
      </c>
    </row>
    <row r="13" spans="1:11">
      <c r="A13" s="103" t="s">
        <v>91</v>
      </c>
      <c r="B13" s="124" t="s">
        <v>84</v>
      </c>
      <c r="C13" s="124" t="s">
        <v>85</v>
      </c>
      <c r="D13" s="125"/>
      <c r="E13" s="105" t="s">
        <v>96</v>
      </c>
      <c r="F13" s="124" t="s">
        <v>84</v>
      </c>
      <c r="G13" s="124" t="s">
        <v>85</v>
      </c>
      <c r="H13" s="124"/>
      <c r="I13" s="105" t="s">
        <v>295</v>
      </c>
      <c r="J13" s="124" t="s">
        <v>84</v>
      </c>
      <c r="K13" s="162" t="s">
        <v>85</v>
      </c>
    </row>
    <row r="14" ht="15" spans="1:11">
      <c r="A14" s="112" t="s">
        <v>296</v>
      </c>
      <c r="B14" s="130" t="s">
        <v>84</v>
      </c>
      <c r="C14" s="130" t="s">
        <v>85</v>
      </c>
      <c r="D14" s="115"/>
      <c r="E14" s="114" t="s">
        <v>297</v>
      </c>
      <c r="F14" s="130" t="s">
        <v>84</v>
      </c>
      <c r="G14" s="130" t="s">
        <v>85</v>
      </c>
      <c r="H14" s="130"/>
      <c r="I14" s="114" t="s">
        <v>298</v>
      </c>
      <c r="J14" s="130" t="s">
        <v>84</v>
      </c>
      <c r="K14" s="163" t="s">
        <v>85</v>
      </c>
    </row>
    <row r="15" ht="15" spans="1:11">
      <c r="A15" s="118" t="s">
        <v>193</v>
      </c>
      <c r="B15" s="131" t="s">
        <v>290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92" customFormat="1" spans="1:11">
      <c r="A16" s="96" t="s">
        <v>299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7"/>
    </row>
    <row r="17" spans="1:11">
      <c r="A17" s="109" t="s">
        <v>300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9" t="s">
        <v>301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34" t="s">
        <v>348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70"/>
    </row>
    <row r="21" spans="1:11">
      <c r="A21" s="138"/>
      <c r="B21" s="127"/>
      <c r="C21" s="127"/>
      <c r="D21" s="127"/>
      <c r="E21" s="127"/>
      <c r="F21" s="127"/>
      <c r="G21" s="127"/>
      <c r="H21" s="127"/>
      <c r="I21" s="127"/>
      <c r="J21" s="127"/>
      <c r="K21" s="165"/>
    </row>
    <row r="22" spans="1:11">
      <c r="A22" s="138"/>
      <c r="B22" s="127"/>
      <c r="C22" s="127"/>
      <c r="D22" s="127"/>
      <c r="E22" s="127"/>
      <c r="F22" s="127"/>
      <c r="G22" s="127"/>
      <c r="H22" s="127"/>
      <c r="I22" s="127"/>
      <c r="J22" s="127"/>
      <c r="K22" s="165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1"/>
    </row>
    <row r="24" spans="1:11">
      <c r="A24" s="109" t="s">
        <v>125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1"/>
    </row>
    <row r="25" ht="15" spans="1:11">
      <c r="A25" s="141" t="s">
        <v>303</v>
      </c>
      <c r="B25" s="142" t="s">
        <v>290</v>
      </c>
      <c r="C25" s="143"/>
      <c r="D25" s="143"/>
      <c r="E25" s="143"/>
      <c r="F25" s="143"/>
      <c r="G25" s="143"/>
      <c r="H25" s="143"/>
      <c r="I25" s="143"/>
      <c r="J25" s="143"/>
      <c r="K25" s="172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304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4"/>
    </row>
    <row r="28" spans="1:11">
      <c r="A28" s="178"/>
      <c r="B28" s="179"/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11">
      <c r="A29" s="146" t="s">
        <v>349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pans="1:11">
      <c r="A30" s="146" t="s">
        <v>350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ht="23" customHeight="1" spans="1:11">
      <c r="A34" s="138"/>
      <c r="B34" s="127"/>
      <c r="C34" s="127"/>
      <c r="D34" s="127"/>
      <c r="E34" s="127"/>
      <c r="F34" s="127"/>
      <c r="G34" s="127"/>
      <c r="H34" s="127"/>
      <c r="I34" s="127"/>
      <c r="J34" s="127"/>
      <c r="K34" s="165"/>
    </row>
    <row r="35" ht="23" customHeight="1" spans="1:11">
      <c r="A35" s="148"/>
      <c r="B35" s="127"/>
      <c r="C35" s="127"/>
      <c r="D35" s="127"/>
      <c r="E35" s="127"/>
      <c r="F35" s="127"/>
      <c r="G35" s="127"/>
      <c r="H35" s="127"/>
      <c r="I35" s="127"/>
      <c r="J35" s="127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ht="18.75" customHeight="1" spans="1:11">
      <c r="A37" s="151" t="s">
        <v>308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3" customFormat="1" ht="18.75" customHeight="1" spans="1:11">
      <c r="A38" s="109" t="s">
        <v>309</v>
      </c>
      <c r="B38" s="111"/>
      <c r="C38" s="111"/>
      <c r="D38" s="108" t="s">
        <v>310</v>
      </c>
      <c r="E38" s="108"/>
      <c r="F38" s="153" t="s">
        <v>311</v>
      </c>
      <c r="G38" s="154"/>
      <c r="H38" s="111" t="s">
        <v>312</v>
      </c>
      <c r="I38" s="111"/>
      <c r="J38" s="111" t="s">
        <v>313</v>
      </c>
      <c r="K38" s="168"/>
    </row>
    <row r="39" ht="18.75" customHeight="1" spans="1:13">
      <c r="A39" s="109" t="s">
        <v>193</v>
      </c>
      <c r="B39" s="155" t="s">
        <v>314</v>
      </c>
      <c r="C39" s="155"/>
      <c r="D39" s="155"/>
      <c r="E39" s="155"/>
      <c r="F39" s="155"/>
      <c r="G39" s="155"/>
      <c r="H39" s="155"/>
      <c r="I39" s="155"/>
      <c r="J39" s="155"/>
      <c r="K39" s="176"/>
      <c r="M39" s="93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32" customHeight="1" spans="1:11">
      <c r="A42" s="112" t="s">
        <v>140</v>
      </c>
      <c r="B42" s="116" t="s">
        <v>315</v>
      </c>
      <c r="C42" s="116"/>
      <c r="D42" s="114" t="s">
        <v>316</v>
      </c>
      <c r="E42" s="156" t="s">
        <v>317</v>
      </c>
      <c r="F42" s="114" t="s">
        <v>144</v>
      </c>
      <c r="G42" s="157">
        <v>46083</v>
      </c>
      <c r="H42" s="158" t="s">
        <v>145</v>
      </c>
      <c r="I42" s="158"/>
      <c r="J42" s="116" t="s">
        <v>146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zoomScale="80" zoomScaleNormal="80" topLeftCell="B1" workbookViewId="0">
      <selection activeCell="O6" sqref="O6:O18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6" width="16.6666666666667" style="62" customWidth="1"/>
    <col min="17" max="17" width="14.1666666666667" style="62" customWidth="1"/>
    <col min="18" max="16384" width="9" style="62"/>
  </cols>
  <sheetData>
    <row r="1" s="62" customFormat="1" ht="19.5" customHeight="1" spans="1:17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="62" customFormat="1" ht="19.5" customHeight="1" spans="1:17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  <c r="N2" s="67"/>
      <c r="O2" s="67"/>
      <c r="P2" s="67"/>
      <c r="Q2" s="67"/>
    </row>
    <row r="3" s="62" customFormat="1" ht="19.5" customHeight="1" spans="1:17">
      <c r="A3" s="69" t="s">
        <v>151</v>
      </c>
      <c r="B3" s="70" t="s">
        <v>152</v>
      </c>
      <c r="C3" s="70"/>
      <c r="D3" s="70"/>
      <c r="E3" s="70"/>
      <c r="F3" s="70"/>
      <c r="G3" s="70"/>
      <c r="H3" s="70"/>
      <c r="I3" s="85"/>
      <c r="J3" s="69" t="s">
        <v>153</v>
      </c>
      <c r="K3" s="69"/>
      <c r="L3" s="69"/>
      <c r="M3" s="69"/>
      <c r="N3" s="69"/>
      <c r="O3" s="69"/>
      <c r="P3" s="69"/>
      <c r="Q3" s="69"/>
    </row>
    <row r="4" s="62" customFormat="1" ht="19.5" customHeight="1" spans="1:17">
      <c r="A4" s="69"/>
      <c r="B4" s="71" t="s">
        <v>154</v>
      </c>
      <c r="C4" s="72" t="s">
        <v>155</v>
      </c>
      <c r="D4" s="72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69" t="s">
        <v>154</v>
      </c>
      <c r="K4" s="69" t="s">
        <v>155</v>
      </c>
      <c r="L4" s="69" t="s">
        <v>156</v>
      </c>
      <c r="M4" s="69" t="s">
        <v>157</v>
      </c>
      <c r="N4" s="69" t="s">
        <v>158</v>
      </c>
      <c r="O4" s="69" t="s">
        <v>159</v>
      </c>
      <c r="P4" s="69" t="s">
        <v>333</v>
      </c>
      <c r="Q4" s="69" t="s">
        <v>224</v>
      </c>
    </row>
    <row r="5" s="62" customFormat="1" ht="19.5" customHeight="1" spans="1:17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5"/>
      <c r="J5" s="87" t="s">
        <v>351</v>
      </c>
      <c r="K5" s="87" t="s">
        <v>225</v>
      </c>
      <c r="L5" s="87" t="s">
        <v>351</v>
      </c>
      <c r="M5" s="87" t="s">
        <v>351</v>
      </c>
      <c r="N5" s="87" t="s">
        <v>225</v>
      </c>
      <c r="O5" s="87" t="s">
        <v>225</v>
      </c>
      <c r="P5" s="87" t="s">
        <v>351</v>
      </c>
      <c r="Q5" s="87" t="s">
        <v>225</v>
      </c>
    </row>
    <row r="6" s="62" customFormat="1" ht="19.5" customHeight="1" spans="1:17">
      <c r="A6" s="73" t="s">
        <v>169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352</v>
      </c>
      <c r="K6" s="88" t="s">
        <v>234</v>
      </c>
      <c r="L6" s="88" t="s">
        <v>227</v>
      </c>
      <c r="M6" s="88" t="s">
        <v>233</v>
      </c>
      <c r="N6" s="88" t="s">
        <v>228</v>
      </c>
      <c r="O6" s="88" t="s">
        <v>250</v>
      </c>
      <c r="P6" s="88" t="s">
        <v>235</v>
      </c>
      <c r="Q6" s="88" t="s">
        <v>353</v>
      </c>
    </row>
    <row r="7" s="62" customFormat="1" ht="19.5" customHeight="1" spans="1:17">
      <c r="A7" s="72" t="s">
        <v>173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256</v>
      </c>
      <c r="K7" s="88" t="s">
        <v>234</v>
      </c>
      <c r="L7" s="88" t="s">
        <v>233</v>
      </c>
      <c r="M7" s="88" t="s">
        <v>230</v>
      </c>
      <c r="N7" s="88" t="s">
        <v>233</v>
      </c>
      <c r="O7" s="88" t="s">
        <v>234</v>
      </c>
      <c r="P7" s="88" t="s">
        <v>231</v>
      </c>
      <c r="Q7" s="88" t="s">
        <v>233</v>
      </c>
    </row>
    <row r="8" s="62" customFormat="1" ht="19.5" customHeight="1" spans="1:17">
      <c r="A8" s="72" t="s">
        <v>174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 t="s">
        <v>233</v>
      </c>
      <c r="K8" s="88" t="s">
        <v>256</v>
      </c>
      <c r="L8" s="88" t="s">
        <v>231</v>
      </c>
      <c r="M8" s="88" t="s">
        <v>256</v>
      </c>
      <c r="N8" s="88" t="s">
        <v>232</v>
      </c>
      <c r="O8" s="88" t="s">
        <v>233</v>
      </c>
      <c r="P8" s="88" t="s">
        <v>233</v>
      </c>
      <c r="Q8" s="88" t="s">
        <v>234</v>
      </c>
    </row>
    <row r="9" s="62" customFormat="1" ht="19.5" customHeight="1" spans="1:17">
      <c r="A9" s="72" t="s">
        <v>175</v>
      </c>
      <c r="B9" s="74">
        <f t="shared" si="0"/>
        <v>98</v>
      </c>
      <c r="C9" s="74">
        <f t="shared" si="1"/>
        <v>102</v>
      </c>
      <c r="D9" s="77" t="s">
        <v>176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250</v>
      </c>
      <c r="K9" s="88" t="s">
        <v>233</v>
      </c>
      <c r="L9" s="88" t="s">
        <v>234</v>
      </c>
      <c r="M9" s="88" t="s">
        <v>235</v>
      </c>
      <c r="N9" s="88" t="s">
        <v>234</v>
      </c>
      <c r="O9" s="88" t="s">
        <v>233</v>
      </c>
      <c r="P9" s="88" t="s">
        <v>226</v>
      </c>
      <c r="Q9" s="88" t="s">
        <v>233</v>
      </c>
    </row>
    <row r="10" s="62" customFormat="1" ht="19.5" customHeight="1" spans="1:17">
      <c r="A10" s="72" t="s">
        <v>177</v>
      </c>
      <c r="B10" s="74">
        <f>C10-1.2</f>
        <v>43.1</v>
      </c>
      <c r="C10" s="74">
        <f>D10-1.2</f>
        <v>44.3</v>
      </c>
      <c r="D10" s="77" t="s">
        <v>178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354</v>
      </c>
      <c r="K10" s="88" t="s">
        <v>354</v>
      </c>
      <c r="L10" s="88" t="s">
        <v>243</v>
      </c>
      <c r="M10" s="88" t="s">
        <v>243</v>
      </c>
      <c r="N10" s="88" t="s">
        <v>355</v>
      </c>
      <c r="O10" s="88" t="s">
        <v>232</v>
      </c>
      <c r="P10" s="88" t="s">
        <v>238</v>
      </c>
      <c r="Q10" s="88" t="s">
        <v>356</v>
      </c>
    </row>
    <row r="11" s="62" customFormat="1" ht="19.5" customHeight="1" spans="1:17">
      <c r="A11" s="72" t="s">
        <v>181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235</v>
      </c>
      <c r="K11" s="88" t="s">
        <v>238</v>
      </c>
      <c r="L11" s="88" t="s">
        <v>238</v>
      </c>
      <c r="M11" s="88" t="s">
        <v>247</v>
      </c>
      <c r="N11" s="88" t="s">
        <v>235</v>
      </c>
      <c r="O11" s="88" t="s">
        <v>238</v>
      </c>
      <c r="P11" s="88" t="s">
        <v>247</v>
      </c>
      <c r="Q11" s="88" t="s">
        <v>235</v>
      </c>
    </row>
    <row r="12" s="62" customFormat="1" ht="19.5" customHeight="1" spans="1:17">
      <c r="A12" s="72" t="s">
        <v>183</v>
      </c>
      <c r="B12" s="74">
        <f>C12-0.7</f>
        <v>18.1</v>
      </c>
      <c r="C12" s="74">
        <f>D12-0.7</f>
        <v>18.8</v>
      </c>
      <c r="D12" s="77" t="s">
        <v>184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243</v>
      </c>
      <c r="K12" s="88" t="s">
        <v>247</v>
      </c>
      <c r="L12" s="88" t="s">
        <v>238</v>
      </c>
      <c r="M12" s="88" t="s">
        <v>243</v>
      </c>
      <c r="N12" s="88" t="s">
        <v>235</v>
      </c>
      <c r="O12" s="88" t="s">
        <v>235</v>
      </c>
      <c r="P12" s="88" t="s">
        <v>243</v>
      </c>
      <c r="Q12" s="88" t="s">
        <v>238</v>
      </c>
    </row>
    <row r="13" s="62" customFormat="1" ht="19.5" customHeight="1" spans="1:17">
      <c r="A13" s="80" t="s">
        <v>186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247</v>
      </c>
      <c r="K13" s="88" t="s">
        <v>345</v>
      </c>
      <c r="L13" s="88" t="s">
        <v>345</v>
      </c>
      <c r="M13" s="88" t="s">
        <v>235</v>
      </c>
      <c r="N13" s="88" t="s">
        <v>357</v>
      </c>
      <c r="O13" s="88" t="s">
        <v>235</v>
      </c>
      <c r="P13" s="88" t="s">
        <v>358</v>
      </c>
      <c r="Q13" s="88" t="s">
        <v>235</v>
      </c>
    </row>
    <row r="14" s="62" customFormat="1" ht="19.5" customHeight="1" spans="1:17">
      <c r="A14" s="80" t="s">
        <v>188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 t="s">
        <v>172</v>
      </c>
      <c r="K14" s="89" t="s">
        <v>172</v>
      </c>
      <c r="L14" s="89" t="s">
        <v>172</v>
      </c>
      <c r="M14" s="89" t="s">
        <v>172</v>
      </c>
      <c r="N14" s="89" t="s">
        <v>172</v>
      </c>
      <c r="O14" s="89" t="s">
        <v>172</v>
      </c>
      <c r="P14" s="89" t="s">
        <v>172</v>
      </c>
      <c r="Q14" s="89" t="s">
        <v>172</v>
      </c>
    </row>
    <row r="15" s="62" customFormat="1" ht="19.5" customHeight="1" spans="1:17">
      <c r="A15" s="72" t="s">
        <v>189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 t="s">
        <v>172</v>
      </c>
      <c r="K15" s="89" t="s">
        <v>172</v>
      </c>
      <c r="L15" s="89" t="s">
        <v>172</v>
      </c>
      <c r="M15" s="89" t="s">
        <v>172</v>
      </c>
      <c r="N15" s="89" t="s">
        <v>172</v>
      </c>
      <c r="O15" s="89" t="s">
        <v>172</v>
      </c>
      <c r="P15" s="89" t="s">
        <v>172</v>
      </c>
      <c r="Q15" s="89" t="s">
        <v>172</v>
      </c>
    </row>
    <row r="16" s="62" customFormat="1" ht="19.5" customHeight="1" spans="1:17">
      <c r="A16" s="72" t="s">
        <v>190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 t="s">
        <v>172</v>
      </c>
      <c r="K16" s="89" t="s">
        <v>172</v>
      </c>
      <c r="L16" s="89" t="s">
        <v>172</v>
      </c>
      <c r="M16" s="89" t="s">
        <v>172</v>
      </c>
      <c r="N16" s="89" t="s">
        <v>172</v>
      </c>
      <c r="O16" s="89" t="s">
        <v>172</v>
      </c>
      <c r="P16" s="89" t="s">
        <v>172</v>
      </c>
      <c r="Q16" s="89" t="s">
        <v>172</v>
      </c>
    </row>
    <row r="17" s="62" customFormat="1" ht="19.5" customHeight="1" spans="1:17">
      <c r="A17" s="75" t="s">
        <v>191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 t="s">
        <v>172</v>
      </c>
      <c r="K17" s="89" t="s">
        <v>172</v>
      </c>
      <c r="L17" s="89" t="s">
        <v>172</v>
      </c>
      <c r="M17" s="89" t="s">
        <v>172</v>
      </c>
      <c r="N17" s="89" t="s">
        <v>172</v>
      </c>
      <c r="O17" s="89" t="s">
        <v>172</v>
      </c>
      <c r="P17" s="89" t="s">
        <v>172</v>
      </c>
      <c r="Q17" s="89" t="s">
        <v>172</v>
      </c>
    </row>
    <row r="18" s="62" customFormat="1" ht="19.5" customHeight="1" spans="1:17">
      <c r="A18" s="72" t="s">
        <v>192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 t="s">
        <v>172</v>
      </c>
      <c r="K18" s="89" t="s">
        <v>172</v>
      </c>
      <c r="L18" s="89" t="s">
        <v>172</v>
      </c>
      <c r="M18" s="89" t="s">
        <v>172</v>
      </c>
      <c r="N18" s="89" t="s">
        <v>172</v>
      </c>
      <c r="O18" s="89" t="s">
        <v>172</v>
      </c>
      <c r="P18" s="89" t="s">
        <v>172</v>
      </c>
      <c r="Q18" s="89" t="s">
        <v>172</v>
      </c>
    </row>
    <row r="19" s="62" customFormat="1" ht="14.25" spans="1:17">
      <c r="A19" s="83" t="s">
        <v>193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  <c r="O19" s="84"/>
      <c r="P19" s="84"/>
      <c r="Q19" s="90"/>
    </row>
    <row r="20" s="62" customFormat="1" ht="14.25" spans="1:17">
      <c r="A20" s="62" t="s">
        <v>194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  <c r="O20" s="84"/>
      <c r="P20" s="84"/>
      <c r="Q20" s="84"/>
    </row>
    <row r="21" s="62" customFormat="1" ht="14.25" spans="1:17">
      <c r="A21" s="84"/>
      <c r="B21" s="84"/>
      <c r="C21" s="84"/>
      <c r="D21" s="84"/>
      <c r="E21" s="84"/>
      <c r="F21" s="84"/>
      <c r="G21" s="84"/>
      <c r="H21" s="84"/>
      <c r="I21" s="84"/>
      <c r="J21" s="91" t="s">
        <v>359</v>
      </c>
      <c r="K21" s="91"/>
      <c r="L21" s="83" t="s">
        <v>196</v>
      </c>
      <c r="M21" s="83"/>
      <c r="N21" s="83"/>
      <c r="O21" s="83"/>
      <c r="P21" s="83"/>
      <c r="Q21" s="83" t="s">
        <v>197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1" workbookViewId="0">
      <selection activeCell="G43" sqref="G43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2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">
        <v>62</v>
      </c>
      <c r="F2" s="100" t="s">
        <v>264</v>
      </c>
      <c r="G2" s="101" t="s">
        <v>68</v>
      </c>
      <c r="H2" s="102"/>
      <c r="I2" s="133" t="s">
        <v>57</v>
      </c>
      <c r="J2" s="159" t="s">
        <v>56</v>
      </c>
      <c r="K2" s="160"/>
    </row>
    <row r="3" spans="1:11">
      <c r="A3" s="103" t="s">
        <v>74</v>
      </c>
      <c r="B3" s="104">
        <v>15004</v>
      </c>
      <c r="C3" s="104"/>
      <c r="D3" s="105" t="s">
        <v>265</v>
      </c>
      <c r="E3" s="106">
        <v>46054</v>
      </c>
      <c r="F3" s="107"/>
      <c r="G3" s="107"/>
      <c r="H3" s="108" t="s">
        <v>266</v>
      </c>
      <c r="I3" s="108"/>
      <c r="J3" s="108"/>
      <c r="K3" s="161"/>
    </row>
    <row r="4" spans="1:11">
      <c r="A4" s="109" t="s">
        <v>71</v>
      </c>
      <c r="B4" s="110">
        <v>2</v>
      </c>
      <c r="C4" s="110">
        <v>8</v>
      </c>
      <c r="D4" s="111" t="s">
        <v>267</v>
      </c>
      <c r="E4" s="107" t="s">
        <v>268</v>
      </c>
      <c r="F4" s="107"/>
      <c r="G4" s="107"/>
      <c r="H4" s="111" t="s">
        <v>269</v>
      </c>
      <c r="I4" s="111"/>
      <c r="J4" s="124" t="s">
        <v>65</v>
      </c>
      <c r="K4" s="162" t="s">
        <v>66</v>
      </c>
    </row>
    <row r="5" spans="1:11">
      <c r="A5" s="109" t="s">
        <v>270</v>
      </c>
      <c r="B5" s="104" t="s">
        <v>271</v>
      </c>
      <c r="C5" s="104"/>
      <c r="D5" s="105" t="s">
        <v>272</v>
      </c>
      <c r="E5" s="105" t="s">
        <v>273</v>
      </c>
      <c r="F5" s="105" t="s">
        <v>274</v>
      </c>
      <c r="G5" s="105" t="s">
        <v>268</v>
      </c>
      <c r="H5" s="111" t="s">
        <v>275</v>
      </c>
      <c r="I5" s="111"/>
      <c r="J5" s="124" t="s">
        <v>65</v>
      </c>
      <c r="K5" s="162" t="s">
        <v>66</v>
      </c>
    </row>
    <row r="6" ht="15" spans="1:11">
      <c r="A6" s="112" t="s">
        <v>276</v>
      </c>
      <c r="B6" s="113" t="s">
        <v>360</v>
      </c>
      <c r="C6" s="113"/>
      <c r="D6" s="114" t="s">
        <v>278</v>
      </c>
      <c r="E6" s="115"/>
      <c r="F6" s="116">
        <v>3500</v>
      </c>
      <c r="G6" s="114"/>
      <c r="H6" s="117" t="s">
        <v>279</v>
      </c>
      <c r="I6" s="117"/>
      <c r="J6" s="130" t="s">
        <v>65</v>
      </c>
      <c r="K6" s="163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280</v>
      </c>
      <c r="B8" s="100" t="s">
        <v>281</v>
      </c>
      <c r="C8" s="100" t="s">
        <v>282</v>
      </c>
      <c r="D8" s="100" t="s">
        <v>283</v>
      </c>
      <c r="E8" s="100" t="s">
        <v>284</v>
      </c>
      <c r="F8" s="100" t="s">
        <v>285</v>
      </c>
      <c r="G8" s="122" t="s">
        <v>286</v>
      </c>
      <c r="H8" s="123"/>
      <c r="I8" s="123"/>
      <c r="J8" s="123"/>
      <c r="K8" s="164"/>
    </row>
    <row r="9" spans="1:11">
      <c r="A9" s="109" t="s">
        <v>287</v>
      </c>
      <c r="B9" s="111"/>
      <c r="C9" s="124" t="s">
        <v>65</v>
      </c>
      <c r="D9" s="124" t="s">
        <v>66</v>
      </c>
      <c r="E9" s="105" t="s">
        <v>288</v>
      </c>
      <c r="F9" s="125" t="s">
        <v>289</v>
      </c>
      <c r="G9" s="126" t="s">
        <v>290</v>
      </c>
      <c r="H9" s="127"/>
      <c r="I9" s="127"/>
      <c r="J9" s="127"/>
      <c r="K9" s="165"/>
    </row>
    <row r="10" spans="1:11">
      <c r="A10" s="109" t="s">
        <v>291</v>
      </c>
      <c r="B10" s="111"/>
      <c r="C10" s="124" t="s">
        <v>65</v>
      </c>
      <c r="D10" s="124" t="s">
        <v>66</v>
      </c>
      <c r="E10" s="105" t="s">
        <v>292</v>
      </c>
      <c r="F10" s="125" t="s">
        <v>290</v>
      </c>
      <c r="G10" s="126" t="s">
        <v>293</v>
      </c>
      <c r="H10" s="127"/>
      <c r="I10" s="127"/>
      <c r="J10" s="127"/>
      <c r="K10" s="165"/>
    </row>
    <row r="11" spans="1:11">
      <c r="A11" s="128" t="s">
        <v>208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6"/>
    </row>
    <row r="12" spans="1:11">
      <c r="A12" s="103" t="s">
        <v>88</v>
      </c>
      <c r="B12" s="124" t="s">
        <v>84</v>
      </c>
      <c r="C12" s="124" t="s">
        <v>85</v>
      </c>
      <c r="D12" s="125"/>
      <c r="E12" s="105" t="s">
        <v>86</v>
      </c>
      <c r="F12" s="124" t="s">
        <v>84</v>
      </c>
      <c r="G12" s="124" t="s">
        <v>85</v>
      </c>
      <c r="H12" s="124"/>
      <c r="I12" s="105" t="s">
        <v>294</v>
      </c>
      <c r="J12" s="124" t="s">
        <v>84</v>
      </c>
      <c r="K12" s="162" t="s">
        <v>85</v>
      </c>
    </row>
    <row r="13" spans="1:11">
      <c r="A13" s="103" t="s">
        <v>91</v>
      </c>
      <c r="B13" s="124" t="s">
        <v>84</v>
      </c>
      <c r="C13" s="124" t="s">
        <v>85</v>
      </c>
      <c r="D13" s="125"/>
      <c r="E13" s="105" t="s">
        <v>96</v>
      </c>
      <c r="F13" s="124" t="s">
        <v>84</v>
      </c>
      <c r="G13" s="124" t="s">
        <v>85</v>
      </c>
      <c r="H13" s="124"/>
      <c r="I13" s="105" t="s">
        <v>295</v>
      </c>
      <c r="J13" s="124" t="s">
        <v>84</v>
      </c>
      <c r="K13" s="162" t="s">
        <v>85</v>
      </c>
    </row>
    <row r="14" ht="15" spans="1:11">
      <c r="A14" s="112" t="s">
        <v>296</v>
      </c>
      <c r="B14" s="130" t="s">
        <v>84</v>
      </c>
      <c r="C14" s="130" t="s">
        <v>85</v>
      </c>
      <c r="D14" s="115"/>
      <c r="E14" s="114" t="s">
        <v>297</v>
      </c>
      <c r="F14" s="130" t="s">
        <v>84</v>
      </c>
      <c r="G14" s="130" t="s">
        <v>85</v>
      </c>
      <c r="H14" s="130"/>
      <c r="I14" s="114" t="s">
        <v>298</v>
      </c>
      <c r="J14" s="130" t="s">
        <v>84</v>
      </c>
      <c r="K14" s="163" t="s">
        <v>85</v>
      </c>
    </row>
    <row r="15" ht="15" spans="1:11">
      <c r="A15" s="118" t="s">
        <v>193</v>
      </c>
      <c r="B15" s="131" t="s">
        <v>290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92" customFormat="1" spans="1:11">
      <c r="A16" s="96" t="s">
        <v>299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7"/>
    </row>
    <row r="17" spans="1:11">
      <c r="A17" s="109" t="s">
        <v>300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9" t="s">
        <v>301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34" t="s">
        <v>361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70"/>
    </row>
    <row r="21" spans="1:11">
      <c r="A21" s="138"/>
      <c r="B21" s="127"/>
      <c r="C21" s="127"/>
      <c r="D21" s="127"/>
      <c r="E21" s="127"/>
      <c r="F21" s="127"/>
      <c r="G21" s="127"/>
      <c r="H21" s="127"/>
      <c r="I21" s="127"/>
      <c r="J21" s="127"/>
      <c r="K21" s="165"/>
    </row>
    <row r="22" spans="1:11">
      <c r="A22" s="138"/>
      <c r="B22" s="127"/>
      <c r="C22" s="127"/>
      <c r="D22" s="127"/>
      <c r="E22" s="127"/>
      <c r="F22" s="127"/>
      <c r="G22" s="127"/>
      <c r="H22" s="127"/>
      <c r="I22" s="127"/>
      <c r="J22" s="127"/>
      <c r="K22" s="165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1"/>
    </row>
    <row r="24" spans="1:11">
      <c r="A24" s="109" t="s">
        <v>125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1"/>
    </row>
    <row r="25" ht="15" spans="1:11">
      <c r="A25" s="141" t="s">
        <v>303</v>
      </c>
      <c r="B25" s="142" t="s">
        <v>290</v>
      </c>
      <c r="C25" s="143"/>
      <c r="D25" s="143"/>
      <c r="E25" s="143"/>
      <c r="F25" s="143"/>
      <c r="G25" s="143"/>
      <c r="H25" s="143"/>
      <c r="I25" s="143"/>
      <c r="J25" s="143"/>
      <c r="K25" s="172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304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4"/>
    </row>
    <row r="28" spans="1:11">
      <c r="A28" s="146" t="s">
        <v>305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6" t="s">
        <v>306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pans="1:11">
      <c r="A30" s="146" t="s">
        <v>307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ht="23" customHeight="1" spans="1:11">
      <c r="A34" s="138"/>
      <c r="B34" s="127"/>
      <c r="C34" s="127"/>
      <c r="D34" s="127"/>
      <c r="E34" s="127"/>
      <c r="F34" s="127"/>
      <c r="G34" s="127"/>
      <c r="H34" s="127"/>
      <c r="I34" s="127"/>
      <c r="J34" s="127"/>
      <c r="K34" s="165"/>
    </row>
    <row r="35" ht="23" customHeight="1" spans="1:11">
      <c r="A35" s="148"/>
      <c r="B35" s="127"/>
      <c r="C35" s="127"/>
      <c r="D35" s="127"/>
      <c r="E35" s="127"/>
      <c r="F35" s="127"/>
      <c r="G35" s="127"/>
      <c r="H35" s="127"/>
      <c r="I35" s="127"/>
      <c r="J35" s="127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ht="18.75" customHeight="1" spans="1:11">
      <c r="A37" s="151" t="s">
        <v>308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3" customFormat="1" ht="18.75" customHeight="1" spans="1:11">
      <c r="A38" s="109" t="s">
        <v>309</v>
      </c>
      <c r="B38" s="111"/>
      <c r="C38" s="111"/>
      <c r="D38" s="108" t="s">
        <v>310</v>
      </c>
      <c r="E38" s="108"/>
      <c r="F38" s="153" t="s">
        <v>311</v>
      </c>
      <c r="G38" s="154"/>
      <c r="H38" s="111" t="s">
        <v>312</v>
      </c>
      <c r="I38" s="111"/>
      <c r="J38" s="111" t="s">
        <v>313</v>
      </c>
      <c r="K38" s="168"/>
    </row>
    <row r="39" ht="18.75" customHeight="1" spans="1:13">
      <c r="A39" s="109" t="s">
        <v>193</v>
      </c>
      <c r="B39" s="155" t="s">
        <v>314</v>
      </c>
      <c r="C39" s="155"/>
      <c r="D39" s="155"/>
      <c r="E39" s="155"/>
      <c r="F39" s="155"/>
      <c r="G39" s="155"/>
      <c r="H39" s="155"/>
      <c r="I39" s="155"/>
      <c r="J39" s="155"/>
      <c r="K39" s="176"/>
      <c r="M39" s="93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32" customHeight="1" spans="1:11">
      <c r="A42" s="112" t="s">
        <v>140</v>
      </c>
      <c r="B42" s="116" t="s">
        <v>315</v>
      </c>
      <c r="C42" s="116"/>
      <c r="D42" s="114" t="s">
        <v>316</v>
      </c>
      <c r="E42" s="156" t="s">
        <v>317</v>
      </c>
      <c r="F42" s="114" t="s">
        <v>144</v>
      </c>
      <c r="G42" s="157">
        <v>46096</v>
      </c>
      <c r="H42" s="158" t="s">
        <v>145</v>
      </c>
      <c r="I42" s="158"/>
      <c r="J42" s="116" t="s">
        <v>146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254000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zoomScale="80" zoomScaleNormal="80" workbookViewId="0">
      <selection activeCell="K6" sqref="K6:M18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6" width="16.6666666666667" style="62" customWidth="1"/>
    <col min="17" max="17" width="14.1666666666667" style="62" customWidth="1"/>
    <col min="18" max="16384" width="9" style="62"/>
  </cols>
  <sheetData>
    <row r="1" s="62" customFormat="1" ht="19.5" customHeight="1" spans="1:17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="62" customFormat="1" ht="19.5" customHeight="1" spans="1:17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  <c r="N2" s="67"/>
      <c r="O2" s="67"/>
      <c r="P2" s="67"/>
      <c r="Q2" s="67"/>
    </row>
    <row r="3" s="62" customFormat="1" ht="19.5" customHeight="1" spans="1:17">
      <c r="A3" s="69" t="s">
        <v>151</v>
      </c>
      <c r="B3" s="70" t="s">
        <v>152</v>
      </c>
      <c r="C3" s="70"/>
      <c r="D3" s="70"/>
      <c r="E3" s="70"/>
      <c r="F3" s="70"/>
      <c r="G3" s="70"/>
      <c r="H3" s="70"/>
      <c r="I3" s="85"/>
      <c r="J3" s="69" t="s">
        <v>153</v>
      </c>
      <c r="K3" s="69"/>
      <c r="L3" s="69"/>
      <c r="M3" s="69"/>
      <c r="N3" s="69"/>
      <c r="O3" s="69"/>
      <c r="P3" s="69"/>
      <c r="Q3" s="69"/>
    </row>
    <row r="4" s="62" customFormat="1" ht="19.5" customHeight="1" spans="1:17">
      <c r="A4" s="69"/>
      <c r="B4" s="71" t="s">
        <v>154</v>
      </c>
      <c r="C4" s="72" t="s">
        <v>155</v>
      </c>
      <c r="D4" s="72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69" t="s">
        <v>154</v>
      </c>
      <c r="K4" s="69" t="s">
        <v>155</v>
      </c>
      <c r="L4" s="69" t="s">
        <v>156</v>
      </c>
      <c r="M4" s="69" t="s">
        <v>157</v>
      </c>
      <c r="N4" s="69" t="s">
        <v>158</v>
      </c>
      <c r="O4" s="69" t="s">
        <v>159</v>
      </c>
      <c r="P4" s="69" t="s">
        <v>333</v>
      </c>
      <c r="Q4" s="69" t="s">
        <v>224</v>
      </c>
    </row>
    <row r="5" s="62" customFormat="1" ht="19.5" customHeight="1" spans="1:17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5"/>
      <c r="J5" s="87" t="s">
        <v>351</v>
      </c>
      <c r="K5" s="87" t="s">
        <v>351</v>
      </c>
      <c r="L5" s="87" t="s">
        <v>351</v>
      </c>
      <c r="M5" s="87" t="s">
        <v>351</v>
      </c>
      <c r="N5" s="87" t="s">
        <v>351</v>
      </c>
      <c r="O5" s="87" t="s">
        <v>351</v>
      </c>
      <c r="P5" s="87" t="s">
        <v>351</v>
      </c>
      <c r="Q5" s="87" t="s">
        <v>351</v>
      </c>
    </row>
    <row r="6" s="62" customFormat="1" ht="19.5" customHeight="1" spans="1:17">
      <c r="A6" s="73" t="s">
        <v>169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339</v>
      </c>
      <c r="K6" s="88" t="s">
        <v>362</v>
      </c>
      <c r="L6" s="88" t="s">
        <v>247</v>
      </c>
      <c r="M6" s="88" t="s">
        <v>226</v>
      </c>
      <c r="N6" s="88" t="s">
        <v>233</v>
      </c>
      <c r="O6" s="88" t="s">
        <v>233</v>
      </c>
      <c r="P6" s="88" t="s">
        <v>250</v>
      </c>
      <c r="Q6" s="88" t="s">
        <v>232</v>
      </c>
    </row>
    <row r="7" s="62" customFormat="1" ht="19.5" customHeight="1" spans="1:17">
      <c r="A7" s="72" t="s">
        <v>173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339</v>
      </c>
      <c r="K7" s="88" t="s">
        <v>243</v>
      </c>
      <c r="L7" s="88" t="s">
        <v>343</v>
      </c>
      <c r="M7" s="88" t="s">
        <v>345</v>
      </c>
      <c r="N7" s="88" t="s">
        <v>243</v>
      </c>
      <c r="O7" s="88" t="s">
        <v>255</v>
      </c>
      <c r="P7" s="88" t="s">
        <v>352</v>
      </c>
      <c r="Q7" s="88" t="s">
        <v>232</v>
      </c>
    </row>
    <row r="8" s="62" customFormat="1" ht="19.5" customHeight="1" spans="1:17">
      <c r="A8" s="72" t="s">
        <v>174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 t="s">
        <v>256</v>
      </c>
      <c r="K8" s="88" t="s">
        <v>231</v>
      </c>
      <c r="L8" s="88" t="s">
        <v>233</v>
      </c>
      <c r="M8" s="88" t="s">
        <v>234</v>
      </c>
      <c r="N8" s="88" t="s">
        <v>233</v>
      </c>
      <c r="O8" s="88" t="s">
        <v>233</v>
      </c>
      <c r="P8" s="88" t="s">
        <v>226</v>
      </c>
      <c r="Q8" s="88" t="s">
        <v>352</v>
      </c>
    </row>
    <row r="9" s="62" customFormat="1" ht="19.5" customHeight="1" spans="1:17">
      <c r="A9" s="72" t="s">
        <v>175</v>
      </c>
      <c r="B9" s="74">
        <f t="shared" si="0"/>
        <v>98</v>
      </c>
      <c r="C9" s="74">
        <f t="shared" si="1"/>
        <v>102</v>
      </c>
      <c r="D9" s="77" t="s">
        <v>176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233</v>
      </c>
      <c r="K9" s="88" t="s">
        <v>247</v>
      </c>
      <c r="L9" s="88" t="s">
        <v>339</v>
      </c>
      <c r="M9" s="88" t="s">
        <v>247</v>
      </c>
      <c r="N9" s="88" t="s">
        <v>233</v>
      </c>
      <c r="O9" s="88" t="s">
        <v>339</v>
      </c>
      <c r="P9" s="88" t="s">
        <v>354</v>
      </c>
      <c r="Q9" s="88" t="s">
        <v>339</v>
      </c>
    </row>
    <row r="10" s="62" customFormat="1" ht="19.5" customHeight="1" spans="1:17">
      <c r="A10" s="72" t="s">
        <v>177</v>
      </c>
      <c r="B10" s="74">
        <f>C10-1.2</f>
        <v>43.1</v>
      </c>
      <c r="C10" s="74">
        <f>D10-1.2</f>
        <v>44.3</v>
      </c>
      <c r="D10" s="77" t="s">
        <v>178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243</v>
      </c>
      <c r="K10" s="88" t="s">
        <v>247</v>
      </c>
      <c r="L10" s="88" t="s">
        <v>354</v>
      </c>
      <c r="M10" s="88" t="s">
        <v>232</v>
      </c>
      <c r="N10" s="88" t="s">
        <v>243</v>
      </c>
      <c r="O10" s="88" t="s">
        <v>354</v>
      </c>
      <c r="P10" s="88" t="s">
        <v>233</v>
      </c>
      <c r="Q10" s="88" t="s">
        <v>243</v>
      </c>
    </row>
    <row r="11" s="62" customFormat="1" ht="19.5" customHeight="1" spans="1:17">
      <c r="A11" s="72" t="s">
        <v>181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235</v>
      </c>
      <c r="K11" s="88" t="s">
        <v>238</v>
      </c>
      <c r="L11" s="88" t="s">
        <v>238</v>
      </c>
      <c r="M11" s="88" t="s">
        <v>247</v>
      </c>
      <c r="N11" s="88" t="s">
        <v>235</v>
      </c>
      <c r="O11" s="88" t="s">
        <v>238</v>
      </c>
      <c r="P11" s="88" t="s">
        <v>247</v>
      </c>
      <c r="Q11" s="88" t="s">
        <v>235</v>
      </c>
    </row>
    <row r="12" s="62" customFormat="1" ht="19.5" customHeight="1" spans="1:17">
      <c r="A12" s="72" t="s">
        <v>183</v>
      </c>
      <c r="B12" s="74">
        <f>C12-0.7</f>
        <v>18.1</v>
      </c>
      <c r="C12" s="74">
        <f>D12-0.7</f>
        <v>18.8</v>
      </c>
      <c r="D12" s="77" t="s">
        <v>184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235</v>
      </c>
      <c r="K12" s="88" t="s">
        <v>238</v>
      </c>
      <c r="L12" s="88" t="s">
        <v>356</v>
      </c>
      <c r="M12" s="88" t="s">
        <v>345</v>
      </c>
      <c r="N12" s="88" t="s">
        <v>243</v>
      </c>
      <c r="O12" s="88" t="s">
        <v>238</v>
      </c>
      <c r="P12" s="88" t="s">
        <v>345</v>
      </c>
      <c r="Q12" s="88" t="s">
        <v>247</v>
      </c>
    </row>
    <row r="13" s="62" customFormat="1" ht="19.5" customHeight="1" spans="1:17">
      <c r="A13" s="80" t="s">
        <v>186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235</v>
      </c>
      <c r="K13" s="88" t="s">
        <v>247</v>
      </c>
      <c r="L13" s="88" t="s">
        <v>358</v>
      </c>
      <c r="M13" s="88" t="s">
        <v>357</v>
      </c>
      <c r="N13" s="88" t="s">
        <v>363</v>
      </c>
      <c r="O13" s="88" t="s">
        <v>357</v>
      </c>
      <c r="P13" s="88" t="s">
        <v>358</v>
      </c>
      <c r="Q13" s="88" t="s">
        <v>345</v>
      </c>
    </row>
    <row r="14" s="62" customFormat="1" ht="19.5" customHeight="1" spans="1:17">
      <c r="A14" s="80" t="s">
        <v>188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 t="s">
        <v>172</v>
      </c>
      <c r="K14" s="89" t="s">
        <v>172</v>
      </c>
      <c r="L14" s="89" t="s">
        <v>172</v>
      </c>
      <c r="M14" s="89" t="s">
        <v>172</v>
      </c>
      <c r="N14" s="89" t="s">
        <v>172</v>
      </c>
      <c r="O14" s="89" t="s">
        <v>172</v>
      </c>
      <c r="P14" s="89" t="s">
        <v>172</v>
      </c>
      <c r="Q14" s="89" t="s">
        <v>172</v>
      </c>
    </row>
    <row r="15" s="62" customFormat="1" ht="19.5" customHeight="1" spans="1:17">
      <c r="A15" s="72" t="s">
        <v>189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 t="s">
        <v>172</v>
      </c>
      <c r="K15" s="89" t="s">
        <v>172</v>
      </c>
      <c r="L15" s="89" t="s">
        <v>172</v>
      </c>
      <c r="M15" s="89" t="s">
        <v>172</v>
      </c>
      <c r="N15" s="89" t="s">
        <v>172</v>
      </c>
      <c r="O15" s="89" t="s">
        <v>172</v>
      </c>
      <c r="P15" s="89" t="s">
        <v>172</v>
      </c>
      <c r="Q15" s="89" t="s">
        <v>172</v>
      </c>
    </row>
    <row r="16" s="62" customFormat="1" ht="19.5" customHeight="1" spans="1:17">
      <c r="A16" s="72" t="s">
        <v>190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 t="s">
        <v>172</v>
      </c>
      <c r="K16" s="89" t="s">
        <v>172</v>
      </c>
      <c r="L16" s="89" t="s">
        <v>172</v>
      </c>
      <c r="M16" s="89" t="s">
        <v>172</v>
      </c>
      <c r="N16" s="89" t="s">
        <v>172</v>
      </c>
      <c r="O16" s="89" t="s">
        <v>172</v>
      </c>
      <c r="P16" s="89" t="s">
        <v>172</v>
      </c>
      <c r="Q16" s="89" t="s">
        <v>172</v>
      </c>
    </row>
    <row r="17" s="62" customFormat="1" ht="19.5" customHeight="1" spans="1:17">
      <c r="A17" s="75" t="s">
        <v>191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 t="s">
        <v>172</v>
      </c>
      <c r="K17" s="89" t="s">
        <v>172</v>
      </c>
      <c r="L17" s="89" t="s">
        <v>172</v>
      </c>
      <c r="M17" s="89" t="s">
        <v>172</v>
      </c>
      <c r="N17" s="89" t="s">
        <v>172</v>
      </c>
      <c r="O17" s="89" t="s">
        <v>172</v>
      </c>
      <c r="P17" s="89" t="s">
        <v>172</v>
      </c>
      <c r="Q17" s="89" t="s">
        <v>172</v>
      </c>
    </row>
    <row r="18" s="62" customFormat="1" ht="19.5" customHeight="1" spans="1:17">
      <c r="A18" s="72" t="s">
        <v>192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 t="s">
        <v>172</v>
      </c>
      <c r="K18" s="89" t="s">
        <v>172</v>
      </c>
      <c r="L18" s="89" t="s">
        <v>172</v>
      </c>
      <c r="M18" s="89" t="s">
        <v>172</v>
      </c>
      <c r="N18" s="89" t="s">
        <v>172</v>
      </c>
      <c r="O18" s="89" t="s">
        <v>172</v>
      </c>
      <c r="P18" s="89" t="s">
        <v>172</v>
      </c>
      <c r="Q18" s="89" t="s">
        <v>172</v>
      </c>
    </row>
    <row r="19" s="62" customFormat="1" ht="14.25" spans="1:17">
      <c r="A19" s="83" t="s">
        <v>193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  <c r="O19" s="84"/>
      <c r="P19" s="84"/>
      <c r="Q19" s="90"/>
    </row>
    <row r="20" s="62" customFormat="1" ht="14.25" spans="1:17">
      <c r="A20" s="62" t="s">
        <v>194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  <c r="O20" s="84"/>
      <c r="P20" s="84"/>
      <c r="Q20" s="84"/>
    </row>
    <row r="21" s="62" customFormat="1" ht="14.25" spans="1:17">
      <c r="A21" s="84"/>
      <c r="B21" s="84"/>
      <c r="C21" s="84"/>
      <c r="D21" s="84"/>
      <c r="E21" s="84"/>
      <c r="F21" s="84"/>
      <c r="G21" s="84"/>
      <c r="H21" s="84"/>
      <c r="I21" s="84"/>
      <c r="J21" s="91" t="s">
        <v>364</v>
      </c>
      <c r="K21" s="91"/>
      <c r="L21" s="83" t="s">
        <v>196</v>
      </c>
      <c r="M21" s="83"/>
      <c r="N21" s="83"/>
      <c r="O21" s="83"/>
      <c r="P21" s="83"/>
      <c r="Q21" s="83" t="s">
        <v>197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L14" sqref="L14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2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">
        <v>62</v>
      </c>
      <c r="F2" s="100" t="s">
        <v>264</v>
      </c>
      <c r="G2" s="101" t="s">
        <v>68</v>
      </c>
      <c r="H2" s="102"/>
      <c r="I2" s="133" t="s">
        <v>57</v>
      </c>
      <c r="J2" s="159" t="s">
        <v>56</v>
      </c>
      <c r="K2" s="160"/>
    </row>
    <row r="3" spans="1:11">
      <c r="A3" s="103" t="s">
        <v>74</v>
      </c>
      <c r="B3" s="104">
        <v>15004</v>
      </c>
      <c r="C3" s="104"/>
      <c r="D3" s="105" t="s">
        <v>265</v>
      </c>
      <c r="E3" s="106">
        <v>46054</v>
      </c>
      <c r="F3" s="107"/>
      <c r="G3" s="107"/>
      <c r="H3" s="108" t="s">
        <v>266</v>
      </c>
      <c r="I3" s="108"/>
      <c r="J3" s="108"/>
      <c r="K3" s="161"/>
    </row>
    <row r="4" spans="1:11">
      <c r="A4" s="109" t="s">
        <v>71</v>
      </c>
      <c r="B4" s="110">
        <v>2</v>
      </c>
      <c r="C4" s="110">
        <v>8</v>
      </c>
      <c r="D4" s="111" t="s">
        <v>267</v>
      </c>
      <c r="E4" s="107" t="s">
        <v>268</v>
      </c>
      <c r="F4" s="107"/>
      <c r="G4" s="107"/>
      <c r="H4" s="111" t="s">
        <v>269</v>
      </c>
      <c r="I4" s="111"/>
      <c r="J4" s="124" t="s">
        <v>65</v>
      </c>
      <c r="K4" s="162" t="s">
        <v>66</v>
      </c>
    </row>
    <row r="5" spans="1:11">
      <c r="A5" s="109" t="s">
        <v>270</v>
      </c>
      <c r="B5" s="104" t="s">
        <v>271</v>
      </c>
      <c r="C5" s="104"/>
      <c r="D5" s="105" t="s">
        <v>272</v>
      </c>
      <c r="E5" s="105" t="s">
        <v>273</v>
      </c>
      <c r="F5" s="105" t="s">
        <v>274</v>
      </c>
      <c r="G5" s="105" t="s">
        <v>268</v>
      </c>
      <c r="H5" s="111" t="s">
        <v>275</v>
      </c>
      <c r="I5" s="111"/>
      <c r="J5" s="124" t="s">
        <v>65</v>
      </c>
      <c r="K5" s="162" t="s">
        <v>66</v>
      </c>
    </row>
    <row r="6" ht="15" spans="1:11">
      <c r="A6" s="112" t="s">
        <v>276</v>
      </c>
      <c r="B6" s="113" t="s">
        <v>360</v>
      </c>
      <c r="C6" s="113"/>
      <c r="D6" s="114" t="s">
        <v>278</v>
      </c>
      <c r="E6" s="115"/>
      <c r="F6" s="116">
        <v>3500</v>
      </c>
      <c r="G6" s="114"/>
      <c r="H6" s="117" t="s">
        <v>279</v>
      </c>
      <c r="I6" s="117"/>
      <c r="J6" s="130" t="s">
        <v>65</v>
      </c>
      <c r="K6" s="163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280</v>
      </c>
      <c r="B8" s="100" t="s">
        <v>281</v>
      </c>
      <c r="C8" s="100" t="s">
        <v>282</v>
      </c>
      <c r="D8" s="100" t="s">
        <v>283</v>
      </c>
      <c r="E8" s="100" t="s">
        <v>284</v>
      </c>
      <c r="F8" s="100" t="s">
        <v>285</v>
      </c>
      <c r="G8" s="122" t="s">
        <v>286</v>
      </c>
      <c r="H8" s="123"/>
      <c r="I8" s="123"/>
      <c r="J8" s="123"/>
      <c r="K8" s="164"/>
    </row>
    <row r="9" spans="1:11">
      <c r="A9" s="109" t="s">
        <v>287</v>
      </c>
      <c r="B9" s="111"/>
      <c r="C9" s="124" t="s">
        <v>65</v>
      </c>
      <c r="D9" s="124" t="s">
        <v>66</v>
      </c>
      <c r="E9" s="105" t="s">
        <v>288</v>
      </c>
      <c r="F9" s="125" t="s">
        <v>289</v>
      </c>
      <c r="G9" s="126" t="s">
        <v>290</v>
      </c>
      <c r="H9" s="127"/>
      <c r="I9" s="127"/>
      <c r="J9" s="127"/>
      <c r="K9" s="165"/>
    </row>
    <row r="10" spans="1:11">
      <c r="A10" s="109" t="s">
        <v>291</v>
      </c>
      <c r="B10" s="111"/>
      <c r="C10" s="124" t="s">
        <v>65</v>
      </c>
      <c r="D10" s="124" t="s">
        <v>66</v>
      </c>
      <c r="E10" s="105" t="s">
        <v>292</v>
      </c>
      <c r="F10" s="125" t="s">
        <v>290</v>
      </c>
      <c r="G10" s="126" t="s">
        <v>293</v>
      </c>
      <c r="H10" s="127"/>
      <c r="I10" s="127"/>
      <c r="J10" s="127"/>
      <c r="K10" s="165"/>
    </row>
    <row r="11" spans="1:11">
      <c r="A11" s="128" t="s">
        <v>208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6"/>
    </row>
    <row r="12" spans="1:11">
      <c r="A12" s="103" t="s">
        <v>88</v>
      </c>
      <c r="B12" s="124" t="s">
        <v>84</v>
      </c>
      <c r="C12" s="124" t="s">
        <v>85</v>
      </c>
      <c r="D12" s="125"/>
      <c r="E12" s="105" t="s">
        <v>86</v>
      </c>
      <c r="F12" s="124" t="s">
        <v>84</v>
      </c>
      <c r="G12" s="124" t="s">
        <v>85</v>
      </c>
      <c r="H12" s="124"/>
      <c r="I12" s="105" t="s">
        <v>294</v>
      </c>
      <c r="J12" s="124" t="s">
        <v>84</v>
      </c>
      <c r="K12" s="162" t="s">
        <v>85</v>
      </c>
    </row>
    <row r="13" spans="1:11">
      <c r="A13" s="103" t="s">
        <v>91</v>
      </c>
      <c r="B13" s="124" t="s">
        <v>84</v>
      </c>
      <c r="C13" s="124" t="s">
        <v>85</v>
      </c>
      <c r="D13" s="125"/>
      <c r="E13" s="105" t="s">
        <v>96</v>
      </c>
      <c r="F13" s="124" t="s">
        <v>84</v>
      </c>
      <c r="G13" s="124" t="s">
        <v>85</v>
      </c>
      <c r="H13" s="124"/>
      <c r="I13" s="105" t="s">
        <v>295</v>
      </c>
      <c r="J13" s="124" t="s">
        <v>84</v>
      </c>
      <c r="K13" s="162" t="s">
        <v>85</v>
      </c>
    </row>
    <row r="14" ht="15" spans="1:11">
      <c r="A14" s="112" t="s">
        <v>296</v>
      </c>
      <c r="B14" s="130" t="s">
        <v>84</v>
      </c>
      <c r="C14" s="130" t="s">
        <v>85</v>
      </c>
      <c r="D14" s="115"/>
      <c r="E14" s="114" t="s">
        <v>297</v>
      </c>
      <c r="F14" s="130" t="s">
        <v>84</v>
      </c>
      <c r="G14" s="130" t="s">
        <v>85</v>
      </c>
      <c r="H14" s="130"/>
      <c r="I14" s="114" t="s">
        <v>298</v>
      </c>
      <c r="J14" s="130" t="s">
        <v>84</v>
      </c>
      <c r="K14" s="163" t="s">
        <v>85</v>
      </c>
    </row>
    <row r="15" ht="15" spans="1:11">
      <c r="A15" s="118" t="s">
        <v>193</v>
      </c>
      <c r="B15" s="131" t="s">
        <v>290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92" customFormat="1" spans="1:11">
      <c r="A16" s="96" t="s">
        <v>299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7"/>
    </row>
    <row r="17" spans="1:11">
      <c r="A17" s="109" t="s">
        <v>300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9" t="s">
        <v>301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34" t="s">
        <v>361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70"/>
    </row>
    <row r="21" spans="1:11">
      <c r="A21" s="138"/>
      <c r="B21" s="127"/>
      <c r="C21" s="127"/>
      <c r="D21" s="127"/>
      <c r="E21" s="127"/>
      <c r="F21" s="127"/>
      <c r="G21" s="127"/>
      <c r="H21" s="127"/>
      <c r="I21" s="127"/>
      <c r="J21" s="127"/>
      <c r="K21" s="165"/>
    </row>
    <row r="22" spans="1:11">
      <c r="A22" s="138"/>
      <c r="B22" s="127"/>
      <c r="C22" s="127"/>
      <c r="D22" s="127"/>
      <c r="E22" s="127"/>
      <c r="F22" s="127"/>
      <c r="G22" s="127"/>
      <c r="H22" s="127"/>
      <c r="I22" s="127"/>
      <c r="J22" s="127"/>
      <c r="K22" s="165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1"/>
    </row>
    <row r="24" spans="1:11">
      <c r="A24" s="109" t="s">
        <v>125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1"/>
    </row>
    <row r="25" ht="15" spans="1:11">
      <c r="A25" s="141" t="s">
        <v>303</v>
      </c>
      <c r="B25" s="142" t="s">
        <v>290</v>
      </c>
      <c r="C25" s="143"/>
      <c r="D25" s="143"/>
      <c r="E25" s="143"/>
      <c r="F25" s="143"/>
      <c r="G25" s="143"/>
      <c r="H25" s="143"/>
      <c r="I25" s="143"/>
      <c r="J25" s="143"/>
      <c r="K25" s="172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304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4"/>
    </row>
    <row r="28" spans="1:11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6" t="s">
        <v>349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pans="1:11">
      <c r="A30" s="146" t="s">
        <v>350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ht="23" customHeight="1" spans="1:11">
      <c r="A34" s="138"/>
      <c r="B34" s="127"/>
      <c r="C34" s="127"/>
      <c r="D34" s="127"/>
      <c r="E34" s="127"/>
      <c r="F34" s="127"/>
      <c r="G34" s="127"/>
      <c r="H34" s="127"/>
      <c r="I34" s="127"/>
      <c r="J34" s="127"/>
      <c r="K34" s="165"/>
    </row>
    <row r="35" ht="23" customHeight="1" spans="1:11">
      <c r="A35" s="148"/>
      <c r="B35" s="127"/>
      <c r="C35" s="127"/>
      <c r="D35" s="127"/>
      <c r="E35" s="127"/>
      <c r="F35" s="127"/>
      <c r="G35" s="127"/>
      <c r="H35" s="127"/>
      <c r="I35" s="127"/>
      <c r="J35" s="127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ht="18.75" customHeight="1" spans="1:11">
      <c r="A37" s="151" t="s">
        <v>308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3" customFormat="1" ht="18.75" customHeight="1" spans="1:11">
      <c r="A38" s="109" t="s">
        <v>309</v>
      </c>
      <c r="B38" s="111"/>
      <c r="C38" s="111"/>
      <c r="D38" s="108" t="s">
        <v>310</v>
      </c>
      <c r="E38" s="108"/>
      <c r="F38" s="153" t="s">
        <v>311</v>
      </c>
      <c r="G38" s="154"/>
      <c r="H38" s="111" t="s">
        <v>312</v>
      </c>
      <c r="I38" s="111"/>
      <c r="J38" s="111" t="s">
        <v>313</v>
      </c>
      <c r="K38" s="168"/>
    </row>
    <row r="39" ht="18.75" customHeight="1" spans="1:13">
      <c r="A39" s="109" t="s">
        <v>193</v>
      </c>
      <c r="B39" s="155" t="s">
        <v>314</v>
      </c>
      <c r="C39" s="155"/>
      <c r="D39" s="155"/>
      <c r="E39" s="155"/>
      <c r="F39" s="155"/>
      <c r="G39" s="155"/>
      <c r="H39" s="155"/>
      <c r="I39" s="155"/>
      <c r="J39" s="155"/>
      <c r="K39" s="176"/>
      <c r="M39" s="93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32" customHeight="1" spans="1:11">
      <c r="A42" s="112" t="s">
        <v>140</v>
      </c>
      <c r="B42" s="116" t="s">
        <v>315</v>
      </c>
      <c r="C42" s="116"/>
      <c r="D42" s="114" t="s">
        <v>316</v>
      </c>
      <c r="E42" s="156" t="s">
        <v>317</v>
      </c>
      <c r="F42" s="114" t="s">
        <v>144</v>
      </c>
      <c r="G42" s="157">
        <v>46096</v>
      </c>
      <c r="H42" s="158" t="s">
        <v>145</v>
      </c>
      <c r="I42" s="158"/>
      <c r="J42" s="116" t="s">
        <v>146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254000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zoomScale="80" zoomScaleNormal="80" topLeftCell="B1" workbookViewId="0">
      <selection activeCell="K26" sqref="M24 K2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6" width="16.6666666666667" style="62" customWidth="1"/>
    <col min="17" max="17" width="14.1666666666667" style="62" customWidth="1"/>
    <col min="18" max="16384" width="9" style="62"/>
  </cols>
  <sheetData>
    <row r="1" s="62" customFormat="1" ht="19.5" customHeight="1" spans="1:17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="62" customFormat="1" ht="19.5" customHeight="1" spans="1:17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  <c r="N2" s="67"/>
      <c r="O2" s="67"/>
      <c r="P2" s="67"/>
      <c r="Q2" s="67"/>
    </row>
    <row r="3" s="62" customFormat="1" ht="19.5" customHeight="1" spans="1:17">
      <c r="A3" s="69" t="s">
        <v>151</v>
      </c>
      <c r="B3" s="70" t="s">
        <v>152</v>
      </c>
      <c r="C3" s="70"/>
      <c r="D3" s="70"/>
      <c r="E3" s="70"/>
      <c r="F3" s="70"/>
      <c r="G3" s="70"/>
      <c r="H3" s="70"/>
      <c r="I3" s="85"/>
      <c r="J3" s="69" t="s">
        <v>153</v>
      </c>
      <c r="K3" s="69"/>
      <c r="L3" s="69"/>
      <c r="M3" s="69"/>
      <c r="N3" s="69"/>
      <c r="O3" s="69"/>
      <c r="P3" s="69"/>
      <c r="Q3" s="69"/>
    </row>
    <row r="4" s="62" customFormat="1" ht="19.5" customHeight="1" spans="1:17">
      <c r="A4" s="69"/>
      <c r="B4" s="71" t="s">
        <v>154</v>
      </c>
      <c r="C4" s="72" t="s">
        <v>155</v>
      </c>
      <c r="D4" s="72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69" t="s">
        <v>154</v>
      </c>
      <c r="K4" s="69" t="s">
        <v>155</v>
      </c>
      <c r="L4" s="69" t="s">
        <v>156</v>
      </c>
      <c r="M4" s="69" t="s">
        <v>157</v>
      </c>
      <c r="N4" s="69" t="s">
        <v>158</v>
      </c>
      <c r="O4" s="69" t="s">
        <v>159</v>
      </c>
      <c r="P4" s="69" t="s">
        <v>333</v>
      </c>
      <c r="Q4" s="69" t="s">
        <v>224</v>
      </c>
    </row>
    <row r="5" s="62" customFormat="1" ht="19.5" customHeight="1" spans="1:17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5"/>
      <c r="J5" s="87" t="s">
        <v>351</v>
      </c>
      <c r="K5" s="87" t="s">
        <v>351</v>
      </c>
      <c r="L5" s="87" t="s">
        <v>351</v>
      </c>
      <c r="M5" s="87" t="s">
        <v>351</v>
      </c>
      <c r="N5" s="87" t="s">
        <v>351</v>
      </c>
      <c r="O5" s="87" t="s">
        <v>351</v>
      </c>
      <c r="P5" s="87" t="s">
        <v>351</v>
      </c>
      <c r="Q5" s="87" t="s">
        <v>351</v>
      </c>
    </row>
    <row r="6" s="62" customFormat="1" ht="19.5" customHeight="1" spans="1:17">
      <c r="A6" s="73" t="s">
        <v>169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228</v>
      </c>
      <c r="K6" s="88" t="s">
        <v>233</v>
      </c>
      <c r="L6" s="88" t="s">
        <v>232</v>
      </c>
      <c r="M6" s="88" t="s">
        <v>250</v>
      </c>
      <c r="N6" s="88" t="s">
        <v>235</v>
      </c>
      <c r="O6" s="88" t="s">
        <v>353</v>
      </c>
      <c r="P6" s="88" t="s">
        <v>334</v>
      </c>
      <c r="Q6" s="88" t="s">
        <v>233</v>
      </c>
    </row>
    <row r="7" s="62" customFormat="1" ht="19.5" customHeight="1" spans="1:17">
      <c r="A7" s="72" t="s">
        <v>173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234</v>
      </c>
      <c r="K7" s="88" t="s">
        <v>243</v>
      </c>
      <c r="L7" s="88" t="s">
        <v>232</v>
      </c>
      <c r="M7" s="88" t="s">
        <v>352</v>
      </c>
      <c r="N7" s="88" t="s">
        <v>231</v>
      </c>
      <c r="O7" s="88" t="s">
        <v>233</v>
      </c>
      <c r="P7" s="88" t="s">
        <v>336</v>
      </c>
      <c r="Q7" s="88" t="s">
        <v>231</v>
      </c>
    </row>
    <row r="8" s="62" customFormat="1" ht="19.5" customHeight="1" spans="1:17">
      <c r="A8" s="72" t="s">
        <v>174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 t="s">
        <v>231</v>
      </c>
      <c r="K8" s="88" t="s">
        <v>233</v>
      </c>
      <c r="L8" s="88" t="s">
        <v>352</v>
      </c>
      <c r="M8" s="88" t="s">
        <v>226</v>
      </c>
      <c r="N8" s="88" t="s">
        <v>233</v>
      </c>
      <c r="O8" s="88" t="s">
        <v>234</v>
      </c>
      <c r="P8" s="88" t="s">
        <v>336</v>
      </c>
      <c r="Q8" s="88" t="s">
        <v>233</v>
      </c>
    </row>
    <row r="9" s="62" customFormat="1" ht="19.5" customHeight="1" spans="1:17">
      <c r="A9" s="72" t="s">
        <v>175</v>
      </c>
      <c r="B9" s="74">
        <f t="shared" si="0"/>
        <v>98</v>
      </c>
      <c r="C9" s="74">
        <f t="shared" si="1"/>
        <v>102</v>
      </c>
      <c r="D9" s="77" t="s">
        <v>176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256</v>
      </c>
      <c r="K9" s="88" t="s">
        <v>233</v>
      </c>
      <c r="L9" s="88" t="s">
        <v>339</v>
      </c>
      <c r="M9" s="88" t="s">
        <v>354</v>
      </c>
      <c r="N9" s="88" t="s">
        <v>226</v>
      </c>
      <c r="O9" s="88" t="s">
        <v>233</v>
      </c>
      <c r="P9" s="88" t="s">
        <v>172</v>
      </c>
      <c r="Q9" s="88" t="s">
        <v>233</v>
      </c>
    </row>
    <row r="10" s="62" customFormat="1" ht="19.5" customHeight="1" spans="1:17">
      <c r="A10" s="72" t="s">
        <v>177</v>
      </c>
      <c r="B10" s="74">
        <f>C10-1.2</f>
        <v>43.1</v>
      </c>
      <c r="C10" s="74">
        <f>D10-1.2</f>
        <v>44.3</v>
      </c>
      <c r="D10" s="77" t="s">
        <v>178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339</v>
      </c>
      <c r="K10" s="88" t="s">
        <v>243</v>
      </c>
      <c r="L10" s="88" t="s">
        <v>243</v>
      </c>
      <c r="M10" s="88" t="s">
        <v>233</v>
      </c>
      <c r="N10" s="88" t="s">
        <v>238</v>
      </c>
      <c r="O10" s="88" t="s">
        <v>356</v>
      </c>
      <c r="P10" s="88" t="s">
        <v>340</v>
      </c>
      <c r="Q10" s="88" t="s">
        <v>341</v>
      </c>
    </row>
    <row r="11" s="62" customFormat="1" ht="19.5" customHeight="1" spans="1:17">
      <c r="A11" s="72" t="s">
        <v>181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238</v>
      </c>
      <c r="K11" s="88" t="s">
        <v>235</v>
      </c>
      <c r="L11" s="88" t="s">
        <v>235</v>
      </c>
      <c r="M11" s="88" t="s">
        <v>247</v>
      </c>
      <c r="N11" s="88" t="s">
        <v>247</v>
      </c>
      <c r="O11" s="88" t="s">
        <v>235</v>
      </c>
      <c r="P11" s="88" t="s">
        <v>170</v>
      </c>
      <c r="Q11" s="88" t="s">
        <v>342</v>
      </c>
    </row>
    <row r="12" s="62" customFormat="1" ht="19.5" customHeight="1" spans="1:17">
      <c r="A12" s="72" t="s">
        <v>183</v>
      </c>
      <c r="B12" s="74">
        <f>C12-0.7</f>
        <v>18.1</v>
      </c>
      <c r="C12" s="74">
        <f>D12-0.7</f>
        <v>18.8</v>
      </c>
      <c r="D12" s="77" t="s">
        <v>184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238</v>
      </c>
      <c r="K12" s="88" t="s">
        <v>243</v>
      </c>
      <c r="L12" s="88" t="s">
        <v>247</v>
      </c>
      <c r="M12" s="88" t="s">
        <v>345</v>
      </c>
      <c r="N12" s="88" t="s">
        <v>243</v>
      </c>
      <c r="O12" s="88" t="s">
        <v>238</v>
      </c>
      <c r="P12" s="88" t="s">
        <v>340</v>
      </c>
      <c r="Q12" s="88" t="s">
        <v>344</v>
      </c>
    </row>
    <row r="13" s="62" customFormat="1" ht="19.5" customHeight="1" spans="1:17">
      <c r="A13" s="80" t="s">
        <v>186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243</v>
      </c>
      <c r="K13" s="88" t="s">
        <v>363</v>
      </c>
      <c r="L13" s="88" t="s">
        <v>345</v>
      </c>
      <c r="M13" s="88" t="s">
        <v>358</v>
      </c>
      <c r="N13" s="88" t="s">
        <v>358</v>
      </c>
      <c r="O13" s="88" t="s">
        <v>235</v>
      </c>
      <c r="P13" s="88" t="s">
        <v>172</v>
      </c>
      <c r="Q13" s="88" t="s">
        <v>187</v>
      </c>
    </row>
    <row r="14" s="62" customFormat="1" ht="19.5" customHeight="1" spans="1:17">
      <c r="A14" s="80" t="s">
        <v>188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 t="s">
        <v>172</v>
      </c>
      <c r="K14" s="89" t="s">
        <v>172</v>
      </c>
      <c r="L14" s="89" t="s">
        <v>172</v>
      </c>
      <c r="M14" s="89" t="s">
        <v>172</v>
      </c>
      <c r="N14" s="89" t="s">
        <v>172</v>
      </c>
      <c r="O14" s="89" t="s">
        <v>172</v>
      </c>
      <c r="P14" s="89" t="s">
        <v>172</v>
      </c>
      <c r="Q14" s="89" t="s">
        <v>172</v>
      </c>
    </row>
    <row r="15" s="62" customFormat="1" ht="19.5" customHeight="1" spans="1:17">
      <c r="A15" s="72" t="s">
        <v>189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 t="s">
        <v>172</v>
      </c>
      <c r="K15" s="89" t="s">
        <v>172</v>
      </c>
      <c r="L15" s="89" t="s">
        <v>172</v>
      </c>
      <c r="M15" s="89" t="s">
        <v>172</v>
      </c>
      <c r="N15" s="89" t="s">
        <v>172</v>
      </c>
      <c r="O15" s="89" t="s">
        <v>172</v>
      </c>
      <c r="P15" s="89" t="s">
        <v>172</v>
      </c>
      <c r="Q15" s="89" t="s">
        <v>172</v>
      </c>
    </row>
    <row r="16" s="62" customFormat="1" ht="19.5" customHeight="1" spans="1:17">
      <c r="A16" s="72" t="s">
        <v>190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 t="s">
        <v>172</v>
      </c>
      <c r="K16" s="89" t="s">
        <v>172</v>
      </c>
      <c r="L16" s="89" t="s">
        <v>172</v>
      </c>
      <c r="M16" s="89" t="s">
        <v>172</v>
      </c>
      <c r="N16" s="89" t="s">
        <v>172</v>
      </c>
      <c r="O16" s="89" t="s">
        <v>172</v>
      </c>
      <c r="P16" s="89" t="s">
        <v>172</v>
      </c>
      <c r="Q16" s="89" t="s">
        <v>172</v>
      </c>
    </row>
    <row r="17" s="62" customFormat="1" ht="19.5" customHeight="1" spans="1:17">
      <c r="A17" s="75" t="s">
        <v>191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 t="s">
        <v>172</v>
      </c>
      <c r="K17" s="89" t="s">
        <v>172</v>
      </c>
      <c r="L17" s="89" t="s">
        <v>172</v>
      </c>
      <c r="M17" s="89" t="s">
        <v>172</v>
      </c>
      <c r="N17" s="89" t="s">
        <v>172</v>
      </c>
      <c r="O17" s="89" t="s">
        <v>172</v>
      </c>
      <c r="P17" s="89" t="s">
        <v>172</v>
      </c>
      <c r="Q17" s="89" t="s">
        <v>172</v>
      </c>
    </row>
    <row r="18" s="62" customFormat="1" ht="19.5" customHeight="1" spans="1:17">
      <c r="A18" s="72" t="s">
        <v>192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 t="s">
        <v>172</v>
      </c>
      <c r="K18" s="89" t="s">
        <v>172</v>
      </c>
      <c r="L18" s="89" t="s">
        <v>172</v>
      </c>
      <c r="M18" s="89" t="s">
        <v>172</v>
      </c>
      <c r="N18" s="89" t="s">
        <v>172</v>
      </c>
      <c r="O18" s="89" t="s">
        <v>172</v>
      </c>
      <c r="P18" s="89" t="s">
        <v>172</v>
      </c>
      <c r="Q18" s="89" t="s">
        <v>172</v>
      </c>
    </row>
    <row r="19" s="62" customFormat="1" ht="14.25" spans="1:17">
      <c r="A19" s="83" t="s">
        <v>193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  <c r="O19" s="84"/>
      <c r="P19" s="84"/>
      <c r="Q19" s="90"/>
    </row>
    <row r="20" s="62" customFormat="1" ht="14.25" spans="1:17">
      <c r="A20" s="62" t="s">
        <v>194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  <c r="O20" s="84"/>
      <c r="P20" s="84"/>
      <c r="Q20" s="84"/>
    </row>
    <row r="21" s="62" customFormat="1" ht="14.25" spans="1:17">
      <c r="A21" s="84"/>
      <c r="B21" s="84"/>
      <c r="C21" s="84"/>
      <c r="D21" s="84"/>
      <c r="E21" s="84"/>
      <c r="F21" s="84"/>
      <c r="G21" s="84"/>
      <c r="H21" s="84"/>
      <c r="I21" s="84"/>
      <c r="J21" s="91" t="s">
        <v>365</v>
      </c>
      <c r="K21" s="91"/>
      <c r="L21" s="83" t="s">
        <v>196</v>
      </c>
      <c r="M21" s="83"/>
      <c r="N21" s="83"/>
      <c r="O21" s="83"/>
      <c r="P21" s="83"/>
      <c r="Q21" s="83" t="s">
        <v>197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7" workbookViewId="0">
      <selection activeCell="G43" sqref="G43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2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">
        <v>62</v>
      </c>
      <c r="F2" s="100" t="s">
        <v>264</v>
      </c>
      <c r="G2" s="101" t="s">
        <v>68</v>
      </c>
      <c r="H2" s="102"/>
      <c r="I2" s="133" t="s">
        <v>57</v>
      </c>
      <c r="J2" s="159" t="s">
        <v>56</v>
      </c>
      <c r="K2" s="160"/>
    </row>
    <row r="3" spans="1:11">
      <c r="A3" s="103" t="s">
        <v>74</v>
      </c>
      <c r="B3" s="104">
        <v>15004</v>
      </c>
      <c r="C3" s="104"/>
      <c r="D3" s="105" t="s">
        <v>265</v>
      </c>
      <c r="E3" s="106">
        <v>46054</v>
      </c>
      <c r="F3" s="107"/>
      <c r="G3" s="107"/>
      <c r="H3" s="108" t="s">
        <v>266</v>
      </c>
      <c r="I3" s="108"/>
      <c r="J3" s="108"/>
      <c r="K3" s="161"/>
    </row>
    <row r="4" spans="1:11">
      <c r="A4" s="109" t="s">
        <v>71</v>
      </c>
      <c r="B4" s="110">
        <v>2</v>
      </c>
      <c r="C4" s="110">
        <v>8</v>
      </c>
      <c r="D4" s="111" t="s">
        <v>267</v>
      </c>
      <c r="E4" s="107" t="s">
        <v>268</v>
      </c>
      <c r="F4" s="107"/>
      <c r="G4" s="107"/>
      <c r="H4" s="111" t="s">
        <v>269</v>
      </c>
      <c r="I4" s="111"/>
      <c r="J4" s="124" t="s">
        <v>65</v>
      </c>
      <c r="K4" s="162" t="s">
        <v>66</v>
      </c>
    </row>
    <row r="5" spans="1:11">
      <c r="A5" s="109" t="s">
        <v>270</v>
      </c>
      <c r="B5" s="104" t="s">
        <v>271</v>
      </c>
      <c r="C5" s="104"/>
      <c r="D5" s="105" t="s">
        <v>272</v>
      </c>
      <c r="E5" s="105" t="s">
        <v>273</v>
      </c>
      <c r="F5" s="105" t="s">
        <v>274</v>
      </c>
      <c r="G5" s="105" t="s">
        <v>268</v>
      </c>
      <c r="H5" s="111" t="s">
        <v>275</v>
      </c>
      <c r="I5" s="111"/>
      <c r="J5" s="124" t="s">
        <v>65</v>
      </c>
      <c r="K5" s="162" t="s">
        <v>66</v>
      </c>
    </row>
    <row r="6" ht="15" spans="1:11">
      <c r="A6" s="112" t="s">
        <v>276</v>
      </c>
      <c r="B6" s="113" t="s">
        <v>360</v>
      </c>
      <c r="C6" s="113"/>
      <c r="D6" s="114" t="s">
        <v>278</v>
      </c>
      <c r="E6" s="115"/>
      <c r="F6" s="116">
        <v>3500</v>
      </c>
      <c r="G6" s="114"/>
      <c r="H6" s="117" t="s">
        <v>279</v>
      </c>
      <c r="I6" s="117"/>
      <c r="J6" s="130" t="s">
        <v>65</v>
      </c>
      <c r="K6" s="163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280</v>
      </c>
      <c r="B8" s="100" t="s">
        <v>281</v>
      </c>
      <c r="C8" s="100" t="s">
        <v>282</v>
      </c>
      <c r="D8" s="100" t="s">
        <v>283</v>
      </c>
      <c r="E8" s="100" t="s">
        <v>284</v>
      </c>
      <c r="F8" s="100" t="s">
        <v>285</v>
      </c>
      <c r="G8" s="122" t="s">
        <v>286</v>
      </c>
      <c r="H8" s="123"/>
      <c r="I8" s="123"/>
      <c r="J8" s="123"/>
      <c r="K8" s="164"/>
    </row>
    <row r="9" spans="1:11">
      <c r="A9" s="109" t="s">
        <v>287</v>
      </c>
      <c r="B9" s="111"/>
      <c r="C9" s="124" t="s">
        <v>65</v>
      </c>
      <c r="D9" s="124" t="s">
        <v>66</v>
      </c>
      <c r="E9" s="105" t="s">
        <v>288</v>
      </c>
      <c r="F9" s="125" t="s">
        <v>289</v>
      </c>
      <c r="G9" s="126" t="s">
        <v>290</v>
      </c>
      <c r="H9" s="127"/>
      <c r="I9" s="127"/>
      <c r="J9" s="127"/>
      <c r="K9" s="165"/>
    </row>
    <row r="10" spans="1:11">
      <c r="A10" s="109" t="s">
        <v>291</v>
      </c>
      <c r="B10" s="111"/>
      <c r="C10" s="124" t="s">
        <v>65</v>
      </c>
      <c r="D10" s="124" t="s">
        <v>66</v>
      </c>
      <c r="E10" s="105" t="s">
        <v>292</v>
      </c>
      <c r="F10" s="125" t="s">
        <v>290</v>
      </c>
      <c r="G10" s="126" t="s">
        <v>293</v>
      </c>
      <c r="H10" s="127"/>
      <c r="I10" s="127"/>
      <c r="J10" s="127"/>
      <c r="K10" s="165"/>
    </row>
    <row r="11" spans="1:11">
      <c r="A11" s="128" t="s">
        <v>208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6"/>
    </row>
    <row r="12" spans="1:11">
      <c r="A12" s="103" t="s">
        <v>88</v>
      </c>
      <c r="B12" s="124" t="s">
        <v>84</v>
      </c>
      <c r="C12" s="124" t="s">
        <v>85</v>
      </c>
      <c r="D12" s="125"/>
      <c r="E12" s="105" t="s">
        <v>86</v>
      </c>
      <c r="F12" s="124" t="s">
        <v>84</v>
      </c>
      <c r="G12" s="124" t="s">
        <v>85</v>
      </c>
      <c r="H12" s="124"/>
      <c r="I12" s="105" t="s">
        <v>294</v>
      </c>
      <c r="J12" s="124" t="s">
        <v>84</v>
      </c>
      <c r="K12" s="162" t="s">
        <v>85</v>
      </c>
    </row>
    <row r="13" spans="1:11">
      <c r="A13" s="103" t="s">
        <v>91</v>
      </c>
      <c r="B13" s="124" t="s">
        <v>84</v>
      </c>
      <c r="C13" s="124" t="s">
        <v>85</v>
      </c>
      <c r="D13" s="125"/>
      <c r="E13" s="105" t="s">
        <v>96</v>
      </c>
      <c r="F13" s="124" t="s">
        <v>84</v>
      </c>
      <c r="G13" s="124" t="s">
        <v>85</v>
      </c>
      <c r="H13" s="124"/>
      <c r="I13" s="105" t="s">
        <v>295</v>
      </c>
      <c r="J13" s="124" t="s">
        <v>84</v>
      </c>
      <c r="K13" s="162" t="s">
        <v>85</v>
      </c>
    </row>
    <row r="14" ht="15" spans="1:11">
      <c r="A14" s="112" t="s">
        <v>296</v>
      </c>
      <c r="B14" s="130" t="s">
        <v>84</v>
      </c>
      <c r="C14" s="130" t="s">
        <v>85</v>
      </c>
      <c r="D14" s="115"/>
      <c r="E14" s="114" t="s">
        <v>297</v>
      </c>
      <c r="F14" s="130" t="s">
        <v>84</v>
      </c>
      <c r="G14" s="130" t="s">
        <v>85</v>
      </c>
      <c r="H14" s="130"/>
      <c r="I14" s="114" t="s">
        <v>298</v>
      </c>
      <c r="J14" s="130" t="s">
        <v>84</v>
      </c>
      <c r="K14" s="163" t="s">
        <v>85</v>
      </c>
    </row>
    <row r="15" ht="15" spans="1:11">
      <c r="A15" s="118" t="s">
        <v>193</v>
      </c>
      <c r="B15" s="131" t="s">
        <v>290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92" customFormat="1" spans="1:11">
      <c r="A16" s="96" t="s">
        <v>299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7"/>
    </row>
    <row r="17" spans="1:11">
      <c r="A17" s="109" t="s">
        <v>300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9" t="s">
        <v>301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34" t="s">
        <v>361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70"/>
    </row>
    <row r="21" spans="1:11">
      <c r="A21" s="138"/>
      <c r="B21" s="127"/>
      <c r="C21" s="127"/>
      <c r="D21" s="127"/>
      <c r="E21" s="127"/>
      <c r="F21" s="127"/>
      <c r="G21" s="127"/>
      <c r="H21" s="127"/>
      <c r="I21" s="127"/>
      <c r="J21" s="127"/>
      <c r="K21" s="165"/>
    </row>
    <row r="22" spans="1:11">
      <c r="A22" s="138"/>
      <c r="B22" s="127"/>
      <c r="C22" s="127"/>
      <c r="D22" s="127"/>
      <c r="E22" s="127"/>
      <c r="F22" s="127"/>
      <c r="G22" s="127"/>
      <c r="H22" s="127"/>
      <c r="I22" s="127"/>
      <c r="J22" s="127"/>
      <c r="K22" s="165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1"/>
    </row>
    <row r="24" spans="1:11">
      <c r="A24" s="109" t="s">
        <v>125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1"/>
    </row>
    <row r="25" ht="15" spans="1:11">
      <c r="A25" s="141" t="s">
        <v>303</v>
      </c>
      <c r="B25" s="142" t="s">
        <v>290</v>
      </c>
      <c r="C25" s="143"/>
      <c r="D25" s="143"/>
      <c r="E25" s="143"/>
      <c r="F25" s="143"/>
      <c r="G25" s="143"/>
      <c r="H25" s="143"/>
      <c r="I25" s="143"/>
      <c r="J25" s="143"/>
      <c r="K25" s="172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304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4"/>
    </row>
    <row r="28" spans="1:11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6" t="s">
        <v>349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pans="1:11">
      <c r="A30" s="146" t="s">
        <v>350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ht="23" customHeight="1" spans="1:11">
      <c r="A34" s="138"/>
      <c r="B34" s="127"/>
      <c r="C34" s="127"/>
      <c r="D34" s="127"/>
      <c r="E34" s="127"/>
      <c r="F34" s="127"/>
      <c r="G34" s="127"/>
      <c r="H34" s="127"/>
      <c r="I34" s="127"/>
      <c r="J34" s="127"/>
      <c r="K34" s="165"/>
    </row>
    <row r="35" ht="23" customHeight="1" spans="1:11">
      <c r="A35" s="148"/>
      <c r="B35" s="127"/>
      <c r="C35" s="127"/>
      <c r="D35" s="127"/>
      <c r="E35" s="127"/>
      <c r="F35" s="127"/>
      <c r="G35" s="127"/>
      <c r="H35" s="127"/>
      <c r="I35" s="127"/>
      <c r="J35" s="127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ht="18.75" customHeight="1" spans="1:11">
      <c r="A37" s="151" t="s">
        <v>308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3" customFormat="1" ht="18.75" customHeight="1" spans="1:11">
      <c r="A38" s="109" t="s">
        <v>309</v>
      </c>
      <c r="B38" s="111"/>
      <c r="C38" s="111"/>
      <c r="D38" s="108" t="s">
        <v>310</v>
      </c>
      <c r="E38" s="108"/>
      <c r="F38" s="153" t="s">
        <v>311</v>
      </c>
      <c r="G38" s="154"/>
      <c r="H38" s="111" t="s">
        <v>312</v>
      </c>
      <c r="I38" s="111"/>
      <c r="J38" s="111" t="s">
        <v>313</v>
      </c>
      <c r="K38" s="168"/>
    </row>
    <row r="39" ht="18.75" customHeight="1" spans="1:13">
      <c r="A39" s="109" t="s">
        <v>193</v>
      </c>
      <c r="B39" s="155" t="s">
        <v>314</v>
      </c>
      <c r="C39" s="155"/>
      <c r="D39" s="155"/>
      <c r="E39" s="155"/>
      <c r="F39" s="155"/>
      <c r="G39" s="155"/>
      <c r="H39" s="155"/>
      <c r="I39" s="155"/>
      <c r="J39" s="155"/>
      <c r="K39" s="176"/>
      <c r="M39" s="93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32" customHeight="1" spans="1:11">
      <c r="A42" s="112" t="s">
        <v>140</v>
      </c>
      <c r="B42" s="116" t="s">
        <v>315</v>
      </c>
      <c r="C42" s="116"/>
      <c r="D42" s="114" t="s">
        <v>316</v>
      </c>
      <c r="E42" s="156" t="s">
        <v>317</v>
      </c>
      <c r="F42" s="114" t="s">
        <v>144</v>
      </c>
      <c r="G42" s="157">
        <v>46100</v>
      </c>
      <c r="H42" s="158" t="s">
        <v>145</v>
      </c>
      <c r="I42" s="158"/>
      <c r="J42" s="116" t="s">
        <v>146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254000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zoomScale="80" zoomScaleNormal="80" topLeftCell="B1" workbookViewId="0">
      <selection activeCell="O25" sqref="O25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6" width="16.6666666666667" style="62" customWidth="1"/>
    <col min="17" max="17" width="14.1666666666667" style="62" customWidth="1"/>
    <col min="18" max="16384" width="9" style="62"/>
  </cols>
  <sheetData>
    <row r="1" s="62" customFormat="1" ht="19.5" customHeight="1" spans="1:17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="62" customFormat="1" ht="19.5" customHeight="1" spans="1:17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  <c r="N2" s="67"/>
      <c r="O2" s="67"/>
      <c r="P2" s="67"/>
      <c r="Q2" s="67"/>
    </row>
    <row r="3" s="62" customFormat="1" ht="19.5" customHeight="1" spans="1:17">
      <c r="A3" s="69" t="s">
        <v>151</v>
      </c>
      <c r="B3" s="70" t="s">
        <v>152</v>
      </c>
      <c r="C3" s="70"/>
      <c r="D3" s="70"/>
      <c r="E3" s="70"/>
      <c r="F3" s="70"/>
      <c r="G3" s="70"/>
      <c r="H3" s="70"/>
      <c r="I3" s="85"/>
      <c r="J3" s="69" t="s">
        <v>153</v>
      </c>
      <c r="K3" s="69"/>
      <c r="L3" s="69"/>
      <c r="M3" s="69"/>
      <c r="N3" s="69"/>
      <c r="O3" s="69"/>
      <c r="P3" s="69"/>
      <c r="Q3" s="69"/>
    </row>
    <row r="4" s="62" customFormat="1" ht="19.5" customHeight="1" spans="1:17">
      <c r="A4" s="69"/>
      <c r="B4" s="71" t="s">
        <v>154</v>
      </c>
      <c r="C4" s="72" t="s">
        <v>155</v>
      </c>
      <c r="D4" s="72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69" t="s">
        <v>154</v>
      </c>
      <c r="K4" s="69" t="s">
        <v>155</v>
      </c>
      <c r="L4" s="69" t="s">
        <v>156</v>
      </c>
      <c r="M4" s="69" t="s">
        <v>157</v>
      </c>
      <c r="N4" s="69" t="s">
        <v>158</v>
      </c>
      <c r="O4" s="69" t="s">
        <v>159</v>
      </c>
      <c r="P4" s="69" t="s">
        <v>333</v>
      </c>
      <c r="Q4" s="69" t="s">
        <v>224</v>
      </c>
    </row>
    <row r="5" s="62" customFormat="1" ht="19.5" customHeight="1" spans="1:17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5"/>
      <c r="J5" s="87" t="s">
        <v>351</v>
      </c>
      <c r="K5" s="87" t="s">
        <v>351</v>
      </c>
      <c r="L5" s="87" t="s">
        <v>351</v>
      </c>
      <c r="M5" s="87" t="s">
        <v>351</v>
      </c>
      <c r="N5" s="87" t="s">
        <v>351</v>
      </c>
      <c r="O5" s="87" t="s">
        <v>351</v>
      </c>
      <c r="P5" s="87" t="s">
        <v>351</v>
      </c>
      <c r="Q5" s="87" t="s">
        <v>351</v>
      </c>
    </row>
    <row r="6" s="62" customFormat="1" ht="19.5" customHeight="1" spans="1:17">
      <c r="A6" s="73" t="s">
        <v>169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353</v>
      </c>
      <c r="K6" s="88" t="s">
        <v>334</v>
      </c>
      <c r="L6" s="88" t="s">
        <v>233</v>
      </c>
      <c r="M6" s="88" t="s">
        <v>362</v>
      </c>
      <c r="N6" s="88" t="s">
        <v>247</v>
      </c>
      <c r="O6" s="88" t="s">
        <v>226</v>
      </c>
      <c r="P6" s="88" t="s">
        <v>233</v>
      </c>
      <c r="Q6" s="88" t="s">
        <v>250</v>
      </c>
    </row>
    <row r="7" s="62" customFormat="1" ht="19.5" customHeight="1" spans="1:17">
      <c r="A7" s="72" t="s">
        <v>173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233</v>
      </c>
      <c r="K7" s="88" t="s">
        <v>336</v>
      </c>
      <c r="L7" s="88" t="s">
        <v>231</v>
      </c>
      <c r="M7" s="88" t="s">
        <v>243</v>
      </c>
      <c r="N7" s="88" t="s">
        <v>343</v>
      </c>
      <c r="O7" s="88" t="s">
        <v>345</v>
      </c>
      <c r="P7" s="88" t="s">
        <v>231</v>
      </c>
      <c r="Q7" s="88" t="s">
        <v>234</v>
      </c>
    </row>
    <row r="8" s="62" customFormat="1" ht="19.5" customHeight="1" spans="1:17">
      <c r="A8" s="72" t="s">
        <v>174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 t="s">
        <v>234</v>
      </c>
      <c r="K8" s="88" t="s">
        <v>336</v>
      </c>
      <c r="L8" s="88" t="s">
        <v>233</v>
      </c>
      <c r="M8" s="88" t="s">
        <v>231</v>
      </c>
      <c r="N8" s="88" t="s">
        <v>233</v>
      </c>
      <c r="O8" s="88" t="s">
        <v>234</v>
      </c>
      <c r="P8" s="88" t="s">
        <v>233</v>
      </c>
      <c r="Q8" s="88" t="s">
        <v>233</v>
      </c>
    </row>
    <row r="9" s="62" customFormat="1" ht="19.5" customHeight="1" spans="1:17">
      <c r="A9" s="72" t="s">
        <v>175</v>
      </c>
      <c r="B9" s="74">
        <f t="shared" si="0"/>
        <v>98</v>
      </c>
      <c r="C9" s="74">
        <f t="shared" si="1"/>
        <v>102</v>
      </c>
      <c r="D9" s="77" t="s">
        <v>176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233</v>
      </c>
      <c r="K9" s="88" t="s">
        <v>172</v>
      </c>
      <c r="L9" s="88" t="s">
        <v>233</v>
      </c>
      <c r="M9" s="88" t="s">
        <v>247</v>
      </c>
      <c r="N9" s="88" t="s">
        <v>339</v>
      </c>
      <c r="O9" s="88" t="s">
        <v>247</v>
      </c>
      <c r="P9" s="88" t="s">
        <v>233</v>
      </c>
      <c r="Q9" s="88" t="s">
        <v>233</v>
      </c>
    </row>
    <row r="10" s="62" customFormat="1" ht="19.5" customHeight="1" spans="1:17">
      <c r="A10" s="72" t="s">
        <v>177</v>
      </c>
      <c r="B10" s="74">
        <f>C10-1.2</f>
        <v>43.1</v>
      </c>
      <c r="C10" s="74">
        <f>D10-1.2</f>
        <v>44.3</v>
      </c>
      <c r="D10" s="77" t="s">
        <v>178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356</v>
      </c>
      <c r="K10" s="88" t="s">
        <v>340</v>
      </c>
      <c r="L10" s="88" t="s">
        <v>341</v>
      </c>
      <c r="M10" s="88" t="s">
        <v>247</v>
      </c>
      <c r="N10" s="88" t="s">
        <v>354</v>
      </c>
      <c r="O10" s="88" t="s">
        <v>232</v>
      </c>
      <c r="P10" s="88" t="s">
        <v>341</v>
      </c>
      <c r="Q10" s="88" t="s">
        <v>232</v>
      </c>
    </row>
    <row r="11" s="62" customFormat="1" ht="19.5" customHeight="1" spans="1:17">
      <c r="A11" s="72" t="s">
        <v>181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235</v>
      </c>
      <c r="K11" s="88" t="s">
        <v>170</v>
      </c>
      <c r="L11" s="88" t="s">
        <v>342</v>
      </c>
      <c r="M11" s="88" t="s">
        <v>238</v>
      </c>
      <c r="N11" s="88" t="s">
        <v>238</v>
      </c>
      <c r="O11" s="88" t="s">
        <v>247</v>
      </c>
      <c r="P11" s="88" t="s">
        <v>342</v>
      </c>
      <c r="Q11" s="88" t="s">
        <v>238</v>
      </c>
    </row>
    <row r="12" s="62" customFormat="1" ht="19.5" customHeight="1" spans="1:17">
      <c r="A12" s="72" t="s">
        <v>183</v>
      </c>
      <c r="B12" s="74">
        <f>C12-0.7</f>
        <v>18.1</v>
      </c>
      <c r="C12" s="74">
        <f>D12-0.7</f>
        <v>18.8</v>
      </c>
      <c r="D12" s="77" t="s">
        <v>184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238</v>
      </c>
      <c r="K12" s="88" t="s">
        <v>340</v>
      </c>
      <c r="L12" s="88" t="s">
        <v>344</v>
      </c>
      <c r="M12" s="88" t="s">
        <v>238</v>
      </c>
      <c r="N12" s="88" t="s">
        <v>356</v>
      </c>
      <c r="O12" s="88" t="s">
        <v>345</v>
      </c>
      <c r="P12" s="88" t="s">
        <v>344</v>
      </c>
      <c r="Q12" s="88" t="s">
        <v>235</v>
      </c>
    </row>
    <row r="13" s="62" customFormat="1" ht="19.5" customHeight="1" spans="1:17">
      <c r="A13" s="80" t="s">
        <v>186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235</v>
      </c>
      <c r="K13" s="88" t="s">
        <v>172</v>
      </c>
      <c r="L13" s="88" t="s">
        <v>187</v>
      </c>
      <c r="M13" s="88" t="s">
        <v>247</v>
      </c>
      <c r="N13" s="88" t="s">
        <v>358</v>
      </c>
      <c r="O13" s="88" t="s">
        <v>357</v>
      </c>
      <c r="P13" s="88" t="s">
        <v>187</v>
      </c>
      <c r="Q13" s="88" t="s">
        <v>235</v>
      </c>
    </row>
    <row r="14" s="62" customFormat="1" ht="19.5" customHeight="1" spans="1:17">
      <c r="A14" s="80" t="s">
        <v>188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 t="s">
        <v>172</v>
      </c>
      <c r="K14" s="89" t="s">
        <v>172</v>
      </c>
      <c r="L14" s="89" t="s">
        <v>172</v>
      </c>
      <c r="M14" s="89" t="s">
        <v>172</v>
      </c>
      <c r="N14" s="89" t="s">
        <v>172</v>
      </c>
      <c r="O14" s="89" t="s">
        <v>172</v>
      </c>
      <c r="P14" s="89" t="s">
        <v>172</v>
      </c>
      <c r="Q14" s="89" t="s">
        <v>172</v>
      </c>
    </row>
    <row r="15" s="62" customFormat="1" ht="19.5" customHeight="1" spans="1:17">
      <c r="A15" s="72" t="s">
        <v>189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 t="s">
        <v>172</v>
      </c>
      <c r="K15" s="89" t="s">
        <v>172</v>
      </c>
      <c r="L15" s="89" t="s">
        <v>172</v>
      </c>
      <c r="M15" s="89" t="s">
        <v>172</v>
      </c>
      <c r="N15" s="89" t="s">
        <v>172</v>
      </c>
      <c r="O15" s="89" t="s">
        <v>172</v>
      </c>
      <c r="P15" s="89" t="s">
        <v>172</v>
      </c>
      <c r="Q15" s="89" t="s">
        <v>172</v>
      </c>
    </row>
    <row r="16" s="62" customFormat="1" ht="19.5" customHeight="1" spans="1:17">
      <c r="A16" s="72" t="s">
        <v>190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 t="s">
        <v>172</v>
      </c>
      <c r="K16" s="89" t="s">
        <v>172</v>
      </c>
      <c r="L16" s="89" t="s">
        <v>172</v>
      </c>
      <c r="M16" s="89" t="s">
        <v>172</v>
      </c>
      <c r="N16" s="89" t="s">
        <v>172</v>
      </c>
      <c r="O16" s="89" t="s">
        <v>172</v>
      </c>
      <c r="P16" s="89" t="s">
        <v>172</v>
      </c>
      <c r="Q16" s="89" t="s">
        <v>172</v>
      </c>
    </row>
    <row r="17" s="62" customFormat="1" ht="19.5" customHeight="1" spans="1:17">
      <c r="A17" s="75" t="s">
        <v>191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 t="s">
        <v>172</v>
      </c>
      <c r="K17" s="89" t="s">
        <v>172</v>
      </c>
      <c r="L17" s="89" t="s">
        <v>172</v>
      </c>
      <c r="M17" s="89" t="s">
        <v>172</v>
      </c>
      <c r="N17" s="89" t="s">
        <v>172</v>
      </c>
      <c r="O17" s="89" t="s">
        <v>172</v>
      </c>
      <c r="P17" s="89" t="s">
        <v>172</v>
      </c>
      <c r="Q17" s="89" t="s">
        <v>172</v>
      </c>
    </row>
    <row r="18" s="62" customFormat="1" ht="19.5" customHeight="1" spans="1:17">
      <c r="A18" s="72" t="s">
        <v>192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 t="s">
        <v>172</v>
      </c>
      <c r="K18" s="89" t="s">
        <v>172</v>
      </c>
      <c r="L18" s="89" t="s">
        <v>172</v>
      </c>
      <c r="M18" s="89" t="s">
        <v>172</v>
      </c>
      <c r="N18" s="89" t="s">
        <v>172</v>
      </c>
      <c r="O18" s="89" t="s">
        <v>172</v>
      </c>
      <c r="P18" s="89" t="s">
        <v>172</v>
      </c>
      <c r="Q18" s="89" t="s">
        <v>172</v>
      </c>
    </row>
    <row r="19" s="62" customFormat="1" ht="14.25" spans="1:17">
      <c r="A19" s="83" t="s">
        <v>193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  <c r="O19" s="84"/>
      <c r="P19" s="84"/>
      <c r="Q19" s="90"/>
    </row>
    <row r="20" s="62" customFormat="1" ht="14.25" spans="1:17">
      <c r="A20" s="62" t="s">
        <v>194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  <c r="O20" s="84"/>
      <c r="P20" s="84"/>
      <c r="Q20" s="84"/>
    </row>
    <row r="21" s="62" customFormat="1" ht="14.25" spans="1:17">
      <c r="A21" s="84"/>
      <c r="B21" s="84"/>
      <c r="C21" s="84"/>
      <c r="D21" s="84"/>
      <c r="E21" s="84"/>
      <c r="F21" s="84"/>
      <c r="G21" s="84"/>
      <c r="H21" s="84"/>
      <c r="I21" s="84"/>
      <c r="J21" s="91" t="s">
        <v>366</v>
      </c>
      <c r="K21" s="91"/>
      <c r="L21" s="83" t="s">
        <v>196</v>
      </c>
      <c r="M21" s="83"/>
      <c r="N21" s="83"/>
      <c r="O21" s="83"/>
      <c r="P21" s="83"/>
      <c r="Q21" s="83" t="s">
        <v>197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5" customWidth="1"/>
    <col min="15" max="15" width="10.6666666666667" customWidth="1"/>
  </cols>
  <sheetData>
    <row r="1" ht="29.25" spans="1:15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368</v>
      </c>
      <c r="B2" s="5" t="s">
        <v>369</v>
      </c>
      <c r="C2" s="5" t="s">
        <v>370</v>
      </c>
      <c r="D2" s="5" t="s">
        <v>371</v>
      </c>
      <c r="E2" s="5" t="s">
        <v>372</v>
      </c>
      <c r="F2" s="5" t="s">
        <v>373</v>
      </c>
      <c r="G2" s="5" t="s">
        <v>374</v>
      </c>
      <c r="H2" s="5" t="s">
        <v>375</v>
      </c>
      <c r="I2" s="4" t="s">
        <v>376</v>
      </c>
      <c r="J2" s="4" t="s">
        <v>377</v>
      </c>
      <c r="K2" s="4" t="s">
        <v>378</v>
      </c>
      <c r="L2" s="4" t="s">
        <v>379</v>
      </c>
      <c r="M2" s="4" t="s">
        <v>380</v>
      </c>
      <c r="N2" s="56" t="s">
        <v>381</v>
      </c>
      <c r="O2" s="5" t="s">
        <v>382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383</v>
      </c>
      <c r="J3" s="4" t="s">
        <v>383</v>
      </c>
      <c r="K3" s="4" t="s">
        <v>383</v>
      </c>
      <c r="L3" s="4" t="s">
        <v>383</v>
      </c>
      <c r="M3" s="4" t="s">
        <v>383</v>
      </c>
      <c r="N3" s="57"/>
      <c r="O3" s="21"/>
    </row>
    <row r="4" s="54" customFormat="1" spans="1:16">
      <c r="A4" s="7">
        <v>1</v>
      </c>
      <c r="B4" s="8">
        <v>260321297</v>
      </c>
      <c r="C4" s="7" t="s">
        <v>384</v>
      </c>
      <c r="D4" s="7" t="s">
        <v>385</v>
      </c>
      <c r="E4" s="7" t="s">
        <v>62</v>
      </c>
      <c r="F4" s="7" t="s">
        <v>150</v>
      </c>
      <c r="G4" s="7" t="s">
        <v>386</v>
      </c>
      <c r="H4" s="9"/>
      <c r="I4" s="9">
        <v>0</v>
      </c>
      <c r="J4" s="9">
        <v>1</v>
      </c>
      <c r="K4" s="9">
        <v>1</v>
      </c>
      <c r="L4" s="9">
        <v>0</v>
      </c>
      <c r="M4" s="9">
        <v>2</v>
      </c>
      <c r="N4" s="58"/>
      <c r="O4" s="7" t="s">
        <v>387</v>
      </c>
      <c r="P4" s="59"/>
    </row>
    <row r="5" s="54" customFormat="1" spans="1:16">
      <c r="A5" s="7">
        <v>2</v>
      </c>
      <c r="B5" s="8">
        <v>260321296</v>
      </c>
      <c r="C5" s="7" t="s">
        <v>384</v>
      </c>
      <c r="D5" s="7" t="s">
        <v>385</v>
      </c>
      <c r="E5" s="7" t="s">
        <v>62</v>
      </c>
      <c r="F5" s="7" t="s">
        <v>150</v>
      </c>
      <c r="G5" s="7" t="s">
        <v>386</v>
      </c>
      <c r="H5" s="9"/>
      <c r="I5" s="9">
        <v>1</v>
      </c>
      <c r="J5" s="9">
        <v>0</v>
      </c>
      <c r="K5" s="9">
        <v>0</v>
      </c>
      <c r="L5" s="9">
        <v>0</v>
      </c>
      <c r="M5" s="9">
        <v>1</v>
      </c>
      <c r="N5" s="58"/>
      <c r="O5" s="7" t="s">
        <v>387</v>
      </c>
      <c r="P5" s="59"/>
    </row>
    <row r="6" s="54" customFormat="1" spans="1:16">
      <c r="A6" s="7">
        <v>3</v>
      </c>
      <c r="B6" s="8" t="s">
        <v>388</v>
      </c>
      <c r="C6" s="7" t="s">
        <v>384</v>
      </c>
      <c r="D6" s="7" t="s">
        <v>389</v>
      </c>
      <c r="E6" s="7" t="s">
        <v>62</v>
      </c>
      <c r="F6" s="7" t="s">
        <v>150</v>
      </c>
      <c r="G6" s="7" t="s">
        <v>386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8"/>
      <c r="O6" s="7" t="s">
        <v>387</v>
      </c>
      <c r="P6" s="59"/>
    </row>
    <row r="7" s="54" customFormat="1" spans="1:16">
      <c r="A7" s="7">
        <v>4</v>
      </c>
      <c r="B7" s="8" t="s">
        <v>390</v>
      </c>
      <c r="C7" s="7" t="s">
        <v>384</v>
      </c>
      <c r="D7" s="7" t="s">
        <v>389</v>
      </c>
      <c r="E7" s="7" t="s">
        <v>62</v>
      </c>
      <c r="F7" s="7" t="s">
        <v>150</v>
      </c>
      <c r="G7" s="7" t="s">
        <v>386</v>
      </c>
      <c r="H7" s="9"/>
      <c r="I7" s="9">
        <v>0</v>
      </c>
      <c r="J7" s="9">
        <v>0</v>
      </c>
      <c r="K7" s="9">
        <v>1</v>
      </c>
      <c r="L7" s="9">
        <v>1</v>
      </c>
      <c r="M7" s="9">
        <v>0</v>
      </c>
      <c r="N7" s="58"/>
      <c r="O7" s="7" t="s">
        <v>387</v>
      </c>
      <c r="P7" s="59"/>
    </row>
    <row r="8" s="54" customFormat="1" spans="1:16">
      <c r="A8" s="7"/>
      <c r="B8" s="8"/>
      <c r="C8" s="7"/>
      <c r="D8" s="7"/>
      <c r="E8" s="7"/>
      <c r="F8" s="7"/>
      <c r="G8" s="7"/>
      <c r="H8" s="9"/>
      <c r="I8" s="9"/>
      <c r="J8" s="9"/>
      <c r="K8" s="9"/>
      <c r="L8" s="9"/>
      <c r="M8" s="9"/>
      <c r="N8" s="58"/>
      <c r="O8" s="7"/>
      <c r="P8" s="59"/>
    </row>
    <row r="9" s="54" customFormat="1" spans="1:16">
      <c r="A9" s="7"/>
      <c r="B9" s="8"/>
      <c r="C9" s="7"/>
      <c r="D9" s="7"/>
      <c r="E9" s="7"/>
      <c r="F9" s="7"/>
      <c r="G9" s="7"/>
      <c r="H9" s="9"/>
      <c r="I9" s="9"/>
      <c r="J9" s="9"/>
      <c r="K9" s="9"/>
      <c r="L9" s="9"/>
      <c r="M9" s="9"/>
      <c r="N9" s="58"/>
      <c r="O9" s="7"/>
      <c r="P9" s="59"/>
    </row>
    <row r="10" s="54" customFormat="1" spans="1:16">
      <c r="A10" s="7"/>
      <c r="B10" s="8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58"/>
      <c r="O10" s="7"/>
      <c r="P10" s="59"/>
    </row>
    <row r="11" spans="1:15">
      <c r="A11" s="10"/>
      <c r="B11" s="10"/>
      <c r="C11" s="10"/>
      <c r="D11" s="10"/>
      <c r="E11" s="10"/>
      <c r="F11" s="7"/>
      <c r="G11" s="7"/>
      <c r="H11" s="10"/>
      <c r="I11" s="10"/>
      <c r="J11" s="10"/>
      <c r="K11" s="10"/>
      <c r="L11" s="10"/>
      <c r="M11" s="10"/>
      <c r="N11" s="60"/>
      <c r="O11" s="10"/>
    </row>
    <row r="12" s="2" customFormat="1" ht="18.75" spans="1:15">
      <c r="A12" s="11" t="s">
        <v>391</v>
      </c>
      <c r="B12" s="12"/>
      <c r="C12" s="12"/>
      <c r="D12" s="13"/>
      <c r="E12" s="14"/>
      <c r="F12" s="30"/>
      <c r="G12" s="30"/>
      <c r="H12" s="30"/>
      <c r="I12" s="15"/>
      <c r="J12" s="11" t="s">
        <v>392</v>
      </c>
      <c r="K12" s="12"/>
      <c r="L12" s="12"/>
      <c r="M12" s="13"/>
      <c r="N12" s="61"/>
      <c r="O12" s="19"/>
    </row>
    <row r="13" ht="33" customHeight="1" spans="1:15">
      <c r="A13" s="16" t="s">
        <v>393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10" sqref="B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4" t="s">
        <v>35</v>
      </c>
      <c r="C2" s="375"/>
      <c r="D2" s="375"/>
      <c r="E2" s="375"/>
      <c r="F2" s="375"/>
      <c r="G2" s="375"/>
      <c r="H2" s="375"/>
      <c r="I2" s="389"/>
    </row>
    <row r="3" ht="28" customHeight="1" spans="2:9">
      <c r="B3" s="376"/>
      <c r="C3" s="377"/>
      <c r="D3" s="378" t="s">
        <v>36</v>
      </c>
      <c r="E3" s="379"/>
      <c r="F3" s="380" t="s">
        <v>37</v>
      </c>
      <c r="G3" s="381"/>
      <c r="H3" s="378" t="s">
        <v>38</v>
      </c>
      <c r="I3" s="390"/>
    </row>
    <row r="4" ht="28" customHeight="1" spans="2:9">
      <c r="B4" s="376" t="s">
        <v>39</v>
      </c>
      <c r="C4" s="377" t="s">
        <v>40</v>
      </c>
      <c r="D4" s="377" t="s">
        <v>41</v>
      </c>
      <c r="E4" s="377" t="s">
        <v>42</v>
      </c>
      <c r="F4" s="382" t="s">
        <v>41</v>
      </c>
      <c r="G4" s="382" t="s">
        <v>42</v>
      </c>
      <c r="H4" s="377" t="s">
        <v>41</v>
      </c>
      <c r="I4" s="391" t="s">
        <v>42</v>
      </c>
    </row>
    <row r="5" ht="28" customHeight="1" spans="2:9">
      <c r="B5" s="383" t="s">
        <v>43</v>
      </c>
      <c r="C5" s="10">
        <v>13</v>
      </c>
      <c r="D5" s="10">
        <v>0</v>
      </c>
      <c r="E5" s="10">
        <v>1</v>
      </c>
      <c r="F5" s="384">
        <v>0</v>
      </c>
      <c r="G5" s="384">
        <v>1</v>
      </c>
      <c r="H5" s="10">
        <v>1</v>
      </c>
      <c r="I5" s="392">
        <v>2</v>
      </c>
    </row>
    <row r="6" ht="28" customHeight="1" spans="2:9">
      <c r="B6" s="383" t="s">
        <v>44</v>
      </c>
      <c r="C6" s="10">
        <v>20</v>
      </c>
      <c r="D6" s="10">
        <v>0</v>
      </c>
      <c r="E6" s="10">
        <v>1</v>
      </c>
      <c r="F6" s="384">
        <v>1</v>
      </c>
      <c r="G6" s="384">
        <v>2</v>
      </c>
      <c r="H6" s="10">
        <v>2</v>
      </c>
      <c r="I6" s="392">
        <v>3</v>
      </c>
    </row>
    <row r="7" ht="28" customHeight="1" spans="2:9">
      <c r="B7" s="383" t="s">
        <v>45</v>
      </c>
      <c r="C7" s="10">
        <v>32</v>
      </c>
      <c r="D7" s="10">
        <v>0</v>
      </c>
      <c r="E7" s="10">
        <v>1</v>
      </c>
      <c r="F7" s="384">
        <v>2</v>
      </c>
      <c r="G7" s="384">
        <v>3</v>
      </c>
      <c r="H7" s="10">
        <v>3</v>
      </c>
      <c r="I7" s="392">
        <v>4</v>
      </c>
    </row>
    <row r="8" ht="28" customHeight="1" spans="2:9">
      <c r="B8" s="383" t="s">
        <v>46</v>
      </c>
      <c r="C8" s="10">
        <v>50</v>
      </c>
      <c r="D8" s="10">
        <v>1</v>
      </c>
      <c r="E8" s="10">
        <v>2</v>
      </c>
      <c r="F8" s="384">
        <v>3</v>
      </c>
      <c r="G8" s="384">
        <v>4</v>
      </c>
      <c r="H8" s="10">
        <v>5</v>
      </c>
      <c r="I8" s="392">
        <v>6</v>
      </c>
    </row>
    <row r="9" ht="28" customHeight="1" spans="2:9">
      <c r="B9" s="383" t="s">
        <v>47</v>
      </c>
      <c r="C9" s="10">
        <v>80</v>
      </c>
      <c r="D9" s="10">
        <v>2</v>
      </c>
      <c r="E9" s="10">
        <v>3</v>
      </c>
      <c r="F9" s="384">
        <v>5</v>
      </c>
      <c r="G9" s="384">
        <v>6</v>
      </c>
      <c r="H9" s="10">
        <v>7</v>
      </c>
      <c r="I9" s="392">
        <v>8</v>
      </c>
    </row>
    <row r="10" ht="28" customHeight="1" spans="2:9">
      <c r="B10" s="383" t="s">
        <v>48</v>
      </c>
      <c r="C10" s="10">
        <v>125</v>
      </c>
      <c r="D10" s="10">
        <v>3</v>
      </c>
      <c r="E10" s="10">
        <v>4</v>
      </c>
      <c r="F10" s="384">
        <v>7</v>
      </c>
      <c r="G10" s="384">
        <v>8</v>
      </c>
      <c r="H10" s="10">
        <v>10</v>
      </c>
      <c r="I10" s="392">
        <v>11</v>
      </c>
    </row>
    <row r="11" ht="28" customHeight="1" spans="2:9">
      <c r="B11" s="383" t="s">
        <v>49</v>
      </c>
      <c r="C11" s="10">
        <v>200</v>
      </c>
      <c r="D11" s="10">
        <v>5</v>
      </c>
      <c r="E11" s="10">
        <v>6</v>
      </c>
      <c r="F11" s="384">
        <v>10</v>
      </c>
      <c r="G11" s="384">
        <v>11</v>
      </c>
      <c r="H11" s="10">
        <v>14</v>
      </c>
      <c r="I11" s="392">
        <v>15</v>
      </c>
    </row>
    <row r="12" ht="28" customHeight="1" spans="2:9">
      <c r="B12" s="385" t="s">
        <v>50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spans="2:4">
      <c r="B14" s="388" t="s">
        <v>51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5" sqref="C5:F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368</v>
      </c>
      <c r="B2" s="5" t="s">
        <v>373</v>
      </c>
      <c r="C2" s="5" t="s">
        <v>369</v>
      </c>
      <c r="D2" s="5" t="s">
        <v>370</v>
      </c>
      <c r="E2" s="5" t="s">
        <v>371</v>
      </c>
      <c r="F2" s="5" t="s">
        <v>372</v>
      </c>
      <c r="G2" s="4" t="s">
        <v>395</v>
      </c>
      <c r="H2" s="4"/>
      <c r="I2" s="4" t="s">
        <v>396</v>
      </c>
      <c r="J2" s="4"/>
      <c r="K2" s="20" t="s">
        <v>397</v>
      </c>
      <c r="L2" s="51" t="s">
        <v>398</v>
      </c>
      <c r="M2" s="23" t="s">
        <v>399</v>
      </c>
    </row>
    <row r="3" s="1" customFormat="1" ht="16.5" spans="1:13">
      <c r="A3" s="4"/>
      <c r="B3" s="21"/>
      <c r="C3" s="21"/>
      <c r="D3" s="21"/>
      <c r="E3" s="21"/>
      <c r="F3" s="21"/>
      <c r="G3" s="4" t="s">
        <v>400</v>
      </c>
      <c r="H3" s="4" t="s">
        <v>401</v>
      </c>
      <c r="I3" s="4" t="s">
        <v>400</v>
      </c>
      <c r="J3" s="4" t="s">
        <v>401</v>
      </c>
      <c r="K3" s="22"/>
      <c r="L3" s="52"/>
      <c r="M3" s="24"/>
    </row>
    <row r="4" spans="1:13">
      <c r="A4" s="7">
        <v>1</v>
      </c>
      <c r="B4" s="7"/>
      <c r="C4" s="8">
        <v>260321297</v>
      </c>
      <c r="D4" s="7" t="s">
        <v>384</v>
      </c>
      <c r="E4" s="7" t="s">
        <v>385</v>
      </c>
      <c r="F4" s="7" t="s">
        <v>62</v>
      </c>
      <c r="G4" s="9">
        <v>-1</v>
      </c>
      <c r="H4" s="50">
        <v>-0.5</v>
      </c>
      <c r="I4" s="50">
        <v>-1.5</v>
      </c>
      <c r="J4" s="50">
        <v>0</v>
      </c>
      <c r="K4" s="9" t="s">
        <v>402</v>
      </c>
      <c r="L4" s="9" t="s">
        <v>387</v>
      </c>
      <c r="M4" s="9" t="s">
        <v>387</v>
      </c>
    </row>
    <row r="5" spans="1:13">
      <c r="A5" s="7">
        <v>2</v>
      </c>
      <c r="B5" s="7"/>
      <c r="C5" s="8">
        <v>260321296</v>
      </c>
      <c r="D5" s="7" t="s">
        <v>384</v>
      </c>
      <c r="E5" s="7" t="s">
        <v>385</v>
      </c>
      <c r="F5" s="7" t="s">
        <v>62</v>
      </c>
      <c r="G5" s="9">
        <v>-1</v>
      </c>
      <c r="H5" s="50">
        <v>0</v>
      </c>
      <c r="I5" s="50">
        <v>-2.5</v>
      </c>
      <c r="J5" s="50">
        <v>0</v>
      </c>
      <c r="K5" s="9" t="s">
        <v>403</v>
      </c>
      <c r="L5" s="9" t="s">
        <v>387</v>
      </c>
      <c r="M5" s="9" t="s">
        <v>387</v>
      </c>
    </row>
    <row r="6" spans="1:13">
      <c r="A6" s="7">
        <v>3</v>
      </c>
      <c r="B6" s="7"/>
      <c r="C6" s="8" t="s">
        <v>388</v>
      </c>
      <c r="D6" s="7" t="s">
        <v>384</v>
      </c>
      <c r="E6" s="7" t="s">
        <v>389</v>
      </c>
      <c r="F6" s="7" t="s">
        <v>62</v>
      </c>
      <c r="G6" s="9">
        <v>0</v>
      </c>
      <c r="H6" s="50">
        <v>-0.5</v>
      </c>
      <c r="I6" s="50">
        <v>-1.5</v>
      </c>
      <c r="J6" s="50">
        <v>-0.5</v>
      </c>
      <c r="K6" s="9" t="s">
        <v>404</v>
      </c>
      <c r="L6" s="9" t="s">
        <v>387</v>
      </c>
      <c r="M6" s="9" t="s">
        <v>387</v>
      </c>
    </row>
    <row r="7" spans="1:13">
      <c r="A7" s="7">
        <v>4</v>
      </c>
      <c r="B7" s="7"/>
      <c r="C7" s="8" t="s">
        <v>390</v>
      </c>
      <c r="D7" s="7" t="s">
        <v>384</v>
      </c>
      <c r="E7" s="7" t="s">
        <v>389</v>
      </c>
      <c r="F7" s="7" t="s">
        <v>62</v>
      </c>
      <c r="G7" s="9">
        <v>-0.5</v>
      </c>
      <c r="H7" s="50">
        <v>-0.5</v>
      </c>
      <c r="I7" s="50">
        <v>-1.5</v>
      </c>
      <c r="J7" s="50">
        <v>-0.5</v>
      </c>
      <c r="K7" s="9" t="s">
        <v>405</v>
      </c>
      <c r="L7" s="9" t="s">
        <v>387</v>
      </c>
      <c r="M7" s="9" t="s">
        <v>387</v>
      </c>
    </row>
    <row r="8" spans="1:13">
      <c r="A8" s="7"/>
      <c r="B8" s="7"/>
      <c r="C8" s="8"/>
      <c r="D8" s="7"/>
      <c r="E8" s="7"/>
      <c r="F8" s="7"/>
      <c r="G8" s="9"/>
      <c r="H8" s="50"/>
      <c r="I8" s="50"/>
      <c r="J8" s="50"/>
      <c r="K8" s="9"/>
      <c r="L8" s="9"/>
      <c r="M8" s="9"/>
    </row>
    <row r="9" spans="1:13">
      <c r="A9" s="7"/>
      <c r="B9" s="7"/>
      <c r="C9" s="8"/>
      <c r="D9" s="7"/>
      <c r="E9" s="7"/>
      <c r="F9" s="7"/>
      <c r="G9" s="9"/>
      <c r="H9" s="50"/>
      <c r="I9" s="50"/>
      <c r="J9" s="50"/>
      <c r="K9" s="9"/>
      <c r="L9" s="9"/>
      <c r="M9" s="9"/>
    </row>
    <row r="10" spans="1:13">
      <c r="A10" s="7"/>
      <c r="B10" s="7"/>
      <c r="C10" s="8"/>
      <c r="D10" s="7"/>
      <c r="E10" s="7"/>
      <c r="F10" s="7"/>
      <c r="G10" s="9"/>
      <c r="H10" s="50"/>
      <c r="I10" s="50"/>
      <c r="J10" s="50"/>
      <c r="K10" s="9"/>
      <c r="L10" s="9"/>
      <c r="M10" s="9"/>
    </row>
    <row r="11" spans="1:13">
      <c r="A11" s="10"/>
      <c r="B11" s="10"/>
      <c r="C11" s="10"/>
      <c r="D11" s="10"/>
      <c r="E11" s="10"/>
      <c r="F11" s="10"/>
      <c r="G11" s="9"/>
      <c r="H11" s="50"/>
      <c r="I11" s="50"/>
      <c r="J11" s="50"/>
      <c r="K11" s="9"/>
      <c r="L11" s="10"/>
      <c r="M11" s="10"/>
    </row>
    <row r="12" s="2" customFormat="1" ht="18.75" spans="1:13">
      <c r="A12" s="11" t="s">
        <v>391</v>
      </c>
      <c r="B12" s="12"/>
      <c r="C12" s="12"/>
      <c r="D12" s="12"/>
      <c r="E12" s="13"/>
      <c r="F12" s="14"/>
      <c r="G12" s="15"/>
      <c r="H12" s="11" t="s">
        <v>392</v>
      </c>
      <c r="I12" s="12"/>
      <c r="J12" s="12"/>
      <c r="K12" s="13"/>
      <c r="L12" s="53"/>
      <c r="M12" s="19"/>
    </row>
    <row r="13" ht="32" customHeight="1" spans="1:13">
      <c r="A13" s="16" t="s">
        <v>406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L4:M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408</v>
      </c>
      <c r="B2" s="5" t="s">
        <v>373</v>
      </c>
      <c r="C2" s="5" t="s">
        <v>369</v>
      </c>
      <c r="D2" s="5" t="s">
        <v>370</v>
      </c>
      <c r="E2" s="5" t="s">
        <v>371</v>
      </c>
      <c r="F2" s="5" t="s">
        <v>372</v>
      </c>
      <c r="G2" s="31" t="s">
        <v>409</v>
      </c>
      <c r="H2" s="32"/>
      <c r="I2" s="48"/>
      <c r="J2" s="31" t="s">
        <v>410</v>
      </c>
      <c r="K2" s="32"/>
      <c r="L2" s="48"/>
      <c r="M2" s="31" t="s">
        <v>411</v>
      </c>
      <c r="N2" s="32"/>
      <c r="O2" s="48"/>
      <c r="P2" s="31" t="s">
        <v>412</v>
      </c>
      <c r="Q2" s="32"/>
      <c r="R2" s="48"/>
      <c r="S2" s="32" t="s">
        <v>413</v>
      </c>
      <c r="T2" s="32"/>
      <c r="U2" s="48"/>
      <c r="V2" s="26" t="s">
        <v>414</v>
      </c>
      <c r="W2" s="26" t="s">
        <v>382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415</v>
      </c>
      <c r="H3" s="4" t="s">
        <v>67</v>
      </c>
      <c r="I3" s="4" t="s">
        <v>373</v>
      </c>
      <c r="J3" s="4" t="s">
        <v>415</v>
      </c>
      <c r="K3" s="4" t="s">
        <v>67</v>
      </c>
      <c r="L3" s="4" t="s">
        <v>373</v>
      </c>
      <c r="M3" s="4" t="s">
        <v>415</v>
      </c>
      <c r="N3" s="4" t="s">
        <v>67</v>
      </c>
      <c r="O3" s="4" t="s">
        <v>373</v>
      </c>
      <c r="P3" s="4" t="s">
        <v>415</v>
      </c>
      <c r="Q3" s="4" t="s">
        <v>67</v>
      </c>
      <c r="R3" s="4" t="s">
        <v>373</v>
      </c>
      <c r="S3" s="4" t="s">
        <v>415</v>
      </c>
      <c r="T3" s="4" t="s">
        <v>67</v>
      </c>
      <c r="U3" s="4" t="s">
        <v>373</v>
      </c>
      <c r="V3" s="49"/>
      <c r="W3" s="49"/>
    </row>
    <row r="4" spans="1:23">
      <c r="A4" s="34" t="s">
        <v>416</v>
      </c>
      <c r="B4" s="35" t="s">
        <v>417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418</v>
      </c>
      <c r="H5" s="32"/>
      <c r="I5" s="48"/>
      <c r="J5" s="31" t="s">
        <v>419</v>
      </c>
      <c r="K5" s="32"/>
      <c r="L5" s="48"/>
      <c r="M5" s="31" t="s">
        <v>420</v>
      </c>
      <c r="N5" s="32"/>
      <c r="O5" s="48"/>
      <c r="P5" s="31" t="s">
        <v>421</v>
      </c>
      <c r="Q5" s="32"/>
      <c r="R5" s="48"/>
      <c r="S5" s="32" t="s">
        <v>422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415</v>
      </c>
      <c r="H6" s="4" t="s">
        <v>67</v>
      </c>
      <c r="I6" s="4" t="s">
        <v>373</v>
      </c>
      <c r="J6" s="4" t="s">
        <v>415</v>
      </c>
      <c r="K6" s="4" t="s">
        <v>67</v>
      </c>
      <c r="L6" s="4" t="s">
        <v>373</v>
      </c>
      <c r="M6" s="4" t="s">
        <v>415</v>
      </c>
      <c r="N6" s="4" t="s">
        <v>67</v>
      </c>
      <c r="O6" s="4" t="s">
        <v>373</v>
      </c>
      <c r="P6" s="4" t="s">
        <v>415</v>
      </c>
      <c r="Q6" s="4" t="s">
        <v>67</v>
      </c>
      <c r="R6" s="4" t="s">
        <v>373</v>
      </c>
      <c r="S6" s="4" t="s">
        <v>415</v>
      </c>
      <c r="T6" s="4" t="s">
        <v>67</v>
      </c>
      <c r="U6" s="4" t="s">
        <v>373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423</v>
      </c>
      <c r="B11" s="12"/>
      <c r="C11" s="12"/>
      <c r="D11" s="12"/>
      <c r="E11" s="13"/>
      <c r="F11" s="14"/>
      <c r="G11" s="15"/>
      <c r="H11" s="30"/>
      <c r="I11" s="30"/>
      <c r="J11" s="11" t="s">
        <v>424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425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427</v>
      </c>
      <c r="B2" s="26" t="s">
        <v>369</v>
      </c>
      <c r="C2" s="26" t="s">
        <v>370</v>
      </c>
      <c r="D2" s="26" t="s">
        <v>371</v>
      </c>
      <c r="E2" s="26" t="s">
        <v>372</v>
      </c>
      <c r="F2" s="26" t="s">
        <v>373</v>
      </c>
      <c r="G2" s="25" t="s">
        <v>428</v>
      </c>
      <c r="H2" s="25" t="s">
        <v>429</v>
      </c>
      <c r="I2" s="25" t="s">
        <v>430</v>
      </c>
      <c r="J2" s="25" t="s">
        <v>429</v>
      </c>
      <c r="K2" s="25" t="s">
        <v>431</v>
      </c>
      <c r="L2" s="25" t="s">
        <v>429</v>
      </c>
      <c r="M2" s="26" t="s">
        <v>414</v>
      </c>
      <c r="N2" s="26" t="s">
        <v>382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427</v>
      </c>
      <c r="B4" s="28" t="s">
        <v>432</v>
      </c>
      <c r="C4" s="28" t="s">
        <v>415</v>
      </c>
      <c r="D4" s="28" t="s">
        <v>371</v>
      </c>
      <c r="E4" s="26" t="s">
        <v>372</v>
      </c>
      <c r="F4" s="26" t="s">
        <v>373</v>
      </c>
      <c r="G4" s="25" t="s">
        <v>428</v>
      </c>
      <c r="H4" s="25" t="s">
        <v>429</v>
      </c>
      <c r="I4" s="25" t="s">
        <v>430</v>
      </c>
      <c r="J4" s="25" t="s">
        <v>429</v>
      </c>
      <c r="K4" s="25" t="s">
        <v>431</v>
      </c>
      <c r="L4" s="25" t="s">
        <v>429</v>
      </c>
      <c r="M4" s="26" t="s">
        <v>414</v>
      </c>
      <c r="N4" s="26" t="s">
        <v>382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433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423</v>
      </c>
      <c r="B11" s="12"/>
      <c r="C11" s="12"/>
      <c r="D11" s="13"/>
      <c r="E11" s="14"/>
      <c r="F11" s="30"/>
      <c r="G11" s="15"/>
      <c r="H11" s="30"/>
      <c r="I11" s="11" t="s">
        <v>434</v>
      </c>
      <c r="J11" s="12"/>
      <c r="K11" s="12"/>
      <c r="L11" s="12"/>
      <c r="M11" s="12"/>
      <c r="N11" s="19"/>
    </row>
    <row r="12" ht="48" customHeight="1" spans="1:14">
      <c r="A12" s="16" t="s">
        <v>435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368</v>
      </c>
      <c r="B2" s="5" t="s">
        <v>373</v>
      </c>
      <c r="C2" s="5" t="s">
        <v>415</v>
      </c>
      <c r="D2" s="5" t="s">
        <v>371</v>
      </c>
      <c r="E2" s="5" t="s">
        <v>372</v>
      </c>
      <c r="F2" s="4" t="s">
        <v>437</v>
      </c>
      <c r="G2" s="4" t="s">
        <v>396</v>
      </c>
      <c r="H2" s="20" t="s">
        <v>397</v>
      </c>
      <c r="I2" s="23" t="s">
        <v>399</v>
      </c>
    </row>
    <row r="3" s="1" customFormat="1" ht="16.5" spans="1:9">
      <c r="A3" s="4"/>
      <c r="B3" s="21"/>
      <c r="C3" s="21"/>
      <c r="D3" s="21"/>
      <c r="E3" s="21"/>
      <c r="F3" s="4" t="s">
        <v>438</v>
      </c>
      <c r="G3" s="4" t="s">
        <v>400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439</v>
      </c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440</v>
      </c>
      <c r="B12" s="12"/>
      <c r="C12" s="12"/>
      <c r="D12" s="13"/>
      <c r="E12" s="14"/>
      <c r="F12" s="11" t="s">
        <v>441</v>
      </c>
      <c r="G12" s="12"/>
      <c r="H12" s="13"/>
      <c r="I12" s="19"/>
    </row>
    <row r="13" ht="32" customHeight="1" spans="1:9">
      <c r="A13" s="16" t="s">
        <v>442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7"/>
  <sheetViews>
    <sheetView workbookViewId="0">
      <selection activeCell="H18" sqref="H18"/>
    </sheetView>
  </sheetViews>
  <sheetFormatPr defaultColWidth="9" defaultRowHeight="14.25" outlineLevelRow="6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408</v>
      </c>
      <c r="B2" s="5" t="s">
        <v>373</v>
      </c>
      <c r="C2" s="5" t="s">
        <v>369</v>
      </c>
      <c r="D2" s="5" t="s">
        <v>370</v>
      </c>
      <c r="E2" s="5" t="s">
        <v>371</v>
      </c>
      <c r="F2" s="5" t="s">
        <v>372</v>
      </c>
      <c r="G2" s="4" t="s">
        <v>444</v>
      </c>
      <c r="H2" s="4" t="s">
        <v>445</v>
      </c>
      <c r="I2" s="4" t="s">
        <v>446</v>
      </c>
      <c r="J2" s="4" t="s">
        <v>447</v>
      </c>
      <c r="K2" s="5" t="s">
        <v>414</v>
      </c>
      <c r="L2" s="5" t="s">
        <v>382</v>
      </c>
    </row>
    <row r="3" spans="1:12">
      <c r="A3" s="6" t="s">
        <v>416</v>
      </c>
      <c r="B3" s="7" t="s">
        <v>150</v>
      </c>
      <c r="C3" s="8">
        <v>260321296</v>
      </c>
      <c r="D3" s="7" t="s">
        <v>384</v>
      </c>
      <c r="E3" s="7" t="s">
        <v>385</v>
      </c>
      <c r="F3" s="7" t="s">
        <v>62</v>
      </c>
      <c r="G3" s="9" t="s">
        <v>448</v>
      </c>
      <c r="H3" s="9" t="s">
        <v>449</v>
      </c>
      <c r="I3" s="18"/>
      <c r="J3" s="18"/>
      <c r="K3" s="9" t="s">
        <v>386</v>
      </c>
      <c r="L3" s="9" t="s">
        <v>387</v>
      </c>
    </row>
    <row r="4" spans="1:12">
      <c r="A4" s="6" t="s">
        <v>450</v>
      </c>
      <c r="B4" s="7" t="s">
        <v>150</v>
      </c>
      <c r="C4" s="8" t="s">
        <v>388</v>
      </c>
      <c r="D4" s="7" t="s">
        <v>384</v>
      </c>
      <c r="E4" s="7" t="s">
        <v>389</v>
      </c>
      <c r="F4" s="7" t="s">
        <v>62</v>
      </c>
      <c r="G4" s="9" t="s">
        <v>451</v>
      </c>
      <c r="H4" s="9" t="s">
        <v>452</v>
      </c>
      <c r="I4" s="18"/>
      <c r="J4" s="18"/>
      <c r="K4" s="9" t="s">
        <v>386</v>
      </c>
      <c r="L4" s="9" t="s">
        <v>387</v>
      </c>
    </row>
    <row r="5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="2" customFormat="1" ht="18.75" spans="1:12">
      <c r="A6" s="11" t="s">
        <v>391</v>
      </c>
      <c r="B6" s="12"/>
      <c r="C6" s="12"/>
      <c r="D6" s="12"/>
      <c r="E6" s="13"/>
      <c r="F6" s="14"/>
      <c r="G6" s="15"/>
      <c r="H6" s="11" t="s">
        <v>453</v>
      </c>
      <c r="I6" s="12"/>
      <c r="J6" s="12"/>
      <c r="K6" s="12"/>
      <c r="L6" s="19"/>
    </row>
    <row r="7" ht="67" customHeight="1" spans="1:12">
      <c r="A7" s="16" t="s">
        <v>454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</row>
  </sheetData>
  <mergeCells count="5">
    <mergeCell ref="A1:J1"/>
    <mergeCell ref="A6:E6"/>
    <mergeCell ref="F6:G6"/>
    <mergeCell ref="H6:J6"/>
    <mergeCell ref="A7:L7"/>
  </mergeCells>
  <dataValidations count="1">
    <dataValidation type="list" allowBlank="1" showInputMessage="1" showErrorMessage="1" sqref="L3:L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8" workbookViewId="0">
      <selection activeCell="A51" sqref="A51:K51"/>
    </sheetView>
  </sheetViews>
  <sheetFormatPr defaultColWidth="10.3333333333333" defaultRowHeight="16.5" customHeight="1"/>
  <cols>
    <col min="1" max="1" width="11.0833333333333" style="188" customWidth="1"/>
    <col min="2" max="9" width="10.3333333333333" style="188"/>
    <col min="10" max="10" width="8.83333333333333" style="188" customWidth="1"/>
    <col min="11" max="11" width="12" style="188" customWidth="1"/>
    <col min="12" max="16384" width="10.3333333333333" style="188"/>
  </cols>
  <sheetData>
    <row r="1" s="188" customFormat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="188" customFormat="1" ht="15" spans="1:11">
      <c r="A2" s="190" t="s">
        <v>53</v>
      </c>
      <c r="B2" s="97" t="s">
        <v>54</v>
      </c>
      <c r="C2" s="97"/>
      <c r="D2" s="191" t="s">
        <v>55</v>
      </c>
      <c r="E2" s="191"/>
      <c r="F2" s="97" t="s">
        <v>56</v>
      </c>
      <c r="G2" s="97"/>
      <c r="H2" s="192" t="s">
        <v>57</v>
      </c>
      <c r="I2" s="275" t="s">
        <v>56</v>
      </c>
      <c r="J2" s="275"/>
      <c r="K2" s="276"/>
    </row>
    <row r="3" s="188" customFormat="1" ht="14.25" spans="1:11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s="188" customFormat="1" ht="14.25" spans="1:11">
      <c r="A4" s="199" t="s">
        <v>61</v>
      </c>
      <c r="B4" s="200" t="s">
        <v>62</v>
      </c>
      <c r="C4" s="201"/>
      <c r="D4" s="199" t="s">
        <v>63</v>
      </c>
      <c r="E4" s="202"/>
      <c r="F4" s="203">
        <v>46147</v>
      </c>
      <c r="G4" s="204"/>
      <c r="H4" s="199" t="s">
        <v>64</v>
      </c>
      <c r="I4" s="202"/>
      <c r="J4" s="228" t="s">
        <v>65</v>
      </c>
      <c r="K4" s="277" t="s">
        <v>66</v>
      </c>
    </row>
    <row r="5" s="188" customFormat="1" ht="14.25" spans="1:11">
      <c r="A5" s="205" t="s">
        <v>67</v>
      </c>
      <c r="B5" s="200" t="s">
        <v>68</v>
      </c>
      <c r="C5" s="201"/>
      <c r="D5" s="199" t="s">
        <v>69</v>
      </c>
      <c r="E5" s="202"/>
      <c r="F5" s="203">
        <v>46124</v>
      </c>
      <c r="G5" s="204"/>
      <c r="H5" s="199" t="s">
        <v>70</v>
      </c>
      <c r="I5" s="202"/>
      <c r="J5" s="228" t="s">
        <v>65</v>
      </c>
      <c r="K5" s="277" t="s">
        <v>66</v>
      </c>
    </row>
    <row r="6" s="188" customFormat="1" ht="14.25" spans="1:11">
      <c r="A6" s="199" t="s">
        <v>71</v>
      </c>
      <c r="B6" s="208">
        <v>2</v>
      </c>
      <c r="C6" s="209">
        <v>8</v>
      </c>
      <c r="D6" s="205" t="s">
        <v>72</v>
      </c>
      <c r="E6" s="230"/>
      <c r="F6" s="203">
        <v>46130</v>
      </c>
      <c r="G6" s="204"/>
      <c r="H6" s="199" t="s">
        <v>73</v>
      </c>
      <c r="I6" s="202"/>
      <c r="J6" s="228" t="s">
        <v>65</v>
      </c>
      <c r="K6" s="277" t="s">
        <v>66</v>
      </c>
    </row>
    <row r="7" s="188" customFormat="1" ht="14.25" spans="1:11">
      <c r="A7" s="199" t="s">
        <v>74</v>
      </c>
      <c r="B7" s="211" t="s">
        <v>75</v>
      </c>
      <c r="C7" s="212"/>
      <c r="D7" s="205" t="s">
        <v>76</v>
      </c>
      <c r="E7" s="229"/>
      <c r="F7" s="203">
        <v>46134</v>
      </c>
      <c r="G7" s="204"/>
      <c r="H7" s="199" t="s">
        <v>77</v>
      </c>
      <c r="I7" s="202"/>
      <c r="J7" s="228" t="s">
        <v>65</v>
      </c>
      <c r="K7" s="277" t="s">
        <v>66</v>
      </c>
    </row>
    <row r="8" s="188" customFormat="1" ht="15" spans="1:11">
      <c r="A8" s="214" t="s">
        <v>78</v>
      </c>
      <c r="B8" s="215"/>
      <c r="C8" s="216"/>
      <c r="D8" s="217" t="s">
        <v>79</v>
      </c>
      <c r="E8" s="218"/>
      <c r="F8" s="219">
        <v>46135</v>
      </c>
      <c r="G8" s="220"/>
      <c r="H8" s="217" t="s">
        <v>80</v>
      </c>
      <c r="I8" s="218"/>
      <c r="J8" s="236" t="s">
        <v>65</v>
      </c>
      <c r="K8" s="286" t="s">
        <v>66</v>
      </c>
    </row>
    <row r="9" s="188" customFormat="1" ht="15" spans="1:11">
      <c r="A9" s="302" t="s">
        <v>81</v>
      </c>
      <c r="B9" s="303"/>
      <c r="C9" s="303"/>
      <c r="D9" s="303"/>
      <c r="E9" s="303"/>
      <c r="F9" s="303"/>
      <c r="G9" s="303"/>
      <c r="H9" s="303"/>
      <c r="I9" s="303"/>
      <c r="J9" s="303"/>
      <c r="K9" s="354"/>
    </row>
    <row r="10" s="188" customFormat="1" ht="15" spans="1:11">
      <c r="A10" s="304" t="s">
        <v>82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55"/>
    </row>
    <row r="11" s="188" customFormat="1" ht="14.25" spans="1:11">
      <c r="A11" s="306" t="s">
        <v>83</v>
      </c>
      <c r="B11" s="307" t="s">
        <v>84</v>
      </c>
      <c r="C11" s="308" t="s">
        <v>85</v>
      </c>
      <c r="D11" s="309"/>
      <c r="E11" s="310" t="s">
        <v>86</v>
      </c>
      <c r="F11" s="307" t="s">
        <v>84</v>
      </c>
      <c r="G11" s="308" t="s">
        <v>85</v>
      </c>
      <c r="H11" s="308" t="s">
        <v>87</v>
      </c>
      <c r="I11" s="310" t="s">
        <v>88</v>
      </c>
      <c r="J11" s="307" t="s">
        <v>84</v>
      </c>
      <c r="K11" s="356" t="s">
        <v>85</v>
      </c>
    </row>
    <row r="12" s="188" customFormat="1" ht="14.25" spans="1:11">
      <c r="A12" s="205" t="s">
        <v>89</v>
      </c>
      <c r="B12" s="227" t="s">
        <v>84</v>
      </c>
      <c r="C12" s="228" t="s">
        <v>85</v>
      </c>
      <c r="D12" s="229"/>
      <c r="E12" s="230" t="s">
        <v>90</v>
      </c>
      <c r="F12" s="227" t="s">
        <v>84</v>
      </c>
      <c r="G12" s="228" t="s">
        <v>85</v>
      </c>
      <c r="H12" s="228" t="s">
        <v>87</v>
      </c>
      <c r="I12" s="230" t="s">
        <v>91</v>
      </c>
      <c r="J12" s="227" t="s">
        <v>84</v>
      </c>
      <c r="K12" s="277" t="s">
        <v>85</v>
      </c>
    </row>
    <row r="13" s="188" customFormat="1" ht="14.25" spans="1:11">
      <c r="A13" s="205" t="s">
        <v>92</v>
      </c>
      <c r="B13" s="227" t="s">
        <v>84</v>
      </c>
      <c r="C13" s="228" t="s">
        <v>85</v>
      </c>
      <c r="D13" s="229"/>
      <c r="E13" s="230" t="s">
        <v>93</v>
      </c>
      <c r="F13" s="228" t="s">
        <v>94</v>
      </c>
      <c r="G13" s="228" t="s">
        <v>95</v>
      </c>
      <c r="H13" s="228" t="s">
        <v>87</v>
      </c>
      <c r="I13" s="230" t="s">
        <v>96</v>
      </c>
      <c r="J13" s="227" t="s">
        <v>84</v>
      </c>
      <c r="K13" s="277" t="s">
        <v>85</v>
      </c>
    </row>
    <row r="14" s="188" customFormat="1" ht="15" spans="1:11">
      <c r="A14" s="217" t="s">
        <v>97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9"/>
    </row>
    <row r="15" s="188" customFormat="1" ht="15" spans="1:11">
      <c r="A15" s="304" t="s">
        <v>98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55"/>
    </row>
    <row r="16" s="188" customFormat="1" ht="14.25" spans="1:11">
      <c r="A16" s="311" t="s">
        <v>99</v>
      </c>
      <c r="B16" s="308" t="s">
        <v>94</v>
      </c>
      <c r="C16" s="308" t="s">
        <v>95</v>
      </c>
      <c r="D16" s="312"/>
      <c r="E16" s="313" t="s">
        <v>100</v>
      </c>
      <c r="F16" s="308" t="s">
        <v>94</v>
      </c>
      <c r="G16" s="308" t="s">
        <v>95</v>
      </c>
      <c r="H16" s="314"/>
      <c r="I16" s="313" t="s">
        <v>101</v>
      </c>
      <c r="J16" s="308" t="s">
        <v>94</v>
      </c>
      <c r="K16" s="356" t="s">
        <v>95</v>
      </c>
    </row>
    <row r="17" s="188" customFormat="1" customHeight="1" spans="1:22">
      <c r="A17" s="210" t="s">
        <v>102</v>
      </c>
      <c r="B17" s="228" t="s">
        <v>94</v>
      </c>
      <c r="C17" s="228" t="s">
        <v>95</v>
      </c>
      <c r="D17" s="315"/>
      <c r="E17" s="251" t="s">
        <v>103</v>
      </c>
      <c r="F17" s="228" t="s">
        <v>94</v>
      </c>
      <c r="G17" s="228" t="s">
        <v>95</v>
      </c>
      <c r="H17" s="316"/>
      <c r="I17" s="251" t="s">
        <v>104</v>
      </c>
      <c r="J17" s="228" t="s">
        <v>94</v>
      </c>
      <c r="K17" s="277" t="s">
        <v>95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s="188" customFormat="1" ht="18" customHeight="1" spans="1:11">
      <c r="A18" s="317" t="s">
        <v>105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8"/>
    </row>
    <row r="19" s="300" customFormat="1" ht="18" customHeight="1" spans="1:11">
      <c r="A19" s="304" t="s">
        <v>106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55"/>
    </row>
    <row r="20" s="188" customFormat="1" customHeight="1" spans="1:11">
      <c r="A20" s="319" t="s">
        <v>107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9"/>
    </row>
    <row r="21" s="188" customFormat="1" ht="21.75" customHeight="1" spans="1:11">
      <c r="A21" s="321" t="s">
        <v>108</v>
      </c>
      <c r="B21" s="322" t="s">
        <v>109</v>
      </c>
      <c r="C21" s="322" t="s">
        <v>110</v>
      </c>
      <c r="D21" s="322" t="s">
        <v>111</v>
      </c>
      <c r="E21" s="322" t="s">
        <v>112</v>
      </c>
      <c r="F21" s="322" t="s">
        <v>113</v>
      </c>
      <c r="G21" s="322" t="s">
        <v>114</v>
      </c>
      <c r="H21" s="322" t="s">
        <v>115</v>
      </c>
      <c r="I21" s="322" t="s">
        <v>116</v>
      </c>
      <c r="J21" s="251"/>
      <c r="K21" s="289" t="s">
        <v>117</v>
      </c>
    </row>
    <row r="22" s="188" customFormat="1" customHeight="1" spans="1:11">
      <c r="A22" s="323" t="s">
        <v>118</v>
      </c>
      <c r="B22" s="324">
        <v>1</v>
      </c>
      <c r="C22" s="324">
        <v>1</v>
      </c>
      <c r="D22" s="324">
        <v>1</v>
      </c>
      <c r="E22" s="324">
        <v>1</v>
      </c>
      <c r="F22" s="324">
        <v>1</v>
      </c>
      <c r="G22" s="324">
        <v>1</v>
      </c>
      <c r="H22" s="324">
        <v>1</v>
      </c>
      <c r="I22" s="324">
        <v>1</v>
      </c>
      <c r="J22" s="325"/>
      <c r="K22" s="360" t="s">
        <v>119</v>
      </c>
    </row>
    <row r="23" s="188" customFormat="1" customHeight="1" spans="1:11">
      <c r="A23" s="323" t="s">
        <v>120</v>
      </c>
      <c r="B23" s="324">
        <v>1</v>
      </c>
      <c r="C23" s="324">
        <v>1</v>
      </c>
      <c r="D23" s="324">
        <v>1</v>
      </c>
      <c r="E23" s="324">
        <v>1</v>
      </c>
      <c r="F23" s="324">
        <v>1</v>
      </c>
      <c r="G23" s="324">
        <v>1</v>
      </c>
      <c r="H23" s="324">
        <v>1</v>
      </c>
      <c r="I23" s="324">
        <v>1</v>
      </c>
      <c r="J23" s="325"/>
      <c r="K23" s="360" t="s">
        <v>119</v>
      </c>
    </row>
    <row r="24" s="188" customFormat="1" customHeight="1" spans="1:11">
      <c r="A24" s="323"/>
      <c r="B24" s="324"/>
      <c r="C24" s="324"/>
      <c r="D24" s="324"/>
      <c r="E24" s="324"/>
      <c r="F24" s="324"/>
      <c r="G24" s="324"/>
      <c r="H24" s="325"/>
      <c r="I24" s="325"/>
      <c r="J24" s="325"/>
      <c r="K24" s="360"/>
    </row>
    <row r="25" s="188" customFormat="1" customHeight="1" spans="1:11">
      <c r="A25" s="323"/>
      <c r="B25" s="324"/>
      <c r="C25" s="324"/>
      <c r="D25" s="324"/>
      <c r="E25" s="324"/>
      <c r="F25" s="324"/>
      <c r="G25" s="324"/>
      <c r="H25" s="325"/>
      <c r="I25" s="325"/>
      <c r="J25" s="325"/>
      <c r="K25" s="360"/>
    </row>
    <row r="26" s="188" customFormat="1" customHeight="1" spans="1:11">
      <c r="A26" s="326"/>
      <c r="B26" s="325"/>
      <c r="C26" s="325"/>
      <c r="D26" s="325"/>
      <c r="E26" s="325"/>
      <c r="F26" s="325"/>
      <c r="G26" s="325"/>
      <c r="H26" s="325"/>
      <c r="I26" s="325"/>
      <c r="J26" s="325"/>
      <c r="K26" s="361"/>
    </row>
    <row r="27" s="188" customFormat="1" customHeight="1" spans="1:11">
      <c r="A27" s="327"/>
      <c r="B27" s="325"/>
      <c r="C27" s="325"/>
      <c r="D27" s="325"/>
      <c r="E27" s="325"/>
      <c r="F27" s="325"/>
      <c r="G27" s="325"/>
      <c r="H27" s="325"/>
      <c r="I27" s="325"/>
      <c r="J27" s="325"/>
      <c r="K27" s="361"/>
    </row>
    <row r="28" s="188" customFormat="1" customHeight="1" spans="1:11">
      <c r="A28" s="327"/>
      <c r="B28" s="325"/>
      <c r="C28" s="325"/>
      <c r="D28" s="325"/>
      <c r="E28" s="325"/>
      <c r="F28" s="325"/>
      <c r="G28" s="325"/>
      <c r="H28" s="325"/>
      <c r="I28" s="325"/>
      <c r="J28" s="325"/>
      <c r="K28" s="361"/>
    </row>
    <row r="29" s="188" customFormat="1" ht="18" customHeight="1" spans="1:11">
      <c r="A29" s="328" t="s">
        <v>121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62"/>
    </row>
    <row r="30" s="188" customFormat="1" ht="18.75" customHeight="1" spans="1:11">
      <c r="A30" s="330" t="s">
        <v>122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3"/>
    </row>
    <row r="31" s="188" customFormat="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4"/>
    </row>
    <row r="32" s="188" customFormat="1" ht="18" customHeight="1" spans="1:11">
      <c r="A32" s="328" t="s">
        <v>123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2"/>
    </row>
    <row r="33" s="188" customFormat="1" ht="14.25" spans="1:11">
      <c r="A33" s="334" t="s">
        <v>124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5"/>
    </row>
    <row r="34" s="188" customFormat="1" ht="15" spans="1:11">
      <c r="A34" s="109" t="s">
        <v>125</v>
      </c>
      <c r="B34" s="111"/>
      <c r="C34" s="228" t="s">
        <v>65</v>
      </c>
      <c r="D34" s="228" t="s">
        <v>66</v>
      </c>
      <c r="E34" s="336" t="s">
        <v>126</v>
      </c>
      <c r="F34" s="337"/>
      <c r="G34" s="337"/>
      <c r="H34" s="337"/>
      <c r="I34" s="337"/>
      <c r="J34" s="337"/>
      <c r="K34" s="366"/>
    </row>
    <row r="35" s="188" customFormat="1" ht="15" spans="1:11">
      <c r="A35" s="338" t="s">
        <v>127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188" customFormat="1" ht="14.25" spans="1:11">
      <c r="A36" s="339" t="s">
        <v>128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67"/>
    </row>
    <row r="37" s="188" customFormat="1" ht="14.25" spans="1:11">
      <c r="A37" s="339" t="s">
        <v>129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67"/>
    </row>
    <row r="38" s="188" customFormat="1" ht="14.25" spans="1:11">
      <c r="A38" s="339" t="s">
        <v>130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68"/>
    </row>
    <row r="39" s="188" customFormat="1" ht="14.25" spans="1:11">
      <c r="A39" s="342" t="s">
        <v>131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92"/>
    </row>
    <row r="40" s="188" customFormat="1" ht="14.25" spans="1:11">
      <c r="A40" s="342"/>
      <c r="B40" s="259"/>
      <c r="C40" s="259"/>
      <c r="D40" s="259"/>
      <c r="E40" s="259"/>
      <c r="F40" s="259"/>
      <c r="G40" s="259"/>
      <c r="H40" s="259"/>
      <c r="I40" s="259"/>
      <c r="J40" s="259"/>
      <c r="K40" s="292"/>
    </row>
    <row r="41" s="188" customFormat="1" ht="14.25" spans="1:11">
      <c r="A41" s="342"/>
      <c r="B41" s="259"/>
      <c r="C41" s="259"/>
      <c r="D41" s="259"/>
      <c r="E41" s="259"/>
      <c r="F41" s="259"/>
      <c r="G41" s="259"/>
      <c r="H41" s="259"/>
      <c r="I41" s="259"/>
      <c r="J41" s="259"/>
      <c r="K41" s="292"/>
    </row>
    <row r="42" s="188" customFormat="1" ht="14.25" spans="1:11">
      <c r="A42" s="342"/>
      <c r="B42" s="259"/>
      <c r="C42" s="259"/>
      <c r="D42" s="259"/>
      <c r="E42" s="259"/>
      <c r="F42" s="259"/>
      <c r="G42" s="259"/>
      <c r="H42" s="259"/>
      <c r="I42" s="259"/>
      <c r="J42" s="259"/>
      <c r="K42" s="292"/>
    </row>
    <row r="43" s="188" customFormat="1" ht="15" spans="1:11">
      <c r="A43" s="253" t="s">
        <v>132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90"/>
    </row>
    <row r="44" s="188" customFormat="1" ht="15" spans="1:11">
      <c r="A44" s="304" t="s">
        <v>133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55"/>
    </row>
    <row r="45" s="188" customFormat="1" ht="14.25" spans="1:11">
      <c r="A45" s="311" t="s">
        <v>134</v>
      </c>
      <c r="B45" s="308" t="s">
        <v>94</v>
      </c>
      <c r="C45" s="308" t="s">
        <v>95</v>
      </c>
      <c r="D45" s="308" t="s">
        <v>87</v>
      </c>
      <c r="E45" s="313" t="s">
        <v>135</v>
      </c>
      <c r="F45" s="308" t="s">
        <v>94</v>
      </c>
      <c r="G45" s="308" t="s">
        <v>95</v>
      </c>
      <c r="H45" s="308" t="s">
        <v>87</v>
      </c>
      <c r="I45" s="313" t="s">
        <v>136</v>
      </c>
      <c r="J45" s="308" t="s">
        <v>94</v>
      </c>
      <c r="K45" s="356" t="s">
        <v>95</v>
      </c>
    </row>
    <row r="46" s="188" customFormat="1" ht="14.25" spans="1:11">
      <c r="A46" s="210" t="s">
        <v>86</v>
      </c>
      <c r="B46" s="228" t="s">
        <v>94</v>
      </c>
      <c r="C46" s="228" t="s">
        <v>95</v>
      </c>
      <c r="D46" s="228" t="s">
        <v>87</v>
      </c>
      <c r="E46" s="251" t="s">
        <v>93</v>
      </c>
      <c r="F46" s="228" t="s">
        <v>94</v>
      </c>
      <c r="G46" s="228" t="s">
        <v>95</v>
      </c>
      <c r="H46" s="228" t="s">
        <v>87</v>
      </c>
      <c r="I46" s="251" t="s">
        <v>104</v>
      </c>
      <c r="J46" s="228" t="s">
        <v>94</v>
      </c>
      <c r="K46" s="277" t="s">
        <v>95</v>
      </c>
    </row>
    <row r="47" s="188" customFormat="1" ht="15" spans="1:11">
      <c r="A47" s="217" t="s">
        <v>137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9"/>
    </row>
    <row r="48" s="188" customFormat="1" ht="15" spans="1:11">
      <c r="A48" s="338" t="s">
        <v>138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188" customFormat="1" ht="15" spans="1:11">
      <c r="A49" s="339" t="s">
        <v>139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68"/>
    </row>
    <row r="50" s="188" customFormat="1" ht="15" spans="1:11">
      <c r="A50" s="343" t="s">
        <v>140</v>
      </c>
      <c r="B50" s="263" t="s">
        <v>141</v>
      </c>
      <c r="C50" s="263"/>
      <c r="D50" s="344" t="s">
        <v>142</v>
      </c>
      <c r="E50" s="345" t="s">
        <v>143</v>
      </c>
      <c r="F50" s="346" t="s">
        <v>144</v>
      </c>
      <c r="G50" s="347">
        <v>46125</v>
      </c>
      <c r="H50" s="348" t="s">
        <v>145</v>
      </c>
      <c r="I50" s="369"/>
      <c r="J50" s="101" t="s">
        <v>146</v>
      </c>
      <c r="K50" s="370"/>
    </row>
    <row r="51" s="188" customFormat="1" ht="15" spans="1:11">
      <c r="A51" s="338" t="s">
        <v>147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188" customFormat="1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1"/>
    </row>
    <row r="53" s="188" customFormat="1" ht="15" spans="1:11">
      <c r="A53" s="343" t="s">
        <v>140</v>
      </c>
      <c r="B53" s="351"/>
      <c r="C53" s="351"/>
      <c r="D53" s="344" t="s">
        <v>142</v>
      </c>
      <c r="E53" s="352"/>
      <c r="F53" s="346" t="s">
        <v>148</v>
      </c>
      <c r="G53" s="353"/>
      <c r="H53" s="348" t="s">
        <v>145</v>
      </c>
      <c r="I53" s="369"/>
      <c r="J53" s="372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abSelected="1" zoomScale="85" zoomScaleNormal="85" workbookViewId="0">
      <selection activeCell="O24" sqref="O24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6384" width="9" style="62"/>
  </cols>
  <sheetData>
    <row r="1" s="62" customFormat="1" ht="19.5" customHeight="1" spans="1:14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2" customFormat="1" ht="19.5" customHeight="1" spans="1:14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150</v>
      </c>
      <c r="L2" s="67"/>
      <c r="M2" s="67"/>
      <c r="N2" s="67"/>
    </row>
    <row r="3" s="62" customFormat="1" ht="19.5" customHeight="1" spans="1:14">
      <c r="A3" s="69" t="s">
        <v>151</v>
      </c>
      <c r="B3" s="70" t="s">
        <v>152</v>
      </c>
      <c r="C3" s="70"/>
      <c r="D3" s="70"/>
      <c r="E3" s="70"/>
      <c r="F3" s="70"/>
      <c r="G3" s="70"/>
      <c r="H3" s="70"/>
      <c r="I3" s="85"/>
      <c r="J3" s="69" t="s">
        <v>153</v>
      </c>
      <c r="K3" s="69"/>
      <c r="L3" s="69"/>
      <c r="M3" s="69"/>
      <c r="N3" s="69"/>
    </row>
    <row r="4" s="62" customFormat="1" ht="19.5" customHeight="1" spans="1:14">
      <c r="A4" s="69"/>
      <c r="B4" s="71" t="s">
        <v>154</v>
      </c>
      <c r="C4" s="72" t="s">
        <v>155</v>
      </c>
      <c r="D4" s="72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69" t="s">
        <v>161</v>
      </c>
      <c r="K4" s="69" t="s">
        <v>161</v>
      </c>
      <c r="L4" s="69" t="s">
        <v>161</v>
      </c>
      <c r="M4" s="69"/>
      <c r="N4" s="69"/>
    </row>
    <row r="5" s="62" customFormat="1" ht="19.5" customHeight="1" spans="1:14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5"/>
      <c r="J5" s="72" t="s">
        <v>165</v>
      </c>
      <c r="K5" s="72" t="s">
        <v>165</v>
      </c>
      <c r="L5" s="72" t="s">
        <v>165</v>
      </c>
      <c r="M5" s="87"/>
      <c r="N5" s="181"/>
    </row>
    <row r="6" s="62" customFormat="1" ht="19.5" customHeight="1" spans="1:14">
      <c r="A6" s="73" t="s">
        <v>169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170</v>
      </c>
      <c r="K6" s="88" t="s">
        <v>171</v>
      </c>
      <c r="L6" s="88" t="s">
        <v>172</v>
      </c>
      <c r="M6" s="88"/>
      <c r="N6" s="182"/>
    </row>
    <row r="7" s="62" customFormat="1" ht="19.5" customHeight="1" spans="1:14">
      <c r="A7" s="72" t="s">
        <v>173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171</v>
      </c>
      <c r="K7" s="88" t="s">
        <v>172</v>
      </c>
      <c r="L7" s="88" t="s">
        <v>172</v>
      </c>
      <c r="M7" s="88"/>
      <c r="N7" s="182"/>
    </row>
    <row r="8" s="62" customFormat="1" ht="19.5" customHeight="1" spans="1:14">
      <c r="A8" s="72" t="s">
        <v>174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 t="s">
        <v>171</v>
      </c>
      <c r="K8" s="88" t="s">
        <v>171</v>
      </c>
      <c r="L8" s="88" t="s">
        <v>171</v>
      </c>
      <c r="M8" s="88"/>
      <c r="N8" s="182"/>
    </row>
    <row r="9" s="62" customFormat="1" ht="19.5" customHeight="1" spans="1:14">
      <c r="A9" s="72" t="s">
        <v>175</v>
      </c>
      <c r="B9" s="74">
        <f t="shared" si="0"/>
        <v>98</v>
      </c>
      <c r="C9" s="74">
        <f t="shared" si="1"/>
        <v>102</v>
      </c>
      <c r="D9" s="77" t="s">
        <v>176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172</v>
      </c>
      <c r="K9" s="88" t="s">
        <v>171</v>
      </c>
      <c r="L9" s="88" t="s">
        <v>171</v>
      </c>
      <c r="M9" s="88"/>
      <c r="N9" s="182"/>
    </row>
    <row r="10" s="62" customFormat="1" ht="19.5" customHeight="1" spans="1:14">
      <c r="A10" s="72" t="s">
        <v>177</v>
      </c>
      <c r="B10" s="74">
        <f>C10-1.2</f>
        <v>43.1</v>
      </c>
      <c r="C10" s="74">
        <f>D10-1.2</f>
        <v>44.3</v>
      </c>
      <c r="D10" s="77" t="s">
        <v>178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179</v>
      </c>
      <c r="K10" s="88" t="s">
        <v>172</v>
      </c>
      <c r="L10" s="88" t="s">
        <v>180</v>
      </c>
      <c r="M10" s="88"/>
      <c r="N10" s="182"/>
    </row>
    <row r="11" s="62" customFormat="1" ht="19.5" customHeight="1" spans="1:14">
      <c r="A11" s="72" t="s">
        <v>181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172</v>
      </c>
      <c r="K11" s="88" t="s">
        <v>170</v>
      </c>
      <c r="L11" s="88" t="s">
        <v>182</v>
      </c>
      <c r="M11" s="88"/>
      <c r="N11" s="182"/>
    </row>
    <row r="12" s="62" customFormat="1" ht="19.5" customHeight="1" spans="1:14">
      <c r="A12" s="72" t="s">
        <v>183</v>
      </c>
      <c r="B12" s="74">
        <f>C12-0.7</f>
        <v>18.1</v>
      </c>
      <c r="C12" s="74">
        <f>D12-0.7</f>
        <v>18.8</v>
      </c>
      <c r="D12" s="77" t="s">
        <v>184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185</v>
      </c>
      <c r="K12" s="88" t="s">
        <v>180</v>
      </c>
      <c r="L12" s="88" t="s">
        <v>172</v>
      </c>
      <c r="M12" s="88"/>
      <c r="N12" s="182"/>
    </row>
    <row r="13" s="62" customFormat="1" ht="19.5" customHeight="1" spans="1:14">
      <c r="A13" s="80" t="s">
        <v>186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187</v>
      </c>
      <c r="K13" s="88" t="s">
        <v>187</v>
      </c>
      <c r="L13" s="88" t="s">
        <v>172</v>
      </c>
      <c r="M13" s="88"/>
      <c r="N13" s="182"/>
    </row>
    <row r="14" s="62" customFormat="1" ht="19.5" customHeight="1" spans="1:14">
      <c r="A14" s="80" t="s">
        <v>188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 t="s">
        <v>172</v>
      </c>
      <c r="K14" s="89" t="s">
        <v>172</v>
      </c>
      <c r="L14" s="89" t="s">
        <v>172</v>
      </c>
      <c r="M14" s="89"/>
      <c r="N14" s="182"/>
    </row>
    <row r="15" s="62" customFormat="1" ht="19.5" customHeight="1" spans="1:14">
      <c r="A15" s="72" t="s">
        <v>189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 t="s">
        <v>172</v>
      </c>
      <c r="K15" s="89" t="s">
        <v>172</v>
      </c>
      <c r="L15" s="89" t="s">
        <v>171</v>
      </c>
      <c r="M15" s="89"/>
      <c r="N15" s="182"/>
    </row>
    <row r="16" s="62" customFormat="1" ht="19.5" customHeight="1" spans="1:14">
      <c r="A16" s="72" t="s">
        <v>190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 t="s">
        <v>172</v>
      </c>
      <c r="K16" s="89" t="s">
        <v>172</v>
      </c>
      <c r="L16" s="89" t="s">
        <v>172</v>
      </c>
      <c r="M16" s="89"/>
      <c r="N16" s="183"/>
    </row>
    <row r="17" s="62" customFormat="1" ht="19.5" customHeight="1" spans="1:14">
      <c r="A17" s="75" t="s">
        <v>191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 t="s">
        <v>172</v>
      </c>
      <c r="K17" s="89" t="s">
        <v>172</v>
      </c>
      <c r="L17" s="89" t="s">
        <v>172</v>
      </c>
      <c r="M17" s="89"/>
      <c r="N17" s="184"/>
    </row>
    <row r="18" s="62" customFormat="1" ht="19.5" customHeight="1" spans="1:14">
      <c r="A18" s="72" t="s">
        <v>192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 t="s">
        <v>172</v>
      </c>
      <c r="K18" s="88" t="s">
        <v>172</v>
      </c>
      <c r="L18" s="88" t="s">
        <v>172</v>
      </c>
      <c r="M18" s="88"/>
      <c r="N18" s="184"/>
    </row>
    <row r="19" s="62" customFormat="1" ht="14.25" spans="1:14">
      <c r="A19" s="83" t="s">
        <v>193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</row>
    <row r="20" s="62" customFormat="1" ht="14.25" spans="1:14">
      <c r="A20" s="62" t="s">
        <v>194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</row>
    <row r="21" s="62" customFormat="1" ht="14.25" spans="1:14">
      <c r="A21" s="84"/>
      <c r="B21" s="84"/>
      <c r="C21" s="84"/>
      <c r="D21" s="84"/>
      <c r="E21" s="84"/>
      <c r="F21" s="84"/>
      <c r="G21" s="84"/>
      <c r="H21" s="84"/>
      <c r="I21" s="84"/>
      <c r="J21" s="91" t="s">
        <v>195</v>
      </c>
      <c r="K21" s="91"/>
      <c r="L21" s="83" t="s">
        <v>196</v>
      </c>
      <c r="M21" s="83"/>
      <c r="N21" s="83" t="s">
        <v>197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88" customWidth="1"/>
    <col min="2" max="16384" width="10" style="188"/>
  </cols>
  <sheetData>
    <row r="1" ht="22.5" customHeight="1" spans="1:11">
      <c r="A1" s="189" t="s">
        <v>198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53</v>
      </c>
      <c r="B2" s="97" t="s">
        <v>54</v>
      </c>
      <c r="C2" s="97"/>
      <c r="D2" s="191" t="s">
        <v>55</v>
      </c>
      <c r="E2" s="191"/>
      <c r="F2" s="97" t="s">
        <v>56</v>
      </c>
      <c r="G2" s="97"/>
      <c r="H2" s="192" t="s">
        <v>57</v>
      </c>
      <c r="I2" s="275" t="s">
        <v>56</v>
      </c>
      <c r="J2" s="275"/>
      <c r="K2" s="276"/>
    </row>
    <row r="3" customHeight="1" spans="1:11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customHeight="1" spans="1:11">
      <c r="A4" s="199" t="s">
        <v>61</v>
      </c>
      <c r="B4" s="200" t="s">
        <v>62</v>
      </c>
      <c r="C4" s="201"/>
      <c r="D4" s="199" t="s">
        <v>63</v>
      </c>
      <c r="E4" s="202"/>
      <c r="F4" s="203">
        <v>46054</v>
      </c>
      <c r="G4" s="204"/>
      <c r="H4" s="199" t="s">
        <v>199</v>
      </c>
      <c r="I4" s="202"/>
      <c r="J4" s="228" t="s">
        <v>65</v>
      </c>
      <c r="K4" s="277" t="s">
        <v>66</v>
      </c>
    </row>
    <row r="5" customHeight="1" spans="1:11">
      <c r="A5" s="205" t="s">
        <v>67</v>
      </c>
      <c r="B5" s="200" t="s">
        <v>68</v>
      </c>
      <c r="C5" s="201"/>
      <c r="D5" s="199" t="s">
        <v>200</v>
      </c>
      <c r="E5" s="202"/>
      <c r="F5" s="206">
        <v>1</v>
      </c>
      <c r="G5" s="207"/>
      <c r="H5" s="199" t="s">
        <v>201</v>
      </c>
      <c r="I5" s="202"/>
      <c r="J5" s="228" t="s">
        <v>65</v>
      </c>
      <c r="K5" s="277" t="s">
        <v>66</v>
      </c>
    </row>
    <row r="6" customHeight="1" spans="1:11">
      <c r="A6" s="199" t="s">
        <v>71</v>
      </c>
      <c r="B6" s="208">
        <v>2</v>
      </c>
      <c r="C6" s="209">
        <v>8</v>
      </c>
      <c r="D6" s="199" t="s">
        <v>202</v>
      </c>
      <c r="E6" s="202"/>
      <c r="F6" s="206">
        <v>0.5</v>
      </c>
      <c r="G6" s="207"/>
      <c r="H6" s="210" t="s">
        <v>203</v>
      </c>
      <c r="I6" s="251"/>
      <c r="J6" s="251"/>
      <c r="K6" s="278"/>
    </row>
    <row r="7" customHeight="1" spans="1:11">
      <c r="A7" s="199" t="s">
        <v>74</v>
      </c>
      <c r="B7" s="211" t="s">
        <v>204</v>
      </c>
      <c r="C7" s="212"/>
      <c r="D7" s="199" t="s">
        <v>205</v>
      </c>
      <c r="E7" s="202"/>
      <c r="F7" s="206">
        <v>0.3</v>
      </c>
      <c r="G7" s="207"/>
      <c r="H7" s="213" t="s">
        <v>206</v>
      </c>
      <c r="I7" s="228"/>
      <c r="J7" s="228"/>
      <c r="K7" s="277"/>
    </row>
    <row r="8" customHeight="1" spans="1:11">
      <c r="A8" s="214" t="s">
        <v>78</v>
      </c>
      <c r="B8" s="215" t="s">
        <v>207</v>
      </c>
      <c r="C8" s="216"/>
      <c r="D8" s="217" t="s">
        <v>79</v>
      </c>
      <c r="E8" s="218"/>
      <c r="F8" s="219">
        <v>46063</v>
      </c>
      <c r="G8" s="220"/>
      <c r="H8" s="217"/>
      <c r="I8" s="218"/>
      <c r="J8" s="218"/>
      <c r="K8" s="279"/>
    </row>
    <row r="9" customHeight="1" spans="1:11">
      <c r="A9" s="221" t="s">
        <v>208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83</v>
      </c>
      <c r="B10" s="223" t="s">
        <v>84</v>
      </c>
      <c r="C10" s="224" t="s">
        <v>85</v>
      </c>
      <c r="D10" s="225"/>
      <c r="E10" s="226" t="s">
        <v>88</v>
      </c>
      <c r="F10" s="223" t="s">
        <v>84</v>
      </c>
      <c r="G10" s="224" t="s">
        <v>85</v>
      </c>
      <c r="H10" s="223"/>
      <c r="I10" s="226" t="s">
        <v>86</v>
      </c>
      <c r="J10" s="223" t="s">
        <v>84</v>
      </c>
      <c r="K10" s="280" t="s">
        <v>85</v>
      </c>
    </row>
    <row r="11" customHeight="1" spans="1:11">
      <c r="A11" s="205" t="s">
        <v>89</v>
      </c>
      <c r="B11" s="227" t="s">
        <v>84</v>
      </c>
      <c r="C11" s="228" t="s">
        <v>85</v>
      </c>
      <c r="D11" s="229"/>
      <c r="E11" s="230" t="s">
        <v>91</v>
      </c>
      <c r="F11" s="227" t="s">
        <v>84</v>
      </c>
      <c r="G11" s="228" t="s">
        <v>85</v>
      </c>
      <c r="H11" s="227"/>
      <c r="I11" s="230" t="s">
        <v>96</v>
      </c>
      <c r="J11" s="227" t="s">
        <v>84</v>
      </c>
      <c r="K11" s="277" t="s">
        <v>85</v>
      </c>
    </row>
    <row r="12" customHeight="1" spans="1:11">
      <c r="A12" s="217" t="s">
        <v>209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9"/>
    </row>
    <row r="13" customHeight="1" spans="1:11">
      <c r="A13" s="231" t="s">
        <v>210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 t="s">
        <v>211</v>
      </c>
      <c r="B14" s="233"/>
      <c r="C14" s="233"/>
      <c r="D14" s="233"/>
      <c r="E14" s="233"/>
      <c r="F14" s="233"/>
      <c r="G14" s="233"/>
      <c r="H14" s="234"/>
      <c r="I14" s="281"/>
      <c r="J14" s="281"/>
      <c r="K14" s="282"/>
    </row>
    <row r="15" customHeight="1" spans="1:11">
      <c r="A15" s="232"/>
      <c r="B15" s="233"/>
      <c r="C15" s="233"/>
      <c r="D15" s="233"/>
      <c r="E15" s="233"/>
      <c r="F15" s="233"/>
      <c r="G15" s="233"/>
      <c r="H15" s="234"/>
      <c r="I15" s="283"/>
      <c r="J15" s="284"/>
      <c r="K15" s="285"/>
    </row>
    <row r="16" customHeight="1" spans="1:1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86"/>
    </row>
    <row r="17" customHeight="1" spans="1:11">
      <c r="A17" s="231" t="s">
        <v>212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7"/>
      <c r="B18" s="238"/>
      <c r="C18" s="238"/>
      <c r="D18" s="238"/>
      <c r="E18" s="239"/>
      <c r="F18" s="239"/>
      <c r="G18" s="239"/>
      <c r="H18" s="239"/>
      <c r="I18" s="281"/>
      <c r="J18" s="281"/>
      <c r="K18" s="282"/>
    </row>
    <row r="19" customHeight="1" spans="1:11">
      <c r="A19" s="240"/>
      <c r="B19" s="241"/>
      <c r="C19" s="241"/>
      <c r="D19" s="242"/>
      <c r="E19" s="243"/>
      <c r="F19" s="244"/>
      <c r="G19" s="244"/>
      <c r="H19" s="245"/>
      <c r="I19" s="283"/>
      <c r="J19" s="284"/>
      <c r="K19" s="285"/>
    </row>
    <row r="20" customHeight="1" spans="1:11">
      <c r="A20" s="235"/>
      <c r="B20" s="236"/>
      <c r="C20" s="236"/>
      <c r="D20" s="236"/>
      <c r="E20" s="236"/>
      <c r="F20" s="236"/>
      <c r="G20" s="236"/>
      <c r="H20" s="236"/>
      <c r="I20" s="236"/>
      <c r="J20" s="236"/>
      <c r="K20" s="286"/>
    </row>
    <row r="21" customHeight="1" spans="1:11">
      <c r="A21" s="246" t="s">
        <v>123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96" t="s">
        <v>124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7"/>
    </row>
    <row r="23" customHeight="1" spans="1:11">
      <c r="A23" s="109" t="s">
        <v>125</v>
      </c>
      <c r="B23" s="111"/>
      <c r="C23" s="228" t="s">
        <v>65</v>
      </c>
      <c r="D23" s="228" t="s">
        <v>66</v>
      </c>
      <c r="E23" s="108"/>
      <c r="F23" s="108"/>
      <c r="G23" s="108"/>
      <c r="H23" s="108"/>
      <c r="I23" s="108"/>
      <c r="J23" s="108"/>
      <c r="K23" s="161"/>
    </row>
    <row r="24" customHeight="1" spans="1:11">
      <c r="A24" s="247" t="s">
        <v>213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87"/>
    </row>
    <row r="25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88"/>
    </row>
    <row r="26" customHeight="1" spans="1:11">
      <c r="A26" s="221" t="s">
        <v>133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3" t="s">
        <v>134</v>
      </c>
      <c r="B27" s="224" t="s">
        <v>94</v>
      </c>
      <c r="C27" s="224" t="s">
        <v>95</v>
      </c>
      <c r="D27" s="224" t="s">
        <v>87</v>
      </c>
      <c r="E27" s="194" t="s">
        <v>135</v>
      </c>
      <c r="F27" s="224" t="s">
        <v>94</v>
      </c>
      <c r="G27" s="224" t="s">
        <v>95</v>
      </c>
      <c r="H27" s="224" t="s">
        <v>87</v>
      </c>
      <c r="I27" s="194" t="s">
        <v>136</v>
      </c>
      <c r="J27" s="224" t="s">
        <v>94</v>
      </c>
      <c r="K27" s="280" t="s">
        <v>95</v>
      </c>
    </row>
    <row r="28" customHeight="1" spans="1:11">
      <c r="A28" s="210" t="s">
        <v>86</v>
      </c>
      <c r="B28" s="228" t="s">
        <v>94</v>
      </c>
      <c r="C28" s="228" t="s">
        <v>95</v>
      </c>
      <c r="D28" s="228" t="s">
        <v>87</v>
      </c>
      <c r="E28" s="251" t="s">
        <v>93</v>
      </c>
      <c r="F28" s="228" t="s">
        <v>94</v>
      </c>
      <c r="G28" s="228" t="s">
        <v>95</v>
      </c>
      <c r="H28" s="228" t="s">
        <v>87</v>
      </c>
      <c r="I28" s="251" t="s">
        <v>104</v>
      </c>
      <c r="J28" s="228" t="s">
        <v>94</v>
      </c>
      <c r="K28" s="277" t="s">
        <v>95</v>
      </c>
    </row>
    <row r="29" customHeight="1" spans="1:11">
      <c r="A29" s="199" t="s">
        <v>214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89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90"/>
    </row>
    <row r="31" customHeight="1" spans="1:11">
      <c r="A31" s="255" t="s">
        <v>215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ht="17.25" customHeight="1" spans="1:11">
      <c r="A32" s="256"/>
      <c r="B32" s="257"/>
      <c r="C32" s="257"/>
      <c r="D32" s="257"/>
      <c r="E32" s="257"/>
      <c r="F32" s="257"/>
      <c r="G32" s="257"/>
      <c r="H32" s="257"/>
      <c r="I32" s="257"/>
      <c r="J32" s="257"/>
      <c r="K32" s="291"/>
    </row>
    <row r="33" ht="17.25" customHeight="1" spans="1:11">
      <c r="A33" s="258" t="s">
        <v>216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92"/>
    </row>
    <row r="34" ht="17.25" customHeight="1" spans="1:11">
      <c r="A34" s="258" t="s">
        <v>217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92"/>
    </row>
    <row r="35" ht="17.25" customHeight="1" spans="1:11">
      <c r="A35" s="258" t="s">
        <v>218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92"/>
    </row>
    <row r="36" ht="17.25" customHeight="1" spans="1:11">
      <c r="A36" s="258" t="s">
        <v>219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92"/>
    </row>
    <row r="37" ht="17.25" customHeight="1" spans="1:11">
      <c r="A37" s="258" t="s">
        <v>220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92"/>
    </row>
    <row r="38" ht="17.25" customHeight="1" spans="1:11">
      <c r="A38" s="258" t="s">
        <v>221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92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92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92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92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2"/>
    </row>
    <row r="43" ht="17.25" customHeight="1" spans="1:11">
      <c r="A43" s="253" t="s">
        <v>132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90"/>
    </row>
    <row r="44" customHeight="1" spans="1:11">
      <c r="A44" s="255" t="s">
        <v>222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ht="18" customHeight="1" spans="1:11">
      <c r="A45" s="260" t="s">
        <v>209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93"/>
    </row>
    <row r="46" ht="18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93"/>
    </row>
    <row r="47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88"/>
    </row>
    <row r="48" ht="21" customHeight="1" spans="1:11">
      <c r="A48" s="262" t="s">
        <v>140</v>
      </c>
      <c r="B48" s="263" t="s">
        <v>141</v>
      </c>
      <c r="C48" s="263"/>
      <c r="D48" s="264" t="s">
        <v>142</v>
      </c>
      <c r="E48" s="265" t="s">
        <v>143</v>
      </c>
      <c r="F48" s="264" t="s">
        <v>144</v>
      </c>
      <c r="G48" s="266">
        <v>46054</v>
      </c>
      <c r="H48" s="267" t="s">
        <v>145</v>
      </c>
      <c r="I48" s="267"/>
      <c r="J48" s="263" t="s">
        <v>146</v>
      </c>
      <c r="K48" s="294"/>
    </row>
    <row r="49" customHeight="1" spans="1:11">
      <c r="A49" s="268" t="s">
        <v>147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95"/>
    </row>
    <row r="50" customHeight="1" spans="1:11">
      <c r="A50" s="270" t="s">
        <v>223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96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7"/>
    </row>
    <row r="52" ht="21" customHeight="1" spans="1:11">
      <c r="A52" s="262" t="s">
        <v>140</v>
      </c>
      <c r="B52" s="274"/>
      <c r="C52" s="274"/>
      <c r="D52" s="264" t="s">
        <v>142</v>
      </c>
      <c r="E52" s="264"/>
      <c r="F52" s="264" t="s">
        <v>144</v>
      </c>
      <c r="G52" s="264"/>
      <c r="H52" s="267" t="s">
        <v>145</v>
      </c>
      <c r="I52" s="267"/>
      <c r="J52" s="298"/>
      <c r="K52" s="29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N19" sqref="N19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3" width="18.5" style="62" customWidth="1"/>
    <col min="14" max="14" width="16.6666666666667" style="62" customWidth="1"/>
    <col min="15" max="16384" width="9" style="62"/>
  </cols>
  <sheetData>
    <row r="1" s="62" customFormat="1" ht="19.5" customHeight="1" spans="1:14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2" customFormat="1" ht="19.5" customHeight="1" spans="1:14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  <c r="N2" s="67"/>
    </row>
    <row r="3" s="62" customFormat="1" ht="19.5" customHeight="1" spans="1:14">
      <c r="A3" s="69" t="s">
        <v>151</v>
      </c>
      <c r="B3" s="70" t="s">
        <v>152</v>
      </c>
      <c r="C3" s="70"/>
      <c r="D3" s="70"/>
      <c r="E3" s="70"/>
      <c r="F3" s="70"/>
      <c r="G3" s="70"/>
      <c r="H3" s="70"/>
      <c r="I3" s="85"/>
      <c r="J3" s="69" t="s">
        <v>153</v>
      </c>
      <c r="K3" s="69"/>
      <c r="L3" s="69"/>
      <c r="M3" s="69"/>
      <c r="N3" s="69"/>
    </row>
    <row r="4" s="62" customFormat="1" ht="19.5" customHeight="1" spans="1:14">
      <c r="A4" s="69"/>
      <c r="B4" s="71" t="s">
        <v>154</v>
      </c>
      <c r="C4" s="72" t="s">
        <v>155</v>
      </c>
      <c r="D4" s="72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69" t="s">
        <v>155</v>
      </c>
      <c r="K4" s="69" t="s">
        <v>156</v>
      </c>
      <c r="L4" s="69" t="s">
        <v>157</v>
      </c>
      <c r="M4" s="69" t="s">
        <v>158</v>
      </c>
      <c r="N4" s="69" t="s">
        <v>224</v>
      </c>
    </row>
    <row r="5" s="62" customFormat="1" ht="19.5" customHeight="1" spans="1:14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5"/>
      <c r="J5" s="87" t="s">
        <v>225</v>
      </c>
      <c r="K5" s="87" t="s">
        <v>225</v>
      </c>
      <c r="L5" s="87" t="s">
        <v>225</v>
      </c>
      <c r="M5" s="87" t="s">
        <v>225</v>
      </c>
      <c r="N5" s="87" t="s">
        <v>225</v>
      </c>
    </row>
    <row r="6" s="62" customFormat="1" ht="19.5" customHeight="1" spans="1:14">
      <c r="A6" s="73" t="s">
        <v>169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226</v>
      </c>
      <c r="K6" s="88" t="s">
        <v>227</v>
      </c>
      <c r="L6" s="88" t="s">
        <v>228</v>
      </c>
      <c r="M6" s="88" t="s">
        <v>229</v>
      </c>
      <c r="N6" s="88" t="s">
        <v>227</v>
      </c>
    </row>
    <row r="7" s="62" customFormat="1" ht="19.5" customHeight="1" spans="1:14">
      <c r="A7" s="72" t="s">
        <v>173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230</v>
      </c>
      <c r="K7" s="88" t="s">
        <v>231</v>
      </c>
      <c r="L7" s="88" t="s">
        <v>232</v>
      </c>
      <c r="M7" s="88" t="s">
        <v>233</v>
      </c>
      <c r="N7" s="88" t="s">
        <v>231</v>
      </c>
    </row>
    <row r="8" s="62" customFormat="1" ht="19.5" customHeight="1" spans="1:14">
      <c r="A8" s="72" t="s">
        <v>174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 t="s">
        <v>234</v>
      </c>
      <c r="K8" s="88" t="s">
        <v>231</v>
      </c>
      <c r="L8" s="88" t="s">
        <v>227</v>
      </c>
      <c r="M8" s="88" t="s">
        <v>235</v>
      </c>
      <c r="N8" s="88" t="s">
        <v>233</v>
      </c>
    </row>
    <row r="9" s="62" customFormat="1" ht="19.5" customHeight="1" spans="1:14">
      <c r="A9" s="72" t="s">
        <v>175</v>
      </c>
      <c r="B9" s="74">
        <f t="shared" si="0"/>
        <v>98</v>
      </c>
      <c r="C9" s="74">
        <f t="shared" si="1"/>
        <v>102</v>
      </c>
      <c r="D9" s="77" t="s">
        <v>176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234</v>
      </c>
      <c r="K9" s="88" t="s">
        <v>232</v>
      </c>
      <c r="L9" s="88" t="s">
        <v>234</v>
      </c>
      <c r="M9" s="88" t="s">
        <v>235</v>
      </c>
      <c r="N9" s="88" t="s">
        <v>231</v>
      </c>
    </row>
    <row r="10" s="62" customFormat="1" ht="19.5" customHeight="1" spans="1:14">
      <c r="A10" s="72" t="s">
        <v>177</v>
      </c>
      <c r="B10" s="74">
        <f>C10-1.2</f>
        <v>43.1</v>
      </c>
      <c r="C10" s="74">
        <f>D10-1.2</f>
        <v>44.3</v>
      </c>
      <c r="D10" s="77" t="s">
        <v>178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236</v>
      </c>
      <c r="K10" s="88" t="s">
        <v>237</v>
      </c>
      <c r="L10" s="88" t="s">
        <v>238</v>
      </c>
      <c r="M10" s="88" t="s">
        <v>239</v>
      </c>
      <c r="N10" s="88" t="s">
        <v>240</v>
      </c>
    </row>
    <row r="11" s="62" customFormat="1" ht="19.5" customHeight="1" spans="1:14">
      <c r="A11" s="72" t="s">
        <v>181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235</v>
      </c>
      <c r="K11" s="88" t="s">
        <v>235</v>
      </c>
      <c r="L11" s="88" t="s">
        <v>235</v>
      </c>
      <c r="M11" s="88" t="s">
        <v>235</v>
      </c>
      <c r="N11" s="88" t="s">
        <v>241</v>
      </c>
    </row>
    <row r="12" s="62" customFormat="1" ht="19.5" customHeight="1" spans="1:14">
      <c r="A12" s="72" t="s">
        <v>183</v>
      </c>
      <c r="B12" s="74">
        <f>C12-0.7</f>
        <v>18.1</v>
      </c>
      <c r="C12" s="74">
        <f>D12-0.7</f>
        <v>18.8</v>
      </c>
      <c r="D12" s="77" t="s">
        <v>184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242</v>
      </c>
      <c r="K12" s="88" t="s">
        <v>243</v>
      </c>
      <c r="L12" s="88" t="s">
        <v>235</v>
      </c>
      <c r="M12" s="88" t="s">
        <v>244</v>
      </c>
      <c r="N12" s="88" t="s">
        <v>245</v>
      </c>
    </row>
    <row r="13" s="62" customFormat="1" ht="19.5" customHeight="1" spans="1:14">
      <c r="A13" s="80" t="s">
        <v>186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246</v>
      </c>
      <c r="K13" s="88" t="s">
        <v>247</v>
      </c>
      <c r="L13" s="88" t="s">
        <v>235</v>
      </c>
      <c r="M13" s="88" t="s">
        <v>235</v>
      </c>
      <c r="N13" s="88" t="s">
        <v>248</v>
      </c>
    </row>
    <row r="14" s="62" customFormat="1" ht="19.5" customHeight="1" spans="1:14">
      <c r="A14" s="80" t="s">
        <v>188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9"/>
      <c r="K14" s="89"/>
      <c r="L14" s="89"/>
      <c r="M14" s="89"/>
      <c r="N14" s="89"/>
    </row>
    <row r="15" s="62" customFormat="1" ht="19.5" customHeight="1" spans="1:14">
      <c r="A15" s="72" t="s">
        <v>189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9" t="s">
        <v>249</v>
      </c>
      <c r="K15" s="89" t="s">
        <v>235</v>
      </c>
      <c r="L15" s="89" t="s">
        <v>233</v>
      </c>
      <c r="M15" s="89" t="s">
        <v>235</v>
      </c>
      <c r="N15" s="89" t="s">
        <v>235</v>
      </c>
    </row>
    <row r="16" s="62" customFormat="1" ht="19.5" customHeight="1" spans="1:14">
      <c r="A16" s="72" t="s">
        <v>190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9"/>
      <c r="K16" s="89"/>
      <c r="L16" s="89"/>
      <c r="M16" s="89"/>
      <c r="N16" s="89"/>
    </row>
    <row r="17" s="62" customFormat="1" ht="19.5" customHeight="1" spans="1:14">
      <c r="A17" s="75" t="s">
        <v>191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9" t="s">
        <v>235</v>
      </c>
      <c r="K17" s="88" t="s">
        <v>250</v>
      </c>
      <c r="L17" s="89" t="s">
        <v>251</v>
      </c>
      <c r="M17" s="89" t="s">
        <v>235</v>
      </c>
      <c r="N17" s="89" t="s">
        <v>235</v>
      </c>
    </row>
    <row r="18" s="62" customFormat="1" ht="19.5" customHeight="1" spans="1:14">
      <c r="A18" s="72" t="s">
        <v>192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9" t="s">
        <v>252</v>
      </c>
      <c r="K18" s="88" t="s">
        <v>235</v>
      </c>
      <c r="L18" s="88" t="s">
        <v>235</v>
      </c>
      <c r="M18" s="88" t="s">
        <v>235</v>
      </c>
      <c r="N18" s="88" t="s">
        <v>235</v>
      </c>
    </row>
    <row r="19" s="62" customFormat="1" ht="14.25" spans="1:14">
      <c r="A19" s="83" t="s">
        <v>193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  <c r="N19" s="84"/>
    </row>
    <row r="20" s="62" customFormat="1" ht="14.25" spans="1:14">
      <c r="A20" s="62" t="s">
        <v>194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  <c r="N20" s="84"/>
    </row>
    <row r="21" s="62" customFormat="1" ht="14.25" spans="1:14">
      <c r="A21" s="84"/>
      <c r="B21" s="84"/>
      <c r="C21" s="84"/>
      <c r="D21" s="84"/>
      <c r="E21" s="84"/>
      <c r="F21" s="84"/>
      <c r="G21" s="84"/>
      <c r="H21" s="84"/>
      <c r="I21" s="84"/>
      <c r="J21" s="91" t="s">
        <v>253</v>
      </c>
      <c r="K21" s="91"/>
      <c r="L21" s="83" t="s">
        <v>196</v>
      </c>
      <c r="M21" s="83"/>
      <c r="N21" s="83"/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7" workbookViewId="0">
      <selection activeCell="M23" sqref="M23:M24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3" width="18.5" style="62" customWidth="1"/>
    <col min="14" max="16384" width="9" style="62"/>
  </cols>
  <sheetData>
    <row r="1" s="62" customFormat="1" ht="19.5" customHeight="1" spans="1:13">
      <c r="A1" s="64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2" customFormat="1" ht="19.5" customHeight="1" spans="1:13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85"/>
      <c r="J2" s="86" t="s">
        <v>57</v>
      </c>
      <c r="K2" s="67" t="s">
        <v>57</v>
      </c>
      <c r="L2" s="67"/>
      <c r="M2" s="67"/>
    </row>
    <row r="3" s="62" customFormat="1" ht="19.5" customHeight="1" spans="1:13">
      <c r="A3" s="69" t="s">
        <v>151</v>
      </c>
      <c r="B3" s="70" t="s">
        <v>152</v>
      </c>
      <c r="C3" s="70"/>
      <c r="D3" s="70"/>
      <c r="E3" s="70"/>
      <c r="F3" s="70"/>
      <c r="G3" s="70"/>
      <c r="H3" s="70"/>
      <c r="I3" s="85"/>
      <c r="J3" s="69" t="s">
        <v>153</v>
      </c>
      <c r="K3" s="69"/>
      <c r="L3" s="69"/>
      <c r="M3" s="69"/>
    </row>
    <row r="4" s="62" customFormat="1" ht="19.5" customHeight="1" spans="1:13">
      <c r="A4" s="69"/>
      <c r="B4" s="71" t="s">
        <v>154</v>
      </c>
      <c r="C4" s="72" t="s">
        <v>155</v>
      </c>
      <c r="D4" s="72" t="s">
        <v>156</v>
      </c>
      <c r="E4" s="72" t="s">
        <v>157</v>
      </c>
      <c r="F4" s="72" t="s">
        <v>158</v>
      </c>
      <c r="G4" s="72" t="s">
        <v>159</v>
      </c>
      <c r="H4" s="72" t="s">
        <v>160</v>
      </c>
      <c r="I4" s="85"/>
      <c r="J4" s="69" t="s">
        <v>155</v>
      </c>
      <c r="K4" s="69" t="s">
        <v>157</v>
      </c>
      <c r="L4" s="69" t="s">
        <v>158</v>
      </c>
      <c r="M4" s="69" t="s">
        <v>224</v>
      </c>
    </row>
    <row r="5" s="62" customFormat="1" ht="19.5" customHeight="1" spans="1:13">
      <c r="A5" s="69"/>
      <c r="B5" s="71" t="s">
        <v>162</v>
      </c>
      <c r="C5" s="72" t="s">
        <v>163</v>
      </c>
      <c r="D5" s="72" t="s">
        <v>164</v>
      </c>
      <c r="E5" s="72" t="s">
        <v>165</v>
      </c>
      <c r="F5" s="72" t="s">
        <v>166</v>
      </c>
      <c r="G5" s="72" t="s">
        <v>167</v>
      </c>
      <c r="H5" s="72" t="s">
        <v>168</v>
      </c>
      <c r="I5" s="85"/>
      <c r="J5" s="87" t="s">
        <v>254</v>
      </c>
      <c r="K5" s="87" t="s">
        <v>254</v>
      </c>
      <c r="L5" s="87" t="s">
        <v>254</v>
      </c>
      <c r="M5" s="87" t="s">
        <v>254</v>
      </c>
    </row>
    <row r="6" s="62" customFormat="1" ht="19.5" customHeight="1" spans="1:13">
      <c r="A6" s="73" t="s">
        <v>169</v>
      </c>
      <c r="B6" s="74">
        <f>C6-1</f>
        <v>66</v>
      </c>
      <c r="C6" s="74">
        <f>D6-2</f>
        <v>67</v>
      </c>
      <c r="D6" s="75">
        <v>69</v>
      </c>
      <c r="E6" s="74">
        <f>D6+2</f>
        <v>71</v>
      </c>
      <c r="F6" s="74">
        <f>E6+2</f>
        <v>73</v>
      </c>
      <c r="G6" s="74">
        <f>F6+1</f>
        <v>74</v>
      </c>
      <c r="H6" s="74">
        <f>G6+1</f>
        <v>75</v>
      </c>
      <c r="I6" s="85"/>
      <c r="J6" s="88" t="s">
        <v>228</v>
      </c>
      <c r="K6" s="88" t="s">
        <v>226</v>
      </c>
      <c r="L6" s="88" t="s">
        <v>255</v>
      </c>
      <c r="M6" s="88" t="s">
        <v>255</v>
      </c>
    </row>
    <row r="7" s="62" customFormat="1" ht="19.5" customHeight="1" spans="1:13">
      <c r="A7" s="72" t="s">
        <v>173</v>
      </c>
      <c r="B7" s="74">
        <f t="shared" ref="B7:B9" si="0">C7-4</f>
        <v>100</v>
      </c>
      <c r="C7" s="74">
        <f t="shared" ref="C7:C9" si="1">D7-4</f>
        <v>104</v>
      </c>
      <c r="D7" s="75">
        <v>108</v>
      </c>
      <c r="E7" s="74">
        <f t="shared" ref="E7:E9" si="2">D7+4</f>
        <v>112</v>
      </c>
      <c r="F7" s="74">
        <f>E7+4</f>
        <v>116</v>
      </c>
      <c r="G7" s="74">
        <f t="shared" ref="G7:G9" si="3">F7+6</f>
        <v>122</v>
      </c>
      <c r="H7" s="74">
        <f>G7+6</f>
        <v>128</v>
      </c>
      <c r="I7" s="85"/>
      <c r="J7" s="88" t="s">
        <v>231</v>
      </c>
      <c r="K7" s="88" t="s">
        <v>235</v>
      </c>
      <c r="L7" s="88" t="s">
        <v>233</v>
      </c>
      <c r="M7" s="88" t="s">
        <v>256</v>
      </c>
    </row>
    <row r="8" s="62" customFormat="1" ht="19.5" customHeight="1" spans="1:13">
      <c r="A8" s="72" t="s">
        <v>174</v>
      </c>
      <c r="B8" s="74">
        <f t="shared" si="0"/>
        <v>98</v>
      </c>
      <c r="C8" s="74">
        <f t="shared" si="1"/>
        <v>102</v>
      </c>
      <c r="D8" s="76">
        <v>106</v>
      </c>
      <c r="E8" s="74">
        <f t="shared" si="2"/>
        <v>110</v>
      </c>
      <c r="F8" s="74">
        <f>E8+5</f>
        <v>115</v>
      </c>
      <c r="G8" s="74">
        <f t="shared" si="3"/>
        <v>121</v>
      </c>
      <c r="H8" s="74">
        <f>G8+7</f>
        <v>128</v>
      </c>
      <c r="I8" s="85"/>
      <c r="J8" s="88" t="s">
        <v>231</v>
      </c>
      <c r="K8" s="88" t="s">
        <v>233</v>
      </c>
      <c r="L8" s="88" t="s">
        <v>231</v>
      </c>
      <c r="M8" s="88" t="s">
        <v>233</v>
      </c>
    </row>
    <row r="9" s="62" customFormat="1" ht="19.5" customHeight="1" spans="1:13">
      <c r="A9" s="72" t="s">
        <v>175</v>
      </c>
      <c r="B9" s="74">
        <f t="shared" si="0"/>
        <v>98</v>
      </c>
      <c r="C9" s="74">
        <f t="shared" si="1"/>
        <v>102</v>
      </c>
      <c r="D9" s="77" t="s">
        <v>176</v>
      </c>
      <c r="E9" s="74">
        <f t="shared" si="2"/>
        <v>110</v>
      </c>
      <c r="F9" s="74">
        <f>E9+5</f>
        <v>115</v>
      </c>
      <c r="G9" s="74">
        <f t="shared" si="3"/>
        <v>121</v>
      </c>
      <c r="H9" s="74">
        <f>G9+7</f>
        <v>128</v>
      </c>
      <c r="I9" s="85"/>
      <c r="J9" s="88" t="s">
        <v>231</v>
      </c>
      <c r="K9" s="88" t="s">
        <v>235</v>
      </c>
      <c r="L9" s="88" t="s">
        <v>233</v>
      </c>
      <c r="M9" s="88" t="s">
        <v>233</v>
      </c>
    </row>
    <row r="10" s="62" customFormat="1" ht="19.5" customHeight="1" spans="1:13">
      <c r="A10" s="72" t="s">
        <v>177</v>
      </c>
      <c r="B10" s="74">
        <f>C10-1.2</f>
        <v>43.1</v>
      </c>
      <c r="C10" s="74">
        <f>D10-1.2</f>
        <v>44.3</v>
      </c>
      <c r="D10" s="77" t="s">
        <v>178</v>
      </c>
      <c r="E10" s="74">
        <f>D10+1.2</f>
        <v>46.7</v>
      </c>
      <c r="F10" s="74">
        <f>E10+1.2</f>
        <v>47.9</v>
      </c>
      <c r="G10" s="74">
        <f>F10+1.4</f>
        <v>49.3</v>
      </c>
      <c r="H10" s="74">
        <f>G10+1.4</f>
        <v>50.7</v>
      </c>
      <c r="I10" s="85"/>
      <c r="J10" s="88" t="s">
        <v>235</v>
      </c>
      <c r="K10" s="88" t="s">
        <v>235</v>
      </c>
      <c r="L10" s="88" t="s">
        <v>257</v>
      </c>
      <c r="M10" s="88" t="s">
        <v>235</v>
      </c>
    </row>
    <row r="11" s="62" customFormat="1" ht="19.5" customHeight="1" spans="1:13">
      <c r="A11" s="72" t="s">
        <v>181</v>
      </c>
      <c r="B11" s="78">
        <f>C11-0.5</f>
        <v>21</v>
      </c>
      <c r="C11" s="78">
        <f>D11-0.5</f>
        <v>21.5</v>
      </c>
      <c r="D11" s="79">
        <v>22</v>
      </c>
      <c r="E11" s="78">
        <f t="shared" ref="E11:H11" si="4">D11+0.5</f>
        <v>22.5</v>
      </c>
      <c r="F11" s="78">
        <f t="shared" si="4"/>
        <v>23</v>
      </c>
      <c r="G11" s="78">
        <f t="shared" si="4"/>
        <v>23.5</v>
      </c>
      <c r="H11" s="78">
        <f t="shared" si="4"/>
        <v>24</v>
      </c>
      <c r="I11" s="85"/>
      <c r="J11" s="88" t="s">
        <v>235</v>
      </c>
      <c r="K11" s="88" t="s">
        <v>235</v>
      </c>
      <c r="L11" s="88" t="s">
        <v>235</v>
      </c>
      <c r="M11" s="88" t="s">
        <v>258</v>
      </c>
    </row>
    <row r="12" s="62" customFormat="1" ht="19.5" customHeight="1" spans="1:13">
      <c r="A12" s="72" t="s">
        <v>183</v>
      </c>
      <c r="B12" s="74">
        <f>C12-0.7</f>
        <v>18.1</v>
      </c>
      <c r="C12" s="74">
        <f>D12-0.7</f>
        <v>18.8</v>
      </c>
      <c r="D12" s="77" t="s">
        <v>184</v>
      </c>
      <c r="E12" s="74">
        <f>D12+0.7</f>
        <v>20.2</v>
      </c>
      <c r="F12" s="74">
        <f>E12+0.7</f>
        <v>20.9</v>
      </c>
      <c r="G12" s="74">
        <f>F12+0.95</f>
        <v>21.85</v>
      </c>
      <c r="H12" s="74">
        <f>G12+0.95</f>
        <v>22.8</v>
      </c>
      <c r="I12" s="85"/>
      <c r="J12" s="88" t="s">
        <v>259</v>
      </c>
      <c r="K12" s="88" t="s">
        <v>260</v>
      </c>
      <c r="L12" s="88" t="s">
        <v>235</v>
      </c>
      <c r="M12" s="88" t="s">
        <v>235</v>
      </c>
    </row>
    <row r="13" s="62" customFormat="1" ht="19.5" customHeight="1" spans="1:13">
      <c r="A13" s="80" t="s">
        <v>186</v>
      </c>
      <c r="B13" s="81">
        <f>C13-0.4</f>
        <v>16.2</v>
      </c>
      <c r="C13" s="81">
        <f>D13-0.4</f>
        <v>16.6</v>
      </c>
      <c r="D13" s="80">
        <v>17</v>
      </c>
      <c r="E13" s="81">
        <f>D13+0.4</f>
        <v>17.4</v>
      </c>
      <c r="F13" s="81">
        <f>E13+0.4</f>
        <v>17.8</v>
      </c>
      <c r="G13" s="81">
        <f>F13+0.6</f>
        <v>18.4</v>
      </c>
      <c r="H13" s="81">
        <f>G13+0.6</f>
        <v>19</v>
      </c>
      <c r="I13" s="85"/>
      <c r="J13" s="88" t="s">
        <v>235</v>
      </c>
      <c r="K13" s="88" t="s">
        <v>261</v>
      </c>
      <c r="L13" s="88" t="s">
        <v>261</v>
      </c>
      <c r="M13" s="88" t="s">
        <v>262</v>
      </c>
    </row>
    <row r="14" s="62" customFormat="1" ht="19.5" customHeight="1" spans="1:13">
      <c r="A14" s="80" t="s">
        <v>188</v>
      </c>
      <c r="B14" s="78">
        <f t="shared" ref="B14:B18" si="5">C14</f>
        <v>2.5</v>
      </c>
      <c r="C14" s="78">
        <f t="shared" ref="C14:C18" si="6">D14</f>
        <v>2.5</v>
      </c>
      <c r="D14" s="75">
        <v>2.5</v>
      </c>
      <c r="E14" s="78">
        <f t="shared" ref="E14:H14" si="7">D14</f>
        <v>2.5</v>
      </c>
      <c r="F14" s="78">
        <f t="shared" si="7"/>
        <v>2.5</v>
      </c>
      <c r="G14" s="78">
        <f t="shared" si="7"/>
        <v>2.5</v>
      </c>
      <c r="H14" s="78">
        <f t="shared" si="7"/>
        <v>2.5</v>
      </c>
      <c r="I14" s="85"/>
      <c r="J14" s="88" t="s">
        <v>235</v>
      </c>
      <c r="K14" s="88" t="s">
        <v>235</v>
      </c>
      <c r="L14" s="88" t="s">
        <v>235</v>
      </c>
      <c r="M14" s="88" t="s">
        <v>235</v>
      </c>
    </row>
    <row r="15" s="62" customFormat="1" ht="19.5" customHeight="1" spans="1:13">
      <c r="A15" s="72" t="s">
        <v>189</v>
      </c>
      <c r="B15" s="78">
        <f>C15-1</f>
        <v>43</v>
      </c>
      <c r="C15" s="78">
        <f>D15-1</f>
        <v>44</v>
      </c>
      <c r="D15" s="75">
        <v>45</v>
      </c>
      <c r="E15" s="78">
        <f>D15+1</f>
        <v>46</v>
      </c>
      <c r="F15" s="78">
        <f>E15+1</f>
        <v>47</v>
      </c>
      <c r="G15" s="78">
        <f>F15+1.5</f>
        <v>48.5</v>
      </c>
      <c r="H15" s="78">
        <f>G15+1.5</f>
        <v>50</v>
      </c>
      <c r="I15" s="85"/>
      <c r="J15" s="88" t="s">
        <v>235</v>
      </c>
      <c r="K15" s="88" t="s">
        <v>235</v>
      </c>
      <c r="L15" s="88" t="s">
        <v>235</v>
      </c>
      <c r="M15" s="88" t="s">
        <v>235</v>
      </c>
    </row>
    <row r="16" s="62" customFormat="1" ht="19.5" customHeight="1" spans="1:13">
      <c r="A16" s="72" t="s">
        <v>190</v>
      </c>
      <c r="B16" s="78">
        <f t="shared" si="5"/>
        <v>5</v>
      </c>
      <c r="C16" s="78">
        <f t="shared" si="6"/>
        <v>5</v>
      </c>
      <c r="D16" s="79">
        <v>5</v>
      </c>
      <c r="E16" s="78">
        <f t="shared" ref="E16:H16" si="8">D16</f>
        <v>5</v>
      </c>
      <c r="F16" s="78">
        <f t="shared" si="8"/>
        <v>5</v>
      </c>
      <c r="G16" s="78">
        <f t="shared" si="8"/>
        <v>5</v>
      </c>
      <c r="H16" s="78">
        <f t="shared" si="8"/>
        <v>5</v>
      </c>
      <c r="I16" s="85"/>
      <c r="J16" s="88" t="s">
        <v>235</v>
      </c>
      <c r="K16" s="88" t="s">
        <v>235</v>
      </c>
      <c r="L16" s="88" t="s">
        <v>235</v>
      </c>
      <c r="M16" s="88" t="s">
        <v>235</v>
      </c>
    </row>
    <row r="17" s="62" customFormat="1" ht="19.5" customHeight="1" spans="1:13">
      <c r="A17" s="75" t="s">
        <v>191</v>
      </c>
      <c r="B17" s="78">
        <f t="shared" si="5"/>
        <v>12</v>
      </c>
      <c r="C17" s="78">
        <f>D17-1.5</f>
        <v>12</v>
      </c>
      <c r="D17" s="82">
        <v>13.5</v>
      </c>
      <c r="E17" s="78">
        <f t="shared" ref="E17:H17" si="9">D17</f>
        <v>13.5</v>
      </c>
      <c r="F17" s="78">
        <f>E17+2</f>
        <v>15.5</v>
      </c>
      <c r="G17" s="78">
        <f t="shared" si="9"/>
        <v>15.5</v>
      </c>
      <c r="H17" s="78">
        <f t="shared" si="9"/>
        <v>15.5</v>
      </c>
      <c r="I17" s="85"/>
      <c r="J17" s="88" t="s">
        <v>235</v>
      </c>
      <c r="K17" s="88" t="s">
        <v>235</v>
      </c>
      <c r="L17" s="88" t="s">
        <v>235</v>
      </c>
      <c r="M17" s="88" t="s">
        <v>235</v>
      </c>
    </row>
    <row r="18" s="62" customFormat="1" ht="19.5" customHeight="1" spans="1:13">
      <c r="A18" s="72" t="s">
        <v>192</v>
      </c>
      <c r="B18" s="78">
        <f t="shared" si="5"/>
        <v>2.5</v>
      </c>
      <c r="C18" s="78">
        <f t="shared" si="6"/>
        <v>2.5</v>
      </c>
      <c r="D18" s="75">
        <v>2.5</v>
      </c>
      <c r="E18" s="78">
        <f t="shared" ref="E18:H18" si="10">D18</f>
        <v>2.5</v>
      </c>
      <c r="F18" s="78">
        <f t="shared" si="10"/>
        <v>2.5</v>
      </c>
      <c r="G18" s="78">
        <f t="shared" si="10"/>
        <v>2.5</v>
      </c>
      <c r="H18" s="78">
        <f t="shared" si="10"/>
        <v>2.5</v>
      </c>
      <c r="I18" s="85"/>
      <c r="J18" s="88" t="s">
        <v>235</v>
      </c>
      <c r="K18" s="88" t="s">
        <v>235</v>
      </c>
      <c r="L18" s="88" t="s">
        <v>235</v>
      </c>
      <c r="M18" s="88" t="s">
        <v>235</v>
      </c>
    </row>
    <row r="19" s="62" customFormat="1" ht="14.25" spans="1:13">
      <c r="A19" s="83" t="s">
        <v>193</v>
      </c>
      <c r="D19" s="84"/>
      <c r="E19" s="84"/>
      <c r="F19" s="84"/>
      <c r="G19" s="84"/>
      <c r="H19" s="84"/>
      <c r="I19" s="84"/>
      <c r="J19" s="90"/>
      <c r="K19" s="90"/>
      <c r="L19" s="84"/>
      <c r="M19" s="84"/>
    </row>
    <row r="20" s="62" customFormat="1" ht="14.25" spans="1:13">
      <c r="A20" s="62" t="s">
        <v>194</v>
      </c>
      <c r="D20" s="84"/>
      <c r="E20" s="84"/>
      <c r="F20" s="84"/>
      <c r="G20" s="84"/>
      <c r="H20" s="84"/>
      <c r="I20" s="84"/>
      <c r="J20" s="90"/>
      <c r="K20" s="90"/>
      <c r="L20" s="84"/>
      <c r="M20" s="84"/>
    </row>
    <row r="21" s="62" customFormat="1" ht="14.25" spans="1:13">
      <c r="A21" s="84"/>
      <c r="B21" s="84"/>
      <c r="C21" s="84"/>
      <c r="D21" s="84"/>
      <c r="E21" s="84"/>
      <c r="F21" s="84"/>
      <c r="G21" s="84"/>
      <c r="H21" s="84"/>
      <c r="I21" s="84"/>
      <c r="J21" s="91" t="s">
        <v>253</v>
      </c>
      <c r="K21" s="91"/>
      <c r="L21" s="83" t="s">
        <v>196</v>
      </c>
      <c r="M21" s="83"/>
    </row>
  </sheetData>
  <mergeCells count="8">
    <mergeCell ref="A1:M1"/>
    <mergeCell ref="B2:C2"/>
    <mergeCell ref="F2:H2"/>
    <mergeCell ref="K2:M2"/>
    <mergeCell ref="B3:H3"/>
    <mergeCell ref="J3:M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topLeftCell="A18" workbookViewId="0">
      <selection activeCell="A28" sqref="A28:K28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">
        <v>62</v>
      </c>
      <c r="F2" s="100" t="s">
        <v>264</v>
      </c>
      <c r="G2" s="101" t="s">
        <v>68</v>
      </c>
      <c r="H2" s="102"/>
      <c r="I2" s="133" t="s">
        <v>57</v>
      </c>
      <c r="J2" s="159" t="s">
        <v>56</v>
      </c>
      <c r="K2" s="160"/>
    </row>
    <row r="3" spans="1:11">
      <c r="A3" s="103" t="s">
        <v>74</v>
      </c>
      <c r="B3" s="104">
        <v>15004</v>
      </c>
      <c r="C3" s="104"/>
      <c r="D3" s="105" t="s">
        <v>265</v>
      </c>
      <c r="E3" s="106">
        <v>46054</v>
      </c>
      <c r="F3" s="107"/>
      <c r="G3" s="107"/>
      <c r="H3" s="108" t="s">
        <v>266</v>
      </c>
      <c r="I3" s="108"/>
      <c r="J3" s="108"/>
      <c r="K3" s="161"/>
    </row>
    <row r="4" spans="1:11">
      <c r="A4" s="109" t="s">
        <v>71</v>
      </c>
      <c r="B4" s="110">
        <v>2</v>
      </c>
      <c r="C4" s="110">
        <v>8</v>
      </c>
      <c r="D4" s="111" t="s">
        <v>267</v>
      </c>
      <c r="E4" s="107" t="s">
        <v>268</v>
      </c>
      <c r="F4" s="107"/>
      <c r="G4" s="107"/>
      <c r="H4" s="111" t="s">
        <v>269</v>
      </c>
      <c r="I4" s="111"/>
      <c r="J4" s="124" t="s">
        <v>65</v>
      </c>
      <c r="K4" s="162" t="s">
        <v>66</v>
      </c>
    </row>
    <row r="5" spans="1:11">
      <c r="A5" s="109" t="s">
        <v>270</v>
      </c>
      <c r="B5" s="104" t="s">
        <v>271</v>
      </c>
      <c r="C5" s="104"/>
      <c r="D5" s="105" t="s">
        <v>272</v>
      </c>
      <c r="E5" s="105" t="s">
        <v>273</v>
      </c>
      <c r="F5" s="105" t="s">
        <v>274</v>
      </c>
      <c r="G5" s="105" t="s">
        <v>268</v>
      </c>
      <c r="H5" s="111" t="s">
        <v>275</v>
      </c>
      <c r="I5" s="111"/>
      <c r="J5" s="124" t="s">
        <v>65</v>
      </c>
      <c r="K5" s="162" t="s">
        <v>66</v>
      </c>
    </row>
    <row r="6" ht="15" spans="1:11">
      <c r="A6" s="112" t="s">
        <v>276</v>
      </c>
      <c r="B6" s="113" t="s">
        <v>277</v>
      </c>
      <c r="C6" s="113"/>
      <c r="D6" s="114" t="s">
        <v>278</v>
      </c>
      <c r="E6" s="115"/>
      <c r="F6" s="116"/>
      <c r="G6" s="114"/>
      <c r="H6" s="117" t="s">
        <v>279</v>
      </c>
      <c r="I6" s="117"/>
      <c r="J6" s="130" t="s">
        <v>65</v>
      </c>
      <c r="K6" s="163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280</v>
      </c>
      <c r="B8" s="100" t="s">
        <v>281</v>
      </c>
      <c r="C8" s="100" t="s">
        <v>282</v>
      </c>
      <c r="D8" s="100" t="s">
        <v>283</v>
      </c>
      <c r="E8" s="100" t="s">
        <v>284</v>
      </c>
      <c r="F8" s="100" t="s">
        <v>285</v>
      </c>
      <c r="G8" s="122" t="s">
        <v>286</v>
      </c>
      <c r="H8" s="123"/>
      <c r="I8" s="123"/>
      <c r="J8" s="123"/>
      <c r="K8" s="164"/>
    </row>
    <row r="9" spans="1:11">
      <c r="A9" s="109" t="s">
        <v>287</v>
      </c>
      <c r="B9" s="111"/>
      <c r="C9" s="124" t="s">
        <v>65</v>
      </c>
      <c r="D9" s="124" t="s">
        <v>66</v>
      </c>
      <c r="E9" s="105" t="s">
        <v>288</v>
      </c>
      <c r="F9" s="125" t="s">
        <v>289</v>
      </c>
      <c r="G9" s="126" t="s">
        <v>290</v>
      </c>
      <c r="H9" s="127"/>
      <c r="I9" s="127"/>
      <c r="J9" s="127"/>
      <c r="K9" s="165"/>
    </row>
    <row r="10" spans="1:11">
      <c r="A10" s="109" t="s">
        <v>291</v>
      </c>
      <c r="B10" s="111"/>
      <c r="C10" s="124" t="s">
        <v>65</v>
      </c>
      <c r="D10" s="124" t="s">
        <v>66</v>
      </c>
      <c r="E10" s="105" t="s">
        <v>292</v>
      </c>
      <c r="F10" s="125" t="s">
        <v>290</v>
      </c>
      <c r="G10" s="126" t="s">
        <v>293</v>
      </c>
      <c r="H10" s="127"/>
      <c r="I10" s="127"/>
      <c r="J10" s="127"/>
      <c r="K10" s="165"/>
    </row>
    <row r="11" spans="1:11">
      <c r="A11" s="128" t="s">
        <v>208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6"/>
    </row>
    <row r="12" spans="1:11">
      <c r="A12" s="103" t="s">
        <v>88</v>
      </c>
      <c r="B12" s="124" t="s">
        <v>84</v>
      </c>
      <c r="C12" s="124" t="s">
        <v>85</v>
      </c>
      <c r="D12" s="125"/>
      <c r="E12" s="105" t="s">
        <v>86</v>
      </c>
      <c r="F12" s="124" t="s">
        <v>84</v>
      </c>
      <c r="G12" s="124" t="s">
        <v>85</v>
      </c>
      <c r="H12" s="124"/>
      <c r="I12" s="105" t="s">
        <v>294</v>
      </c>
      <c r="J12" s="124" t="s">
        <v>84</v>
      </c>
      <c r="K12" s="162" t="s">
        <v>85</v>
      </c>
    </row>
    <row r="13" spans="1:11">
      <c r="A13" s="103" t="s">
        <v>91</v>
      </c>
      <c r="B13" s="124" t="s">
        <v>84</v>
      </c>
      <c r="C13" s="124" t="s">
        <v>85</v>
      </c>
      <c r="D13" s="125"/>
      <c r="E13" s="105" t="s">
        <v>96</v>
      </c>
      <c r="F13" s="124" t="s">
        <v>84</v>
      </c>
      <c r="G13" s="124" t="s">
        <v>85</v>
      </c>
      <c r="H13" s="124"/>
      <c r="I13" s="105" t="s">
        <v>295</v>
      </c>
      <c r="J13" s="124" t="s">
        <v>84</v>
      </c>
      <c r="K13" s="162" t="s">
        <v>85</v>
      </c>
    </row>
    <row r="14" ht="15" spans="1:11">
      <c r="A14" s="112" t="s">
        <v>296</v>
      </c>
      <c r="B14" s="130" t="s">
        <v>84</v>
      </c>
      <c r="C14" s="130" t="s">
        <v>85</v>
      </c>
      <c r="D14" s="115"/>
      <c r="E14" s="114" t="s">
        <v>297</v>
      </c>
      <c r="F14" s="130" t="s">
        <v>84</v>
      </c>
      <c r="G14" s="130" t="s">
        <v>85</v>
      </c>
      <c r="H14" s="130"/>
      <c r="I14" s="114" t="s">
        <v>298</v>
      </c>
      <c r="J14" s="130" t="s">
        <v>84</v>
      </c>
      <c r="K14" s="163" t="s">
        <v>85</v>
      </c>
    </row>
    <row r="15" ht="15" spans="1:11">
      <c r="A15" s="118" t="s">
        <v>193</v>
      </c>
      <c r="B15" s="131" t="s">
        <v>290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92" customFormat="1" spans="1:11">
      <c r="A16" s="96" t="s">
        <v>299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7"/>
    </row>
    <row r="17" spans="1:11">
      <c r="A17" s="109" t="s">
        <v>300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9" t="s">
        <v>301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34" t="s">
        <v>302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70"/>
    </row>
    <row r="21" spans="1:11">
      <c r="A21" s="138"/>
      <c r="B21" s="127"/>
      <c r="C21" s="127"/>
      <c r="D21" s="127"/>
      <c r="E21" s="127"/>
      <c r="F21" s="127"/>
      <c r="G21" s="127"/>
      <c r="H21" s="127"/>
      <c r="I21" s="127"/>
      <c r="J21" s="127"/>
      <c r="K21" s="165"/>
    </row>
    <row r="22" spans="1:11">
      <c r="A22" s="138"/>
      <c r="B22" s="127"/>
      <c r="C22" s="127"/>
      <c r="D22" s="127"/>
      <c r="E22" s="127"/>
      <c r="F22" s="127"/>
      <c r="G22" s="127"/>
      <c r="H22" s="127"/>
      <c r="I22" s="127"/>
      <c r="J22" s="127"/>
      <c r="K22" s="165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1"/>
    </row>
    <row r="24" spans="1:11">
      <c r="A24" s="109" t="s">
        <v>125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1"/>
    </row>
    <row r="25" ht="15" spans="1:11">
      <c r="A25" s="141" t="s">
        <v>303</v>
      </c>
      <c r="B25" s="142" t="s">
        <v>290</v>
      </c>
      <c r="C25" s="143"/>
      <c r="D25" s="143"/>
      <c r="E25" s="143"/>
      <c r="F25" s="143"/>
      <c r="G25" s="143"/>
      <c r="H25" s="143"/>
      <c r="I25" s="143"/>
      <c r="J25" s="143"/>
      <c r="K25" s="172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304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4"/>
    </row>
    <row r="28" spans="1:11">
      <c r="A28" s="178" t="s">
        <v>305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11">
      <c r="A29" s="146" t="s">
        <v>306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pans="1:11">
      <c r="A30" s="146" t="s">
        <v>307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ht="23" customHeight="1" spans="1:11">
      <c r="A34" s="138"/>
      <c r="B34" s="127"/>
      <c r="C34" s="127"/>
      <c r="D34" s="127"/>
      <c r="E34" s="127"/>
      <c r="F34" s="127"/>
      <c r="G34" s="127"/>
      <c r="H34" s="127"/>
      <c r="I34" s="127"/>
      <c r="J34" s="127"/>
      <c r="K34" s="165"/>
    </row>
    <row r="35" ht="23" customHeight="1" spans="1:11">
      <c r="A35" s="148"/>
      <c r="B35" s="127"/>
      <c r="C35" s="127"/>
      <c r="D35" s="127"/>
      <c r="E35" s="127"/>
      <c r="F35" s="127"/>
      <c r="G35" s="127"/>
      <c r="H35" s="127"/>
      <c r="I35" s="127"/>
      <c r="J35" s="127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ht="18.75" customHeight="1" spans="1:11">
      <c r="A37" s="151" t="s">
        <v>308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3" customFormat="1" ht="18.75" customHeight="1" spans="1:11">
      <c r="A38" s="109" t="s">
        <v>309</v>
      </c>
      <c r="B38" s="111"/>
      <c r="C38" s="111"/>
      <c r="D38" s="108" t="s">
        <v>310</v>
      </c>
      <c r="E38" s="108"/>
      <c r="F38" s="153" t="s">
        <v>311</v>
      </c>
      <c r="G38" s="154"/>
      <c r="H38" s="111" t="s">
        <v>312</v>
      </c>
      <c r="I38" s="111"/>
      <c r="J38" s="111" t="s">
        <v>313</v>
      </c>
      <c r="K38" s="168"/>
    </row>
    <row r="39" ht="18.75" customHeight="1" spans="1:13">
      <c r="A39" s="109" t="s">
        <v>193</v>
      </c>
      <c r="B39" s="155" t="s">
        <v>314</v>
      </c>
      <c r="C39" s="155"/>
      <c r="D39" s="155"/>
      <c r="E39" s="155"/>
      <c r="F39" s="155"/>
      <c r="G39" s="155"/>
      <c r="H39" s="155"/>
      <c r="I39" s="155"/>
      <c r="J39" s="155"/>
      <c r="K39" s="176"/>
      <c r="M39" s="93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32" customHeight="1" spans="1:11">
      <c r="A42" s="112" t="s">
        <v>140</v>
      </c>
      <c r="B42" s="116" t="s">
        <v>315</v>
      </c>
      <c r="C42" s="116"/>
      <c r="D42" s="114" t="s">
        <v>316</v>
      </c>
      <c r="E42" s="156" t="s">
        <v>317</v>
      </c>
      <c r="F42" s="114" t="s">
        <v>144</v>
      </c>
      <c r="G42" s="157">
        <v>46058</v>
      </c>
      <c r="H42" s="158" t="s">
        <v>145</v>
      </c>
      <c r="I42" s="158"/>
      <c r="J42" s="116" t="s">
        <v>146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</cols>
  <sheetData>
    <row r="1" ht="26.25" spans="1:11">
      <c r="A1" s="95" t="s">
        <v>263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318</v>
      </c>
      <c r="C2" s="97"/>
      <c r="D2" s="98" t="s">
        <v>61</v>
      </c>
      <c r="E2" s="99" t="s">
        <v>319</v>
      </c>
      <c r="F2" s="100" t="s">
        <v>264</v>
      </c>
      <c r="G2" s="101" t="s">
        <v>320</v>
      </c>
      <c r="H2" s="102"/>
      <c r="I2" s="133" t="s">
        <v>57</v>
      </c>
      <c r="J2" s="159" t="s">
        <v>321</v>
      </c>
      <c r="K2" s="186"/>
    </row>
    <row r="3" spans="1:11">
      <c r="A3" s="103" t="s">
        <v>74</v>
      </c>
      <c r="B3" s="104">
        <v>11684</v>
      </c>
      <c r="C3" s="104"/>
      <c r="D3" s="105" t="s">
        <v>265</v>
      </c>
      <c r="E3" s="106">
        <v>45721</v>
      </c>
      <c r="F3" s="107"/>
      <c r="G3" s="107"/>
      <c r="H3" s="108" t="s">
        <v>266</v>
      </c>
      <c r="I3" s="108"/>
      <c r="J3" s="108"/>
      <c r="K3" s="161"/>
    </row>
    <row r="4" spans="1:11">
      <c r="A4" s="109" t="s">
        <v>71</v>
      </c>
      <c r="B4" s="110">
        <v>4</v>
      </c>
      <c r="C4" s="110">
        <v>6</v>
      </c>
      <c r="D4" s="111" t="s">
        <v>267</v>
      </c>
      <c r="E4" s="107" t="s">
        <v>272</v>
      </c>
      <c r="F4" s="107"/>
      <c r="G4" s="107"/>
      <c r="H4" s="111" t="s">
        <v>269</v>
      </c>
      <c r="I4" s="111"/>
      <c r="J4" s="124" t="s">
        <v>65</v>
      </c>
      <c r="K4" s="162" t="s">
        <v>66</v>
      </c>
    </row>
    <row r="5" spans="1:11">
      <c r="A5" s="109" t="s">
        <v>270</v>
      </c>
      <c r="B5" s="104" t="s">
        <v>322</v>
      </c>
      <c r="C5" s="104"/>
      <c r="D5" s="105" t="s">
        <v>272</v>
      </c>
      <c r="E5" s="105" t="s">
        <v>273</v>
      </c>
      <c r="F5" s="105" t="s">
        <v>274</v>
      </c>
      <c r="G5" s="105" t="s">
        <v>268</v>
      </c>
      <c r="H5" s="111" t="s">
        <v>275</v>
      </c>
      <c r="I5" s="111"/>
      <c r="J5" s="124" t="s">
        <v>65</v>
      </c>
      <c r="K5" s="162" t="s">
        <v>66</v>
      </c>
    </row>
    <row r="6" ht="15" spans="1:11">
      <c r="A6" s="112" t="s">
        <v>276</v>
      </c>
      <c r="B6" s="113">
        <v>315</v>
      </c>
      <c r="C6" s="113"/>
      <c r="D6" s="114" t="s">
        <v>278</v>
      </c>
      <c r="E6" s="115"/>
      <c r="F6" s="185">
        <v>11684</v>
      </c>
      <c r="G6" s="114"/>
      <c r="H6" s="117" t="s">
        <v>279</v>
      </c>
      <c r="I6" s="117"/>
      <c r="J6" s="130" t="s">
        <v>65</v>
      </c>
      <c r="K6" s="163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280</v>
      </c>
      <c r="B8" s="100" t="s">
        <v>281</v>
      </c>
      <c r="C8" s="100" t="s">
        <v>282</v>
      </c>
      <c r="D8" s="100" t="s">
        <v>283</v>
      </c>
      <c r="E8" s="100" t="s">
        <v>284</v>
      </c>
      <c r="F8" s="100" t="s">
        <v>285</v>
      </c>
      <c r="G8" s="122" t="s">
        <v>323</v>
      </c>
      <c r="H8" s="123"/>
      <c r="I8" s="123"/>
      <c r="J8" s="123"/>
      <c r="K8" s="164"/>
    </row>
    <row r="9" spans="1:11">
      <c r="A9" s="109" t="s">
        <v>287</v>
      </c>
      <c r="B9" s="111"/>
      <c r="C9" s="124" t="s">
        <v>65</v>
      </c>
      <c r="D9" s="124" t="s">
        <v>66</v>
      </c>
      <c r="E9" s="105" t="s">
        <v>288</v>
      </c>
      <c r="F9" s="125" t="s">
        <v>289</v>
      </c>
      <c r="G9" s="126" t="s">
        <v>290</v>
      </c>
      <c r="H9" s="137"/>
      <c r="I9" s="137"/>
      <c r="J9" s="137"/>
      <c r="K9" s="170"/>
    </row>
    <row r="10" spans="1:11">
      <c r="A10" s="109" t="s">
        <v>291</v>
      </c>
      <c r="B10" s="111"/>
      <c r="C10" s="124" t="s">
        <v>65</v>
      </c>
      <c r="D10" s="124" t="s">
        <v>66</v>
      </c>
      <c r="E10" s="105" t="s">
        <v>292</v>
      </c>
      <c r="F10" s="125" t="s">
        <v>290</v>
      </c>
      <c r="G10" s="126" t="s">
        <v>293</v>
      </c>
      <c r="H10" s="137"/>
      <c r="I10" s="137"/>
      <c r="J10" s="137"/>
      <c r="K10" s="170"/>
    </row>
    <row r="11" spans="1:11">
      <c r="A11" s="128" t="s">
        <v>208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6"/>
    </row>
    <row r="12" spans="1:11">
      <c r="A12" s="103" t="s">
        <v>88</v>
      </c>
      <c r="B12" s="124" t="s">
        <v>84</v>
      </c>
      <c r="C12" s="124" t="s">
        <v>85</v>
      </c>
      <c r="D12" s="125"/>
      <c r="E12" s="105" t="s">
        <v>86</v>
      </c>
      <c r="F12" s="124" t="s">
        <v>84</v>
      </c>
      <c r="G12" s="124" t="s">
        <v>85</v>
      </c>
      <c r="H12" s="124"/>
      <c r="I12" s="105" t="s">
        <v>294</v>
      </c>
      <c r="J12" s="124" t="s">
        <v>84</v>
      </c>
      <c r="K12" s="162" t="s">
        <v>85</v>
      </c>
    </row>
    <row r="13" spans="1:11">
      <c r="A13" s="103" t="s">
        <v>91</v>
      </c>
      <c r="B13" s="124" t="s">
        <v>84</v>
      </c>
      <c r="C13" s="124" t="s">
        <v>85</v>
      </c>
      <c r="D13" s="125"/>
      <c r="E13" s="105" t="s">
        <v>96</v>
      </c>
      <c r="F13" s="124" t="s">
        <v>84</v>
      </c>
      <c r="G13" s="124" t="s">
        <v>85</v>
      </c>
      <c r="H13" s="124"/>
      <c r="I13" s="105" t="s">
        <v>295</v>
      </c>
      <c r="J13" s="124" t="s">
        <v>84</v>
      </c>
      <c r="K13" s="162" t="s">
        <v>85</v>
      </c>
    </row>
    <row r="14" ht="15" spans="1:11">
      <c r="A14" s="112" t="s">
        <v>296</v>
      </c>
      <c r="B14" s="130" t="s">
        <v>84</v>
      </c>
      <c r="C14" s="130" t="s">
        <v>85</v>
      </c>
      <c r="D14" s="115"/>
      <c r="E14" s="114" t="s">
        <v>297</v>
      </c>
      <c r="F14" s="130" t="s">
        <v>84</v>
      </c>
      <c r="G14" s="130" t="s">
        <v>85</v>
      </c>
      <c r="H14" s="130"/>
      <c r="I14" s="114" t="s">
        <v>298</v>
      </c>
      <c r="J14" s="130" t="s">
        <v>84</v>
      </c>
      <c r="K14" s="163" t="s">
        <v>85</v>
      </c>
    </row>
    <row r="15" ht="15" spans="1:11">
      <c r="A15" s="118" t="s">
        <v>193</v>
      </c>
      <c r="B15" s="131" t="s">
        <v>290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pans="1:11">
      <c r="A16" s="96" t="s">
        <v>299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7"/>
    </row>
    <row r="17" spans="1:11">
      <c r="A17" s="109" t="s">
        <v>300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9" t="s">
        <v>301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34" t="s">
        <v>324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pans="1:11">
      <c r="A20" s="136" t="s">
        <v>325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0"/>
    </row>
    <row r="21" spans="1:11">
      <c r="A21" s="136" t="s">
        <v>326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70"/>
    </row>
    <row r="22" spans="1:11">
      <c r="A22" s="136" t="s">
        <v>327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70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1"/>
    </row>
    <row r="24" spans="1:11">
      <c r="A24" s="109" t="s">
        <v>125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1"/>
    </row>
    <row r="25" ht="15" spans="1:11">
      <c r="A25" s="141" t="s">
        <v>303</v>
      </c>
      <c r="B25" s="142" t="s">
        <v>290</v>
      </c>
      <c r="C25" s="142"/>
      <c r="D25" s="142"/>
      <c r="E25" s="142"/>
      <c r="F25" s="142"/>
      <c r="G25" s="142"/>
      <c r="H25" s="142"/>
      <c r="I25" s="142"/>
      <c r="J25" s="142"/>
      <c r="K25" s="187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304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4"/>
    </row>
    <row r="28" spans="1:11">
      <c r="A28" s="178" t="s">
        <v>328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80"/>
    </row>
    <row r="29" spans="1:11">
      <c r="A29" s="178" t="s">
        <v>329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80"/>
    </row>
    <row r="30" spans="1:11">
      <c r="A30" s="178" t="s">
        <v>330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80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spans="1:11">
      <c r="A34" s="138"/>
      <c r="B34" s="127"/>
      <c r="C34" s="127"/>
      <c r="D34" s="127"/>
      <c r="E34" s="127"/>
      <c r="F34" s="127"/>
      <c r="G34" s="127"/>
      <c r="H34" s="127"/>
      <c r="I34" s="127"/>
      <c r="J34" s="127"/>
      <c r="K34" s="165"/>
    </row>
    <row r="35" spans="1:11">
      <c r="A35" s="148"/>
      <c r="B35" s="127"/>
      <c r="C35" s="127"/>
      <c r="D35" s="127"/>
      <c r="E35" s="127"/>
      <c r="F35" s="127"/>
      <c r="G35" s="127"/>
      <c r="H35" s="127"/>
      <c r="I35" s="127"/>
      <c r="J35" s="127"/>
      <c r="K35" s="165"/>
    </row>
    <row r="36" ht="15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spans="1:11">
      <c r="A37" s="151" t="s">
        <v>308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pans="1:11">
      <c r="A38" s="109" t="s">
        <v>309</v>
      </c>
      <c r="B38" s="111"/>
      <c r="C38" s="111"/>
      <c r="D38" s="108" t="s">
        <v>310</v>
      </c>
      <c r="E38" s="108"/>
      <c r="F38" s="153" t="s">
        <v>311</v>
      </c>
      <c r="G38" s="154"/>
      <c r="H38" s="111" t="s">
        <v>312</v>
      </c>
      <c r="I38" s="111"/>
      <c r="J38" s="111" t="s">
        <v>313</v>
      </c>
      <c r="K38" s="168"/>
    </row>
    <row r="39" spans="1:11">
      <c r="A39" s="109" t="s">
        <v>193</v>
      </c>
      <c r="B39" s="155" t="s">
        <v>331</v>
      </c>
      <c r="C39" s="155"/>
      <c r="D39" s="155"/>
      <c r="E39" s="155"/>
      <c r="F39" s="155"/>
      <c r="G39" s="155"/>
      <c r="H39" s="155"/>
      <c r="I39" s="155"/>
      <c r="J39" s="155"/>
      <c r="K39" s="176"/>
    </row>
    <row r="40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15" spans="1:11">
      <c r="A42" s="112" t="s">
        <v>140</v>
      </c>
      <c r="B42" s="116" t="s">
        <v>315</v>
      </c>
      <c r="C42" s="116"/>
      <c r="D42" s="114" t="s">
        <v>316</v>
      </c>
      <c r="E42" s="156" t="s">
        <v>332</v>
      </c>
      <c r="F42" s="114" t="s">
        <v>144</v>
      </c>
      <c r="G42" s="157">
        <v>45724</v>
      </c>
      <c r="H42" s="158" t="s">
        <v>145</v>
      </c>
      <c r="I42" s="158"/>
      <c r="J42" s="116" t="s">
        <v>332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工作内容</vt:lpstr>
      <vt:lpstr>AQL2.5验货</vt:lpstr>
      <vt:lpstr>首期</vt:lpstr>
      <vt:lpstr>验货尺寸表 </vt:lpstr>
      <vt:lpstr>中期</vt:lpstr>
      <vt:lpstr>验货尺寸表 （中期尺寸）</vt:lpstr>
      <vt:lpstr>验货尺寸表 （中期洗水尺寸）</vt:lpstr>
      <vt:lpstr>尾期1</vt:lpstr>
      <vt:lpstr>尾期2</vt:lpstr>
      <vt:lpstr>验货尺寸表</vt:lpstr>
      <vt:lpstr>尾期2 </vt:lpstr>
      <vt:lpstr>验货尺寸表 (2)</vt:lpstr>
      <vt:lpstr>尾期3</vt:lpstr>
      <vt:lpstr>验货尺寸表3</vt:lpstr>
      <vt:lpstr>尾期4</vt:lpstr>
      <vt:lpstr>验货尺寸表4</vt:lpstr>
      <vt:lpstr>尾期5</vt:lpstr>
      <vt:lpstr>验货尺寸表5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2026-04-15T11:36:29Z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