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2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2" sheetId="15" state="hidden" r:id="rId7"/>
    <sheet name="验货尺寸表（洗水）" sheetId="6" r:id="rId8"/>
    <sheet name="尾期1" sheetId="5" r:id="rId9"/>
    <sheet name="尾期验货尺寸表" sheetId="16" r:id="rId10"/>
    <sheet name="尾期 2" sheetId="17" r:id="rId11"/>
    <sheet name="尾期验货尺寸表 (2)" sheetId="18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<sst xmlns="http://schemas.openxmlformats.org/spreadsheetml/2006/main" count="1336" uniqueCount="427">
  <si>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</si>
  <si>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</si>
  <si>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</si>
  <si>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</si>
  <si>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</si>
  <si>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</si>
  <si>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</si>
  <si>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</si>
  <si>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</si>
  <si>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</si>
  <si>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</si>
  <si>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</si>
  <si>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</si>
  <si>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</si>
  <si>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</si>
  <si>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</si>
  <si>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</si>
  <si>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</si>
  <si>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</si>
  <si>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</si>
  <si>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</si>
  <si>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</si>
  <si>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</si>
  <si>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</si>
  <si>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</si>
  <si>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</si>
  <si>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</si>
  <si>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</si>
  <si>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</si>
  <si>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</si>
  <si>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</si>
  <si>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</si>
  <si>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</si>
  <si>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</si>
  <si>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</si>
  <si>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</si>
  <si>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</si>
  <si>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</si>
  <si>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</si>
  <si>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</si>
  <si>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</si>
  <si>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</si>
  <si>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</si>
  <si>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</si>
  <si>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</si>
  <si>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</si>
  <si>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</si>
  <si>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</si>
  <si>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</si>
  <si>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</si>
  <si>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</si>
  <si>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</si>
  <si>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</si>
  <si>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</si>
  <si>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</si>
  <si>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</si>
  <si>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</si>
  <si>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</si>
  <si>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</si>
  <si>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</si>
  <si>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</si>
  <si>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</si>
  <si>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TAJJAO82314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</si>
  <si>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</si>
  <si>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</si>
  <si>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</si>
  <si>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</si>
  <si>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</si>
  <si>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</si>
  <si>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</si>
  <si>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</si>
  <si>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</si>
  <si>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</si>
  <si>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</si>
  <si>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</si>
  <si>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15262件</t>
  </si>
  <si>
    <t>包装预计完成日</t>
  </si>
  <si>
    <t>印花、刺绣确认样</t>
  </si>
  <si>
    <t>采购凭证编号：</t>
  </si>
  <si>
    <t>CGDD25110600044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</si>
  <si>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</si>
  <si>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</si>
  <si>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</si>
  <si>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</si>
  <si>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</si>
  <si>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</si>
  <si>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</si>
  <si>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</si>
  <si>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</si>
  <si>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</si>
  <si>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</si>
  <si>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</si>
  <si>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</si>
  <si>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</si>
  <si>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</si>
  <si>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</si>
  <si>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</si>
  <si>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</si>
  <si>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</si>
  <si>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</si>
  <si>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</si>
  <si>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</si>
  <si>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</si>
  <si>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</si>
  <si>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</si>
  <si>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</si>
  <si>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</si>
  <si>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</si>
  <si>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</si>
  <si>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</si>
  <si>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</si>
  <si>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</si>
  <si>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</si>
  <si>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</si>
  <si>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</si>
  <si>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</si>
  <si>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</si>
  <si>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冰清紫D36X</t>
  </si>
  <si>
    <t>已裁齐</t>
  </si>
  <si>
    <t>水晶紫E05X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</si>
  <si>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</si>
  <si>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</si>
  <si>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水晶紫XL/3件‘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</si>
  <si>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</si>
  <si>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</si>
  <si>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</si>
  <si>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</si>
  <si>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</si>
  <si>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</si>
  <si>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1.领型不圆顺、领顶高低、前领起荷叶边</t>
  </si>
  <si>
    <t>2.脚边驳片重线不一致</t>
  </si>
  <si>
    <t>3.上袖容位不均 袖顶起夹</t>
  </si>
  <si>
    <t>4.线头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</si>
  <si>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</si>
  <si>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</si>
  <si>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</si>
  <si>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</si>
  <si>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</si>
  <si>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</si>
  <si>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</si>
  <si>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</si>
  <si>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</si>
  <si>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</si>
  <si>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</si>
  <si>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</si>
  <si>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</si>
  <si>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</si>
  <si>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</si>
  <si>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</si>
  <si>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</si>
  <si>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</si>
  <si>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</si>
  <si>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</si>
  <si>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</si>
  <si>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</si>
  <si>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</si>
  <si>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</si>
  <si>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</si>
  <si>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</si>
  <si>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</si>
  <si>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</si>
  <si>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3XL</t>
  </si>
  <si>
    <t>XL水晶紫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</si>
  <si>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</si>
  <si>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</si>
  <si>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</si>
  <si>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</si>
  <si>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</si>
  <si>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</si>
  <si>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</si>
  <si>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</si>
  <si>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</si>
  <si>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</si>
  <si>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+1</t>
  </si>
  <si>
    <t>+0.5</t>
  </si>
  <si>
    <t>胸围</t>
  </si>
  <si>
    <t>+2</t>
  </si>
  <si>
    <t>腰围</t>
  </si>
  <si>
    <t>-</t>
  </si>
  <si>
    <t>摆围</t>
  </si>
  <si>
    <t>肩宽</t>
  </si>
  <si>
    <t>袖长</t>
  </si>
  <si>
    <t>袖肥/2（参考值）</t>
  </si>
  <si>
    <t>+0.6</t>
  </si>
  <si>
    <t>短袖口/2</t>
  </si>
  <si>
    <t>领宽</t>
  </si>
  <si>
    <t>-0.3</t>
  </si>
  <si>
    <t>领深</t>
  </si>
  <si>
    <t>领高</t>
  </si>
  <si>
    <t>备注：</t>
  </si>
  <si>
    <t xml:space="preserve">     初期请洗测2-3件，有问题的另加测量数量。</t>
  </si>
  <si>
    <t>验货时间：3-11</t>
  </si>
  <si>
    <t>跟单QC:代克荣</t>
  </si>
  <si>
    <t>工厂负责人：冯正莲</t>
  </si>
  <si>
    <t>TOREAD-QC中期检验报告书</t>
  </si>
  <si>
    <t>成人期货</t>
  </si>
  <si>
    <t>新诚</t>
  </si>
  <si>
    <t>首件检验报告</t>
  </si>
  <si>
    <t>女装圆领短袖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</si>
  <si>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</si>
  <si>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</si>
  <si>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</si>
  <si>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</si>
  <si>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</si>
  <si>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</si>
  <si>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</si>
  <si>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</si>
  <si>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</si>
  <si>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</si>
  <si>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S冰清绿34件  L水晶紫36件 XL水晶紫42件 XXL冰清绿33件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</si>
  <si>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</si>
  <si>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</si>
  <si>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</si>
  <si>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</si>
  <si>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1.下脚驳片位置</t>
  </si>
  <si>
    <t>2.上袖容位不均 袖顶起夹不圆顺</t>
  </si>
  <si>
    <t>3.领型不圆顺  前领起荷叶边</t>
  </si>
  <si>
    <t>【整改的严重缺陷及整改复核时间】</t>
  </si>
  <si>
    <t>尾期复核品质情况</t>
  </si>
  <si>
    <t>M冰清绿</t>
  </si>
  <si>
    <t>L水晶紫</t>
  </si>
  <si>
    <t>XXL冰清绿</t>
  </si>
  <si>
    <t>+0.5/+0.5</t>
  </si>
  <si>
    <t>+1/+0.5</t>
  </si>
  <si>
    <t>+1/+1</t>
  </si>
  <si>
    <t>+0.5/+1</t>
  </si>
  <si>
    <t>+2/+2</t>
  </si>
  <si>
    <t>+1/+2</t>
  </si>
  <si>
    <t>-/-</t>
  </si>
  <si>
    <t>+0.5/-</t>
  </si>
  <si>
    <t>肩点短袖长</t>
  </si>
  <si>
    <t>+0.6/+0.6</t>
  </si>
  <si>
    <t>+0.6/+0.5</t>
  </si>
  <si>
    <t>-/+0.5</t>
  </si>
  <si>
    <t>-0.3/-</t>
  </si>
  <si>
    <t>验货时间：11/19</t>
  </si>
  <si>
    <t>QC出货报告书</t>
  </si>
  <si>
    <t>TAJJAN81054</t>
  </si>
  <si>
    <t>产品名称</t>
  </si>
  <si>
    <t>男式短袖T恤</t>
  </si>
  <si>
    <t>制作工厂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</si>
  <si>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</si>
  <si>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</si>
  <si>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</si>
  <si>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</si>
  <si>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</si>
  <si>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</si>
  <si>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二次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</si>
  <si>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</si>
  <si>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</si>
  <si>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</si>
  <si>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</si>
  <si>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</si>
  <si>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</si>
  <si>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</si>
  <si>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</si>
  <si>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</si>
  <si>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</si>
  <si>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</si>
  <si>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</si>
  <si>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</si>
  <si>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采购凭证编号：CGDD24112100028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</si>
  <si>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</si>
  <si>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</si>
  <si>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</si>
  <si>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</si>
  <si>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</si>
  <si>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</si>
  <si>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</si>
  <si>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</si>
  <si>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</si>
  <si>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</si>
  <si>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</si>
  <si>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</si>
  <si>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</si>
  <si>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</si>
  <si>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</si>
  <si>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</si>
  <si>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</si>
  <si>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</si>
  <si>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</si>
  <si>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情况说明：</t>
  </si>
  <si>
    <t xml:space="preserve">【问题点描述】  </t>
  </si>
  <si>
    <t>1.下摆压胶起褶</t>
  </si>
  <si>
    <t>2.下摆压胶有亮印</t>
  </si>
  <si>
    <t>3.领型不圆顺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</si>
  <si>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</si>
  <si>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</si>
  <si>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</si>
  <si>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</si>
  <si>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</si>
  <si>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</si>
  <si>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</si>
  <si>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</si>
  <si>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</si>
  <si>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姓名</t>
  </si>
  <si>
    <t>-1/-1</t>
  </si>
  <si>
    <t>+0.7/+0.7</t>
  </si>
  <si>
    <t>-0.3/-0.3</t>
  </si>
  <si>
    <t>+0.8/+0.8</t>
  </si>
  <si>
    <t>-0.5/-</t>
  </si>
  <si>
    <t>-0.4/-0.4</t>
  </si>
  <si>
    <t>验货时间：3-20</t>
  </si>
  <si>
    <t>短袖T恤</t>
  </si>
  <si>
    <t>一次</t>
  </si>
  <si>
    <t>采购凭证编号：CGDD25041400017</t>
  </si>
  <si>
    <t>白色XS/18 S/18 M/18 L/18 XL/18 XXL/18</t>
  </si>
  <si>
    <t>冰清绿XS/18 S/18 M/18 L/18 XL/18 XXL/18</t>
  </si>
  <si>
    <t>水晶紫XS/18 S/18 M/18 L/18 XL/18 XXL/18</t>
  </si>
  <si>
    <t>1.油污</t>
  </si>
  <si>
    <t>2.线头</t>
  </si>
  <si>
    <t>检验合格无返修</t>
  </si>
  <si>
    <t>郭春花</t>
  </si>
  <si>
    <t>XS白色</t>
  </si>
  <si>
    <t>S冰清绿</t>
  </si>
  <si>
    <t>M水晶紫</t>
  </si>
  <si>
    <t>L冰清绿</t>
  </si>
  <si>
    <t>XL白色</t>
  </si>
  <si>
    <t>XXL水晶紫</t>
  </si>
  <si>
    <t>+2/-</t>
  </si>
  <si>
    <t>+1.5/+2</t>
  </si>
  <si>
    <t>+1/-</t>
  </si>
  <si>
    <t>验货时间：3-28</t>
  </si>
  <si>
    <t>白色XS/7 S/7 M/7 L/7 XL/7 XXL/7</t>
  </si>
  <si>
    <t>冰清绿XS/7 S/7 M/7 L/7 XL/7 XXL/7</t>
  </si>
  <si>
    <t>水晶紫XS/7 S/7 M/7 L/7 XL/7 XXL/7</t>
  </si>
  <si>
    <t>XS水晶紫</t>
  </si>
  <si>
    <t>S白色</t>
  </si>
  <si>
    <t>M白色</t>
  </si>
  <si>
    <t>XL冰清绿</t>
  </si>
  <si>
    <t>+2/+1</t>
  </si>
  <si>
    <t>-/-0.5</t>
  </si>
  <si>
    <t>+0.8/+0.5</t>
  </si>
  <si>
    <t>+0.3/+0.8</t>
  </si>
  <si>
    <t>+0.6/+0.3</t>
  </si>
  <si>
    <t>验货时间：4-14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</si>
  <si>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</si>
  <si>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</si>
  <si>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</si>
  <si>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</si>
  <si>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</si>
  <si>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</si>
  <si>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</si>
  <si>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</si>
  <si>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</si>
  <si>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</si>
  <si>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</si>
  <si>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</si>
  <si>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</si>
  <si>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</si>
  <si>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</si>
  <si>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</si>
  <si>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</si>
  <si>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250311-112</t>
  </si>
  <si>
    <t>25B003</t>
  </si>
  <si>
    <t>19SS黑色</t>
  </si>
  <si>
    <t>TAJJAM90199</t>
  </si>
  <si>
    <t>合格</t>
  </si>
  <si>
    <t>YES</t>
  </si>
  <si>
    <t>制表时间：25/3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</si>
  <si>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</si>
  <si>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</si>
  <si>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</si>
  <si>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</si>
  <si>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</si>
  <si>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</si>
  <si>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</si>
  <si>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</si>
  <si>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</si>
  <si>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</si>
  <si>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宏港纺织</t>
  </si>
  <si>
    <t>径向：- 4.5纬向-2.5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</si>
  <si>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</si>
  <si>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</si>
  <si>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</si>
  <si>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</si>
  <si>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</si>
  <si>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</si>
  <si>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</si>
  <si>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</si>
  <si>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</si>
  <si>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</si>
  <si>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</si>
  <si>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</si>
  <si>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</si>
  <si>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</si>
  <si>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</si>
  <si>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</si>
  <si>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</si>
  <si>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</si>
  <si>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</si>
  <si>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</si>
  <si>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</si>
  <si>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</si>
  <si>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</si>
  <si>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</si>
  <si>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</si>
  <si>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</si>
  <si>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</si>
  <si>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</si>
  <si>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</si>
  <si>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</si>
  <si>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</si>
  <si>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</si>
  <si>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</si>
  <si>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</si>
  <si>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</si>
  <si>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</si>
  <si>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</si>
  <si>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</si>
  <si>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</si>
  <si>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</si>
  <si>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</si>
  <si>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</si>
  <si>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</si>
  <si>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</si>
  <si>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厚板胶浆</t>
  </si>
  <si>
    <t>洗测2次</t>
  </si>
  <si>
    <t>洗测3次</t>
  </si>
  <si>
    <t>后幅</t>
  </si>
  <si>
    <t>烫唛/印花</t>
  </si>
  <si>
    <t>洗测4次</t>
  </si>
  <si>
    <t>洗测5次</t>
  </si>
  <si>
    <t>左袖</t>
  </si>
  <si>
    <t>洗测6次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</si>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</sst>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0" borderId="0">
      <alignment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2" xfId="53" applyNumberFormat="1" applyFont="1" applyBorder="1">
      <alignment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17" xfId="49" applyFont="1" applyFill="1" applyBorder="1" applyAlignment="1">
      <alignment horizontal="center" vertical="top"/>
    </xf>
    <xf numFmtId="0" fontId="19" fillId="0" borderId="18" xfId="49" applyFont="1" applyFill="1" applyBorder="1" applyAlignment="1">
      <alignment horizontal="left" vertical="center"/>
    </xf>
    <xf numFmtId="0" fontId="20" fillId="0" borderId="19" xfId="49" applyFont="1" applyBorder="1" applyAlignment="1">
      <alignment horizontal="center" vertical="center"/>
    </xf>
    <xf numFmtId="0" fontId="19" fillId="0" borderId="20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vertical="center"/>
    </xf>
    <xf numFmtId="0" fontId="19" fillId="0" borderId="20" xfId="49" applyFont="1" applyFill="1" applyBorder="1" applyAlignment="1">
      <alignment vertical="center"/>
    </xf>
    <xf numFmtId="0" fontId="20" fillId="0" borderId="21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9" fillId="0" borderId="23" xfId="49" applyFont="1" applyFill="1" applyBorder="1" applyAlignment="1">
      <alignment vertical="center"/>
    </xf>
    <xf numFmtId="0" fontId="20" fillId="0" borderId="24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vertical="center"/>
    </xf>
    <xf numFmtId="58" fontId="21" fillId="0" borderId="24" xfId="49" applyNumberFormat="1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19" fillId="0" borderId="24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horizontal="left" vertical="center"/>
    </xf>
    <xf numFmtId="0" fontId="20" fillId="0" borderId="24" xfId="49" applyFont="1" applyBorder="1" applyAlignment="1">
      <alignment vertical="center"/>
    </xf>
    <xf numFmtId="0" fontId="20" fillId="0" borderId="25" xfId="49" applyFont="1" applyBorder="1" applyAlignment="1">
      <alignment vertical="center"/>
    </xf>
    <xf numFmtId="0" fontId="19" fillId="0" borderId="24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vertical="center"/>
    </xf>
    <xf numFmtId="0" fontId="20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19" fillId="0" borderId="29" xfId="49" applyFont="1" applyFill="1" applyBorder="1" applyAlignment="1">
      <alignment vertical="center"/>
    </xf>
    <xf numFmtId="0" fontId="22" fillId="0" borderId="29" xfId="49" applyFont="1" applyFill="1" applyBorder="1" applyAlignment="1">
      <alignment vertical="center"/>
    </xf>
    <xf numFmtId="0" fontId="21" fillId="0" borderId="29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19" fillId="0" borderId="18" xfId="49" applyFont="1" applyFill="1" applyBorder="1" applyAlignment="1">
      <alignment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vertical="center"/>
    </xf>
    <xf numFmtId="0" fontId="21" fillId="0" borderId="27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 wrapText="1"/>
    </xf>
    <xf numFmtId="0" fontId="22" fillId="0" borderId="24" xfId="49" applyFont="1" applyFill="1" applyBorder="1" applyAlignment="1">
      <alignment horizontal="left" vertical="center" wrapText="1"/>
    </xf>
    <xf numFmtId="0" fontId="19" fillId="0" borderId="26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7" fillId="0" borderId="29" xfId="49" applyFill="1" applyBorder="1" applyAlignment="1">
      <alignment horizontal="left" vertical="center"/>
    </xf>
    <xf numFmtId="0" fontId="19" fillId="0" borderId="34" xfId="49" applyFont="1" applyFill="1" applyBorder="1" applyAlignment="1">
      <alignment horizontal="center" vertical="center"/>
    </xf>
    <xf numFmtId="0" fontId="19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left" vertical="center"/>
    </xf>
    <xf numFmtId="0" fontId="23" fillId="0" borderId="20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vertical="center"/>
    </xf>
    <xf numFmtId="58" fontId="21" fillId="0" borderId="29" xfId="49" applyNumberFormat="1" applyFont="1" applyFill="1" applyBorder="1" applyAlignment="1">
      <alignment vertical="center"/>
    </xf>
    <xf numFmtId="0" fontId="19" fillId="0" borderId="29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21" fillId="0" borderId="39" xfId="49" applyFont="1" applyFill="1" applyBorder="1" applyAlignment="1">
      <alignment horizontal="center" vertical="center"/>
    </xf>
    <xf numFmtId="0" fontId="19" fillId="0" borderId="25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 wrapText="1"/>
    </xf>
    <xf numFmtId="0" fontId="17" fillId="0" borderId="40" xfId="49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5" fillId="0" borderId="25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right" vertical="center"/>
    </xf>
    <xf numFmtId="0" fontId="20" fillId="0" borderId="29" xfId="49" applyFont="1" applyFill="1" applyBorder="1" applyAlignment="1">
      <alignment horizontal="righ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6" fillId="0" borderId="17" xfId="49" applyFont="1" applyBorder="1" applyAlignment="1">
      <alignment horizontal="center" vertical="top"/>
    </xf>
    <xf numFmtId="0" fontId="24" fillId="0" borderId="43" xfId="49" applyFont="1" applyBorder="1" applyAlignment="1">
      <alignment horizontal="left" vertical="center"/>
    </xf>
    <xf numFmtId="0" fontId="24" fillId="0" borderId="19" xfId="49" applyFont="1" applyBorder="1" applyAlignment="1">
      <alignment horizontal="center" vertical="center"/>
    </xf>
    <xf numFmtId="0" fontId="23" fillId="0" borderId="19" xfId="49" applyFont="1" applyBorder="1" applyAlignment="1">
      <alignment horizontal="left" vertical="center"/>
    </xf>
    <xf numFmtId="0" fontId="23" fillId="0" borderId="18" xfId="49" applyFont="1" applyBorder="1" applyAlignment="1">
      <alignment horizontal="center" vertical="center"/>
    </xf>
    <xf numFmtId="0" fontId="23" fillId="0" borderId="20" xfId="49" applyFont="1" applyBorder="1" applyAlignment="1">
      <alignment horizontal="center" vertical="center"/>
    </xf>
    <xf numFmtId="0" fontId="23" fillId="0" borderId="41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41" xfId="49" applyFont="1" applyBorder="1" applyAlignment="1">
      <alignment horizontal="center" vertical="center"/>
    </xf>
    <xf numFmtId="0" fontId="23" fillId="0" borderId="2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14" fontId="20" fillId="0" borderId="24" xfId="49" applyNumberFormat="1" applyFont="1" applyBorder="1" applyAlignment="1">
      <alignment horizontal="center" vertical="center"/>
    </xf>
    <xf numFmtId="14" fontId="20" fillId="0" borderId="25" xfId="49" applyNumberFormat="1" applyFont="1" applyBorder="1" applyAlignment="1">
      <alignment horizontal="center" vertical="center"/>
    </xf>
    <xf numFmtId="0" fontId="23" fillId="0" borderId="23" xfId="49" applyFont="1" applyBorder="1" applyAlignment="1">
      <alignment vertical="center"/>
    </xf>
    <xf numFmtId="9" fontId="20" fillId="0" borderId="24" xfId="49" applyNumberFormat="1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7" fillId="0" borderId="26" xfId="49" applyFont="1" applyBorder="1" applyAlignment="1">
      <alignment vertical="center"/>
    </xf>
    <xf numFmtId="0" fontId="20" fillId="0" borderId="2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23" fillId="0" borderId="26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14" fontId="20" fillId="0" borderId="29" xfId="49" applyNumberFormat="1" applyFont="1" applyBorder="1" applyAlignment="1">
      <alignment horizontal="center" vertical="center"/>
    </xf>
    <xf numFmtId="14" fontId="20" fillId="0" borderId="40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3" fillId="0" borderId="18" xfId="49" applyFont="1" applyBorder="1" applyAlignment="1">
      <alignment vertical="center"/>
    </xf>
    <xf numFmtId="0" fontId="17" fillId="0" borderId="20" xfId="49" applyFont="1" applyBorder="1" applyAlignment="1">
      <alignment horizontal="left" vertical="center"/>
    </xf>
    <xf numFmtId="0" fontId="28" fillId="0" borderId="20" xfId="49" applyFont="1" applyBorder="1" applyAlignment="1">
      <alignment horizontal="left" vertical="center"/>
    </xf>
    <xf numFmtId="0" fontId="17" fillId="0" borderId="20" xfId="49" applyFont="1" applyBorder="1" applyAlignment="1">
      <alignment vertical="center"/>
    </xf>
    <xf numFmtId="0" fontId="23" fillId="0" borderId="20" xfId="49" applyFont="1" applyBorder="1" applyAlignment="1">
      <alignment vertical="center"/>
    </xf>
    <xf numFmtId="0" fontId="17" fillId="0" borderId="24" xfId="49" applyFont="1" applyBorder="1" applyAlignment="1">
      <alignment horizontal="left" vertical="center"/>
    </xf>
    <xf numFmtId="0" fontId="28" fillId="0" borderId="24" xfId="49" applyFont="1" applyBorder="1" applyAlignment="1">
      <alignment horizontal="left" vertical="center"/>
    </xf>
    <xf numFmtId="0" fontId="17" fillId="0" borderId="24" xfId="49" applyFont="1" applyBorder="1" applyAlignment="1">
      <alignment vertical="center"/>
    </xf>
    <xf numFmtId="0" fontId="23" fillId="0" borderId="24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8" fillId="0" borderId="26" xfId="49" applyFont="1" applyBorder="1" applyAlignment="1">
      <alignment horizontal="left" vertical="center"/>
    </xf>
    <xf numFmtId="0" fontId="28" fillId="0" borderId="29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3" fillId="0" borderId="26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8" fillId="0" borderId="32" xfId="49" applyFont="1" applyFill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4" fillId="0" borderId="45" xfId="49" applyFont="1" applyBorder="1" applyAlignment="1">
      <alignment vertical="center"/>
    </xf>
    <xf numFmtId="0" fontId="20" fillId="0" borderId="46" xfId="49" applyFont="1" applyBorder="1" applyAlignment="1">
      <alignment horizontal="center" vertical="center"/>
    </xf>
    <xf numFmtId="0" fontId="24" fillId="0" borderId="46" xfId="49" applyFont="1" applyBorder="1" applyAlignment="1">
      <alignment vertical="center"/>
    </xf>
    <xf numFmtId="0" fontId="20" fillId="0" borderId="46" xfId="49" applyFont="1" applyBorder="1" applyAlignment="1">
      <alignment vertical="center"/>
    </xf>
    <xf numFmtId="58" fontId="14" fillId="0" borderId="46" xfId="49" applyNumberFormat="1" applyFont="1" applyBorder="1" applyAlignment="1">
      <alignment vertical="center"/>
    </xf>
    <xf numFmtId="0" fontId="24" fillId="0" borderId="46" xfId="49" applyFont="1" applyBorder="1" applyAlignment="1">
      <alignment horizontal="center" vertical="center"/>
    </xf>
    <xf numFmtId="0" fontId="24" fillId="0" borderId="47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left" vertical="center"/>
    </xf>
    <xf numFmtId="0" fontId="16" fillId="0" borderId="48" xfId="49" applyFont="1" applyFill="1" applyBorder="1" applyAlignment="1">
      <alignment horizontal="left" vertical="center"/>
    </xf>
    <xf numFmtId="0" fontId="24" fillId="0" borderId="49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9" xfId="49" applyFont="1" applyFill="1" applyBorder="1" applyAlignment="1">
      <alignment horizontal="center" vertical="center"/>
    </xf>
    <xf numFmtId="0" fontId="28" fillId="0" borderId="46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28" fillId="0" borderId="25" xfId="49" applyFont="1" applyBorder="1" applyAlignment="1">
      <alignment horizontal="left" vertical="center"/>
    </xf>
    <xf numFmtId="0" fontId="23" fillId="0" borderId="25" xfId="49" applyFont="1" applyBorder="1" applyAlignment="1">
      <alignment horizontal="center" vertical="center"/>
    </xf>
    <xf numFmtId="0" fontId="23" fillId="0" borderId="40" xfId="49" applyFont="1" applyBorder="1" applyAlignment="1">
      <alignment horizontal="left" vertical="center"/>
    </xf>
    <xf numFmtId="0" fontId="28" fillId="0" borderId="41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28" fillId="0" borderId="40" xfId="49" applyFont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23" fillId="0" borderId="40" xfId="49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8" fillId="0" borderId="39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0" fillId="0" borderId="51" xfId="49" applyFont="1" applyBorder="1" applyAlignment="1">
      <alignment horizontal="center" vertical="center"/>
    </xf>
    <xf numFmtId="0" fontId="24" fillId="0" borderId="52" xfId="49" applyFont="1" applyFill="1" applyBorder="1" applyAlignment="1">
      <alignment horizontal="left" vertical="center"/>
    </xf>
    <xf numFmtId="0" fontId="24" fillId="0" borderId="53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29" fillId="0" borderId="2" xfId="56" applyFont="1" applyFill="1" applyBorder="1" applyAlignment="1">
      <alignment horizontal="center" vertical="center"/>
    </xf>
    <xf numFmtId="0" fontId="29" fillId="0" borderId="2" xfId="56" applyFont="1" applyFill="1" applyBorder="1" applyAlignment="1">
      <alignment horizontal="center"/>
    </xf>
    <xf numFmtId="177" fontId="30" fillId="0" borderId="2" xfId="56" applyNumberFormat="1" applyFont="1" applyFill="1" applyBorder="1" applyAlignment="1">
      <alignment horizontal="center" vertical="center"/>
    </xf>
    <xf numFmtId="177" fontId="30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3" fillId="0" borderId="54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4" fillId="0" borderId="47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3" fillId="0" borderId="48" xfId="49" applyFont="1" applyBorder="1" applyAlignment="1">
      <alignment vertical="center"/>
    </xf>
    <xf numFmtId="0" fontId="17" fillId="0" borderId="49" xfId="49" applyFont="1" applyBorder="1" applyAlignment="1">
      <alignment horizontal="left" vertical="center"/>
    </xf>
    <xf numFmtId="0" fontId="28" fillId="0" borderId="49" xfId="49" applyFont="1" applyBorder="1" applyAlignment="1">
      <alignment horizontal="left" vertical="center"/>
    </xf>
    <xf numFmtId="0" fontId="17" fillId="0" borderId="49" xfId="49" applyFont="1" applyBorder="1" applyAlignment="1">
      <alignment vertical="center"/>
    </xf>
    <xf numFmtId="0" fontId="23" fillId="0" borderId="49" xfId="49" applyFont="1" applyBorder="1" applyAlignment="1">
      <alignment vertical="center"/>
    </xf>
    <xf numFmtId="0" fontId="23" fillId="0" borderId="48" xfId="49" applyFont="1" applyBorder="1" applyAlignment="1">
      <alignment horizontal="center" vertical="center"/>
    </xf>
    <xf numFmtId="0" fontId="28" fillId="0" borderId="49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28" fillId="0" borderId="24" xfId="49" applyFont="1" applyBorder="1" applyAlignment="1">
      <alignment horizontal="center" vertical="center"/>
    </xf>
    <xf numFmtId="0" fontId="17" fillId="0" borderId="24" xfId="49" applyFont="1" applyBorder="1" applyAlignment="1">
      <alignment horizontal="center" vertical="center"/>
    </xf>
    <xf numFmtId="0" fontId="23" fillId="0" borderId="36" xfId="49" applyFont="1" applyBorder="1" applyAlignment="1">
      <alignment horizontal="left" vertical="center" wrapText="1"/>
    </xf>
    <xf numFmtId="0" fontId="23" fillId="0" borderId="37" xfId="49" applyFont="1" applyBorder="1" applyAlignment="1">
      <alignment horizontal="left" vertical="center" wrapText="1"/>
    </xf>
    <xf numFmtId="0" fontId="23" fillId="0" borderId="48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32" fillId="0" borderId="55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0" fillId="0" borderId="38" xfId="49" applyNumberFormat="1" applyFont="1" applyBorder="1" applyAlignment="1">
      <alignment horizontal="center" vertical="center"/>
    </xf>
    <xf numFmtId="9" fontId="28" fillId="0" borderId="24" xfId="49" applyNumberFormat="1" applyFont="1" applyBorder="1" applyAlignment="1">
      <alignment horizontal="center" vertical="center"/>
    </xf>
    <xf numFmtId="0" fontId="28" fillId="0" borderId="48" xfId="49" applyFont="1" applyBorder="1" applyAlignment="1">
      <alignment horizontal="left" vertical="center"/>
    </xf>
    <xf numFmtId="0" fontId="28" fillId="0" borderId="23" xfId="49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9" fontId="20" fillId="0" borderId="35" xfId="49" applyNumberFormat="1" applyFont="1" applyBorder="1" applyAlignment="1">
      <alignment horizontal="left" vertical="center"/>
    </xf>
    <xf numFmtId="9" fontId="28" fillId="0" borderId="31" xfId="49" applyNumberFormat="1" applyFont="1" applyBorder="1" applyAlignment="1">
      <alignment horizontal="left" vertical="center"/>
    </xf>
    <xf numFmtId="9" fontId="28" fillId="0" borderId="36" xfId="49" applyNumberFormat="1" applyFont="1" applyBorder="1" applyAlignment="1">
      <alignment horizontal="left" vertical="center"/>
    </xf>
    <xf numFmtId="9" fontId="28" fillId="0" borderId="37" xfId="49" applyNumberFormat="1" applyFont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24" fillId="0" borderId="19" xfId="49" applyFont="1" applyBorder="1" applyAlignment="1">
      <alignment vertical="center"/>
    </xf>
    <xf numFmtId="0" fontId="20" fillId="0" borderId="21" xfId="49" applyFont="1" applyBorder="1" applyAlignment="1">
      <alignment vertical="center"/>
    </xf>
    <xf numFmtId="0" fontId="24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4" fillId="0" borderId="34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34" xfId="49" applyFont="1" applyFill="1" applyBorder="1" applyAlignment="1">
      <alignment horizontal="left" vertical="center"/>
    </xf>
    <xf numFmtId="0" fontId="33" fillId="0" borderId="46" xfId="49" applyFont="1" applyBorder="1" applyAlignment="1">
      <alignment horizontal="center" vertical="center"/>
    </xf>
    <xf numFmtId="0" fontId="17" fillId="0" borderId="21" xfId="49" applyFont="1" applyBorder="1" applyAlignment="1">
      <alignment vertical="center"/>
    </xf>
    <xf numFmtId="58" fontId="17" fillId="0" borderId="19" xfId="49" applyNumberFormat="1" applyFont="1" applyBorder="1" applyAlignment="1">
      <alignment vertical="center"/>
    </xf>
    <xf numFmtId="0" fontId="23" fillId="0" borderId="59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28" fillId="0" borderId="53" xfId="49" applyFont="1" applyBorder="1" applyAlignment="1">
      <alignment horizontal="left" vertical="center"/>
    </xf>
    <xf numFmtId="0" fontId="23" fillId="0" borderId="0" xfId="49" applyFont="1" applyBorder="1" applyAlignment="1">
      <alignment vertical="center"/>
    </xf>
    <xf numFmtId="0" fontId="23" fillId="0" borderId="42" xfId="49" applyFont="1" applyBorder="1" applyAlignment="1">
      <alignment horizontal="left" vertical="center" wrapText="1"/>
    </xf>
    <xf numFmtId="0" fontId="23" fillId="0" borderId="53" xfId="49" applyFont="1" applyBorder="1" applyAlignment="1">
      <alignment horizontal="left" vertical="center"/>
    </xf>
    <xf numFmtId="0" fontId="5" fillId="0" borderId="25" xfId="49" applyFont="1" applyBorder="1" applyAlignment="1">
      <alignment horizontal="left" vertical="center" wrapText="1"/>
    </xf>
    <xf numFmtId="0" fontId="22" fillId="0" borderId="25" xfId="49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9" fontId="28" fillId="0" borderId="39" xfId="49" applyNumberFormat="1" applyFont="1" applyBorder="1" applyAlignment="1">
      <alignment horizontal="left" vertical="center"/>
    </xf>
    <xf numFmtId="9" fontId="28" fillId="0" borderId="42" xfId="49" applyNumberFormat="1" applyFont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20" fillId="0" borderId="60" xfId="49" applyFont="1" applyFill="1" applyBorder="1" applyAlignment="1">
      <alignment horizontal="left" vertical="center"/>
    </xf>
    <xf numFmtId="0" fontId="28" fillId="0" borderId="60" xfId="49" applyFont="1" applyFill="1" applyBorder="1" applyAlignment="1">
      <alignment horizontal="left" vertical="center"/>
    </xf>
    <xf numFmtId="0" fontId="24" fillId="0" borderId="22" xfId="49" applyFont="1" applyBorder="1" applyAlignment="1">
      <alignment horizontal="center" vertical="center"/>
    </xf>
    <xf numFmtId="0" fontId="20" fillId="0" borderId="59" xfId="49" applyFont="1" applyBorder="1" applyAlignment="1">
      <alignment horizontal="center" vertical="center"/>
    </xf>
    <xf numFmtId="0" fontId="28" fillId="0" borderId="59" xfId="49" applyFont="1" applyFill="1" applyBorder="1" applyAlignment="1">
      <alignment horizontal="left" vertical="center"/>
    </xf>
    <xf numFmtId="0" fontId="28" fillId="0" borderId="21" xfId="49" applyFont="1" applyBorder="1" applyAlignment="1">
      <alignment horizontal="center" vertical="center"/>
    </xf>
    <xf numFmtId="0" fontId="28" fillId="0" borderId="59" xfId="49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wrapText="1"/>
    </xf>
    <xf numFmtId="0" fontId="35" fillId="0" borderId="63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4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/>
    </xf>
    <xf numFmtId="0" fontId="3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checked="Checked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checked="Checked" noThreeD="1" val="0"/>
</file>

<file path=xl/ctrlProps/ctrlProp281.xml><?xml version="1.0" encoding="utf-8"?>
<formControlPr xmlns="http://schemas.microsoft.com/office/spreadsheetml/2009/9/main" objectType="CheckBox" checked="Checked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checked="Checked" noThreeD="1" val="0"/>
</file>

<file path=xl/ctrlProps/ctrlProp29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149225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136525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7012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3062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762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0022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842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842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022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842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8322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8322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232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8322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262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272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272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246380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452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232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232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272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262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262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482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0817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7642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0100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00150" y="140970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77012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6230620" y="739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627620" y="74104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8500" y="251460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300220" y="215265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5138420" y="203517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5138420" y="221615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30022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5138420" y="242252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7983220" y="202247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7983220" y="221615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7132320" y="2514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7983220" y="235902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6992620" y="10699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79272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79272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246380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41452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7132320" y="2152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7132320" y="23336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792720" y="10699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699262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699262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43000" y="231140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36650" y="251460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274820" y="231775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2000250" y="139065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962150" y="17907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2540635" y="410083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4408170" y="16224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437642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56.xml"/><Relationship Id="rId8" Type="http://schemas.openxmlformats.org/officeDocument/2006/relationships/ctrlProp" Target="../ctrlProps/ctrlProp255.xml"/><Relationship Id="rId7" Type="http://schemas.openxmlformats.org/officeDocument/2006/relationships/ctrlProp" Target="../ctrlProps/ctrlProp254.xml"/><Relationship Id="rId6" Type="http://schemas.openxmlformats.org/officeDocument/2006/relationships/ctrlProp" Target="../ctrlProps/ctrlProp253.xml"/><Relationship Id="rId5" Type="http://schemas.openxmlformats.org/officeDocument/2006/relationships/ctrlProp" Target="../ctrlProps/ctrlProp252.xml"/><Relationship Id="rId44" Type="http://schemas.openxmlformats.org/officeDocument/2006/relationships/ctrlProp" Target="../ctrlProps/ctrlProp291.xml"/><Relationship Id="rId43" Type="http://schemas.openxmlformats.org/officeDocument/2006/relationships/ctrlProp" Target="../ctrlProps/ctrlProp290.xml"/><Relationship Id="rId42" Type="http://schemas.openxmlformats.org/officeDocument/2006/relationships/ctrlProp" Target="../ctrlProps/ctrlProp289.xml"/><Relationship Id="rId41" Type="http://schemas.openxmlformats.org/officeDocument/2006/relationships/ctrlProp" Target="../ctrlProps/ctrlProp288.xml"/><Relationship Id="rId40" Type="http://schemas.openxmlformats.org/officeDocument/2006/relationships/ctrlProp" Target="../ctrlProps/ctrlProp287.xml"/><Relationship Id="rId4" Type="http://schemas.openxmlformats.org/officeDocument/2006/relationships/ctrlProp" Target="../ctrlProps/ctrlProp251.xml"/><Relationship Id="rId39" Type="http://schemas.openxmlformats.org/officeDocument/2006/relationships/ctrlProp" Target="../ctrlProps/ctrlProp286.xml"/><Relationship Id="rId38" Type="http://schemas.openxmlformats.org/officeDocument/2006/relationships/ctrlProp" Target="../ctrlProps/ctrlProp285.xml"/><Relationship Id="rId37" Type="http://schemas.openxmlformats.org/officeDocument/2006/relationships/ctrlProp" Target="../ctrlProps/ctrlProp284.xml"/><Relationship Id="rId36" Type="http://schemas.openxmlformats.org/officeDocument/2006/relationships/ctrlProp" Target="../ctrlProps/ctrlProp283.xml"/><Relationship Id="rId35" Type="http://schemas.openxmlformats.org/officeDocument/2006/relationships/ctrlProp" Target="../ctrlProps/ctrlProp282.xml"/><Relationship Id="rId34" Type="http://schemas.openxmlformats.org/officeDocument/2006/relationships/ctrlProp" Target="../ctrlProps/ctrlProp281.xml"/><Relationship Id="rId33" Type="http://schemas.openxmlformats.org/officeDocument/2006/relationships/ctrlProp" Target="../ctrlProps/ctrlProp280.xml"/><Relationship Id="rId32" Type="http://schemas.openxmlformats.org/officeDocument/2006/relationships/ctrlProp" Target="../ctrlProps/ctrlProp279.xml"/><Relationship Id="rId31" Type="http://schemas.openxmlformats.org/officeDocument/2006/relationships/ctrlProp" Target="../ctrlProps/ctrlProp278.xml"/><Relationship Id="rId30" Type="http://schemas.openxmlformats.org/officeDocument/2006/relationships/ctrlProp" Target="../ctrlProps/ctrlProp277.xml"/><Relationship Id="rId3" Type="http://schemas.openxmlformats.org/officeDocument/2006/relationships/ctrlProp" Target="../ctrlProps/ctrlProp250.xml"/><Relationship Id="rId29" Type="http://schemas.openxmlformats.org/officeDocument/2006/relationships/ctrlProp" Target="../ctrlProps/ctrlProp276.xml"/><Relationship Id="rId28" Type="http://schemas.openxmlformats.org/officeDocument/2006/relationships/ctrlProp" Target="../ctrlProps/ctrlProp275.xml"/><Relationship Id="rId27" Type="http://schemas.openxmlformats.org/officeDocument/2006/relationships/ctrlProp" Target="../ctrlProps/ctrlProp274.xml"/><Relationship Id="rId26" Type="http://schemas.openxmlformats.org/officeDocument/2006/relationships/ctrlProp" Target="../ctrlProps/ctrlProp273.xml"/><Relationship Id="rId25" Type="http://schemas.openxmlformats.org/officeDocument/2006/relationships/ctrlProp" Target="../ctrlProps/ctrlProp272.xml"/><Relationship Id="rId24" Type="http://schemas.openxmlformats.org/officeDocument/2006/relationships/ctrlProp" Target="../ctrlProps/ctrlProp271.xml"/><Relationship Id="rId23" Type="http://schemas.openxmlformats.org/officeDocument/2006/relationships/ctrlProp" Target="../ctrlProps/ctrlProp270.xml"/><Relationship Id="rId22" Type="http://schemas.openxmlformats.org/officeDocument/2006/relationships/ctrlProp" Target="../ctrlProps/ctrlProp269.xml"/><Relationship Id="rId21" Type="http://schemas.openxmlformats.org/officeDocument/2006/relationships/ctrlProp" Target="../ctrlProps/ctrlProp268.xml"/><Relationship Id="rId20" Type="http://schemas.openxmlformats.org/officeDocument/2006/relationships/ctrlProp" Target="../ctrlProps/ctrlProp26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66.xml"/><Relationship Id="rId18" Type="http://schemas.openxmlformats.org/officeDocument/2006/relationships/ctrlProp" Target="../ctrlProps/ctrlProp265.xml"/><Relationship Id="rId17" Type="http://schemas.openxmlformats.org/officeDocument/2006/relationships/ctrlProp" Target="../ctrlProps/ctrlProp264.xml"/><Relationship Id="rId16" Type="http://schemas.openxmlformats.org/officeDocument/2006/relationships/ctrlProp" Target="../ctrlProps/ctrlProp263.xml"/><Relationship Id="rId15" Type="http://schemas.openxmlformats.org/officeDocument/2006/relationships/ctrlProp" Target="../ctrlProps/ctrlProp262.xml"/><Relationship Id="rId14" Type="http://schemas.openxmlformats.org/officeDocument/2006/relationships/ctrlProp" Target="../ctrlProps/ctrlProp261.xml"/><Relationship Id="rId13" Type="http://schemas.openxmlformats.org/officeDocument/2006/relationships/ctrlProp" Target="../ctrlProps/ctrlProp260.xml"/><Relationship Id="rId12" Type="http://schemas.openxmlformats.org/officeDocument/2006/relationships/ctrlProp" Target="../ctrlProps/ctrlProp259.xml"/><Relationship Id="rId11" Type="http://schemas.openxmlformats.org/officeDocument/2006/relationships/ctrlProp" Target="../ctrlProps/ctrlProp258.xml"/><Relationship Id="rId10" Type="http://schemas.openxmlformats.org/officeDocument/2006/relationships/ctrlProp" Target="../ctrlProps/ctrlProp257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0" customWidth="1"/>
    <col min="3" max="3" width="10.1666666666667" customWidth="1"/>
  </cols>
  <sheetData>
    <row r="1" ht="21" customHeight="1" spans="1:2">
      <c r="A1" s="391"/>
      <c r="B1" s="392" t="s">
        <v>0</v>
      </c>
    </row>
    <row r="2" spans="1:2">
      <c r="A2" s="10">
        <v>1</v>
      </c>
      <c r="B2" s="393" t="s">
        <v>1</v>
      </c>
    </row>
    <row r="3" spans="1:2">
      <c r="A3" s="10">
        <v>2</v>
      </c>
      <c r="B3" s="393" t="s">
        <v>2</v>
      </c>
    </row>
    <row r="4" spans="1:2">
      <c r="A4" s="10">
        <v>3</v>
      </c>
      <c r="B4" s="393" t="s">
        <v>3</v>
      </c>
    </row>
    <row r="5" spans="1:2">
      <c r="A5" s="10">
        <v>4</v>
      </c>
      <c r="B5" s="393" t="s">
        <v>4</v>
      </c>
    </row>
    <row r="6" spans="1:2">
      <c r="A6" s="10">
        <v>5</v>
      </c>
      <c r="B6" s="393" t="s">
        <v>5</v>
      </c>
    </row>
    <row r="7" spans="1:2">
      <c r="A7" s="10">
        <v>6</v>
      </c>
      <c r="B7" s="393" t="s">
        <v>6</v>
      </c>
    </row>
    <row r="8" s="389" customFormat="1" ht="15" customHeight="1" spans="1:2">
      <c r="A8" s="394">
        <v>7</v>
      </c>
      <c r="B8" s="395" t="s">
        <v>7</v>
      </c>
    </row>
    <row r="9" ht="19" customHeight="1" spans="1:2">
      <c r="A9" s="391"/>
      <c r="B9" s="396" t="s">
        <v>8</v>
      </c>
    </row>
    <row r="10" ht="16" customHeight="1" spans="1:2">
      <c r="A10" s="10">
        <v>1</v>
      </c>
      <c r="B10" s="397" t="s">
        <v>9</v>
      </c>
    </row>
    <row r="11" spans="1:2">
      <c r="A11" s="10">
        <v>2</v>
      </c>
      <c r="B11" s="393" t="s">
        <v>10</v>
      </c>
    </row>
    <row r="12" spans="1:2">
      <c r="A12" s="10">
        <v>3</v>
      </c>
      <c r="B12" s="395" t="s">
        <v>11</v>
      </c>
    </row>
    <row r="13" spans="1:2">
      <c r="A13" s="10">
        <v>4</v>
      </c>
      <c r="B13" s="393" t="s">
        <v>12</v>
      </c>
    </row>
    <row r="14" spans="1:2">
      <c r="A14" s="10">
        <v>5</v>
      </c>
      <c r="B14" s="393" t="s">
        <v>13</v>
      </c>
    </row>
    <row r="15" spans="1:2">
      <c r="A15" s="10">
        <v>6</v>
      </c>
      <c r="B15" s="393" t="s">
        <v>14</v>
      </c>
    </row>
    <row r="16" spans="1:2">
      <c r="A16" s="10">
        <v>7</v>
      </c>
      <c r="B16" s="393" t="s">
        <v>15</v>
      </c>
    </row>
    <row r="17" spans="1:2">
      <c r="A17" s="10">
        <v>8</v>
      </c>
      <c r="B17" s="393" t="s">
        <v>16</v>
      </c>
    </row>
    <row r="18" spans="1:2">
      <c r="A18" s="10">
        <v>9</v>
      </c>
      <c r="B18" s="393" t="s">
        <v>17</v>
      </c>
    </row>
    <row r="19" spans="1:2">
      <c r="A19" s="10"/>
      <c r="B19" s="393"/>
    </row>
    <row r="20" ht="20.25" spans="1:2">
      <c r="A20" s="391"/>
      <c r="B20" s="392" t="s">
        <v>18</v>
      </c>
    </row>
    <row r="21" spans="1:2">
      <c r="A21" s="10">
        <v>1</v>
      </c>
      <c r="B21" s="398" t="s">
        <v>19</v>
      </c>
    </row>
    <row r="22" spans="1:2">
      <c r="A22" s="10">
        <v>2</v>
      </c>
      <c r="B22" s="393" t="s">
        <v>20</v>
      </c>
    </row>
    <row r="23" spans="1:2">
      <c r="A23" s="10">
        <v>3</v>
      </c>
      <c r="B23" s="393" t="s">
        <v>21</v>
      </c>
    </row>
    <row r="24" spans="1:2">
      <c r="A24" s="10">
        <v>4</v>
      </c>
      <c r="B24" s="393" t="s">
        <v>22</v>
      </c>
    </row>
    <row r="25" spans="1:2">
      <c r="A25" s="10">
        <v>5</v>
      </c>
      <c r="B25" s="393" t="s">
        <v>23</v>
      </c>
    </row>
    <row r="26" spans="1:2">
      <c r="A26" s="10">
        <v>6</v>
      </c>
      <c r="B26" s="393" t="s">
        <v>24</v>
      </c>
    </row>
    <row r="27" spans="1:2">
      <c r="A27" s="10">
        <v>7</v>
      </c>
      <c r="B27" s="393" t="s">
        <v>25</v>
      </c>
    </row>
    <row r="28" spans="1:2">
      <c r="A28" s="10"/>
      <c r="B28" s="393"/>
    </row>
    <row r="29" ht="20.25" spans="1:2">
      <c r="A29" s="391"/>
      <c r="B29" s="392" t="s">
        <v>26</v>
      </c>
    </row>
    <row r="30" spans="1:2">
      <c r="A30" s="10">
        <v>1</v>
      </c>
      <c r="B30" s="398" t="s">
        <v>27</v>
      </c>
    </row>
    <row r="31" spans="1:2">
      <c r="A31" s="10">
        <v>2</v>
      </c>
      <c r="B31" s="393" t="s">
        <v>28</v>
      </c>
    </row>
    <row r="32" spans="1:2">
      <c r="A32" s="10">
        <v>3</v>
      </c>
      <c r="B32" s="393" t="s">
        <v>29</v>
      </c>
    </row>
    <row r="33" ht="28.5" spans="1:2">
      <c r="A33" s="10">
        <v>4</v>
      </c>
      <c r="B33" s="393" t="s">
        <v>30</v>
      </c>
    </row>
    <row r="34" spans="1:2">
      <c r="A34" s="10">
        <v>5</v>
      </c>
      <c r="B34" s="393" t="s">
        <v>31</v>
      </c>
    </row>
    <row r="35" spans="1:2">
      <c r="A35" s="10">
        <v>6</v>
      </c>
      <c r="B35" s="393" t="s">
        <v>32</v>
      </c>
    </row>
    <row r="36" spans="1:2">
      <c r="A36" s="10">
        <v>7</v>
      </c>
      <c r="B36" s="393" t="s">
        <v>33</v>
      </c>
    </row>
    <row r="37" spans="1:2">
      <c r="A37" s="10"/>
      <c r="B37" s="393"/>
    </row>
    <row r="39" spans="1:2">
      <c r="A39" s="399" t="s">
        <v>34</v>
      </c>
      <c r="B39" s="4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80" zoomScaleNormal="80" workbookViewId="0">
      <selection activeCell="K24" sqref="K24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3" width="16.6666666666667" style="63" customWidth="1"/>
    <col min="14" max="14" width="14.1666666666667" style="63" customWidth="1"/>
    <col min="15" max="16384" width="9" style="63"/>
  </cols>
  <sheetData>
    <row r="1" s="63" customFormat="1" ht="19.5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76" t="s">
        <v>57</v>
      </c>
      <c r="J2" s="68" t="s">
        <v>196</v>
      </c>
      <c r="K2" s="68"/>
      <c r="L2" s="68"/>
      <c r="M2" s="68"/>
      <c r="N2" s="68"/>
    </row>
    <row r="3" s="63" customFormat="1" ht="19.5" customHeight="1" spans="1:14">
      <c r="A3" s="71" t="s">
        <v>152</v>
      </c>
      <c r="B3" s="72" t="s">
        <v>153</v>
      </c>
      <c r="C3" s="72"/>
      <c r="D3" s="72"/>
      <c r="E3" s="72"/>
      <c r="F3" s="72"/>
      <c r="G3" s="72"/>
      <c r="H3" s="70"/>
      <c r="I3" s="71" t="s">
        <v>154</v>
      </c>
      <c r="J3" s="71"/>
      <c r="K3" s="71"/>
      <c r="L3" s="71"/>
      <c r="M3" s="71"/>
      <c r="N3" s="71"/>
    </row>
    <row r="4" s="63" customFormat="1" ht="19.5" customHeight="1" spans="1:14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0"/>
      <c r="I4" s="77" t="s">
        <v>313</v>
      </c>
      <c r="J4" s="77" t="s">
        <v>314</v>
      </c>
      <c r="K4" s="77" t="s">
        <v>315</v>
      </c>
      <c r="L4" s="77" t="s">
        <v>316</v>
      </c>
      <c r="M4" s="77" t="s">
        <v>317</v>
      </c>
      <c r="N4" s="77" t="s">
        <v>318</v>
      </c>
    </row>
    <row r="5" s="63" customFormat="1" ht="19.5" customHeight="1" spans="1:14">
      <c r="A5" s="70" t="s">
        <v>172</v>
      </c>
      <c r="B5" s="70">
        <v>54</v>
      </c>
      <c r="C5" s="70">
        <v>56</v>
      </c>
      <c r="D5" s="70">
        <v>58</v>
      </c>
      <c r="E5" s="70">
        <v>60</v>
      </c>
      <c r="F5" s="70">
        <v>62</v>
      </c>
      <c r="G5" s="70">
        <v>63</v>
      </c>
      <c r="H5" s="70"/>
      <c r="I5" s="78" t="s">
        <v>223</v>
      </c>
      <c r="J5" s="78" t="s">
        <v>229</v>
      </c>
      <c r="K5" s="78" t="s">
        <v>222</v>
      </c>
      <c r="L5" s="78" t="s">
        <v>222</v>
      </c>
      <c r="M5" s="78" t="s">
        <v>229</v>
      </c>
      <c r="N5" s="78" t="s">
        <v>229</v>
      </c>
    </row>
    <row r="6" s="63" customFormat="1" ht="19.5" customHeight="1" spans="1:14">
      <c r="A6" s="70" t="s">
        <v>175</v>
      </c>
      <c r="B6" s="70">
        <v>86</v>
      </c>
      <c r="C6" s="70">
        <v>90</v>
      </c>
      <c r="D6" s="70">
        <v>94</v>
      </c>
      <c r="E6" s="70">
        <v>98</v>
      </c>
      <c r="F6" s="70">
        <v>102</v>
      </c>
      <c r="G6" s="70">
        <v>108</v>
      </c>
      <c r="H6" s="70"/>
      <c r="I6" s="78" t="s">
        <v>319</v>
      </c>
      <c r="J6" s="78" t="s">
        <v>320</v>
      </c>
      <c r="K6" s="78" t="s">
        <v>226</v>
      </c>
      <c r="L6" s="78" t="s">
        <v>321</v>
      </c>
      <c r="M6" s="78" t="s">
        <v>226</v>
      </c>
      <c r="N6" s="78" t="s">
        <v>224</v>
      </c>
    </row>
    <row r="7" s="63" customFormat="1" ht="19.5" customHeight="1" spans="1:14">
      <c r="A7" s="70" t="s">
        <v>177</v>
      </c>
      <c r="B7" s="70">
        <v>82</v>
      </c>
      <c r="C7" s="70">
        <v>86</v>
      </c>
      <c r="D7" s="70">
        <v>90</v>
      </c>
      <c r="E7" s="70">
        <v>94</v>
      </c>
      <c r="F7" s="70">
        <v>99</v>
      </c>
      <c r="G7" s="70">
        <v>105</v>
      </c>
      <c r="H7" s="70"/>
      <c r="I7" s="78" t="s">
        <v>228</v>
      </c>
      <c r="J7" s="78" t="s">
        <v>228</v>
      </c>
      <c r="K7" s="78" t="s">
        <v>228</v>
      </c>
      <c r="L7" s="78" t="s">
        <v>228</v>
      </c>
      <c r="M7" s="78" t="s">
        <v>228</v>
      </c>
      <c r="N7" s="78" t="s">
        <v>228</v>
      </c>
    </row>
    <row r="8" s="63" customFormat="1" ht="19.5" customHeight="1" spans="1:14">
      <c r="A8" s="70" t="s">
        <v>179</v>
      </c>
      <c r="B8" s="70">
        <v>90</v>
      </c>
      <c r="C8" s="70">
        <v>94</v>
      </c>
      <c r="D8" s="70">
        <v>98</v>
      </c>
      <c r="E8" s="70">
        <v>102</v>
      </c>
      <c r="F8" s="70">
        <v>107</v>
      </c>
      <c r="G8" s="70">
        <v>113</v>
      </c>
      <c r="H8" s="70"/>
      <c r="I8" s="78" t="s">
        <v>228</v>
      </c>
      <c r="J8" s="78" t="s">
        <v>228</v>
      </c>
      <c r="K8" s="78" t="s">
        <v>223</v>
      </c>
      <c r="L8" s="78" t="s">
        <v>223</v>
      </c>
      <c r="M8" s="78" t="s">
        <v>228</v>
      </c>
      <c r="N8" s="78" t="s">
        <v>296</v>
      </c>
    </row>
    <row r="9" s="63" customFormat="1" ht="19.5" customHeight="1" spans="1:14">
      <c r="A9" s="70" t="s">
        <v>180</v>
      </c>
      <c r="B9" s="70">
        <v>35</v>
      </c>
      <c r="C9" s="70">
        <v>36</v>
      </c>
      <c r="D9" s="70">
        <v>37</v>
      </c>
      <c r="E9" s="70">
        <v>38</v>
      </c>
      <c r="F9" s="70">
        <v>39</v>
      </c>
      <c r="G9" s="70">
        <v>40.2</v>
      </c>
      <c r="H9" s="70"/>
      <c r="I9" s="78" t="s">
        <v>228</v>
      </c>
      <c r="J9" s="78" t="s">
        <v>229</v>
      </c>
      <c r="K9" s="78" t="s">
        <v>228</v>
      </c>
      <c r="L9" s="78" t="s">
        <v>233</v>
      </c>
      <c r="M9" s="78" t="s">
        <v>229</v>
      </c>
      <c r="N9" s="78" t="s">
        <v>222</v>
      </c>
    </row>
    <row r="10" s="63" customFormat="1" ht="19.5" customHeight="1" spans="1:14">
      <c r="A10" s="70" t="s">
        <v>230</v>
      </c>
      <c r="B10" s="70">
        <v>16</v>
      </c>
      <c r="C10" s="70">
        <v>16.5</v>
      </c>
      <c r="D10" s="70">
        <v>17</v>
      </c>
      <c r="E10" s="70">
        <v>17.5</v>
      </c>
      <c r="F10" s="70">
        <v>18</v>
      </c>
      <c r="G10" s="70">
        <v>18.5</v>
      </c>
      <c r="H10" s="70"/>
      <c r="I10" s="79" t="s">
        <v>222</v>
      </c>
      <c r="J10" s="79" t="s">
        <v>228</v>
      </c>
      <c r="K10" s="78" t="s">
        <v>297</v>
      </c>
      <c r="L10" s="78" t="s">
        <v>297</v>
      </c>
      <c r="M10" s="79" t="s">
        <v>228</v>
      </c>
      <c r="N10" s="79" t="s">
        <v>298</v>
      </c>
    </row>
    <row r="11" s="63" customFormat="1" ht="19.5" customHeight="1" spans="1:14">
      <c r="A11" s="70" t="s">
        <v>182</v>
      </c>
      <c r="B11" s="70">
        <v>15.6</v>
      </c>
      <c r="C11" s="70">
        <v>16.3</v>
      </c>
      <c r="D11" s="70">
        <v>17</v>
      </c>
      <c r="E11" s="70">
        <v>17.7</v>
      </c>
      <c r="F11" s="70">
        <v>18.4</v>
      </c>
      <c r="G11" s="70">
        <v>19.4</v>
      </c>
      <c r="H11" s="70"/>
      <c r="I11" s="79" t="s">
        <v>222</v>
      </c>
      <c r="J11" s="79" t="s">
        <v>222</v>
      </c>
      <c r="K11" s="78" t="s">
        <v>229</v>
      </c>
      <c r="L11" s="78" t="s">
        <v>222</v>
      </c>
      <c r="M11" s="79" t="s">
        <v>222</v>
      </c>
      <c r="N11" s="79" t="s">
        <v>231</v>
      </c>
    </row>
    <row r="12" s="63" customFormat="1" ht="19.5" customHeight="1" spans="1:14">
      <c r="A12" s="70" t="s">
        <v>184</v>
      </c>
      <c r="B12" s="70">
        <v>15.1</v>
      </c>
      <c r="C12" s="70">
        <v>15.8</v>
      </c>
      <c r="D12" s="70">
        <v>16.5</v>
      </c>
      <c r="E12" s="70">
        <v>17.2</v>
      </c>
      <c r="F12" s="70">
        <v>17.9</v>
      </c>
      <c r="G12" s="70">
        <v>18.9</v>
      </c>
      <c r="H12" s="70"/>
      <c r="I12" s="79" t="s">
        <v>228</v>
      </c>
      <c r="J12" s="79" t="s">
        <v>228</v>
      </c>
      <c r="K12" s="78" t="s">
        <v>299</v>
      </c>
      <c r="L12" s="78" t="s">
        <v>299</v>
      </c>
      <c r="M12" s="79" t="s">
        <v>228</v>
      </c>
      <c r="N12" s="79" t="s">
        <v>231</v>
      </c>
    </row>
    <row r="13" s="63" customFormat="1" ht="19.5" customHeight="1" spans="1:14">
      <c r="A13" s="70" t="s">
        <v>185</v>
      </c>
      <c r="B13" s="70">
        <v>18.7</v>
      </c>
      <c r="C13" s="70">
        <v>19.1</v>
      </c>
      <c r="D13" s="70">
        <v>19.5</v>
      </c>
      <c r="E13" s="70">
        <v>19.9</v>
      </c>
      <c r="F13" s="70">
        <v>20.3</v>
      </c>
      <c r="G13" s="70">
        <v>20.9</v>
      </c>
      <c r="H13" s="70"/>
      <c r="I13" s="79" t="s">
        <v>298</v>
      </c>
      <c r="J13" s="79" t="s">
        <v>300</v>
      </c>
      <c r="K13" s="78" t="s">
        <v>228</v>
      </c>
      <c r="L13" s="78" t="s">
        <v>228</v>
      </c>
      <c r="M13" s="79" t="s">
        <v>300</v>
      </c>
      <c r="N13" s="79" t="s">
        <v>301</v>
      </c>
    </row>
    <row r="14" s="63" customFormat="1" ht="19.5" customHeight="1" spans="1:14">
      <c r="A14" s="70" t="s">
        <v>187</v>
      </c>
      <c r="B14" s="70">
        <v>10.1</v>
      </c>
      <c r="C14" s="70">
        <v>10.3</v>
      </c>
      <c r="D14" s="70">
        <v>10.5</v>
      </c>
      <c r="E14" s="70">
        <v>10.7</v>
      </c>
      <c r="F14" s="70">
        <v>10.9</v>
      </c>
      <c r="G14" s="70">
        <v>11.15</v>
      </c>
      <c r="H14" s="70"/>
      <c r="I14" s="79" t="s">
        <v>228</v>
      </c>
      <c r="J14" s="79" t="s">
        <v>228</v>
      </c>
      <c r="K14" s="78" t="s">
        <v>228</v>
      </c>
      <c r="L14" s="78" t="s">
        <v>228</v>
      </c>
      <c r="M14" s="79" t="s">
        <v>228</v>
      </c>
      <c r="N14" s="79" t="s">
        <v>228</v>
      </c>
    </row>
    <row r="15" s="63" customFormat="1" ht="14.25" spans="1:14">
      <c r="A15" s="74" t="s">
        <v>189</v>
      </c>
      <c r="D15" s="75"/>
      <c r="E15" s="75"/>
      <c r="F15" s="75"/>
      <c r="G15" s="75"/>
      <c r="H15" s="75"/>
      <c r="I15" s="80"/>
      <c r="J15" s="80"/>
      <c r="K15" s="75"/>
      <c r="L15" s="75"/>
      <c r="M15" s="75"/>
      <c r="N15" s="75"/>
    </row>
    <row r="16" s="63" customFormat="1" ht="14.25" spans="1:14">
      <c r="A16" s="63" t="s">
        <v>190</v>
      </c>
      <c r="D16" s="75"/>
      <c r="E16" s="75"/>
      <c r="F16" s="75"/>
      <c r="G16" s="75"/>
      <c r="H16" s="75"/>
      <c r="I16" s="80"/>
      <c r="J16" s="80"/>
      <c r="K16" s="75"/>
      <c r="L16" s="75"/>
      <c r="M16" s="75"/>
      <c r="N16" s="75"/>
    </row>
    <row r="17" s="63" customFormat="1" ht="14.25" spans="1:14">
      <c r="A17" s="75"/>
      <c r="B17" s="75"/>
      <c r="C17" s="75"/>
      <c r="D17" s="75"/>
      <c r="E17" s="75"/>
      <c r="F17" s="75"/>
      <c r="G17" s="75"/>
      <c r="H17" s="75"/>
      <c r="I17" s="81" t="s">
        <v>322</v>
      </c>
      <c r="J17" s="81"/>
      <c r="K17" s="74" t="s">
        <v>192</v>
      </c>
      <c r="L17" s="74"/>
      <c r="M17" s="74"/>
      <c r="N17" s="74" t="s">
        <v>193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G2" sqref="G2:H2"/>
    </sheetView>
  </sheetViews>
  <sheetFormatPr defaultColWidth="10.1666666666667" defaultRowHeight="14.25"/>
  <cols>
    <col min="1" max="1" width="9.66666666666667" style="84" customWidth="1"/>
    <col min="2" max="2" width="11.1666666666667" style="84" customWidth="1"/>
    <col min="3" max="3" width="9.16666666666667" style="84" customWidth="1"/>
    <col min="4" max="4" width="9.5" style="84" customWidth="1"/>
    <col min="5" max="5" width="12.1" style="84" customWidth="1"/>
    <col min="6" max="6" width="10.3333333333333" style="84" customWidth="1"/>
    <col min="7" max="7" width="9.5" style="84" customWidth="1"/>
    <col min="8" max="8" width="9.16666666666667" style="84" customWidth="1"/>
    <col min="9" max="9" width="8.16666666666667" style="84" customWidth="1"/>
    <col min="10" max="10" width="10.5" style="84" customWidth="1"/>
    <col min="11" max="11" width="12.1666666666667" style="84" customWidth="1"/>
    <col min="12" max="16384" width="10.1666666666667" style="84"/>
  </cols>
  <sheetData>
    <row r="1" ht="26.25" spans="1:11">
      <c r="A1" s="85" t="s">
        <v>236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53</v>
      </c>
      <c r="B2" s="87" t="s">
        <v>195</v>
      </c>
      <c r="C2" s="87"/>
      <c r="D2" s="88" t="s">
        <v>61</v>
      </c>
      <c r="E2" s="89" t="s">
        <v>62</v>
      </c>
      <c r="F2" s="90" t="s">
        <v>238</v>
      </c>
      <c r="G2" s="91" t="s">
        <v>68</v>
      </c>
      <c r="H2" s="92"/>
      <c r="I2" s="125" t="s">
        <v>57</v>
      </c>
      <c r="J2" s="151" t="s">
        <v>56</v>
      </c>
      <c r="K2" s="152"/>
    </row>
    <row r="3" spans="1:11">
      <c r="A3" s="93" t="s">
        <v>74</v>
      </c>
      <c r="B3" s="94">
        <v>15262</v>
      </c>
      <c r="C3" s="94"/>
      <c r="D3" s="95" t="s">
        <v>241</v>
      </c>
      <c r="E3" s="96">
        <v>46113</v>
      </c>
      <c r="F3" s="97"/>
      <c r="G3" s="97"/>
      <c r="H3" s="98" t="s">
        <v>242</v>
      </c>
      <c r="I3" s="98"/>
      <c r="J3" s="98"/>
      <c r="K3" s="153"/>
    </row>
    <row r="4" spans="1:11">
      <c r="A4" s="99" t="s">
        <v>71</v>
      </c>
      <c r="B4" s="100">
        <v>3</v>
      </c>
      <c r="C4" s="101">
        <v>6</v>
      </c>
      <c r="D4" s="102" t="s">
        <v>243</v>
      </c>
      <c r="E4" s="97" t="s">
        <v>250</v>
      </c>
      <c r="F4" s="97"/>
      <c r="G4" s="97"/>
      <c r="H4" s="102" t="s">
        <v>245</v>
      </c>
      <c r="I4" s="102"/>
      <c r="J4" s="116" t="s">
        <v>65</v>
      </c>
      <c r="K4" s="154" t="s">
        <v>66</v>
      </c>
    </row>
    <row r="5" spans="1:11">
      <c r="A5" s="99" t="s">
        <v>246</v>
      </c>
      <c r="B5" s="94" t="s">
        <v>304</v>
      </c>
      <c r="C5" s="94"/>
      <c r="D5" s="95" t="s">
        <v>244</v>
      </c>
      <c r="E5" s="95" t="s">
        <v>248</v>
      </c>
      <c r="F5" s="95" t="s">
        <v>249</v>
      </c>
      <c r="G5" s="95" t="s">
        <v>250</v>
      </c>
      <c r="H5" s="102" t="s">
        <v>251</v>
      </c>
      <c r="I5" s="102"/>
      <c r="J5" s="116" t="s">
        <v>65</v>
      </c>
      <c r="K5" s="154" t="s">
        <v>66</v>
      </c>
    </row>
    <row r="6" spans="1:11">
      <c r="A6" s="103" t="s">
        <v>252</v>
      </c>
      <c r="B6" s="104">
        <v>1620</v>
      </c>
      <c r="C6" s="105"/>
      <c r="D6" s="106" t="s">
        <v>253</v>
      </c>
      <c r="E6" s="107"/>
      <c r="F6" s="108">
        <v>1620</v>
      </c>
      <c r="G6" s="106"/>
      <c r="H6" s="109" t="s">
        <v>254</v>
      </c>
      <c r="I6" s="109"/>
      <c r="J6" s="122" t="s">
        <v>65</v>
      </c>
      <c r="K6" s="155" t="s">
        <v>66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255</v>
      </c>
      <c r="B8" s="90" t="s">
        <v>256</v>
      </c>
      <c r="C8" s="90" t="s">
        <v>257</v>
      </c>
      <c r="D8" s="90" t="s">
        <v>258</v>
      </c>
      <c r="E8" s="90" t="s">
        <v>259</v>
      </c>
      <c r="F8" s="90" t="s">
        <v>260</v>
      </c>
      <c r="G8" s="114" t="s">
        <v>305</v>
      </c>
      <c r="H8" s="115"/>
      <c r="I8" s="115"/>
      <c r="J8" s="115"/>
      <c r="K8" s="156"/>
    </row>
    <row r="9" spans="1:11">
      <c r="A9" s="99" t="s">
        <v>262</v>
      </c>
      <c r="B9" s="102"/>
      <c r="C9" s="116" t="s">
        <v>65</v>
      </c>
      <c r="D9" s="116" t="s">
        <v>66</v>
      </c>
      <c r="E9" s="95" t="s">
        <v>263</v>
      </c>
      <c r="F9" s="117" t="s">
        <v>264</v>
      </c>
      <c r="G9" s="118" t="s">
        <v>265</v>
      </c>
      <c r="H9" s="119"/>
      <c r="I9" s="119"/>
      <c r="J9" s="119"/>
      <c r="K9" s="157"/>
    </row>
    <row r="10" spans="1:11">
      <c r="A10" s="99" t="s">
        <v>266</v>
      </c>
      <c r="B10" s="102"/>
      <c r="C10" s="116" t="s">
        <v>65</v>
      </c>
      <c r="D10" s="116" t="s">
        <v>66</v>
      </c>
      <c r="E10" s="95" t="s">
        <v>267</v>
      </c>
      <c r="F10" s="117" t="s">
        <v>265</v>
      </c>
      <c r="G10" s="118" t="s">
        <v>268</v>
      </c>
      <c r="H10" s="119"/>
      <c r="I10" s="119"/>
      <c r="J10" s="119"/>
      <c r="K10" s="157"/>
    </row>
    <row r="11" spans="1:11">
      <c r="A11" s="120" t="s">
        <v>206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8"/>
    </row>
    <row r="12" spans="1:11">
      <c r="A12" s="93" t="s">
        <v>89</v>
      </c>
      <c r="B12" s="116" t="s">
        <v>85</v>
      </c>
      <c r="C12" s="116" t="s">
        <v>86</v>
      </c>
      <c r="D12" s="117"/>
      <c r="E12" s="95" t="s">
        <v>87</v>
      </c>
      <c r="F12" s="116" t="s">
        <v>85</v>
      </c>
      <c r="G12" s="116" t="s">
        <v>86</v>
      </c>
      <c r="H12" s="116"/>
      <c r="I12" s="95" t="s">
        <v>269</v>
      </c>
      <c r="J12" s="116" t="s">
        <v>85</v>
      </c>
      <c r="K12" s="154" t="s">
        <v>86</v>
      </c>
    </row>
    <row r="13" spans="1:11">
      <c r="A13" s="93" t="s">
        <v>92</v>
      </c>
      <c r="B13" s="116" t="s">
        <v>85</v>
      </c>
      <c r="C13" s="116" t="s">
        <v>86</v>
      </c>
      <c r="D13" s="117"/>
      <c r="E13" s="95" t="s">
        <v>97</v>
      </c>
      <c r="F13" s="116" t="s">
        <v>85</v>
      </c>
      <c r="G13" s="116" t="s">
        <v>86</v>
      </c>
      <c r="H13" s="116"/>
      <c r="I13" s="95" t="s">
        <v>270</v>
      </c>
      <c r="J13" s="116" t="s">
        <v>85</v>
      </c>
      <c r="K13" s="154" t="s">
        <v>86</v>
      </c>
    </row>
    <row r="14" ht="15" spans="1:11">
      <c r="A14" s="103" t="s">
        <v>271</v>
      </c>
      <c r="B14" s="122" t="s">
        <v>85</v>
      </c>
      <c r="C14" s="122" t="s">
        <v>86</v>
      </c>
      <c r="D14" s="107"/>
      <c r="E14" s="106" t="s">
        <v>272</v>
      </c>
      <c r="F14" s="122" t="s">
        <v>85</v>
      </c>
      <c r="G14" s="122" t="s">
        <v>86</v>
      </c>
      <c r="H14" s="122"/>
      <c r="I14" s="106" t="s">
        <v>273</v>
      </c>
      <c r="J14" s="122" t="s">
        <v>85</v>
      </c>
      <c r="K14" s="155" t="s">
        <v>86</v>
      </c>
    </row>
    <row r="15" ht="15" spans="1:11">
      <c r="A15" s="110" t="s">
        <v>189</v>
      </c>
      <c r="B15" s="123" t="s">
        <v>265</v>
      </c>
      <c r="C15" s="124"/>
      <c r="D15" s="111"/>
      <c r="E15" s="110"/>
      <c r="F15" s="124"/>
      <c r="G15" s="124"/>
      <c r="H15" s="124"/>
      <c r="I15" s="110"/>
      <c r="J15" s="124"/>
      <c r="K15" s="124"/>
    </row>
    <row r="16" s="82" customFormat="1" spans="1:11">
      <c r="A16" s="86" t="s">
        <v>274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9"/>
    </row>
    <row r="17" spans="1:11">
      <c r="A17" s="99" t="s">
        <v>275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60"/>
    </row>
    <row r="18" spans="1:11">
      <c r="A18" s="99" t="s">
        <v>276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60"/>
    </row>
    <row r="19" spans="1:11">
      <c r="A19" s="126" t="s">
        <v>323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1"/>
    </row>
    <row r="20" spans="1:11">
      <c r="A20" s="126" t="s">
        <v>324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61"/>
    </row>
    <row r="21" spans="1:11">
      <c r="A21" s="126" t="s">
        <v>325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61"/>
    </row>
    <row r="22" spans="1:11">
      <c r="A22" s="128"/>
      <c r="B22" s="119"/>
      <c r="C22" s="119"/>
      <c r="D22" s="119"/>
      <c r="E22" s="119"/>
      <c r="F22" s="119"/>
      <c r="G22" s="119"/>
      <c r="H22" s="119"/>
      <c r="I22" s="119"/>
      <c r="J22" s="119"/>
      <c r="K22" s="157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62"/>
    </row>
    <row r="24" spans="1:11">
      <c r="A24" s="99" t="s">
        <v>125</v>
      </c>
      <c r="B24" s="102"/>
      <c r="C24" s="116" t="s">
        <v>65</v>
      </c>
      <c r="D24" s="116" t="s">
        <v>66</v>
      </c>
      <c r="E24" s="98"/>
      <c r="F24" s="98"/>
      <c r="G24" s="98"/>
      <c r="H24" s="98"/>
      <c r="I24" s="98"/>
      <c r="J24" s="98"/>
      <c r="K24" s="153"/>
    </row>
    <row r="25" ht="15" spans="1:11">
      <c r="A25" s="131" t="s">
        <v>281</v>
      </c>
      <c r="B25" s="132" t="s">
        <v>265</v>
      </c>
      <c r="C25" s="133"/>
      <c r="D25" s="133"/>
      <c r="E25" s="133"/>
      <c r="F25" s="133"/>
      <c r="G25" s="133"/>
      <c r="H25" s="133"/>
      <c r="I25" s="133"/>
      <c r="J25" s="133"/>
      <c r="K25" s="163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282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56"/>
    </row>
    <row r="28" spans="1:11">
      <c r="A28" s="136" t="s">
        <v>309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4"/>
    </row>
    <row r="29" spans="1:11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65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5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5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5"/>
    </row>
    <row r="33" ht="23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5"/>
    </row>
    <row r="34" ht="23" customHeight="1" spans="1:11">
      <c r="A34" s="128"/>
      <c r="B34" s="119"/>
      <c r="C34" s="119"/>
      <c r="D34" s="119"/>
      <c r="E34" s="119"/>
      <c r="F34" s="119"/>
      <c r="G34" s="119"/>
      <c r="H34" s="119"/>
      <c r="I34" s="119"/>
      <c r="J34" s="119"/>
      <c r="K34" s="157"/>
    </row>
    <row r="35" ht="23" customHeight="1" spans="1:11">
      <c r="A35" s="140"/>
      <c r="B35" s="119"/>
      <c r="C35" s="119"/>
      <c r="D35" s="119"/>
      <c r="E35" s="119"/>
      <c r="F35" s="119"/>
      <c r="G35" s="119"/>
      <c r="H35" s="119"/>
      <c r="I35" s="119"/>
      <c r="J35" s="119"/>
      <c r="K35" s="157"/>
    </row>
    <row r="36" ht="23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6"/>
    </row>
    <row r="37" ht="18.75" customHeight="1" spans="1:11">
      <c r="A37" s="143" t="s">
        <v>286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7"/>
    </row>
    <row r="38" s="83" customFormat="1" ht="18.75" customHeight="1" spans="1:11">
      <c r="A38" s="99" t="s">
        <v>287</v>
      </c>
      <c r="B38" s="102"/>
      <c r="C38" s="102"/>
      <c r="D38" s="98" t="s">
        <v>288</v>
      </c>
      <c r="E38" s="98"/>
      <c r="F38" s="145" t="s">
        <v>289</v>
      </c>
      <c r="G38" s="146"/>
      <c r="H38" s="102" t="s">
        <v>290</v>
      </c>
      <c r="I38" s="102"/>
      <c r="J38" s="102" t="s">
        <v>291</v>
      </c>
      <c r="K38" s="160"/>
    </row>
    <row r="39" ht="18.75" customHeight="1" spans="1:13">
      <c r="A39" s="99" t="s">
        <v>189</v>
      </c>
      <c r="B39" s="147" t="s">
        <v>311</v>
      </c>
      <c r="C39" s="147"/>
      <c r="D39" s="147"/>
      <c r="E39" s="147"/>
      <c r="F39" s="147"/>
      <c r="G39" s="147"/>
      <c r="H39" s="147"/>
      <c r="I39" s="147"/>
      <c r="J39" s="147"/>
      <c r="K39" s="168"/>
      <c r="M39" s="83"/>
    </row>
    <row r="40" ht="31" customHeight="1" spans="1:11">
      <c r="A40" s="99"/>
      <c r="B40" s="102"/>
      <c r="C40" s="102"/>
      <c r="D40" s="102"/>
      <c r="E40" s="102"/>
      <c r="F40" s="102"/>
      <c r="G40" s="102"/>
      <c r="H40" s="102"/>
      <c r="I40" s="102"/>
      <c r="J40" s="102"/>
      <c r="K40" s="160"/>
    </row>
    <row r="41" ht="18.75" customHeight="1" spans="1:11">
      <c r="A41" s="99"/>
      <c r="B41" s="102"/>
      <c r="C41" s="102"/>
      <c r="D41" s="102"/>
      <c r="E41" s="102"/>
      <c r="F41" s="102"/>
      <c r="G41" s="102"/>
      <c r="H41" s="102"/>
      <c r="I41" s="102"/>
      <c r="J41" s="102"/>
      <c r="K41" s="160"/>
    </row>
    <row r="42" ht="32" customHeight="1" spans="1:11">
      <c r="A42" s="103" t="s">
        <v>141</v>
      </c>
      <c r="B42" s="108" t="s">
        <v>293</v>
      </c>
      <c r="C42" s="108"/>
      <c r="D42" s="106" t="s">
        <v>294</v>
      </c>
      <c r="E42" s="148" t="s">
        <v>312</v>
      </c>
      <c r="F42" s="106" t="s">
        <v>145</v>
      </c>
      <c r="G42" s="149">
        <v>46126</v>
      </c>
      <c r="H42" s="150" t="s">
        <v>146</v>
      </c>
      <c r="I42" s="150"/>
      <c r="J42" s="108" t="s">
        <v>147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246380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85" zoomScaleNormal="85" workbookViewId="0">
      <selection activeCell="J21" sqref="J21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3" width="16.6666666666667" style="63" customWidth="1"/>
    <col min="14" max="14" width="14.1666666666667" style="63" customWidth="1"/>
    <col min="15" max="16384" width="9" style="63"/>
  </cols>
  <sheetData>
    <row r="1" s="63" customFormat="1" ht="19.5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76" t="s">
        <v>57</v>
      </c>
      <c r="J2" s="68" t="s">
        <v>196</v>
      </c>
      <c r="K2" s="68"/>
      <c r="L2" s="68"/>
      <c r="M2" s="68"/>
      <c r="N2" s="68"/>
    </row>
    <row r="3" s="63" customFormat="1" ht="19.5" customHeight="1" spans="1:14">
      <c r="A3" s="71" t="s">
        <v>152</v>
      </c>
      <c r="B3" s="72" t="s">
        <v>153</v>
      </c>
      <c r="C3" s="72"/>
      <c r="D3" s="72"/>
      <c r="E3" s="72"/>
      <c r="F3" s="72"/>
      <c r="G3" s="72"/>
      <c r="H3" s="70"/>
      <c r="I3" s="71" t="s">
        <v>154</v>
      </c>
      <c r="J3" s="71"/>
      <c r="K3" s="71"/>
      <c r="L3" s="71"/>
      <c r="M3" s="71"/>
      <c r="N3" s="71"/>
    </row>
    <row r="4" s="63" customFormat="1" ht="19.5" customHeight="1" spans="1:14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0"/>
      <c r="I4" s="77" t="s">
        <v>326</v>
      </c>
      <c r="J4" s="77" t="s">
        <v>327</v>
      </c>
      <c r="K4" s="77" t="s">
        <v>328</v>
      </c>
      <c r="L4" s="77" t="s">
        <v>316</v>
      </c>
      <c r="M4" s="77" t="s">
        <v>329</v>
      </c>
      <c r="N4" s="77" t="s">
        <v>318</v>
      </c>
    </row>
    <row r="5" s="63" customFormat="1" ht="19.5" customHeight="1" spans="1:14">
      <c r="A5" s="70" t="s">
        <v>172</v>
      </c>
      <c r="B5" s="70">
        <v>54</v>
      </c>
      <c r="C5" s="70">
        <v>56</v>
      </c>
      <c r="D5" s="70">
        <v>58</v>
      </c>
      <c r="E5" s="70">
        <v>60</v>
      </c>
      <c r="F5" s="70">
        <v>62</v>
      </c>
      <c r="G5" s="70">
        <v>63</v>
      </c>
      <c r="H5" s="70"/>
      <c r="I5" s="78" t="s">
        <v>229</v>
      </c>
      <c r="J5" s="78" t="s">
        <v>222</v>
      </c>
      <c r="K5" s="78" t="s">
        <v>229</v>
      </c>
      <c r="L5" s="78" t="s">
        <v>229</v>
      </c>
      <c r="M5" s="78" t="s">
        <v>223</v>
      </c>
      <c r="N5" s="78" t="s">
        <v>229</v>
      </c>
    </row>
    <row r="6" s="63" customFormat="1" ht="19.5" customHeight="1" spans="1:14">
      <c r="A6" s="70" t="s">
        <v>175</v>
      </c>
      <c r="B6" s="70">
        <v>86</v>
      </c>
      <c r="C6" s="70">
        <v>90</v>
      </c>
      <c r="D6" s="70">
        <v>94</v>
      </c>
      <c r="E6" s="70">
        <v>98</v>
      </c>
      <c r="F6" s="70">
        <v>102</v>
      </c>
      <c r="G6" s="70">
        <v>108</v>
      </c>
      <c r="H6" s="70"/>
      <c r="I6" s="78" t="s">
        <v>227</v>
      </c>
      <c r="J6" s="78" t="s">
        <v>321</v>
      </c>
      <c r="K6" s="78" t="s">
        <v>330</v>
      </c>
      <c r="L6" s="78" t="s">
        <v>224</v>
      </c>
      <c r="M6" s="78" t="s">
        <v>321</v>
      </c>
      <c r="N6" s="78" t="s">
        <v>320</v>
      </c>
    </row>
    <row r="7" s="63" customFormat="1" ht="19.5" customHeight="1" spans="1:14">
      <c r="A7" s="70" t="s">
        <v>177</v>
      </c>
      <c r="B7" s="70">
        <v>82</v>
      </c>
      <c r="C7" s="70">
        <v>86</v>
      </c>
      <c r="D7" s="70">
        <v>90</v>
      </c>
      <c r="E7" s="70">
        <v>94</v>
      </c>
      <c r="F7" s="70">
        <v>99</v>
      </c>
      <c r="G7" s="70">
        <v>105</v>
      </c>
      <c r="H7" s="70"/>
      <c r="I7" s="78" t="s">
        <v>228</v>
      </c>
      <c r="J7" s="78" t="s">
        <v>228</v>
      </c>
      <c r="K7" s="78" t="s">
        <v>233</v>
      </c>
      <c r="L7" s="78" t="s">
        <v>228</v>
      </c>
      <c r="M7" s="78" t="s">
        <v>229</v>
      </c>
      <c r="N7" s="78" t="s">
        <v>228</v>
      </c>
    </row>
    <row r="8" s="63" customFormat="1" ht="19.5" customHeight="1" spans="1:14">
      <c r="A8" s="70" t="s">
        <v>179</v>
      </c>
      <c r="B8" s="70">
        <v>90</v>
      </c>
      <c r="C8" s="70">
        <v>94</v>
      </c>
      <c r="D8" s="70">
        <v>98</v>
      </c>
      <c r="E8" s="70">
        <v>102</v>
      </c>
      <c r="F8" s="70">
        <v>107</v>
      </c>
      <c r="G8" s="70">
        <v>113</v>
      </c>
      <c r="H8" s="70"/>
      <c r="I8" s="78" t="s">
        <v>223</v>
      </c>
      <c r="J8" s="78" t="s">
        <v>222</v>
      </c>
      <c r="K8" s="78" t="s">
        <v>228</v>
      </c>
      <c r="L8" s="78" t="s">
        <v>296</v>
      </c>
      <c r="M8" s="78" t="s">
        <v>331</v>
      </c>
      <c r="N8" s="78" t="s">
        <v>229</v>
      </c>
    </row>
    <row r="9" s="63" customFormat="1" ht="19.5" customHeight="1" spans="1:14">
      <c r="A9" s="70" t="s">
        <v>180</v>
      </c>
      <c r="B9" s="70">
        <v>35</v>
      </c>
      <c r="C9" s="70">
        <v>36</v>
      </c>
      <c r="D9" s="70">
        <v>37</v>
      </c>
      <c r="E9" s="70">
        <v>38</v>
      </c>
      <c r="F9" s="70">
        <v>39</v>
      </c>
      <c r="G9" s="70">
        <v>40.2</v>
      </c>
      <c r="H9" s="70"/>
      <c r="I9" s="78" t="s">
        <v>228</v>
      </c>
      <c r="J9" s="78" t="s">
        <v>233</v>
      </c>
      <c r="K9" s="78" t="s">
        <v>229</v>
      </c>
      <c r="L9" s="78" t="s">
        <v>222</v>
      </c>
      <c r="M9" s="78" t="s">
        <v>228</v>
      </c>
      <c r="N9" s="78" t="s">
        <v>229</v>
      </c>
    </row>
    <row r="10" s="63" customFormat="1" ht="19.5" customHeight="1" spans="1:14">
      <c r="A10" s="70" t="s">
        <v>230</v>
      </c>
      <c r="B10" s="70">
        <v>16</v>
      </c>
      <c r="C10" s="70">
        <v>16.5</v>
      </c>
      <c r="D10" s="70">
        <v>17</v>
      </c>
      <c r="E10" s="70">
        <v>17.5</v>
      </c>
      <c r="F10" s="70">
        <v>18</v>
      </c>
      <c r="G10" s="70">
        <v>18.5</v>
      </c>
      <c r="H10" s="70"/>
      <c r="I10" s="78" t="s">
        <v>297</v>
      </c>
      <c r="J10" s="78" t="s">
        <v>297</v>
      </c>
      <c r="K10" s="79" t="s">
        <v>228</v>
      </c>
      <c r="L10" s="79" t="s">
        <v>298</v>
      </c>
      <c r="M10" s="79" t="s">
        <v>222</v>
      </c>
      <c r="N10" s="79" t="s">
        <v>228</v>
      </c>
    </row>
    <row r="11" s="63" customFormat="1" ht="19.5" customHeight="1" spans="1:14">
      <c r="A11" s="70" t="s">
        <v>182</v>
      </c>
      <c r="B11" s="70">
        <v>15.6</v>
      </c>
      <c r="C11" s="70">
        <v>16.3</v>
      </c>
      <c r="D11" s="70">
        <v>17</v>
      </c>
      <c r="E11" s="70">
        <v>17.7</v>
      </c>
      <c r="F11" s="70">
        <v>18.4</v>
      </c>
      <c r="G11" s="70">
        <v>19.4</v>
      </c>
      <c r="H11" s="70"/>
      <c r="I11" s="78" t="s">
        <v>229</v>
      </c>
      <c r="J11" s="78" t="s">
        <v>222</v>
      </c>
      <c r="K11" s="79" t="s">
        <v>222</v>
      </c>
      <c r="L11" s="79" t="s">
        <v>231</v>
      </c>
      <c r="M11" s="79" t="s">
        <v>222</v>
      </c>
      <c r="N11" s="79" t="s">
        <v>222</v>
      </c>
    </row>
    <row r="12" s="63" customFormat="1" ht="19.5" customHeight="1" spans="1:14">
      <c r="A12" s="70" t="s">
        <v>184</v>
      </c>
      <c r="B12" s="70">
        <v>15.1</v>
      </c>
      <c r="C12" s="70">
        <v>15.8</v>
      </c>
      <c r="D12" s="70">
        <v>16.5</v>
      </c>
      <c r="E12" s="70">
        <v>17.2</v>
      </c>
      <c r="F12" s="70">
        <v>17.9</v>
      </c>
      <c r="G12" s="70">
        <v>18.9</v>
      </c>
      <c r="H12" s="70"/>
      <c r="I12" s="78" t="s">
        <v>332</v>
      </c>
      <c r="J12" s="78" t="s">
        <v>333</v>
      </c>
      <c r="K12" s="79" t="s">
        <v>228</v>
      </c>
      <c r="L12" s="79" t="s">
        <v>334</v>
      </c>
      <c r="M12" s="79" t="s">
        <v>228</v>
      </c>
      <c r="N12" s="79" t="s">
        <v>228</v>
      </c>
    </row>
    <row r="13" s="63" customFormat="1" ht="19.5" customHeight="1" spans="1:14">
      <c r="A13" s="70" t="s">
        <v>185</v>
      </c>
      <c r="B13" s="70">
        <v>18.7</v>
      </c>
      <c r="C13" s="70">
        <v>19.1</v>
      </c>
      <c r="D13" s="70">
        <v>19.5</v>
      </c>
      <c r="E13" s="70">
        <v>19.9</v>
      </c>
      <c r="F13" s="70">
        <v>20.3</v>
      </c>
      <c r="G13" s="70">
        <v>20.9</v>
      </c>
      <c r="H13" s="70"/>
      <c r="I13" s="78" t="s">
        <v>228</v>
      </c>
      <c r="J13" s="78" t="s">
        <v>228</v>
      </c>
      <c r="K13" s="79" t="s">
        <v>300</v>
      </c>
      <c r="L13" s="79" t="s">
        <v>301</v>
      </c>
      <c r="M13" s="79" t="s">
        <v>234</v>
      </c>
      <c r="N13" s="79" t="s">
        <v>300</v>
      </c>
    </row>
    <row r="14" s="63" customFormat="1" ht="19.5" customHeight="1" spans="1:14">
      <c r="A14" s="70" t="s">
        <v>187</v>
      </c>
      <c r="B14" s="70">
        <v>10.1</v>
      </c>
      <c r="C14" s="70">
        <v>10.3</v>
      </c>
      <c r="D14" s="70">
        <v>10.5</v>
      </c>
      <c r="E14" s="70">
        <v>10.7</v>
      </c>
      <c r="F14" s="70">
        <v>10.9</v>
      </c>
      <c r="G14" s="70">
        <v>11.15</v>
      </c>
      <c r="H14" s="70"/>
      <c r="I14" s="78" t="s">
        <v>228</v>
      </c>
      <c r="J14" s="78" t="s">
        <v>228</v>
      </c>
      <c r="K14" s="79" t="s">
        <v>228</v>
      </c>
      <c r="L14" s="79" t="s">
        <v>228</v>
      </c>
      <c r="M14" s="79" t="s">
        <v>228</v>
      </c>
      <c r="N14" s="79" t="s">
        <v>228</v>
      </c>
    </row>
    <row r="15" s="63" customFormat="1" ht="14.25" spans="1:14">
      <c r="A15" s="74" t="s">
        <v>189</v>
      </c>
      <c r="D15" s="75"/>
      <c r="E15" s="75"/>
      <c r="F15" s="75"/>
      <c r="G15" s="75"/>
      <c r="H15" s="75"/>
      <c r="I15" s="80"/>
      <c r="J15" s="80"/>
      <c r="K15" s="75"/>
      <c r="L15" s="75"/>
      <c r="M15" s="75"/>
      <c r="N15" s="75"/>
    </row>
    <row r="16" s="63" customFormat="1" ht="14.25" spans="1:14">
      <c r="A16" s="63" t="s">
        <v>190</v>
      </c>
      <c r="D16" s="75"/>
      <c r="E16" s="75"/>
      <c r="F16" s="75"/>
      <c r="G16" s="75"/>
      <c r="H16" s="75"/>
      <c r="I16" s="80"/>
      <c r="J16" s="80"/>
      <c r="K16" s="75"/>
      <c r="L16" s="75"/>
      <c r="M16" s="75"/>
      <c r="N16" s="75"/>
    </row>
    <row r="17" s="63" customFormat="1" ht="14.25" spans="1:14">
      <c r="A17" s="75"/>
      <c r="B17" s="75"/>
      <c r="C17" s="75"/>
      <c r="D17" s="75"/>
      <c r="E17" s="75"/>
      <c r="F17" s="75"/>
      <c r="G17" s="75"/>
      <c r="H17" s="75"/>
      <c r="I17" s="81" t="s">
        <v>335</v>
      </c>
      <c r="J17" s="81"/>
      <c r="K17" s="74" t="s">
        <v>192</v>
      </c>
      <c r="L17" s="74"/>
      <c r="M17" s="74"/>
      <c r="N17" s="74" t="s">
        <v>193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1"/>
  <dimension ref="A1:P13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337</v>
      </c>
      <c r="B2" s="5" t="s">
        <v>338</v>
      </c>
      <c r="C2" s="5" t="s">
        <v>339</v>
      </c>
      <c r="D2" s="5" t="s">
        <v>340</v>
      </c>
      <c r="E2" s="5" t="s">
        <v>341</v>
      </c>
      <c r="F2" s="5" t="s">
        <v>342</v>
      </c>
      <c r="G2" s="5" t="s">
        <v>343</v>
      </c>
      <c r="H2" s="5" t="s">
        <v>344</v>
      </c>
      <c r="I2" s="4" t="s">
        <v>345</v>
      </c>
      <c r="J2" s="4" t="s">
        <v>346</v>
      </c>
      <c r="K2" s="4" t="s">
        <v>347</v>
      </c>
      <c r="L2" s="4" t="s">
        <v>348</v>
      </c>
      <c r="M2" s="4" t="s">
        <v>349</v>
      </c>
      <c r="N2" s="57" t="s">
        <v>350</v>
      </c>
      <c r="O2" s="5" t="s">
        <v>351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352</v>
      </c>
      <c r="J3" s="4" t="s">
        <v>352</v>
      </c>
      <c r="K3" s="4" t="s">
        <v>352</v>
      </c>
      <c r="L3" s="4" t="s">
        <v>352</v>
      </c>
      <c r="M3" s="4" t="s">
        <v>352</v>
      </c>
      <c r="N3" s="58"/>
      <c r="O3" s="21"/>
    </row>
    <row r="4" s="55" customFormat="1" spans="1:16">
      <c r="A4" s="7">
        <v>1</v>
      </c>
      <c r="B4" s="8" t="s">
        <v>353</v>
      </c>
      <c r="C4" s="7" t="s">
        <v>354</v>
      </c>
      <c r="D4" s="7" t="s">
        <v>355</v>
      </c>
      <c r="E4" s="7" t="s">
        <v>356</v>
      </c>
      <c r="F4" s="7" t="s">
        <v>196</v>
      </c>
      <c r="G4" s="7" t="s">
        <v>357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358</v>
      </c>
      <c r="P4" s="60"/>
    </row>
    <row r="5" s="5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59"/>
      <c r="O5" s="7"/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1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61"/>
      <c r="O11" s="10"/>
    </row>
    <row r="12" s="2" customFormat="1" ht="18.75" spans="1:15">
      <c r="A12" s="11" t="s">
        <v>359</v>
      </c>
      <c r="B12" s="12"/>
      <c r="C12" s="12"/>
      <c r="D12" s="13"/>
      <c r="E12" s="14"/>
      <c r="F12" s="30"/>
      <c r="G12" s="30"/>
      <c r="H12" s="30"/>
      <c r="I12" s="15"/>
      <c r="J12" s="11" t="s">
        <v>360</v>
      </c>
      <c r="K12" s="12"/>
      <c r="L12" s="12"/>
      <c r="M12" s="13"/>
      <c r="N12" s="62"/>
      <c r="O12" s="19"/>
    </row>
    <row r="13" ht="33" customHeight="1" spans="1:15">
      <c r="A13" s="16" t="s">
        <v>361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D4" sqref="D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337</v>
      </c>
      <c r="B2" s="5" t="s">
        <v>342</v>
      </c>
      <c r="C2" s="5" t="s">
        <v>338</v>
      </c>
      <c r="D2" s="5" t="s">
        <v>339</v>
      </c>
      <c r="E2" s="5" t="s">
        <v>340</v>
      </c>
      <c r="F2" s="5" t="s">
        <v>341</v>
      </c>
      <c r="G2" s="4" t="s">
        <v>363</v>
      </c>
      <c r="H2" s="4"/>
      <c r="I2" s="4" t="s">
        <v>364</v>
      </c>
      <c r="J2" s="4"/>
      <c r="K2" s="20" t="s">
        <v>365</v>
      </c>
      <c r="L2" s="52" t="s">
        <v>366</v>
      </c>
      <c r="M2" s="23" t="s">
        <v>367</v>
      </c>
    </row>
    <row r="3" s="1" customFormat="1" ht="16.5" spans="1:13">
      <c r="A3" s="4"/>
      <c r="B3" s="21"/>
      <c r="C3" s="21"/>
      <c r="D3" s="21"/>
      <c r="E3" s="21"/>
      <c r="F3" s="21"/>
      <c r="G3" s="4" t="s">
        <v>368</v>
      </c>
      <c r="H3" s="4" t="s">
        <v>369</v>
      </c>
      <c r="I3" s="4" t="s">
        <v>368</v>
      </c>
      <c r="J3" s="4" t="s">
        <v>369</v>
      </c>
      <c r="K3" s="22"/>
      <c r="L3" s="53"/>
      <c r="M3" s="24"/>
    </row>
    <row r="4" spans="1:13">
      <c r="A4" s="6">
        <v>1</v>
      </c>
      <c r="B4" s="7" t="s">
        <v>370</v>
      </c>
      <c r="C4" s="8" t="str">
        <f>'1.面料验布'!B4</f>
        <v>250311-112</v>
      </c>
      <c r="D4" s="7" t="str">
        <f>'1.面料验布'!C4</f>
        <v>25B003</v>
      </c>
      <c r="E4" s="7" t="str">
        <f>'1.面料验布'!D4</f>
        <v>19SS黑色</v>
      </c>
      <c r="F4" s="7" t="str">
        <f>'1.面料验布'!E4</f>
        <v>TAJJAM90199</v>
      </c>
      <c r="G4" s="50">
        <v>-2.5</v>
      </c>
      <c r="H4" s="50">
        <v>-1.5</v>
      </c>
      <c r="I4" s="50">
        <v>-2</v>
      </c>
      <c r="J4" s="50">
        <v>-1</v>
      </c>
      <c r="K4" s="9" t="s">
        <v>371</v>
      </c>
      <c r="L4" s="9" t="s">
        <v>358</v>
      </c>
      <c r="M4" s="9" t="s">
        <v>358</v>
      </c>
    </row>
    <row r="5" spans="1:13">
      <c r="A5" s="6"/>
      <c r="B5" s="7"/>
      <c r="C5" s="8"/>
      <c r="D5" s="7"/>
      <c r="E5" s="7"/>
      <c r="F5" s="7"/>
      <c r="G5" s="50"/>
      <c r="H5" s="50"/>
      <c r="I5" s="50"/>
      <c r="J5" s="50"/>
      <c r="K5" s="9"/>
      <c r="L5" s="9"/>
      <c r="M5" s="9"/>
    </row>
    <row r="6" spans="1:13">
      <c r="A6" s="6"/>
      <c r="B6" s="7"/>
      <c r="C6" s="8"/>
      <c r="D6" s="7"/>
      <c r="E6" s="7"/>
      <c r="F6" s="7"/>
      <c r="G6" s="50"/>
      <c r="H6" s="50"/>
      <c r="I6" s="50"/>
      <c r="J6" s="50"/>
      <c r="K6" s="9"/>
      <c r="L6" s="9"/>
      <c r="M6" s="9"/>
    </row>
    <row r="7" spans="1:13">
      <c r="A7" s="6"/>
      <c r="B7" s="7"/>
      <c r="C7" s="51"/>
      <c r="D7" s="7"/>
      <c r="E7" s="7"/>
      <c r="F7" s="7"/>
      <c r="G7" s="50"/>
      <c r="H7" s="50"/>
      <c r="I7" s="50"/>
      <c r="J7" s="50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359</v>
      </c>
      <c r="B12" s="12"/>
      <c r="C12" s="12"/>
      <c r="D12" s="12"/>
      <c r="E12" s="13"/>
      <c r="F12" s="14"/>
      <c r="G12" s="15"/>
      <c r="H12" s="11" t="s">
        <v>360</v>
      </c>
      <c r="I12" s="12"/>
      <c r="J12" s="12"/>
      <c r="K12" s="13"/>
      <c r="L12" s="54"/>
      <c r="M12" s="19"/>
    </row>
    <row r="13" ht="32" customHeight="1" spans="1:13">
      <c r="A13" s="16" t="s">
        <v>372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374</v>
      </c>
      <c r="B2" s="5" t="s">
        <v>342</v>
      </c>
      <c r="C2" s="5" t="s">
        <v>338</v>
      </c>
      <c r="D2" s="5" t="s">
        <v>339</v>
      </c>
      <c r="E2" s="5" t="s">
        <v>340</v>
      </c>
      <c r="F2" s="5" t="s">
        <v>341</v>
      </c>
      <c r="G2" s="31" t="s">
        <v>375</v>
      </c>
      <c r="H2" s="32"/>
      <c r="I2" s="48"/>
      <c r="J2" s="31" t="s">
        <v>376</v>
      </c>
      <c r="K2" s="32"/>
      <c r="L2" s="48"/>
      <c r="M2" s="31" t="s">
        <v>377</v>
      </c>
      <c r="N2" s="32"/>
      <c r="O2" s="48"/>
      <c r="P2" s="31" t="s">
        <v>378</v>
      </c>
      <c r="Q2" s="32"/>
      <c r="R2" s="48"/>
      <c r="S2" s="32" t="s">
        <v>379</v>
      </c>
      <c r="T2" s="32"/>
      <c r="U2" s="48"/>
      <c r="V2" s="26" t="s">
        <v>380</v>
      </c>
      <c r="W2" s="26" t="s">
        <v>351</v>
      </c>
    </row>
    <row r="3" s="1" customFormat="1" ht="16.5" spans="1:23">
      <c r="A3" s="21"/>
      <c r="B3" s="33"/>
      <c r="C3" s="33"/>
      <c r="D3" s="33"/>
      <c r="E3" s="33"/>
      <c r="F3" s="33"/>
      <c r="G3" s="4" t="s">
        <v>381</v>
      </c>
      <c r="H3" s="4" t="s">
        <v>67</v>
      </c>
      <c r="I3" s="4" t="s">
        <v>342</v>
      </c>
      <c r="J3" s="4" t="s">
        <v>381</v>
      </c>
      <c r="K3" s="4" t="s">
        <v>67</v>
      </c>
      <c r="L3" s="4" t="s">
        <v>342</v>
      </c>
      <c r="M3" s="4" t="s">
        <v>381</v>
      </c>
      <c r="N3" s="4" t="s">
        <v>67</v>
      </c>
      <c r="O3" s="4" t="s">
        <v>342</v>
      </c>
      <c r="P3" s="4" t="s">
        <v>381</v>
      </c>
      <c r="Q3" s="4" t="s">
        <v>67</v>
      </c>
      <c r="R3" s="4" t="s">
        <v>342</v>
      </c>
      <c r="S3" s="4" t="s">
        <v>381</v>
      </c>
      <c r="T3" s="4" t="s">
        <v>67</v>
      </c>
      <c r="U3" s="4" t="s">
        <v>342</v>
      </c>
      <c r="V3" s="49"/>
      <c r="W3" s="49"/>
    </row>
    <row r="4" spans="1:23">
      <c r="A4" s="34" t="s">
        <v>382</v>
      </c>
      <c r="B4" s="35" t="s">
        <v>383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384</v>
      </c>
      <c r="H5" s="32"/>
      <c r="I5" s="48"/>
      <c r="J5" s="31" t="s">
        <v>385</v>
      </c>
      <c r="K5" s="32"/>
      <c r="L5" s="48"/>
      <c r="M5" s="31" t="s">
        <v>386</v>
      </c>
      <c r="N5" s="32"/>
      <c r="O5" s="48"/>
      <c r="P5" s="31" t="s">
        <v>387</v>
      </c>
      <c r="Q5" s="32"/>
      <c r="R5" s="48"/>
      <c r="S5" s="32" t="s">
        <v>388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381</v>
      </c>
      <c r="H6" s="4" t="s">
        <v>67</v>
      </c>
      <c r="I6" s="4" t="s">
        <v>342</v>
      </c>
      <c r="J6" s="4" t="s">
        <v>381</v>
      </c>
      <c r="K6" s="4" t="s">
        <v>67</v>
      </c>
      <c r="L6" s="4" t="s">
        <v>342</v>
      </c>
      <c r="M6" s="4" t="s">
        <v>381</v>
      </c>
      <c r="N6" s="4" t="s">
        <v>67</v>
      </c>
      <c r="O6" s="4" t="s">
        <v>342</v>
      </c>
      <c r="P6" s="4" t="s">
        <v>381</v>
      </c>
      <c r="Q6" s="4" t="s">
        <v>67</v>
      </c>
      <c r="R6" s="4" t="s">
        <v>342</v>
      </c>
      <c r="S6" s="4" t="s">
        <v>381</v>
      </c>
      <c r="T6" s="4" t="s">
        <v>67</v>
      </c>
      <c r="U6" s="4" t="s">
        <v>342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389</v>
      </c>
      <c r="B11" s="12"/>
      <c r="C11" s="12"/>
      <c r="D11" s="12"/>
      <c r="E11" s="13"/>
      <c r="F11" s="14"/>
      <c r="G11" s="15"/>
      <c r="H11" s="30"/>
      <c r="I11" s="30"/>
      <c r="J11" s="11" t="s">
        <v>390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391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393</v>
      </c>
      <c r="B2" s="26" t="s">
        <v>338</v>
      </c>
      <c r="C2" s="26" t="s">
        <v>339</v>
      </c>
      <c r="D2" s="26" t="s">
        <v>340</v>
      </c>
      <c r="E2" s="26" t="s">
        <v>341</v>
      </c>
      <c r="F2" s="26" t="s">
        <v>342</v>
      </c>
      <c r="G2" s="25" t="s">
        <v>394</v>
      </c>
      <c r="H2" s="25" t="s">
        <v>395</v>
      </c>
      <c r="I2" s="25" t="s">
        <v>396</v>
      </c>
      <c r="J2" s="25" t="s">
        <v>395</v>
      </c>
      <c r="K2" s="25" t="s">
        <v>397</v>
      </c>
      <c r="L2" s="25" t="s">
        <v>395</v>
      </c>
      <c r="M2" s="26" t="s">
        <v>380</v>
      </c>
      <c r="N2" s="26" t="s">
        <v>351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393</v>
      </c>
      <c r="B4" s="28" t="s">
        <v>398</v>
      </c>
      <c r="C4" s="28" t="s">
        <v>381</v>
      </c>
      <c r="D4" s="28" t="s">
        <v>340</v>
      </c>
      <c r="E4" s="26" t="s">
        <v>341</v>
      </c>
      <c r="F4" s="26" t="s">
        <v>342</v>
      </c>
      <c r="G4" s="25" t="s">
        <v>394</v>
      </c>
      <c r="H4" s="25" t="s">
        <v>395</v>
      </c>
      <c r="I4" s="25" t="s">
        <v>396</v>
      </c>
      <c r="J4" s="25" t="s">
        <v>395</v>
      </c>
      <c r="K4" s="25" t="s">
        <v>397</v>
      </c>
      <c r="L4" s="25" t="s">
        <v>395</v>
      </c>
      <c r="M4" s="26" t="s">
        <v>380</v>
      </c>
      <c r="N4" s="26" t="s">
        <v>351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399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389</v>
      </c>
      <c r="B11" s="12"/>
      <c r="C11" s="12"/>
      <c r="D11" s="13"/>
      <c r="E11" s="14"/>
      <c r="F11" s="30"/>
      <c r="G11" s="15"/>
      <c r="H11" s="30"/>
      <c r="I11" s="11" t="s">
        <v>400</v>
      </c>
      <c r="J11" s="12"/>
      <c r="K11" s="12"/>
      <c r="L11" s="12"/>
      <c r="M11" s="12"/>
      <c r="N11" s="19"/>
    </row>
    <row r="12" ht="48" customHeight="1" spans="1:14">
      <c r="A12" s="16" t="s">
        <v>401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F7" sqref="F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402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337</v>
      </c>
      <c r="B2" s="5" t="s">
        <v>342</v>
      </c>
      <c r="C2" s="5" t="s">
        <v>381</v>
      </c>
      <c r="D2" s="5" t="s">
        <v>340</v>
      </c>
      <c r="E2" s="5" t="s">
        <v>341</v>
      </c>
      <c r="F2" s="4" t="s">
        <v>403</v>
      </c>
      <c r="G2" s="4" t="s">
        <v>364</v>
      </c>
      <c r="H2" s="20" t="s">
        <v>365</v>
      </c>
      <c r="I2" s="23" t="s">
        <v>367</v>
      </c>
    </row>
    <row r="3" s="1" customFormat="1" ht="16.5" spans="1:9">
      <c r="A3" s="4"/>
      <c r="B3" s="21"/>
      <c r="C3" s="21"/>
      <c r="D3" s="21"/>
      <c r="E3" s="21"/>
      <c r="F3" s="4" t="s">
        <v>404</v>
      </c>
      <c r="G3" s="4" t="s">
        <v>368</v>
      </c>
      <c r="H3" s="22"/>
      <c r="I3" s="24"/>
    </row>
    <row r="4" spans="1:9">
      <c r="A4" s="6">
        <v>1</v>
      </c>
      <c r="B4" s="6" t="s">
        <v>405</v>
      </c>
      <c r="C4" s="9" t="s">
        <v>406</v>
      </c>
      <c r="D4" s="7" t="s">
        <v>355</v>
      </c>
      <c r="E4" s="7" t="s">
        <v>356</v>
      </c>
      <c r="F4" s="9">
        <v>-1</v>
      </c>
      <c r="G4" s="9">
        <v>-0.8</v>
      </c>
      <c r="H4" s="9">
        <v>1.8</v>
      </c>
      <c r="I4" s="9" t="s">
        <v>358</v>
      </c>
    </row>
    <row r="5" spans="1:9">
      <c r="A5" s="6"/>
      <c r="B5" s="6"/>
      <c r="C5" s="9"/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407</v>
      </c>
      <c r="B12" s="12"/>
      <c r="C12" s="12"/>
      <c r="D12" s="13"/>
      <c r="E12" s="14"/>
      <c r="F12" s="11" t="s">
        <v>408</v>
      </c>
      <c r="G12" s="12"/>
      <c r="H12" s="13"/>
      <c r="I12" s="19"/>
    </row>
    <row r="13" ht="32" customHeight="1" spans="1:9">
      <c r="A13" s="16" t="s">
        <v>409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8" sqref="I8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374</v>
      </c>
      <c r="B2" s="5" t="s">
        <v>342</v>
      </c>
      <c r="C2" s="5" t="s">
        <v>338</v>
      </c>
      <c r="D2" s="5" t="s">
        <v>339</v>
      </c>
      <c r="E2" s="5" t="s">
        <v>340</v>
      </c>
      <c r="F2" s="5" t="s">
        <v>341</v>
      </c>
      <c r="G2" s="4" t="s">
        <v>411</v>
      </c>
      <c r="H2" s="4" t="s">
        <v>412</v>
      </c>
      <c r="I2" s="4" t="s">
        <v>413</v>
      </c>
      <c r="J2" s="4" t="s">
        <v>414</v>
      </c>
      <c r="K2" s="5" t="s">
        <v>380</v>
      </c>
      <c r="L2" s="5" t="s">
        <v>351</v>
      </c>
    </row>
    <row r="3" spans="1:12">
      <c r="A3" s="6" t="s">
        <v>382</v>
      </c>
      <c r="B3" s="7" t="s">
        <v>196</v>
      </c>
      <c r="C3" s="8" t="s">
        <v>353</v>
      </c>
      <c r="D3" s="7" t="s">
        <v>354</v>
      </c>
      <c r="E3" s="7" t="s">
        <v>355</v>
      </c>
      <c r="F3" s="7" t="s">
        <v>356</v>
      </c>
      <c r="G3" s="9" t="s">
        <v>415</v>
      </c>
      <c r="H3" s="9" t="s">
        <v>416</v>
      </c>
      <c r="I3" s="18"/>
      <c r="J3" s="18"/>
      <c r="K3" s="9" t="s">
        <v>357</v>
      </c>
      <c r="L3" s="9" t="s">
        <v>358</v>
      </c>
    </row>
    <row r="4" spans="1:12">
      <c r="A4" s="6" t="s">
        <v>417</v>
      </c>
      <c r="B4" s="7" t="s">
        <v>196</v>
      </c>
      <c r="C4" s="8" t="s">
        <v>353</v>
      </c>
      <c r="D4" s="7" t="s">
        <v>354</v>
      </c>
      <c r="E4" s="7" t="s">
        <v>355</v>
      </c>
      <c r="F4" s="7" t="s">
        <v>356</v>
      </c>
      <c r="G4" s="9" t="s">
        <v>415</v>
      </c>
      <c r="H4" s="9" t="s">
        <v>416</v>
      </c>
      <c r="I4" s="18"/>
      <c r="J4" s="18"/>
      <c r="K4" s="9" t="s">
        <v>357</v>
      </c>
      <c r="L4" s="9" t="s">
        <v>358</v>
      </c>
    </row>
    <row r="5" spans="1:12">
      <c r="A5" s="6" t="s">
        <v>418</v>
      </c>
      <c r="B5" s="7" t="s">
        <v>196</v>
      </c>
      <c r="C5" s="8" t="s">
        <v>353</v>
      </c>
      <c r="D5" s="7" t="s">
        <v>354</v>
      </c>
      <c r="E5" s="7" t="s">
        <v>355</v>
      </c>
      <c r="F5" s="7" t="s">
        <v>356</v>
      </c>
      <c r="G5" s="9" t="s">
        <v>419</v>
      </c>
      <c r="H5" s="9" t="s">
        <v>420</v>
      </c>
      <c r="I5" s="18"/>
      <c r="J5" s="18"/>
      <c r="K5" s="9" t="s">
        <v>357</v>
      </c>
      <c r="L5" s="9" t="s">
        <v>358</v>
      </c>
    </row>
    <row r="6" spans="1:12">
      <c r="A6" s="6" t="s">
        <v>421</v>
      </c>
      <c r="B6" s="7" t="s">
        <v>196</v>
      </c>
      <c r="C6" s="8" t="s">
        <v>353</v>
      </c>
      <c r="D6" s="7" t="s">
        <v>354</v>
      </c>
      <c r="E6" s="7" t="s">
        <v>355</v>
      </c>
      <c r="F6" s="7" t="s">
        <v>356</v>
      </c>
      <c r="G6" s="9" t="s">
        <v>419</v>
      </c>
      <c r="H6" s="9" t="s">
        <v>420</v>
      </c>
      <c r="I6" s="18"/>
      <c r="J6" s="18"/>
      <c r="K6" s="9" t="s">
        <v>357</v>
      </c>
      <c r="L6" s="9" t="s">
        <v>358</v>
      </c>
    </row>
    <row r="7" spans="1:12">
      <c r="A7" s="6" t="s">
        <v>422</v>
      </c>
      <c r="B7" s="7" t="s">
        <v>196</v>
      </c>
      <c r="C7" s="8" t="s">
        <v>353</v>
      </c>
      <c r="D7" s="7" t="s">
        <v>354</v>
      </c>
      <c r="E7" s="7" t="s">
        <v>355</v>
      </c>
      <c r="F7" s="7" t="s">
        <v>356</v>
      </c>
      <c r="G7" s="9" t="s">
        <v>423</v>
      </c>
      <c r="H7" s="9" t="s">
        <v>416</v>
      </c>
      <c r="I7" s="10"/>
      <c r="J7" s="10"/>
      <c r="K7" s="9" t="s">
        <v>357</v>
      </c>
      <c r="L7" s="9" t="s">
        <v>358</v>
      </c>
    </row>
    <row r="8" spans="1:12">
      <c r="A8" s="6" t="s">
        <v>424</v>
      </c>
      <c r="B8" s="7" t="s">
        <v>196</v>
      </c>
      <c r="C8" s="8" t="s">
        <v>353</v>
      </c>
      <c r="D8" s="7" t="s">
        <v>354</v>
      </c>
      <c r="E8" s="7" t="s">
        <v>355</v>
      </c>
      <c r="F8" s="7" t="s">
        <v>356</v>
      </c>
      <c r="G8" s="9" t="s">
        <v>423</v>
      </c>
      <c r="H8" s="9" t="s">
        <v>416</v>
      </c>
      <c r="I8" s="10"/>
      <c r="J8" s="10"/>
      <c r="K8" s="9" t="s">
        <v>357</v>
      </c>
      <c r="L8" s="9" t="s">
        <v>358</v>
      </c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407</v>
      </c>
      <c r="B11" s="12"/>
      <c r="C11" s="12"/>
      <c r="D11" s="12"/>
      <c r="E11" s="13"/>
      <c r="F11" s="14"/>
      <c r="G11" s="15"/>
      <c r="H11" s="11" t="s">
        <v>425</v>
      </c>
      <c r="I11" s="12"/>
      <c r="J11" s="12"/>
      <c r="K11" s="12"/>
      <c r="L11" s="19"/>
    </row>
    <row r="12" ht="67" customHeight="1" spans="1:12">
      <c r="A12" s="16" t="s">
        <v>426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B10" sqref="B10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9" t="s">
        <v>35</v>
      </c>
      <c r="C2" s="370"/>
      <c r="D2" s="370"/>
      <c r="E2" s="370"/>
      <c r="F2" s="370"/>
      <c r="G2" s="370"/>
      <c r="H2" s="370"/>
      <c r="I2" s="384"/>
    </row>
    <row r="3" ht="28" customHeight="1" spans="2:9">
      <c r="B3" s="371"/>
      <c r="C3" s="372"/>
      <c r="D3" s="373" t="s">
        <v>36</v>
      </c>
      <c r="E3" s="374"/>
      <c r="F3" s="375" t="s">
        <v>37</v>
      </c>
      <c r="G3" s="376"/>
      <c r="H3" s="373" t="s">
        <v>38</v>
      </c>
      <c r="I3" s="385"/>
    </row>
    <row r="4" ht="28" customHeight="1" spans="2:9">
      <c r="B4" s="371" t="s">
        <v>39</v>
      </c>
      <c r="C4" s="372" t="s">
        <v>40</v>
      </c>
      <c r="D4" s="372" t="s">
        <v>41</v>
      </c>
      <c r="E4" s="372" t="s">
        <v>42</v>
      </c>
      <c r="F4" s="377" t="s">
        <v>41</v>
      </c>
      <c r="G4" s="377" t="s">
        <v>42</v>
      </c>
      <c r="H4" s="372" t="s">
        <v>41</v>
      </c>
      <c r="I4" s="386" t="s">
        <v>42</v>
      </c>
    </row>
    <row r="5" ht="28" customHeight="1" spans="2:9">
      <c r="B5" s="378" t="s">
        <v>43</v>
      </c>
      <c r="C5" s="10">
        <v>13</v>
      </c>
      <c r="D5" s="10">
        <v>0</v>
      </c>
      <c r="E5" s="10">
        <v>1</v>
      </c>
      <c r="F5" s="379">
        <v>0</v>
      </c>
      <c r="G5" s="379">
        <v>1</v>
      </c>
      <c r="H5" s="10">
        <v>1</v>
      </c>
      <c r="I5" s="387">
        <v>2</v>
      </c>
    </row>
    <row r="6" ht="28" customHeight="1" spans="2:9">
      <c r="B6" s="378" t="s">
        <v>44</v>
      </c>
      <c r="C6" s="10">
        <v>20</v>
      </c>
      <c r="D6" s="10">
        <v>0</v>
      </c>
      <c r="E6" s="10">
        <v>1</v>
      </c>
      <c r="F6" s="379">
        <v>1</v>
      </c>
      <c r="G6" s="379">
        <v>2</v>
      </c>
      <c r="H6" s="10">
        <v>2</v>
      </c>
      <c r="I6" s="387">
        <v>3</v>
      </c>
    </row>
    <row r="7" ht="28" customHeight="1" spans="2:9">
      <c r="B7" s="378" t="s">
        <v>45</v>
      </c>
      <c r="C7" s="10">
        <v>32</v>
      </c>
      <c r="D7" s="10">
        <v>0</v>
      </c>
      <c r="E7" s="10">
        <v>1</v>
      </c>
      <c r="F7" s="379">
        <v>2</v>
      </c>
      <c r="G7" s="379">
        <v>3</v>
      </c>
      <c r="H7" s="10">
        <v>3</v>
      </c>
      <c r="I7" s="387">
        <v>4</v>
      </c>
    </row>
    <row r="8" ht="28" customHeight="1" spans="2:9">
      <c r="B8" s="378" t="s">
        <v>46</v>
      </c>
      <c r="C8" s="10">
        <v>50</v>
      </c>
      <c r="D8" s="10">
        <v>1</v>
      </c>
      <c r="E8" s="10">
        <v>2</v>
      </c>
      <c r="F8" s="379">
        <v>3</v>
      </c>
      <c r="G8" s="379">
        <v>4</v>
      </c>
      <c r="H8" s="10">
        <v>5</v>
      </c>
      <c r="I8" s="387">
        <v>6</v>
      </c>
    </row>
    <row r="9" ht="28" customHeight="1" spans="2:9">
      <c r="B9" s="378" t="s">
        <v>47</v>
      </c>
      <c r="C9" s="10">
        <v>80</v>
      </c>
      <c r="D9" s="10">
        <v>2</v>
      </c>
      <c r="E9" s="10">
        <v>3</v>
      </c>
      <c r="F9" s="379">
        <v>5</v>
      </c>
      <c r="G9" s="379">
        <v>6</v>
      </c>
      <c r="H9" s="10">
        <v>7</v>
      </c>
      <c r="I9" s="387">
        <v>8</v>
      </c>
    </row>
    <row r="10" ht="28" customHeight="1" spans="2:9">
      <c r="B10" s="378" t="s">
        <v>48</v>
      </c>
      <c r="C10" s="10">
        <v>125</v>
      </c>
      <c r="D10" s="10">
        <v>3</v>
      </c>
      <c r="E10" s="10">
        <v>4</v>
      </c>
      <c r="F10" s="379">
        <v>7</v>
      </c>
      <c r="G10" s="379">
        <v>8</v>
      </c>
      <c r="H10" s="10">
        <v>10</v>
      </c>
      <c r="I10" s="387">
        <v>11</v>
      </c>
    </row>
    <row r="11" ht="28" customHeight="1" spans="2:9">
      <c r="B11" s="378" t="s">
        <v>49</v>
      </c>
      <c r="C11" s="10">
        <v>200</v>
      </c>
      <c r="D11" s="10">
        <v>5</v>
      </c>
      <c r="E11" s="10">
        <v>6</v>
      </c>
      <c r="F11" s="379">
        <v>10</v>
      </c>
      <c r="G11" s="379">
        <v>11</v>
      </c>
      <c r="H11" s="10">
        <v>14</v>
      </c>
      <c r="I11" s="387">
        <v>15</v>
      </c>
    </row>
    <row r="12" ht="28" customHeight="1" spans="2:9">
      <c r="B12" s="380" t="s">
        <v>50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51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A1" sqref="$A1:$XFD1048576"/>
    </sheetView>
  </sheetViews>
  <sheetFormatPr defaultColWidth="10.3333333333333" defaultRowHeight="16.5" customHeight="1"/>
  <cols>
    <col min="1" max="1" width="11.0833333333333" style="182" customWidth="1"/>
    <col min="2" max="9" width="10.3333333333333" style="182"/>
    <col min="10" max="10" width="8.83333333333333" style="182" customWidth="1"/>
    <col min="11" max="11" width="12" style="182" customWidth="1"/>
    <col min="12" max="16384" width="10.3333333333333" style="182"/>
  </cols>
  <sheetData>
    <row r="1" s="182" customFormat="1" ht="21" spans="1:11">
      <c r="A1" s="296" t="s">
        <v>52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="182" customFormat="1" ht="15" spans="1:11">
      <c r="A2" s="184" t="s">
        <v>53</v>
      </c>
      <c r="B2" s="87" t="s">
        <v>54</v>
      </c>
      <c r="C2" s="87"/>
      <c r="D2" s="185" t="s">
        <v>55</v>
      </c>
      <c r="E2" s="185"/>
      <c r="F2" s="87" t="s">
        <v>56</v>
      </c>
      <c r="G2" s="87"/>
      <c r="H2" s="186" t="s">
        <v>57</v>
      </c>
      <c r="I2" s="265" t="s">
        <v>56</v>
      </c>
      <c r="J2" s="265"/>
      <c r="K2" s="266"/>
    </row>
    <row r="3" s="182" customFormat="1" ht="14.25" spans="1:1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s="182" customFormat="1" ht="14.25" spans="1:11">
      <c r="A4" s="193" t="s">
        <v>61</v>
      </c>
      <c r="B4" s="194" t="s">
        <v>62</v>
      </c>
      <c r="C4" s="195"/>
      <c r="D4" s="193" t="s">
        <v>63</v>
      </c>
      <c r="E4" s="196"/>
      <c r="F4" s="197">
        <v>46113</v>
      </c>
      <c r="G4" s="198"/>
      <c r="H4" s="193" t="s">
        <v>64</v>
      </c>
      <c r="I4" s="196"/>
      <c r="J4" s="218" t="s">
        <v>65</v>
      </c>
      <c r="K4" s="267" t="s">
        <v>66</v>
      </c>
    </row>
    <row r="5" s="182" customFormat="1" ht="14.25" spans="1:11">
      <c r="A5" s="199" t="s">
        <v>67</v>
      </c>
      <c r="B5" s="194" t="s">
        <v>68</v>
      </c>
      <c r="C5" s="195"/>
      <c r="D5" s="193" t="s">
        <v>69</v>
      </c>
      <c r="E5" s="196"/>
      <c r="F5" s="197">
        <v>46034</v>
      </c>
      <c r="G5" s="198"/>
      <c r="H5" s="193" t="s">
        <v>70</v>
      </c>
      <c r="I5" s="196"/>
      <c r="J5" s="218" t="s">
        <v>65</v>
      </c>
      <c r="K5" s="267" t="s">
        <v>66</v>
      </c>
    </row>
    <row r="6" s="182" customFormat="1" ht="14.25" spans="1:11">
      <c r="A6" s="193" t="s">
        <v>71</v>
      </c>
      <c r="B6" s="100">
        <v>3</v>
      </c>
      <c r="C6" s="101">
        <v>6</v>
      </c>
      <c r="D6" s="199" t="s">
        <v>72</v>
      </c>
      <c r="E6" s="220"/>
      <c r="F6" s="197">
        <v>46101</v>
      </c>
      <c r="G6" s="198"/>
      <c r="H6" s="193" t="s">
        <v>73</v>
      </c>
      <c r="I6" s="196"/>
      <c r="J6" s="218" t="s">
        <v>65</v>
      </c>
      <c r="K6" s="267" t="s">
        <v>66</v>
      </c>
    </row>
    <row r="7" s="182" customFormat="1" ht="14.25" spans="1:11">
      <c r="A7" s="193" t="s">
        <v>74</v>
      </c>
      <c r="B7" s="104" t="s">
        <v>75</v>
      </c>
      <c r="C7" s="105"/>
      <c r="D7" s="199" t="s">
        <v>76</v>
      </c>
      <c r="E7" s="219"/>
      <c r="F7" s="197">
        <v>46103</v>
      </c>
      <c r="G7" s="198"/>
      <c r="H7" s="193" t="s">
        <v>77</v>
      </c>
      <c r="I7" s="196"/>
      <c r="J7" s="218" t="s">
        <v>65</v>
      </c>
      <c r="K7" s="267" t="s">
        <v>66</v>
      </c>
    </row>
    <row r="8" s="182" customFormat="1" ht="15" spans="1:11">
      <c r="A8" s="204" t="s">
        <v>78</v>
      </c>
      <c r="B8" s="205" t="s">
        <v>79</v>
      </c>
      <c r="C8" s="206"/>
      <c r="D8" s="207" t="s">
        <v>80</v>
      </c>
      <c r="E8" s="208"/>
      <c r="F8" s="209">
        <v>46104</v>
      </c>
      <c r="G8" s="210"/>
      <c r="H8" s="207" t="s">
        <v>81</v>
      </c>
      <c r="I8" s="208"/>
      <c r="J8" s="226" t="s">
        <v>65</v>
      </c>
      <c r="K8" s="276" t="s">
        <v>66</v>
      </c>
    </row>
    <row r="9" s="182" customFormat="1" ht="15" spans="1:11">
      <c r="A9" s="297" t="s">
        <v>82</v>
      </c>
      <c r="B9" s="298"/>
      <c r="C9" s="298"/>
      <c r="D9" s="298"/>
      <c r="E9" s="298"/>
      <c r="F9" s="298"/>
      <c r="G9" s="298"/>
      <c r="H9" s="298"/>
      <c r="I9" s="298"/>
      <c r="J9" s="298"/>
      <c r="K9" s="349"/>
    </row>
    <row r="10" s="182" customFormat="1" ht="15" spans="1:11">
      <c r="A10" s="299" t="s">
        <v>83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50"/>
    </row>
    <row r="11" s="182" customFormat="1" ht="14.25" spans="1:11">
      <c r="A11" s="301" t="s">
        <v>84</v>
      </c>
      <c r="B11" s="302" t="s">
        <v>85</v>
      </c>
      <c r="C11" s="303" t="s">
        <v>86</v>
      </c>
      <c r="D11" s="304"/>
      <c r="E11" s="305" t="s">
        <v>87</v>
      </c>
      <c r="F11" s="302" t="s">
        <v>85</v>
      </c>
      <c r="G11" s="303" t="s">
        <v>86</v>
      </c>
      <c r="H11" s="303" t="s">
        <v>88</v>
      </c>
      <c r="I11" s="305" t="s">
        <v>89</v>
      </c>
      <c r="J11" s="302" t="s">
        <v>85</v>
      </c>
      <c r="K11" s="351" t="s">
        <v>86</v>
      </c>
    </row>
    <row r="12" s="182" customFormat="1" ht="14.25" spans="1:11">
      <c r="A12" s="199" t="s">
        <v>90</v>
      </c>
      <c r="B12" s="217" t="s">
        <v>85</v>
      </c>
      <c r="C12" s="218" t="s">
        <v>86</v>
      </c>
      <c r="D12" s="219"/>
      <c r="E12" s="220" t="s">
        <v>91</v>
      </c>
      <c r="F12" s="217" t="s">
        <v>85</v>
      </c>
      <c r="G12" s="218" t="s">
        <v>86</v>
      </c>
      <c r="H12" s="218" t="s">
        <v>88</v>
      </c>
      <c r="I12" s="220" t="s">
        <v>92</v>
      </c>
      <c r="J12" s="217" t="s">
        <v>85</v>
      </c>
      <c r="K12" s="267" t="s">
        <v>86</v>
      </c>
    </row>
    <row r="13" s="182" customFormat="1" ht="14.25" spans="1:11">
      <c r="A13" s="199" t="s">
        <v>93</v>
      </c>
      <c r="B13" s="217" t="s">
        <v>85</v>
      </c>
      <c r="C13" s="218" t="s">
        <v>86</v>
      </c>
      <c r="D13" s="219"/>
      <c r="E13" s="220" t="s">
        <v>94</v>
      </c>
      <c r="F13" s="218" t="s">
        <v>95</v>
      </c>
      <c r="G13" s="218" t="s">
        <v>96</v>
      </c>
      <c r="H13" s="218" t="s">
        <v>88</v>
      </c>
      <c r="I13" s="220" t="s">
        <v>97</v>
      </c>
      <c r="J13" s="217" t="s">
        <v>85</v>
      </c>
      <c r="K13" s="267" t="s">
        <v>86</v>
      </c>
    </row>
    <row r="14" s="182" customFormat="1" ht="15" spans="1:11">
      <c r="A14" s="207" t="s">
        <v>98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69"/>
    </row>
    <row r="15" s="182" customFormat="1" ht="15" spans="1:11">
      <c r="A15" s="299" t="s">
        <v>99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50"/>
    </row>
    <row r="16" s="182" customFormat="1" ht="14.25" spans="1:11">
      <c r="A16" s="306" t="s">
        <v>100</v>
      </c>
      <c r="B16" s="303" t="s">
        <v>95</v>
      </c>
      <c r="C16" s="303" t="s">
        <v>96</v>
      </c>
      <c r="D16" s="307"/>
      <c r="E16" s="308" t="s">
        <v>101</v>
      </c>
      <c r="F16" s="303" t="s">
        <v>95</v>
      </c>
      <c r="G16" s="303" t="s">
        <v>96</v>
      </c>
      <c r="H16" s="309"/>
      <c r="I16" s="308" t="s">
        <v>102</v>
      </c>
      <c r="J16" s="303" t="s">
        <v>95</v>
      </c>
      <c r="K16" s="351" t="s">
        <v>96</v>
      </c>
    </row>
    <row r="17" s="182" customFormat="1" customHeight="1" spans="1:22">
      <c r="A17" s="202" t="s">
        <v>103</v>
      </c>
      <c r="B17" s="218" t="s">
        <v>95</v>
      </c>
      <c r="C17" s="218" t="s">
        <v>96</v>
      </c>
      <c r="D17" s="310"/>
      <c r="E17" s="241" t="s">
        <v>104</v>
      </c>
      <c r="F17" s="218" t="s">
        <v>95</v>
      </c>
      <c r="G17" s="218" t="s">
        <v>96</v>
      </c>
      <c r="H17" s="311"/>
      <c r="I17" s="241" t="s">
        <v>105</v>
      </c>
      <c r="J17" s="218" t="s">
        <v>95</v>
      </c>
      <c r="K17" s="267" t="s">
        <v>96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s="182" customFormat="1" ht="18" customHeight="1" spans="1:11">
      <c r="A18" s="312" t="s">
        <v>106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53"/>
    </row>
    <row r="19" s="295" customFormat="1" ht="18" customHeight="1" spans="1:11">
      <c r="A19" s="299" t="s">
        <v>107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50"/>
    </row>
    <row r="20" s="182" customFormat="1" customHeight="1" spans="1:11">
      <c r="A20" s="314" t="s">
        <v>108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54"/>
    </row>
    <row r="21" s="182" customFormat="1" ht="21.75" customHeight="1" spans="1:11">
      <c r="A21" s="316" t="s">
        <v>109</v>
      </c>
      <c r="B21" s="317" t="s">
        <v>110</v>
      </c>
      <c r="C21" s="317" t="s">
        <v>111</v>
      </c>
      <c r="D21" s="317" t="s">
        <v>112</v>
      </c>
      <c r="E21" s="317" t="s">
        <v>113</v>
      </c>
      <c r="F21" s="317" t="s">
        <v>114</v>
      </c>
      <c r="G21" s="317" t="s">
        <v>115</v>
      </c>
      <c r="H21" s="241"/>
      <c r="I21" s="241"/>
      <c r="J21" s="241"/>
      <c r="K21" s="279" t="s">
        <v>116</v>
      </c>
    </row>
    <row r="22" s="182" customFormat="1" customHeight="1" spans="1:11">
      <c r="A22" s="318" t="s">
        <v>117</v>
      </c>
      <c r="B22" s="319">
        <v>1</v>
      </c>
      <c r="C22" s="319">
        <v>1</v>
      </c>
      <c r="D22" s="319">
        <v>1</v>
      </c>
      <c r="E22" s="319">
        <v>1</v>
      </c>
      <c r="F22" s="319">
        <v>1</v>
      </c>
      <c r="G22" s="319">
        <v>1</v>
      </c>
      <c r="H22" s="320"/>
      <c r="I22" s="320"/>
      <c r="J22" s="320"/>
      <c r="K22" s="355" t="s">
        <v>118</v>
      </c>
    </row>
    <row r="23" s="182" customFormat="1" customHeight="1" spans="1:11">
      <c r="A23" s="318" t="s">
        <v>119</v>
      </c>
      <c r="B23" s="319">
        <v>1</v>
      </c>
      <c r="C23" s="319">
        <v>1</v>
      </c>
      <c r="D23" s="319">
        <v>1</v>
      </c>
      <c r="E23" s="319">
        <v>1</v>
      </c>
      <c r="F23" s="319">
        <v>1</v>
      </c>
      <c r="G23" s="319">
        <v>1</v>
      </c>
      <c r="H23" s="320"/>
      <c r="I23" s="320"/>
      <c r="J23" s="320"/>
      <c r="K23" s="355" t="s">
        <v>118</v>
      </c>
    </row>
    <row r="24" s="182" customFormat="1" customHeight="1" spans="1:11">
      <c r="A24" s="318" t="s">
        <v>120</v>
      </c>
      <c r="B24" s="319">
        <v>1</v>
      </c>
      <c r="C24" s="319">
        <v>1</v>
      </c>
      <c r="D24" s="319">
        <v>1</v>
      </c>
      <c r="E24" s="319">
        <v>1</v>
      </c>
      <c r="F24" s="319">
        <v>1</v>
      </c>
      <c r="G24" s="319">
        <v>1</v>
      </c>
      <c r="H24" s="320"/>
      <c r="I24" s="320"/>
      <c r="J24" s="320"/>
      <c r="K24" s="355" t="s">
        <v>118</v>
      </c>
    </row>
    <row r="25" s="182" customFormat="1" customHeight="1" spans="1:11">
      <c r="A25" s="318"/>
      <c r="B25" s="319"/>
      <c r="C25" s="319"/>
      <c r="D25" s="319"/>
      <c r="E25" s="319"/>
      <c r="F25" s="319"/>
      <c r="G25" s="319"/>
      <c r="H25" s="320"/>
      <c r="I25" s="320"/>
      <c r="J25" s="320"/>
      <c r="K25" s="355"/>
    </row>
    <row r="26" s="182" customFormat="1" customHeight="1" spans="1:11">
      <c r="A26" s="321"/>
      <c r="B26" s="320"/>
      <c r="C26" s="320"/>
      <c r="D26" s="320"/>
      <c r="E26" s="320"/>
      <c r="F26" s="320"/>
      <c r="G26" s="320"/>
      <c r="H26" s="320"/>
      <c r="I26" s="320"/>
      <c r="J26" s="320"/>
      <c r="K26" s="356"/>
    </row>
    <row r="27" s="182" customFormat="1" customHeight="1" spans="1:11">
      <c r="A27" s="322"/>
      <c r="B27" s="320"/>
      <c r="C27" s="320"/>
      <c r="D27" s="320"/>
      <c r="E27" s="320"/>
      <c r="F27" s="320"/>
      <c r="G27" s="320"/>
      <c r="H27" s="320"/>
      <c r="I27" s="320"/>
      <c r="J27" s="320"/>
      <c r="K27" s="356"/>
    </row>
    <row r="28" s="182" customFormat="1" customHeight="1" spans="1:11">
      <c r="A28" s="322"/>
      <c r="B28" s="320"/>
      <c r="C28" s="320"/>
      <c r="D28" s="320"/>
      <c r="E28" s="320"/>
      <c r="F28" s="320"/>
      <c r="G28" s="320"/>
      <c r="H28" s="320"/>
      <c r="I28" s="320"/>
      <c r="J28" s="320"/>
      <c r="K28" s="356"/>
    </row>
    <row r="29" s="182" customFormat="1" ht="18" customHeight="1" spans="1:11">
      <c r="A29" s="323" t="s">
        <v>121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7"/>
    </row>
    <row r="30" s="182" customFormat="1" ht="18.75" customHeight="1" spans="1:11">
      <c r="A30" s="325" t="s">
        <v>122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8"/>
    </row>
    <row r="31" s="182" customFormat="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9"/>
    </row>
    <row r="32" s="182" customFormat="1" ht="18" customHeight="1" spans="1:11">
      <c r="A32" s="323" t="s">
        <v>123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7"/>
    </row>
    <row r="33" s="182" customFormat="1" ht="14.25" spans="1:11">
      <c r="A33" s="329" t="s">
        <v>124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60"/>
    </row>
    <row r="34" s="182" customFormat="1" ht="15" spans="1:11">
      <c r="A34" s="99" t="s">
        <v>125</v>
      </c>
      <c r="B34" s="102"/>
      <c r="C34" s="218" t="s">
        <v>65</v>
      </c>
      <c r="D34" s="218" t="s">
        <v>66</v>
      </c>
      <c r="E34" s="331" t="s">
        <v>126</v>
      </c>
      <c r="F34" s="332"/>
      <c r="G34" s="332"/>
      <c r="H34" s="332"/>
      <c r="I34" s="332"/>
      <c r="J34" s="332"/>
      <c r="K34" s="361"/>
    </row>
    <row r="35" s="182" customFormat="1" ht="15" spans="1:11">
      <c r="A35" s="333" t="s">
        <v>127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s="182" customFormat="1" ht="14.25" spans="1:11">
      <c r="A36" s="334" t="s">
        <v>128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62"/>
    </row>
    <row r="37" s="182" customFormat="1" ht="14.25" spans="1:11">
      <c r="A37" s="334" t="s">
        <v>129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62"/>
    </row>
    <row r="38" s="182" customFormat="1" ht="14.25" spans="1:11">
      <c r="A38" s="334" t="s">
        <v>130</v>
      </c>
      <c r="B38" s="336"/>
      <c r="C38" s="336"/>
      <c r="D38" s="336"/>
      <c r="E38" s="336"/>
      <c r="F38" s="336"/>
      <c r="G38" s="336"/>
      <c r="H38" s="336"/>
      <c r="I38" s="336"/>
      <c r="J38" s="336"/>
      <c r="K38" s="363"/>
    </row>
    <row r="39" s="182" customFormat="1" ht="14.25" spans="1:11">
      <c r="A39" s="337" t="s">
        <v>131</v>
      </c>
      <c r="B39" s="249"/>
      <c r="C39" s="249"/>
      <c r="D39" s="249"/>
      <c r="E39" s="249"/>
      <c r="F39" s="249"/>
      <c r="G39" s="249"/>
      <c r="H39" s="249"/>
      <c r="I39" s="249"/>
      <c r="J39" s="249"/>
      <c r="K39" s="282"/>
    </row>
    <row r="40" s="182" customFormat="1" ht="14.25" spans="1:11">
      <c r="A40" s="337" t="s">
        <v>132</v>
      </c>
      <c r="B40" s="249"/>
      <c r="C40" s="249"/>
      <c r="D40" s="249"/>
      <c r="E40" s="249"/>
      <c r="F40" s="249"/>
      <c r="G40" s="249"/>
      <c r="H40" s="249"/>
      <c r="I40" s="249"/>
      <c r="J40" s="249"/>
      <c r="K40" s="282"/>
    </row>
    <row r="41" s="182" customFormat="1" ht="14.25" spans="1:11">
      <c r="A41" s="337"/>
      <c r="B41" s="249"/>
      <c r="C41" s="249"/>
      <c r="D41" s="249"/>
      <c r="E41" s="249"/>
      <c r="F41" s="249"/>
      <c r="G41" s="249"/>
      <c r="H41" s="249"/>
      <c r="I41" s="249"/>
      <c r="J41" s="249"/>
      <c r="K41" s="282"/>
    </row>
    <row r="42" s="182" customFormat="1" ht="14.25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2"/>
    </row>
    <row r="43" s="182" customFormat="1" ht="15" spans="1:11">
      <c r="A43" s="243" t="s">
        <v>133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80"/>
    </row>
    <row r="44" s="182" customFormat="1" ht="15" spans="1:11">
      <c r="A44" s="299" t="s">
        <v>134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50"/>
    </row>
    <row r="45" s="182" customFormat="1" ht="14.25" spans="1:11">
      <c r="A45" s="306" t="s">
        <v>135</v>
      </c>
      <c r="B45" s="303" t="s">
        <v>95</v>
      </c>
      <c r="C45" s="303" t="s">
        <v>96</v>
      </c>
      <c r="D45" s="303" t="s">
        <v>88</v>
      </c>
      <c r="E45" s="308" t="s">
        <v>136</v>
      </c>
      <c r="F45" s="303" t="s">
        <v>95</v>
      </c>
      <c r="G45" s="303" t="s">
        <v>96</v>
      </c>
      <c r="H45" s="303" t="s">
        <v>88</v>
      </c>
      <c r="I45" s="308" t="s">
        <v>137</v>
      </c>
      <c r="J45" s="303" t="s">
        <v>95</v>
      </c>
      <c r="K45" s="351" t="s">
        <v>96</v>
      </c>
    </row>
    <row r="46" s="182" customFormat="1" ht="14.25" spans="1:11">
      <c r="A46" s="202" t="s">
        <v>87</v>
      </c>
      <c r="B46" s="218" t="s">
        <v>95</v>
      </c>
      <c r="C46" s="218" t="s">
        <v>96</v>
      </c>
      <c r="D46" s="218" t="s">
        <v>88</v>
      </c>
      <c r="E46" s="241" t="s">
        <v>94</v>
      </c>
      <c r="F46" s="218" t="s">
        <v>95</v>
      </c>
      <c r="G46" s="218" t="s">
        <v>96</v>
      </c>
      <c r="H46" s="218" t="s">
        <v>88</v>
      </c>
      <c r="I46" s="241" t="s">
        <v>105</v>
      </c>
      <c r="J46" s="218" t="s">
        <v>95</v>
      </c>
      <c r="K46" s="267" t="s">
        <v>96</v>
      </c>
    </row>
    <row r="47" s="182" customFormat="1" ht="15" spans="1:11">
      <c r="A47" s="207" t="s">
        <v>138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69"/>
    </row>
    <row r="48" s="182" customFormat="1" ht="15" spans="1:11">
      <c r="A48" s="333" t="s">
        <v>139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s="182" customFormat="1" ht="15" spans="1:11">
      <c r="A49" s="334" t="s">
        <v>140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63"/>
    </row>
    <row r="50" s="182" customFormat="1" ht="15" spans="1:11">
      <c r="A50" s="338" t="s">
        <v>141</v>
      </c>
      <c r="B50" s="253" t="s">
        <v>142</v>
      </c>
      <c r="C50" s="253"/>
      <c r="D50" s="339" t="s">
        <v>143</v>
      </c>
      <c r="E50" s="340" t="s">
        <v>144</v>
      </c>
      <c r="F50" s="341" t="s">
        <v>145</v>
      </c>
      <c r="G50" s="342">
        <v>46092</v>
      </c>
      <c r="H50" s="343" t="s">
        <v>146</v>
      </c>
      <c r="I50" s="364"/>
      <c r="J50" s="91" t="s">
        <v>147</v>
      </c>
      <c r="K50" s="365"/>
    </row>
    <row r="51" s="182" customFormat="1" ht="15" spans="1:11">
      <c r="A51" s="333" t="s">
        <v>148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s="182" customFormat="1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6"/>
    </row>
    <row r="53" s="182" customFormat="1" ht="15" spans="1:11">
      <c r="A53" s="338" t="s">
        <v>141</v>
      </c>
      <c r="B53" s="346"/>
      <c r="C53" s="346"/>
      <c r="D53" s="339" t="s">
        <v>143</v>
      </c>
      <c r="E53" s="347"/>
      <c r="F53" s="341" t="s">
        <v>149</v>
      </c>
      <c r="G53" s="348"/>
      <c r="H53" s="343" t="s">
        <v>146</v>
      </c>
      <c r="I53" s="364"/>
      <c r="J53" s="367"/>
      <c r="K53" s="36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9"/>
  <sheetViews>
    <sheetView tabSelected="1" workbookViewId="0">
      <selection activeCell="I19" sqref="I19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3" width="16.6666666666667" style="63" customWidth="1"/>
    <col min="14" max="14" width="14.1666666666667" style="63" customWidth="1"/>
    <col min="15" max="16384" width="9" style="63"/>
  </cols>
  <sheetData>
    <row r="1" s="63" customFormat="1" ht="19.5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67</v>
      </c>
      <c r="E2" s="69"/>
      <c r="F2" s="69"/>
      <c r="G2" s="68" t="s">
        <v>68</v>
      </c>
      <c r="H2" s="68"/>
      <c r="I2" s="70"/>
      <c r="J2" s="76" t="s">
        <v>57</v>
      </c>
      <c r="K2" s="68" t="s">
        <v>151</v>
      </c>
      <c r="L2" s="68"/>
      <c r="M2" s="68"/>
      <c r="N2" s="68"/>
    </row>
    <row r="3" s="63" customFormat="1" ht="19.5" customHeight="1" spans="1:14">
      <c r="A3" s="71" t="s">
        <v>152</v>
      </c>
      <c r="B3" s="72" t="s">
        <v>153</v>
      </c>
      <c r="C3" s="72"/>
      <c r="D3" s="72"/>
      <c r="E3" s="72"/>
      <c r="F3" s="72"/>
      <c r="G3" s="72"/>
      <c r="H3" s="72"/>
      <c r="I3" s="70"/>
      <c r="J3" s="71" t="s">
        <v>154</v>
      </c>
      <c r="K3" s="71"/>
      <c r="L3" s="71"/>
      <c r="M3" s="71"/>
      <c r="N3" s="71"/>
    </row>
    <row r="4" s="63" customFormat="1" ht="19.5" customHeight="1" spans="1:14">
      <c r="A4" s="71"/>
      <c r="B4" s="290" t="s">
        <v>155</v>
      </c>
      <c r="C4" s="290" t="s">
        <v>156</v>
      </c>
      <c r="D4" s="290" t="s">
        <v>157</v>
      </c>
      <c r="E4" s="290" t="s">
        <v>158</v>
      </c>
      <c r="F4" s="290" t="s">
        <v>159</v>
      </c>
      <c r="G4" s="290" t="s">
        <v>160</v>
      </c>
      <c r="H4" s="290" t="s">
        <v>161</v>
      </c>
      <c r="I4" s="70"/>
      <c r="J4" s="71" t="s">
        <v>162</v>
      </c>
      <c r="K4" s="71" t="s">
        <v>162</v>
      </c>
      <c r="L4" s="290" t="s">
        <v>159</v>
      </c>
      <c r="M4" s="290" t="s">
        <v>159</v>
      </c>
      <c r="N4" s="290" t="s">
        <v>159</v>
      </c>
    </row>
    <row r="5" s="63" customFormat="1" ht="19.5" customHeight="1" spans="1:14">
      <c r="A5" s="71"/>
      <c r="B5" s="290" t="s">
        <v>163</v>
      </c>
      <c r="C5" s="290" t="s">
        <v>164</v>
      </c>
      <c r="D5" s="290" t="s">
        <v>165</v>
      </c>
      <c r="E5" s="291" t="s">
        <v>166</v>
      </c>
      <c r="F5" s="291" t="s">
        <v>167</v>
      </c>
      <c r="G5" s="291" t="s">
        <v>168</v>
      </c>
      <c r="H5" s="291" t="s">
        <v>169</v>
      </c>
      <c r="I5" s="70"/>
      <c r="J5" s="77" t="s">
        <v>170</v>
      </c>
      <c r="K5" s="77" t="s">
        <v>171</v>
      </c>
      <c r="L5" s="77"/>
      <c r="M5" s="77"/>
      <c r="N5" s="77"/>
    </row>
    <row r="6" s="63" customFormat="1" ht="19.5" customHeight="1" spans="1:15">
      <c r="A6" s="290" t="s">
        <v>172</v>
      </c>
      <c r="B6" s="292">
        <f>C6-2</f>
        <v>54</v>
      </c>
      <c r="C6" s="292">
        <f>D6-2</f>
        <v>56</v>
      </c>
      <c r="D6" s="292">
        <v>58</v>
      </c>
      <c r="E6" s="292">
        <f>D6+2</f>
        <v>60</v>
      </c>
      <c r="F6" s="292">
        <f>E6+2</f>
        <v>62</v>
      </c>
      <c r="G6" s="292">
        <f>F6+1</f>
        <v>63</v>
      </c>
      <c r="H6" s="292">
        <f>G6+1</f>
        <v>64</v>
      </c>
      <c r="I6" s="70"/>
      <c r="J6" s="78" t="s">
        <v>173</v>
      </c>
      <c r="K6" s="78" t="s">
        <v>174</v>
      </c>
      <c r="L6" s="78" t="s">
        <v>174</v>
      </c>
      <c r="M6" s="78" t="s">
        <v>173</v>
      </c>
      <c r="N6" s="78" t="s">
        <v>173</v>
      </c>
      <c r="O6" s="63">
        <v>1</v>
      </c>
    </row>
    <row r="7" s="63" customFormat="1" ht="19.5" customHeight="1" spans="1:14">
      <c r="A7" s="290" t="s">
        <v>175</v>
      </c>
      <c r="B7" s="292">
        <f t="shared" ref="B7:B9" si="0">C7-4</f>
        <v>86</v>
      </c>
      <c r="C7" s="292">
        <f t="shared" ref="C7:C9" si="1">D7-4</f>
        <v>90</v>
      </c>
      <c r="D7" s="292">
        <v>94</v>
      </c>
      <c r="E7" s="292">
        <f t="shared" ref="E7:E9" si="2">D7+4</f>
        <v>98</v>
      </c>
      <c r="F7" s="292">
        <f>E7+4</f>
        <v>102</v>
      </c>
      <c r="G7" s="292">
        <f t="shared" ref="G7:G9" si="3">F7+6</f>
        <v>108</v>
      </c>
      <c r="H7" s="292">
        <f>G7+6</f>
        <v>114</v>
      </c>
      <c r="I7" s="70"/>
      <c r="J7" s="78" t="s">
        <v>176</v>
      </c>
      <c r="K7" s="78" t="s">
        <v>176</v>
      </c>
      <c r="L7" s="78" t="s">
        <v>176</v>
      </c>
      <c r="M7" s="78" t="s">
        <v>176</v>
      </c>
      <c r="N7" s="78" t="s">
        <v>176</v>
      </c>
    </row>
    <row r="8" s="63" customFormat="1" ht="19.5" customHeight="1" spans="1:14">
      <c r="A8" s="290" t="s">
        <v>177</v>
      </c>
      <c r="B8" s="293">
        <f t="shared" si="0"/>
        <v>82</v>
      </c>
      <c r="C8" s="293">
        <f t="shared" si="1"/>
        <v>86</v>
      </c>
      <c r="D8" s="293">
        <v>90</v>
      </c>
      <c r="E8" s="293">
        <f t="shared" si="2"/>
        <v>94</v>
      </c>
      <c r="F8" s="293">
        <f>E8+5</f>
        <v>99</v>
      </c>
      <c r="G8" s="293">
        <f t="shared" si="3"/>
        <v>105</v>
      </c>
      <c r="H8" s="293">
        <f>G8+7</f>
        <v>112</v>
      </c>
      <c r="I8" s="70"/>
      <c r="J8" s="78" t="s">
        <v>178</v>
      </c>
      <c r="K8" s="78" t="s">
        <v>178</v>
      </c>
      <c r="L8" s="78" t="s">
        <v>173</v>
      </c>
      <c r="M8" s="78" t="s">
        <v>178</v>
      </c>
      <c r="N8" s="78" t="s">
        <v>173</v>
      </c>
    </row>
    <row r="9" s="63" customFormat="1" ht="19.5" customHeight="1" spans="1:14">
      <c r="A9" s="290" t="s">
        <v>179</v>
      </c>
      <c r="B9" s="292">
        <f t="shared" si="0"/>
        <v>90</v>
      </c>
      <c r="C9" s="292">
        <f t="shared" si="1"/>
        <v>94</v>
      </c>
      <c r="D9" s="292">
        <v>98</v>
      </c>
      <c r="E9" s="292">
        <f t="shared" si="2"/>
        <v>102</v>
      </c>
      <c r="F9" s="292">
        <f>E9+5</f>
        <v>107</v>
      </c>
      <c r="G9" s="292">
        <f t="shared" si="3"/>
        <v>113</v>
      </c>
      <c r="H9" s="292">
        <f>G9+6</f>
        <v>119</v>
      </c>
      <c r="I9" s="70"/>
      <c r="J9" s="78" t="s">
        <v>178</v>
      </c>
      <c r="K9" s="78" t="s">
        <v>178</v>
      </c>
      <c r="L9" s="78" t="s">
        <v>178</v>
      </c>
      <c r="M9" s="78" t="s">
        <v>178</v>
      </c>
      <c r="N9" s="78" t="s">
        <v>178</v>
      </c>
    </row>
    <row r="10" s="63" customFormat="1" ht="19.5" customHeight="1" spans="1:14">
      <c r="A10" s="290" t="s">
        <v>180</v>
      </c>
      <c r="B10" s="292">
        <f>C10-1</f>
        <v>35</v>
      </c>
      <c r="C10" s="292">
        <f>D10-1</f>
        <v>36</v>
      </c>
      <c r="D10" s="292">
        <v>37</v>
      </c>
      <c r="E10" s="292">
        <f>D10+1</f>
        <v>38</v>
      </c>
      <c r="F10" s="292">
        <f>E10+1</f>
        <v>39</v>
      </c>
      <c r="G10" s="292">
        <f>F10+1.2</f>
        <v>40.2</v>
      </c>
      <c r="H10" s="292">
        <f>G10+1.2</f>
        <v>41.4</v>
      </c>
      <c r="I10" s="70"/>
      <c r="J10" s="78" t="s">
        <v>178</v>
      </c>
      <c r="K10" s="78" t="s">
        <v>178</v>
      </c>
      <c r="L10" s="78" t="s">
        <v>178</v>
      </c>
      <c r="M10" s="78" t="s">
        <v>174</v>
      </c>
      <c r="N10" s="78" t="s">
        <v>178</v>
      </c>
    </row>
    <row r="11" s="63" customFormat="1" ht="19.5" customHeight="1" spans="1:14">
      <c r="A11" s="290" t="s">
        <v>181</v>
      </c>
      <c r="B11" s="292">
        <f>C11-0.5</f>
        <v>16</v>
      </c>
      <c r="C11" s="292">
        <f>D11-0.5</f>
        <v>16.5</v>
      </c>
      <c r="D11" s="292">
        <v>17</v>
      </c>
      <c r="E11" s="292">
        <f t="shared" ref="E11:H11" si="4">D11+0.5</f>
        <v>17.5</v>
      </c>
      <c r="F11" s="292">
        <f t="shared" si="4"/>
        <v>18</v>
      </c>
      <c r="G11" s="292">
        <f t="shared" si="4"/>
        <v>18.5</v>
      </c>
      <c r="H11" s="292">
        <f t="shared" si="4"/>
        <v>19</v>
      </c>
      <c r="I11" s="70"/>
      <c r="J11" s="78" t="s">
        <v>174</v>
      </c>
      <c r="K11" s="78" t="s">
        <v>174</v>
      </c>
      <c r="L11" s="78" t="s">
        <v>174</v>
      </c>
      <c r="M11" s="78" t="s">
        <v>174</v>
      </c>
      <c r="N11" s="78" t="s">
        <v>174</v>
      </c>
    </row>
    <row r="12" s="63" customFormat="1" ht="19.5" customHeight="1" spans="1:14">
      <c r="A12" s="290" t="s">
        <v>182</v>
      </c>
      <c r="B12" s="292">
        <f>C12-0.7</f>
        <v>15.6</v>
      </c>
      <c r="C12" s="292">
        <f>D12-0.7</f>
        <v>16.3</v>
      </c>
      <c r="D12" s="292">
        <v>17</v>
      </c>
      <c r="E12" s="292">
        <f>D12+0.7</f>
        <v>17.7</v>
      </c>
      <c r="F12" s="292">
        <f>E12+0.7</f>
        <v>18.4</v>
      </c>
      <c r="G12" s="292">
        <f>F12+0.95</f>
        <v>19.35</v>
      </c>
      <c r="H12" s="292">
        <f>G12+0.95</f>
        <v>20.3</v>
      </c>
      <c r="I12" s="70"/>
      <c r="J12" s="78" t="s">
        <v>183</v>
      </c>
      <c r="K12" s="78" t="s">
        <v>183</v>
      </c>
      <c r="L12" s="78" t="s">
        <v>183</v>
      </c>
      <c r="M12" s="78" t="s">
        <v>174</v>
      </c>
      <c r="N12" s="78" t="s">
        <v>183</v>
      </c>
    </row>
    <row r="13" s="63" customFormat="1" ht="19.5" customHeight="1" spans="1:14">
      <c r="A13" s="290" t="s">
        <v>184</v>
      </c>
      <c r="B13" s="292">
        <f>C13-0.7</f>
        <v>15.1</v>
      </c>
      <c r="C13" s="292">
        <f>D13-0.7</f>
        <v>15.8</v>
      </c>
      <c r="D13" s="292">
        <v>16.5</v>
      </c>
      <c r="E13" s="292">
        <f>D13+0.7</f>
        <v>17.2</v>
      </c>
      <c r="F13" s="292">
        <f>E13+0.7</f>
        <v>17.9</v>
      </c>
      <c r="G13" s="292">
        <f>F13+0.95</f>
        <v>18.85</v>
      </c>
      <c r="H13" s="292">
        <f>G13+0.95</f>
        <v>19.8</v>
      </c>
      <c r="I13" s="70"/>
      <c r="J13" s="78" t="s">
        <v>178</v>
      </c>
      <c r="K13" s="78" t="s">
        <v>178</v>
      </c>
      <c r="L13" s="78" t="s">
        <v>178</v>
      </c>
      <c r="M13" s="78" t="s">
        <v>178</v>
      </c>
      <c r="N13" s="78" t="s">
        <v>178</v>
      </c>
    </row>
    <row r="14" s="63" customFormat="1" ht="19.5" customHeight="1" spans="1:14">
      <c r="A14" s="290" t="s">
        <v>185</v>
      </c>
      <c r="B14" s="294">
        <f>C14-0.4</f>
        <v>18.7</v>
      </c>
      <c r="C14" s="294">
        <f>D14-0.4</f>
        <v>19.1</v>
      </c>
      <c r="D14" s="294">
        <v>19.5</v>
      </c>
      <c r="E14" s="294">
        <f>D14+0.4</f>
        <v>19.9</v>
      </c>
      <c r="F14" s="294">
        <f>E14+0.4</f>
        <v>20.3</v>
      </c>
      <c r="G14" s="294">
        <f>F14+0.6</f>
        <v>20.9</v>
      </c>
      <c r="H14" s="294">
        <f>G14+0.6</f>
        <v>21.5</v>
      </c>
      <c r="I14" s="70"/>
      <c r="J14" s="79" t="s">
        <v>186</v>
      </c>
      <c r="K14" s="78" t="s">
        <v>186</v>
      </c>
      <c r="L14" s="78" t="s">
        <v>178</v>
      </c>
      <c r="M14" s="78" t="s">
        <v>178</v>
      </c>
      <c r="N14" s="78" t="s">
        <v>186</v>
      </c>
    </row>
    <row r="15" s="63" customFormat="1" ht="19.5" customHeight="1" spans="1:14">
      <c r="A15" s="290" t="s">
        <v>187</v>
      </c>
      <c r="B15" s="294">
        <f>C15-0.2</f>
        <v>10.1</v>
      </c>
      <c r="C15" s="294">
        <f>D15-0.2</f>
        <v>10.3</v>
      </c>
      <c r="D15" s="294">
        <v>10.5</v>
      </c>
      <c r="E15" s="294">
        <f>D15+0.2</f>
        <v>10.7</v>
      </c>
      <c r="F15" s="294">
        <f>E15+0.2</f>
        <v>10.9</v>
      </c>
      <c r="G15" s="294">
        <f>F15+0.25</f>
        <v>11.15</v>
      </c>
      <c r="H15" s="294">
        <f>G15+0.25</f>
        <v>11.4</v>
      </c>
      <c r="I15" s="70"/>
      <c r="J15" s="79" t="s">
        <v>178</v>
      </c>
      <c r="K15" s="78" t="s">
        <v>178</v>
      </c>
      <c r="L15" s="78" t="s">
        <v>178</v>
      </c>
      <c r="M15" s="78" t="s">
        <v>178</v>
      </c>
      <c r="N15" s="78" t="s">
        <v>178</v>
      </c>
    </row>
    <row r="16" s="63" customFormat="1" ht="19.5" customHeight="1" spans="1:14">
      <c r="A16" s="290" t="s">
        <v>188</v>
      </c>
      <c r="B16" s="294">
        <f>C16</f>
        <v>1.5</v>
      </c>
      <c r="C16" s="294">
        <f>D16</f>
        <v>1.5</v>
      </c>
      <c r="D16" s="294">
        <v>1.5</v>
      </c>
      <c r="E16" s="294">
        <f t="shared" ref="E16:H16" si="5">D16</f>
        <v>1.5</v>
      </c>
      <c r="F16" s="294">
        <f t="shared" si="5"/>
        <v>1.5</v>
      </c>
      <c r="G16" s="294">
        <f t="shared" si="5"/>
        <v>1.5</v>
      </c>
      <c r="H16" s="294">
        <f t="shared" si="5"/>
        <v>1.5</v>
      </c>
      <c r="I16" s="70"/>
      <c r="J16" s="79" t="s">
        <v>178</v>
      </c>
      <c r="K16" s="78" t="s">
        <v>178</v>
      </c>
      <c r="L16" s="78" t="s">
        <v>178</v>
      </c>
      <c r="M16" s="78" t="s">
        <v>178</v>
      </c>
      <c r="N16" s="78" t="s">
        <v>178</v>
      </c>
    </row>
    <row r="17" s="63" customFormat="1" ht="14.25" spans="1:14">
      <c r="A17" s="74" t="s">
        <v>189</v>
      </c>
      <c r="D17" s="75"/>
      <c r="E17" s="75"/>
      <c r="F17" s="75"/>
      <c r="G17" s="75"/>
      <c r="H17" s="75"/>
      <c r="I17" s="75"/>
      <c r="J17" s="80"/>
      <c r="K17" s="80"/>
      <c r="L17" s="75"/>
      <c r="M17" s="75"/>
      <c r="N17" s="75"/>
    </row>
    <row r="18" s="63" customFormat="1" ht="14.25" spans="1:14">
      <c r="A18" s="63" t="s">
        <v>190</v>
      </c>
      <c r="B18" s="63"/>
      <c r="C18" s="63"/>
      <c r="D18" s="75"/>
      <c r="E18" s="75"/>
      <c r="F18" s="75"/>
      <c r="G18" s="75"/>
      <c r="H18" s="75"/>
      <c r="I18" s="75"/>
      <c r="J18" s="80"/>
      <c r="K18" s="80"/>
      <c r="L18" s="75"/>
      <c r="M18" s="75"/>
      <c r="N18" s="75"/>
    </row>
    <row r="19" s="63" customFormat="1" ht="14.25" spans="1:14">
      <c r="A19" s="75"/>
      <c r="B19" s="75"/>
      <c r="C19" s="75"/>
      <c r="D19" s="75"/>
      <c r="E19" s="75"/>
      <c r="F19" s="75"/>
      <c r="G19" s="75"/>
      <c r="H19" s="75"/>
      <c r="I19" s="75"/>
      <c r="J19" s="81" t="s">
        <v>191</v>
      </c>
      <c r="K19" s="81"/>
      <c r="L19" s="74" t="s">
        <v>192</v>
      </c>
      <c r="M19" s="74"/>
      <c r="N19" s="74" t="s">
        <v>193</v>
      </c>
    </row>
  </sheetData>
  <mergeCells count="8">
    <mergeCell ref="A1:N1"/>
    <mergeCell ref="B2:C2"/>
    <mergeCell ref="G2:H2"/>
    <mergeCell ref="K2:N2"/>
    <mergeCell ref="B3:H3"/>
    <mergeCell ref="J3:N3"/>
    <mergeCell ref="A3:A5"/>
    <mergeCell ref="I2:I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333333333333" style="182" customWidth="1"/>
    <col min="2" max="16384" width="10" style="182"/>
  </cols>
  <sheetData>
    <row r="1" ht="22.5" customHeight="1" spans="1:11">
      <c r="A1" s="183" t="s">
        <v>194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ht="17.25" customHeight="1" spans="1:11">
      <c r="A2" s="184" t="s">
        <v>53</v>
      </c>
      <c r="B2" s="87" t="s">
        <v>195</v>
      </c>
      <c r="C2" s="87"/>
      <c r="D2" s="185" t="s">
        <v>55</v>
      </c>
      <c r="E2" s="185"/>
      <c r="F2" s="87" t="s">
        <v>196</v>
      </c>
      <c r="G2" s="87"/>
      <c r="H2" s="186" t="s">
        <v>57</v>
      </c>
      <c r="I2" s="265" t="s">
        <v>196</v>
      </c>
      <c r="J2" s="265"/>
      <c r="K2" s="266"/>
    </row>
    <row r="3" customHeight="1" spans="1:1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customHeight="1" spans="1:11">
      <c r="A4" s="193" t="s">
        <v>61</v>
      </c>
      <c r="B4" s="194" t="s">
        <v>62</v>
      </c>
      <c r="C4" s="195"/>
      <c r="D4" s="193" t="s">
        <v>63</v>
      </c>
      <c r="E4" s="196"/>
      <c r="F4" s="197">
        <v>46113</v>
      </c>
      <c r="G4" s="198"/>
      <c r="H4" s="193" t="s">
        <v>197</v>
      </c>
      <c r="I4" s="196"/>
      <c r="J4" s="218" t="s">
        <v>65</v>
      </c>
      <c r="K4" s="267" t="s">
        <v>66</v>
      </c>
    </row>
    <row r="5" customHeight="1" spans="1:11">
      <c r="A5" s="199" t="s">
        <v>67</v>
      </c>
      <c r="B5" s="194" t="s">
        <v>198</v>
      </c>
      <c r="C5" s="195"/>
      <c r="D5" s="193" t="s">
        <v>199</v>
      </c>
      <c r="E5" s="196"/>
      <c r="F5" s="200">
        <v>1</v>
      </c>
      <c r="G5" s="201"/>
      <c r="H5" s="193" t="s">
        <v>200</v>
      </c>
      <c r="I5" s="196"/>
      <c r="J5" s="218" t="s">
        <v>65</v>
      </c>
      <c r="K5" s="267" t="s">
        <v>66</v>
      </c>
    </row>
    <row r="6" customHeight="1" spans="1:11">
      <c r="A6" s="193" t="s">
        <v>71</v>
      </c>
      <c r="B6" s="100">
        <v>3</v>
      </c>
      <c r="C6" s="101">
        <v>6</v>
      </c>
      <c r="D6" s="193" t="s">
        <v>201</v>
      </c>
      <c r="E6" s="196"/>
      <c r="F6" s="200">
        <v>0.5</v>
      </c>
      <c r="G6" s="201"/>
      <c r="H6" s="202" t="s">
        <v>202</v>
      </c>
      <c r="I6" s="241"/>
      <c r="J6" s="241"/>
      <c r="K6" s="268"/>
    </row>
    <row r="7" customHeight="1" spans="1:11">
      <c r="A7" s="193" t="s">
        <v>74</v>
      </c>
      <c r="B7" s="104">
        <v>15262</v>
      </c>
      <c r="C7" s="105"/>
      <c r="D7" s="193" t="s">
        <v>203</v>
      </c>
      <c r="E7" s="196"/>
      <c r="F7" s="200">
        <v>0.3</v>
      </c>
      <c r="G7" s="201"/>
      <c r="H7" s="203" t="s">
        <v>204</v>
      </c>
      <c r="I7" s="218"/>
      <c r="J7" s="218"/>
      <c r="K7" s="267"/>
    </row>
    <row r="8" customHeight="1" spans="1:11">
      <c r="A8" s="204" t="s">
        <v>78</v>
      </c>
      <c r="B8" s="205" t="s">
        <v>205</v>
      </c>
      <c r="C8" s="206"/>
      <c r="D8" s="207" t="s">
        <v>80</v>
      </c>
      <c r="E8" s="208"/>
      <c r="F8" s="209">
        <v>46109</v>
      </c>
      <c r="G8" s="210"/>
      <c r="H8" s="207"/>
      <c r="I8" s="208"/>
      <c r="J8" s="208"/>
      <c r="K8" s="269"/>
    </row>
    <row r="9" customHeight="1" spans="1:11">
      <c r="A9" s="211" t="s">
        <v>206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84</v>
      </c>
      <c r="B10" s="213" t="s">
        <v>85</v>
      </c>
      <c r="C10" s="214" t="s">
        <v>86</v>
      </c>
      <c r="D10" s="215"/>
      <c r="E10" s="216" t="s">
        <v>89</v>
      </c>
      <c r="F10" s="213" t="s">
        <v>85</v>
      </c>
      <c r="G10" s="214" t="s">
        <v>86</v>
      </c>
      <c r="H10" s="213"/>
      <c r="I10" s="216" t="s">
        <v>87</v>
      </c>
      <c r="J10" s="213" t="s">
        <v>85</v>
      </c>
      <c r="K10" s="270" t="s">
        <v>86</v>
      </c>
    </row>
    <row r="11" customHeight="1" spans="1:11">
      <c r="A11" s="199" t="s">
        <v>90</v>
      </c>
      <c r="B11" s="217" t="s">
        <v>85</v>
      </c>
      <c r="C11" s="218" t="s">
        <v>86</v>
      </c>
      <c r="D11" s="219"/>
      <c r="E11" s="220" t="s">
        <v>92</v>
      </c>
      <c r="F11" s="217" t="s">
        <v>85</v>
      </c>
      <c r="G11" s="218" t="s">
        <v>86</v>
      </c>
      <c r="H11" s="217"/>
      <c r="I11" s="220" t="s">
        <v>97</v>
      </c>
      <c r="J11" s="217" t="s">
        <v>85</v>
      </c>
      <c r="K11" s="267" t="s">
        <v>86</v>
      </c>
    </row>
    <row r="12" customHeight="1" spans="1:11">
      <c r="A12" s="207" t="s">
        <v>207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69"/>
    </row>
    <row r="13" customHeight="1" spans="1:11">
      <c r="A13" s="221" t="s">
        <v>208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 t="s">
        <v>209</v>
      </c>
      <c r="B14" s="223"/>
      <c r="C14" s="223"/>
      <c r="D14" s="223"/>
      <c r="E14" s="223"/>
      <c r="F14" s="223"/>
      <c r="G14" s="223"/>
      <c r="H14" s="224"/>
      <c r="I14" s="271"/>
      <c r="J14" s="271"/>
      <c r="K14" s="272"/>
    </row>
    <row r="15" customHeight="1" spans="1:11">
      <c r="A15" s="222"/>
      <c r="B15" s="223"/>
      <c r="C15" s="223"/>
      <c r="D15" s="223"/>
      <c r="E15" s="223"/>
      <c r="F15" s="223"/>
      <c r="G15" s="223"/>
      <c r="H15" s="224"/>
      <c r="I15" s="273"/>
      <c r="J15" s="274"/>
      <c r="K15" s="275"/>
    </row>
    <row r="16" customHeight="1" spans="1:11">
      <c r="A16" s="225"/>
      <c r="B16" s="226"/>
      <c r="C16" s="226"/>
      <c r="D16" s="226"/>
      <c r="E16" s="226"/>
      <c r="F16" s="226"/>
      <c r="G16" s="226"/>
      <c r="H16" s="226"/>
      <c r="I16" s="226"/>
      <c r="J16" s="226"/>
      <c r="K16" s="276"/>
    </row>
    <row r="17" customHeight="1" spans="1:11">
      <c r="A17" s="221" t="s">
        <v>210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7"/>
      <c r="B18" s="228"/>
      <c r="C18" s="228"/>
      <c r="D18" s="228"/>
      <c r="E18" s="229"/>
      <c r="F18" s="229"/>
      <c r="G18" s="229"/>
      <c r="H18" s="229"/>
      <c r="I18" s="271"/>
      <c r="J18" s="271"/>
      <c r="K18" s="272"/>
    </row>
    <row r="19" customHeight="1" spans="1:11">
      <c r="A19" s="230"/>
      <c r="B19" s="231"/>
      <c r="C19" s="231"/>
      <c r="D19" s="232"/>
      <c r="E19" s="233"/>
      <c r="F19" s="234"/>
      <c r="G19" s="234"/>
      <c r="H19" s="235"/>
      <c r="I19" s="273"/>
      <c r="J19" s="274"/>
      <c r="K19" s="275"/>
    </row>
    <row r="20" customHeight="1" spans="1:11">
      <c r="A20" s="225"/>
      <c r="B20" s="226"/>
      <c r="C20" s="226"/>
      <c r="D20" s="226"/>
      <c r="E20" s="226"/>
      <c r="F20" s="226"/>
      <c r="G20" s="226"/>
      <c r="H20" s="226"/>
      <c r="I20" s="226"/>
      <c r="J20" s="226"/>
      <c r="K20" s="276"/>
    </row>
    <row r="21" customHeight="1" spans="1:11">
      <c r="A21" s="236" t="s">
        <v>123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86" t="s">
        <v>124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9"/>
    </row>
    <row r="23" customHeight="1" spans="1:11">
      <c r="A23" s="99" t="s">
        <v>125</v>
      </c>
      <c r="B23" s="102"/>
      <c r="C23" s="218" t="s">
        <v>65</v>
      </c>
      <c r="D23" s="218" t="s">
        <v>66</v>
      </c>
      <c r="E23" s="98"/>
      <c r="F23" s="98"/>
      <c r="G23" s="98"/>
      <c r="H23" s="98"/>
      <c r="I23" s="98"/>
      <c r="J23" s="98"/>
      <c r="K23" s="153"/>
    </row>
    <row r="24" customHeight="1" spans="1:11">
      <c r="A24" s="237" t="s">
        <v>211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7"/>
    </row>
    <row r="25" customHeight="1" spans="1:11">
      <c r="A25" s="239"/>
      <c r="B25" s="240"/>
      <c r="C25" s="240"/>
      <c r="D25" s="240"/>
      <c r="E25" s="240"/>
      <c r="F25" s="240"/>
      <c r="G25" s="240"/>
      <c r="H25" s="240"/>
      <c r="I25" s="240"/>
      <c r="J25" s="240"/>
      <c r="K25" s="278"/>
    </row>
    <row r="26" customHeight="1" spans="1:11">
      <c r="A26" s="211" t="s">
        <v>134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87" t="s">
        <v>135</v>
      </c>
      <c r="B27" s="214" t="s">
        <v>95</v>
      </c>
      <c r="C27" s="214" t="s">
        <v>96</v>
      </c>
      <c r="D27" s="214" t="s">
        <v>88</v>
      </c>
      <c r="E27" s="188" t="s">
        <v>136</v>
      </c>
      <c r="F27" s="214" t="s">
        <v>95</v>
      </c>
      <c r="G27" s="214" t="s">
        <v>96</v>
      </c>
      <c r="H27" s="214" t="s">
        <v>88</v>
      </c>
      <c r="I27" s="188" t="s">
        <v>137</v>
      </c>
      <c r="J27" s="214" t="s">
        <v>95</v>
      </c>
      <c r="K27" s="270" t="s">
        <v>96</v>
      </c>
    </row>
    <row r="28" customHeight="1" spans="1:11">
      <c r="A28" s="202" t="s">
        <v>87</v>
      </c>
      <c r="B28" s="218" t="s">
        <v>95</v>
      </c>
      <c r="C28" s="218" t="s">
        <v>96</v>
      </c>
      <c r="D28" s="218" t="s">
        <v>88</v>
      </c>
      <c r="E28" s="241" t="s">
        <v>94</v>
      </c>
      <c r="F28" s="218" t="s">
        <v>95</v>
      </c>
      <c r="G28" s="218" t="s">
        <v>96</v>
      </c>
      <c r="H28" s="218" t="s">
        <v>88</v>
      </c>
      <c r="I28" s="241" t="s">
        <v>105</v>
      </c>
      <c r="J28" s="218" t="s">
        <v>95</v>
      </c>
      <c r="K28" s="267" t="s">
        <v>96</v>
      </c>
    </row>
    <row r="29" customHeight="1" spans="1:11">
      <c r="A29" s="193" t="s">
        <v>212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79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80"/>
    </row>
    <row r="31" customHeight="1" spans="1:11">
      <c r="A31" s="245" t="s">
        <v>213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81"/>
    </row>
    <row r="33" ht="17.25" customHeight="1" spans="1:11">
      <c r="A33" s="248" t="s">
        <v>214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82"/>
    </row>
    <row r="34" ht="17.25" customHeight="1" spans="1:11">
      <c r="A34" s="248" t="s">
        <v>215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82"/>
    </row>
    <row r="35" ht="17.25" customHeight="1" spans="1:11">
      <c r="A35" s="248" t="s">
        <v>216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82"/>
    </row>
    <row r="36" ht="17.25" customHeight="1" spans="1:11">
      <c r="A36" s="248" t="s">
        <v>132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82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82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82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82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82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82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82"/>
    </row>
    <row r="43" ht="17.25" customHeight="1" spans="1:11">
      <c r="A43" s="243" t="s">
        <v>133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80"/>
    </row>
    <row r="44" customHeight="1" spans="1:11">
      <c r="A44" s="245" t="s">
        <v>217</v>
      </c>
      <c r="B44" s="245"/>
      <c r="C44" s="245"/>
      <c r="D44" s="245"/>
      <c r="E44" s="245"/>
      <c r="F44" s="245"/>
      <c r="G44" s="245"/>
      <c r="H44" s="245"/>
      <c r="I44" s="245"/>
      <c r="J44" s="245"/>
      <c r="K44" s="245"/>
    </row>
    <row r="45" ht="18" customHeight="1" spans="1:11">
      <c r="A45" s="250" t="s">
        <v>207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83"/>
    </row>
    <row r="46" ht="18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83"/>
    </row>
    <row r="47" ht="18" customHeight="1" spans="1:11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78"/>
    </row>
    <row r="48" ht="21" customHeight="1" spans="1:11">
      <c r="A48" s="252" t="s">
        <v>141</v>
      </c>
      <c r="B48" s="253" t="s">
        <v>142</v>
      </c>
      <c r="C48" s="253"/>
      <c r="D48" s="254" t="s">
        <v>143</v>
      </c>
      <c r="E48" s="255" t="s">
        <v>144</v>
      </c>
      <c r="F48" s="254" t="s">
        <v>145</v>
      </c>
      <c r="G48" s="256">
        <v>46101</v>
      </c>
      <c r="H48" s="257" t="s">
        <v>146</v>
      </c>
      <c r="I48" s="257"/>
      <c r="J48" s="253" t="s">
        <v>147</v>
      </c>
      <c r="K48" s="284"/>
    </row>
    <row r="49" customHeight="1" spans="1:11">
      <c r="A49" s="258" t="s">
        <v>148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85"/>
    </row>
    <row r="50" customHeight="1" spans="1:11">
      <c r="A50" s="260" t="s">
        <v>218</v>
      </c>
      <c r="B50" s="261"/>
      <c r="C50" s="261"/>
      <c r="D50" s="261"/>
      <c r="E50" s="261"/>
      <c r="F50" s="261"/>
      <c r="G50" s="261"/>
      <c r="H50" s="261"/>
      <c r="I50" s="261"/>
      <c r="J50" s="261"/>
      <c r="K50" s="286"/>
    </row>
    <row r="51" customHeight="1" spans="1:11">
      <c r="A51" s="262"/>
      <c r="B51" s="263"/>
      <c r="C51" s="263"/>
      <c r="D51" s="263"/>
      <c r="E51" s="263"/>
      <c r="F51" s="263"/>
      <c r="G51" s="263"/>
      <c r="H51" s="263"/>
      <c r="I51" s="263"/>
      <c r="J51" s="263"/>
      <c r="K51" s="287"/>
    </row>
    <row r="52" ht="21" customHeight="1" spans="1:11">
      <c r="A52" s="252" t="s">
        <v>141</v>
      </c>
      <c r="B52" s="264"/>
      <c r="C52" s="264"/>
      <c r="D52" s="254" t="s">
        <v>143</v>
      </c>
      <c r="E52" s="254"/>
      <c r="F52" s="254" t="s">
        <v>145</v>
      </c>
      <c r="G52" s="254"/>
      <c r="H52" s="257" t="s">
        <v>146</v>
      </c>
      <c r="I52" s="257"/>
      <c r="J52" s="288"/>
      <c r="K52" s="28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7"/>
  <sheetViews>
    <sheetView zoomScale="80" zoomScaleNormal="80" workbookViewId="0">
      <selection activeCell="J23" sqref="J23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s="63" customFormat="1" ht="19.5" customHeight="1" spans="1:14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76" t="s">
        <v>57</v>
      </c>
      <c r="J2" s="68" t="s">
        <v>196</v>
      </c>
      <c r="K2" s="68"/>
      <c r="L2" s="68"/>
      <c r="M2" s="68"/>
      <c r="N2" s="68"/>
    </row>
    <row r="3" s="63" customFormat="1" ht="19.5" customHeight="1" spans="1:14">
      <c r="A3" s="71" t="s">
        <v>152</v>
      </c>
      <c r="B3" s="72" t="s">
        <v>153</v>
      </c>
      <c r="C3" s="72"/>
      <c r="D3" s="72"/>
      <c r="E3" s="72"/>
      <c r="F3" s="72"/>
      <c r="G3" s="72"/>
      <c r="H3" s="70"/>
      <c r="I3" s="71" t="s">
        <v>154</v>
      </c>
      <c r="J3" s="71"/>
      <c r="K3" s="71"/>
      <c r="L3" s="71"/>
      <c r="M3" s="71"/>
      <c r="N3" s="71"/>
    </row>
    <row r="4" s="63" customFormat="1" ht="19.5" customHeight="1" spans="1:14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0"/>
      <c r="I4" s="77" t="s">
        <v>219</v>
      </c>
      <c r="J4" s="77" t="s">
        <v>220</v>
      </c>
      <c r="K4" s="77" t="s">
        <v>162</v>
      </c>
      <c r="L4" s="77" t="s">
        <v>221</v>
      </c>
      <c r="M4" s="170"/>
      <c r="N4" s="170"/>
    </row>
    <row r="5" s="63" customFormat="1" ht="19.5" customHeight="1" spans="1:14">
      <c r="A5" s="70" t="s">
        <v>172</v>
      </c>
      <c r="B5" s="70">
        <v>54</v>
      </c>
      <c r="C5" s="70">
        <v>56</v>
      </c>
      <c r="D5" s="70">
        <v>58</v>
      </c>
      <c r="E5" s="70">
        <v>60</v>
      </c>
      <c r="F5" s="70">
        <v>62</v>
      </c>
      <c r="G5" s="70">
        <v>63</v>
      </c>
      <c r="H5" s="70"/>
      <c r="I5" s="78" t="s">
        <v>222</v>
      </c>
      <c r="J5" s="78" t="s">
        <v>223</v>
      </c>
      <c r="K5" s="78" t="s">
        <v>224</v>
      </c>
      <c r="L5" s="78" t="s">
        <v>225</v>
      </c>
      <c r="M5" s="171"/>
      <c r="N5" s="171"/>
    </row>
    <row r="6" s="63" customFormat="1" ht="19.5" customHeight="1" spans="1:14">
      <c r="A6" s="70" t="s">
        <v>175</v>
      </c>
      <c r="B6" s="70">
        <v>86</v>
      </c>
      <c r="C6" s="70">
        <v>90</v>
      </c>
      <c r="D6" s="70">
        <v>94</v>
      </c>
      <c r="E6" s="70">
        <v>98</v>
      </c>
      <c r="F6" s="70">
        <v>102</v>
      </c>
      <c r="G6" s="70">
        <v>108</v>
      </c>
      <c r="H6" s="70"/>
      <c r="I6" s="78" t="s">
        <v>226</v>
      </c>
      <c r="J6" s="78" t="s">
        <v>226</v>
      </c>
      <c r="K6" s="78" t="s">
        <v>227</v>
      </c>
      <c r="L6" s="78" t="s">
        <v>224</v>
      </c>
      <c r="M6" s="171"/>
      <c r="N6" s="171"/>
    </row>
    <row r="7" s="63" customFormat="1" ht="19.5" customHeight="1" spans="1:14">
      <c r="A7" s="70" t="s">
        <v>177</v>
      </c>
      <c r="B7" s="70">
        <v>82</v>
      </c>
      <c r="C7" s="70">
        <v>86</v>
      </c>
      <c r="D7" s="70">
        <v>90</v>
      </c>
      <c r="E7" s="70">
        <v>94</v>
      </c>
      <c r="F7" s="70">
        <v>99</v>
      </c>
      <c r="G7" s="70">
        <v>105</v>
      </c>
      <c r="H7" s="70"/>
      <c r="I7" s="78" t="s">
        <v>224</v>
      </c>
      <c r="J7" s="78" t="s">
        <v>224</v>
      </c>
      <c r="K7" s="78" t="s">
        <v>228</v>
      </c>
      <c r="L7" s="78" t="s">
        <v>228</v>
      </c>
      <c r="M7" s="171"/>
      <c r="N7" s="171"/>
    </row>
    <row r="8" s="63" customFormat="1" ht="19.5" customHeight="1" spans="1:14">
      <c r="A8" s="70" t="s">
        <v>179</v>
      </c>
      <c r="B8" s="70">
        <v>90</v>
      </c>
      <c r="C8" s="70">
        <v>94</v>
      </c>
      <c r="D8" s="70">
        <v>98</v>
      </c>
      <c r="E8" s="70">
        <v>102</v>
      </c>
      <c r="F8" s="70">
        <v>107</v>
      </c>
      <c r="G8" s="70">
        <v>113</v>
      </c>
      <c r="H8" s="70"/>
      <c r="I8" s="78" t="s">
        <v>228</v>
      </c>
      <c r="J8" s="78" t="s">
        <v>228</v>
      </c>
      <c r="K8" s="78" t="s">
        <v>228</v>
      </c>
      <c r="L8" s="78" t="s">
        <v>228</v>
      </c>
      <c r="M8" s="171"/>
      <c r="N8" s="171"/>
    </row>
    <row r="9" s="63" customFormat="1" ht="19.5" customHeight="1" spans="1:14">
      <c r="A9" s="70" t="s">
        <v>180</v>
      </c>
      <c r="B9" s="70">
        <v>35</v>
      </c>
      <c r="C9" s="70">
        <v>36</v>
      </c>
      <c r="D9" s="70">
        <v>37</v>
      </c>
      <c r="E9" s="70">
        <v>38</v>
      </c>
      <c r="F9" s="70">
        <v>39</v>
      </c>
      <c r="G9" s="70">
        <v>40.2</v>
      </c>
      <c r="H9" s="70"/>
      <c r="I9" s="78" t="s">
        <v>222</v>
      </c>
      <c r="J9" s="78" t="s">
        <v>229</v>
      </c>
      <c r="K9" s="78" t="s">
        <v>229</v>
      </c>
      <c r="L9" s="78" t="s">
        <v>229</v>
      </c>
      <c r="M9" s="171"/>
      <c r="N9" s="171"/>
    </row>
    <row r="10" s="63" customFormat="1" ht="19.5" customHeight="1" spans="1:14">
      <c r="A10" s="70" t="s">
        <v>230</v>
      </c>
      <c r="B10" s="70">
        <v>16</v>
      </c>
      <c r="C10" s="70">
        <v>16.5</v>
      </c>
      <c r="D10" s="70">
        <v>17</v>
      </c>
      <c r="E10" s="70">
        <v>17.5</v>
      </c>
      <c r="F10" s="70">
        <v>18</v>
      </c>
      <c r="G10" s="70">
        <v>18.5</v>
      </c>
      <c r="H10" s="70"/>
      <c r="I10" s="79" t="s">
        <v>228</v>
      </c>
      <c r="J10" s="78" t="s">
        <v>222</v>
      </c>
      <c r="K10" s="79" t="s">
        <v>222</v>
      </c>
      <c r="L10" s="79" t="s">
        <v>231</v>
      </c>
      <c r="M10" s="171"/>
      <c r="N10" s="171"/>
    </row>
    <row r="11" s="63" customFormat="1" ht="19.5" customHeight="1" spans="1:14">
      <c r="A11" s="70" t="s">
        <v>182</v>
      </c>
      <c r="B11" s="70">
        <v>15.6</v>
      </c>
      <c r="C11" s="70">
        <v>16.3</v>
      </c>
      <c r="D11" s="70">
        <v>17</v>
      </c>
      <c r="E11" s="70">
        <v>17.7</v>
      </c>
      <c r="F11" s="70">
        <v>18.4</v>
      </c>
      <c r="G11" s="70">
        <v>19.4</v>
      </c>
      <c r="H11" s="70"/>
      <c r="I11" s="79" t="s">
        <v>222</v>
      </c>
      <c r="J11" s="78" t="s">
        <v>232</v>
      </c>
      <c r="K11" s="79" t="s">
        <v>222</v>
      </c>
      <c r="L11" s="79" t="s">
        <v>233</v>
      </c>
      <c r="M11" s="172"/>
      <c r="N11" s="172"/>
    </row>
    <row r="12" s="63" customFormat="1" ht="19.5" customHeight="1" spans="1:14">
      <c r="A12" s="70" t="s">
        <v>184</v>
      </c>
      <c r="B12" s="70">
        <v>15.1</v>
      </c>
      <c r="C12" s="70">
        <v>15.8</v>
      </c>
      <c r="D12" s="70">
        <v>16.5</v>
      </c>
      <c r="E12" s="70">
        <v>17.2</v>
      </c>
      <c r="F12" s="70">
        <v>17.9</v>
      </c>
      <c r="G12" s="70">
        <v>18.9</v>
      </c>
      <c r="H12" s="70"/>
      <c r="I12" s="79" t="s">
        <v>228</v>
      </c>
      <c r="J12" s="78" t="s">
        <v>228</v>
      </c>
      <c r="K12" s="79" t="s">
        <v>228</v>
      </c>
      <c r="L12" s="79" t="s">
        <v>228</v>
      </c>
      <c r="M12" s="173"/>
      <c r="N12" s="173"/>
    </row>
    <row r="13" s="63" customFormat="1" ht="19.5" customHeight="1" spans="1:14">
      <c r="A13" s="70" t="s">
        <v>185</v>
      </c>
      <c r="B13" s="70">
        <v>18.7</v>
      </c>
      <c r="C13" s="70">
        <v>19.1</v>
      </c>
      <c r="D13" s="70">
        <v>19.5</v>
      </c>
      <c r="E13" s="70">
        <v>19.9</v>
      </c>
      <c r="F13" s="70">
        <v>20.3</v>
      </c>
      <c r="G13" s="70">
        <v>20.9</v>
      </c>
      <c r="H13" s="70"/>
      <c r="I13" s="79" t="s">
        <v>228</v>
      </c>
      <c r="J13" s="78" t="s">
        <v>234</v>
      </c>
      <c r="K13" s="79" t="s">
        <v>228</v>
      </c>
      <c r="L13" s="79" t="s">
        <v>228</v>
      </c>
      <c r="M13" s="173"/>
      <c r="N13" s="173"/>
    </row>
    <row r="14" s="63" customFormat="1" ht="19.5" customHeight="1" spans="1:14">
      <c r="A14" s="70" t="s">
        <v>187</v>
      </c>
      <c r="B14" s="70">
        <v>10.1</v>
      </c>
      <c r="C14" s="70">
        <v>10.3</v>
      </c>
      <c r="D14" s="70">
        <v>10.5</v>
      </c>
      <c r="E14" s="70">
        <v>10.7</v>
      </c>
      <c r="F14" s="70">
        <v>10.9</v>
      </c>
      <c r="G14" s="70">
        <v>11.15</v>
      </c>
      <c r="H14" s="70"/>
      <c r="I14" s="79" t="s">
        <v>228</v>
      </c>
      <c r="J14" s="78" t="s">
        <v>228</v>
      </c>
      <c r="K14" s="79" t="s">
        <v>228</v>
      </c>
      <c r="L14" s="79" t="s">
        <v>228</v>
      </c>
      <c r="M14" s="172"/>
      <c r="N14" s="172"/>
    </row>
    <row r="15" s="63" customFormat="1" ht="14.25" spans="1:14">
      <c r="A15" s="74" t="s">
        <v>189</v>
      </c>
      <c r="D15" s="75"/>
      <c r="E15" s="75"/>
      <c r="F15" s="75"/>
      <c r="G15" s="75"/>
      <c r="H15" s="75"/>
      <c r="I15" s="80"/>
      <c r="J15" s="80"/>
      <c r="K15" s="75"/>
      <c r="L15" s="75"/>
      <c r="M15" s="75"/>
      <c r="N15" s="75"/>
    </row>
    <row r="16" s="63" customFormat="1" ht="14.25" spans="1:14">
      <c r="A16" s="63" t="s">
        <v>190</v>
      </c>
      <c r="D16" s="75"/>
      <c r="E16" s="75"/>
      <c r="F16" s="75"/>
      <c r="G16" s="75"/>
      <c r="H16" s="75"/>
      <c r="I16" s="80"/>
      <c r="J16" s="80"/>
      <c r="K16" s="75"/>
      <c r="L16" s="75"/>
      <c r="M16" s="75"/>
      <c r="N16" s="75"/>
    </row>
    <row r="17" s="63" customFormat="1" ht="14.25" spans="1:13">
      <c r="A17" s="75"/>
      <c r="B17" s="75"/>
      <c r="C17" s="75"/>
      <c r="D17" s="75"/>
      <c r="E17" s="75"/>
      <c r="F17" s="75"/>
      <c r="G17" s="75"/>
      <c r="H17" s="75"/>
      <c r="I17" s="81" t="s">
        <v>235</v>
      </c>
      <c r="J17" s="81"/>
      <c r="K17" s="74" t="s">
        <v>192</v>
      </c>
      <c r="L17" s="74"/>
      <c r="M17" s="74" t="s">
        <v>193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4" customWidth="1"/>
    <col min="2" max="2" width="11.1666666666667" style="84" customWidth="1"/>
    <col min="3" max="3" width="9.16666666666667" style="84" customWidth="1"/>
    <col min="4" max="4" width="9.5" style="84" customWidth="1"/>
    <col min="5" max="5" width="10.1666666666667" style="84" customWidth="1"/>
    <col min="6" max="6" width="10.3333333333333" style="84" customWidth="1"/>
    <col min="7" max="7" width="9.5" style="84" customWidth="1"/>
    <col min="8" max="8" width="9.16666666666667" style="84" customWidth="1"/>
    <col min="9" max="9" width="8.16666666666667" style="84" customWidth="1"/>
    <col min="10" max="10" width="10.5" style="84" customWidth="1"/>
    <col min="11" max="11" width="12.1666666666667" style="84" customWidth="1"/>
  </cols>
  <sheetData>
    <row r="1" ht="26.25" spans="1:11">
      <c r="A1" s="85" t="s">
        <v>236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ht="15" spans="1:11">
      <c r="A2" s="86" t="s">
        <v>53</v>
      </c>
      <c r="B2" s="87" t="s">
        <v>195</v>
      </c>
      <c r="C2" s="87"/>
      <c r="D2" s="88" t="s">
        <v>61</v>
      </c>
      <c r="E2" s="89" t="s">
        <v>237</v>
      </c>
      <c r="F2" s="90" t="s">
        <v>238</v>
      </c>
      <c r="G2" s="91" t="s">
        <v>239</v>
      </c>
      <c r="H2" s="92"/>
      <c r="I2" s="125" t="s">
        <v>57</v>
      </c>
      <c r="J2" s="151" t="s">
        <v>240</v>
      </c>
      <c r="K2" s="179"/>
    </row>
    <row r="3" spans="1:11">
      <c r="A3" s="93" t="s">
        <v>74</v>
      </c>
      <c r="B3" s="94">
        <v>11684</v>
      </c>
      <c r="C3" s="94"/>
      <c r="D3" s="95" t="s">
        <v>241</v>
      </c>
      <c r="E3" s="96">
        <v>45721</v>
      </c>
      <c r="F3" s="97"/>
      <c r="G3" s="97"/>
      <c r="H3" s="98" t="s">
        <v>242</v>
      </c>
      <c r="I3" s="98"/>
      <c r="J3" s="98"/>
      <c r="K3" s="153"/>
    </row>
    <row r="4" spans="1:11">
      <c r="A4" s="99" t="s">
        <v>71</v>
      </c>
      <c r="B4" s="174">
        <v>4</v>
      </c>
      <c r="C4" s="174">
        <v>6</v>
      </c>
      <c r="D4" s="102" t="s">
        <v>243</v>
      </c>
      <c r="E4" s="97" t="s">
        <v>244</v>
      </c>
      <c r="F4" s="97"/>
      <c r="G4" s="97"/>
      <c r="H4" s="102" t="s">
        <v>245</v>
      </c>
      <c r="I4" s="102"/>
      <c r="J4" s="116" t="s">
        <v>65</v>
      </c>
      <c r="K4" s="154" t="s">
        <v>66</v>
      </c>
    </row>
    <row r="5" spans="1:11">
      <c r="A5" s="99" t="s">
        <v>246</v>
      </c>
      <c r="B5" s="94" t="s">
        <v>247</v>
      </c>
      <c r="C5" s="94"/>
      <c r="D5" s="95" t="s">
        <v>244</v>
      </c>
      <c r="E5" s="95" t="s">
        <v>248</v>
      </c>
      <c r="F5" s="95" t="s">
        <v>249</v>
      </c>
      <c r="G5" s="95" t="s">
        <v>250</v>
      </c>
      <c r="H5" s="102" t="s">
        <v>251</v>
      </c>
      <c r="I5" s="102"/>
      <c r="J5" s="116" t="s">
        <v>65</v>
      </c>
      <c r="K5" s="154" t="s">
        <v>66</v>
      </c>
    </row>
    <row r="6" ht="15" spans="1:11">
      <c r="A6" s="103" t="s">
        <v>252</v>
      </c>
      <c r="B6" s="175">
        <v>315</v>
      </c>
      <c r="C6" s="175"/>
      <c r="D6" s="106" t="s">
        <v>253</v>
      </c>
      <c r="E6" s="107"/>
      <c r="F6" s="176">
        <v>11684</v>
      </c>
      <c r="G6" s="106"/>
      <c r="H6" s="109" t="s">
        <v>254</v>
      </c>
      <c r="I6" s="109"/>
      <c r="J6" s="122" t="s">
        <v>65</v>
      </c>
      <c r="K6" s="155" t="s">
        <v>66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255</v>
      </c>
      <c r="B8" s="90" t="s">
        <v>256</v>
      </c>
      <c r="C8" s="90" t="s">
        <v>257</v>
      </c>
      <c r="D8" s="90" t="s">
        <v>258</v>
      </c>
      <c r="E8" s="90" t="s">
        <v>259</v>
      </c>
      <c r="F8" s="90" t="s">
        <v>260</v>
      </c>
      <c r="G8" s="114" t="s">
        <v>261</v>
      </c>
      <c r="H8" s="115"/>
      <c r="I8" s="115"/>
      <c r="J8" s="115"/>
      <c r="K8" s="156"/>
    </row>
    <row r="9" spans="1:11">
      <c r="A9" s="99" t="s">
        <v>262</v>
      </c>
      <c r="B9" s="102"/>
      <c r="C9" s="116" t="s">
        <v>65</v>
      </c>
      <c r="D9" s="116" t="s">
        <v>66</v>
      </c>
      <c r="E9" s="95" t="s">
        <v>263</v>
      </c>
      <c r="F9" s="117" t="s">
        <v>264</v>
      </c>
      <c r="G9" s="118" t="s">
        <v>265</v>
      </c>
      <c r="H9" s="177"/>
      <c r="I9" s="177"/>
      <c r="J9" s="177"/>
      <c r="K9" s="180"/>
    </row>
    <row r="10" spans="1:11">
      <c r="A10" s="99" t="s">
        <v>266</v>
      </c>
      <c r="B10" s="102"/>
      <c r="C10" s="116" t="s">
        <v>65</v>
      </c>
      <c r="D10" s="116" t="s">
        <v>66</v>
      </c>
      <c r="E10" s="95" t="s">
        <v>267</v>
      </c>
      <c r="F10" s="117" t="s">
        <v>265</v>
      </c>
      <c r="G10" s="118" t="s">
        <v>268</v>
      </c>
      <c r="H10" s="177"/>
      <c r="I10" s="177"/>
      <c r="J10" s="177"/>
      <c r="K10" s="180"/>
    </row>
    <row r="11" spans="1:11">
      <c r="A11" s="120" t="s">
        <v>206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8"/>
    </row>
    <row r="12" spans="1:11">
      <c r="A12" s="93" t="s">
        <v>89</v>
      </c>
      <c r="B12" s="116" t="s">
        <v>85</v>
      </c>
      <c r="C12" s="116" t="s">
        <v>86</v>
      </c>
      <c r="D12" s="117"/>
      <c r="E12" s="95" t="s">
        <v>87</v>
      </c>
      <c r="F12" s="116" t="s">
        <v>85</v>
      </c>
      <c r="G12" s="116" t="s">
        <v>86</v>
      </c>
      <c r="H12" s="116"/>
      <c r="I12" s="95" t="s">
        <v>269</v>
      </c>
      <c r="J12" s="116" t="s">
        <v>85</v>
      </c>
      <c r="K12" s="154" t="s">
        <v>86</v>
      </c>
    </row>
    <row r="13" spans="1:11">
      <c r="A13" s="93" t="s">
        <v>92</v>
      </c>
      <c r="B13" s="116" t="s">
        <v>85</v>
      </c>
      <c r="C13" s="116" t="s">
        <v>86</v>
      </c>
      <c r="D13" s="117"/>
      <c r="E13" s="95" t="s">
        <v>97</v>
      </c>
      <c r="F13" s="116" t="s">
        <v>85</v>
      </c>
      <c r="G13" s="116" t="s">
        <v>86</v>
      </c>
      <c r="H13" s="116"/>
      <c r="I13" s="95" t="s">
        <v>270</v>
      </c>
      <c r="J13" s="116" t="s">
        <v>85</v>
      </c>
      <c r="K13" s="154" t="s">
        <v>86</v>
      </c>
    </row>
    <row r="14" ht="15" spans="1:11">
      <c r="A14" s="103" t="s">
        <v>271</v>
      </c>
      <c r="B14" s="122" t="s">
        <v>85</v>
      </c>
      <c r="C14" s="122" t="s">
        <v>86</v>
      </c>
      <c r="D14" s="107"/>
      <c r="E14" s="106" t="s">
        <v>272</v>
      </c>
      <c r="F14" s="122" t="s">
        <v>85</v>
      </c>
      <c r="G14" s="122" t="s">
        <v>86</v>
      </c>
      <c r="H14" s="122"/>
      <c r="I14" s="106" t="s">
        <v>273</v>
      </c>
      <c r="J14" s="122" t="s">
        <v>85</v>
      </c>
      <c r="K14" s="155" t="s">
        <v>86</v>
      </c>
    </row>
    <row r="15" ht="15" spans="1:11">
      <c r="A15" s="110" t="s">
        <v>189</v>
      </c>
      <c r="B15" s="123" t="s">
        <v>265</v>
      </c>
      <c r="C15" s="124"/>
      <c r="D15" s="111"/>
      <c r="E15" s="110"/>
      <c r="F15" s="124"/>
      <c r="G15" s="124"/>
      <c r="H15" s="124"/>
      <c r="I15" s="110"/>
      <c r="J15" s="124"/>
      <c r="K15" s="124"/>
    </row>
    <row r="16" spans="1:11">
      <c r="A16" s="86" t="s">
        <v>274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9"/>
    </row>
    <row r="17" spans="1:11">
      <c r="A17" s="99" t="s">
        <v>275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60"/>
    </row>
    <row r="18" spans="1:11">
      <c r="A18" s="99" t="s">
        <v>276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60"/>
    </row>
    <row r="19" spans="1:11">
      <c r="A19" s="126" t="s">
        <v>277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1"/>
    </row>
    <row r="20" spans="1:11">
      <c r="A20" s="178" t="s">
        <v>278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80"/>
    </row>
    <row r="21" spans="1:11">
      <c r="A21" s="178" t="s">
        <v>279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80"/>
    </row>
    <row r="22" spans="1:11">
      <c r="A22" s="178" t="s">
        <v>280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80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62"/>
    </row>
    <row r="24" spans="1:11">
      <c r="A24" s="99" t="s">
        <v>125</v>
      </c>
      <c r="B24" s="102"/>
      <c r="C24" s="116" t="s">
        <v>65</v>
      </c>
      <c r="D24" s="116" t="s">
        <v>66</v>
      </c>
      <c r="E24" s="98"/>
      <c r="F24" s="98"/>
      <c r="G24" s="98"/>
      <c r="H24" s="98"/>
      <c r="I24" s="98"/>
      <c r="J24" s="98"/>
      <c r="K24" s="153"/>
    </row>
    <row r="25" ht="15" spans="1:11">
      <c r="A25" s="131" t="s">
        <v>281</v>
      </c>
      <c r="B25" s="132" t="s">
        <v>265</v>
      </c>
      <c r="C25" s="132"/>
      <c r="D25" s="132"/>
      <c r="E25" s="132"/>
      <c r="F25" s="132"/>
      <c r="G25" s="132"/>
      <c r="H25" s="132"/>
      <c r="I25" s="132"/>
      <c r="J25" s="132"/>
      <c r="K25" s="181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282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56"/>
    </row>
    <row r="28" spans="1:11">
      <c r="A28" s="136" t="s">
        <v>283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4"/>
    </row>
    <row r="29" spans="1:11">
      <c r="A29" s="136" t="s">
        <v>284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64"/>
    </row>
    <row r="30" spans="1:11">
      <c r="A30" s="136" t="s">
        <v>285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64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5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5"/>
    </row>
    <row r="33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5"/>
    </row>
    <row r="34" spans="1:11">
      <c r="A34" s="128"/>
      <c r="B34" s="119"/>
      <c r="C34" s="119"/>
      <c r="D34" s="119"/>
      <c r="E34" s="119"/>
      <c r="F34" s="119"/>
      <c r="G34" s="119"/>
      <c r="H34" s="119"/>
      <c r="I34" s="119"/>
      <c r="J34" s="119"/>
      <c r="K34" s="157"/>
    </row>
    <row r="35" spans="1:11">
      <c r="A35" s="140"/>
      <c r="B35" s="119"/>
      <c r="C35" s="119"/>
      <c r="D35" s="119"/>
      <c r="E35" s="119"/>
      <c r="F35" s="119"/>
      <c r="G35" s="119"/>
      <c r="H35" s="119"/>
      <c r="I35" s="119"/>
      <c r="J35" s="119"/>
      <c r="K35" s="157"/>
    </row>
    <row r="36" ht="15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6"/>
    </row>
    <row r="37" spans="1:11">
      <c r="A37" s="143" t="s">
        <v>286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7"/>
    </row>
    <row r="38" spans="1:11">
      <c r="A38" s="99" t="s">
        <v>287</v>
      </c>
      <c r="B38" s="102"/>
      <c r="C38" s="102"/>
      <c r="D38" s="98" t="s">
        <v>288</v>
      </c>
      <c r="E38" s="98"/>
      <c r="F38" s="145" t="s">
        <v>289</v>
      </c>
      <c r="G38" s="146"/>
      <c r="H38" s="102" t="s">
        <v>290</v>
      </c>
      <c r="I38" s="102"/>
      <c r="J38" s="102" t="s">
        <v>291</v>
      </c>
      <c r="K38" s="160"/>
    </row>
    <row r="39" spans="1:11">
      <c r="A39" s="99" t="s">
        <v>189</v>
      </c>
      <c r="B39" s="147" t="s">
        <v>292</v>
      </c>
      <c r="C39" s="147"/>
      <c r="D39" s="147"/>
      <c r="E39" s="147"/>
      <c r="F39" s="147"/>
      <c r="G39" s="147"/>
      <c r="H39" s="147"/>
      <c r="I39" s="147"/>
      <c r="J39" s="147"/>
      <c r="K39" s="168"/>
    </row>
    <row r="40" spans="1:11">
      <c r="A40" s="99"/>
      <c r="B40" s="102"/>
      <c r="C40" s="102"/>
      <c r="D40" s="102"/>
      <c r="E40" s="102"/>
      <c r="F40" s="102"/>
      <c r="G40" s="102"/>
      <c r="H40" s="102"/>
      <c r="I40" s="102"/>
      <c r="J40" s="102"/>
      <c r="K40" s="160"/>
    </row>
    <row r="41" spans="1:11">
      <c r="A41" s="99"/>
      <c r="B41" s="102"/>
      <c r="C41" s="102"/>
      <c r="D41" s="102"/>
      <c r="E41" s="102"/>
      <c r="F41" s="102"/>
      <c r="G41" s="102"/>
      <c r="H41" s="102"/>
      <c r="I41" s="102"/>
      <c r="J41" s="102"/>
      <c r="K41" s="160"/>
    </row>
    <row r="42" ht="15" spans="1:11">
      <c r="A42" s="103" t="s">
        <v>141</v>
      </c>
      <c r="B42" s="108" t="s">
        <v>293</v>
      </c>
      <c r="C42" s="108"/>
      <c r="D42" s="106" t="s">
        <v>294</v>
      </c>
      <c r="E42" s="148" t="s">
        <v>295</v>
      </c>
      <c r="F42" s="106" t="s">
        <v>145</v>
      </c>
      <c r="G42" s="149">
        <v>45724</v>
      </c>
      <c r="H42" s="150" t="s">
        <v>146</v>
      </c>
      <c r="I42" s="150"/>
      <c r="J42" s="108" t="s">
        <v>295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M17"/>
  <sheetViews>
    <sheetView zoomScale="80" zoomScaleNormal="80" workbookViewId="0">
      <selection activeCell="B2" sqref="B2:G2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4" customWidth="1"/>
    <col min="10" max="10" width="17" style="64" customWidth="1"/>
    <col min="11" max="11" width="18.5" style="63" customWidth="1"/>
    <col min="12" max="12" width="16.6666666666667" style="63" customWidth="1"/>
    <col min="13" max="13" width="14.1666666666667" style="63" customWidth="1"/>
    <col min="14" max="16384" width="9" style="63"/>
  </cols>
  <sheetData>
    <row r="1" s="63" customFormat="1" ht="19.5" customHeight="1" spans="1:13">
      <c r="A1" s="65" t="s">
        <v>150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="63" customFormat="1" ht="19.5" customHeight="1" spans="1:13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70"/>
      <c r="I2" s="76" t="s">
        <v>57</v>
      </c>
      <c r="J2" s="68" t="s">
        <v>196</v>
      </c>
      <c r="K2" s="68"/>
      <c r="L2" s="68"/>
      <c r="M2" s="68"/>
    </row>
    <row r="3" s="63" customFormat="1" ht="19.5" customHeight="1" spans="1:13">
      <c r="A3" s="71" t="s">
        <v>152</v>
      </c>
      <c r="B3" s="72" t="s">
        <v>153</v>
      </c>
      <c r="C3" s="72"/>
      <c r="D3" s="72"/>
      <c r="E3" s="72"/>
      <c r="F3" s="72"/>
      <c r="G3" s="72"/>
      <c r="H3" s="70"/>
      <c r="I3" s="71" t="s">
        <v>154</v>
      </c>
      <c r="J3" s="71"/>
      <c r="K3" s="71"/>
      <c r="L3" s="71"/>
      <c r="M3" s="71"/>
    </row>
    <row r="4" s="63" customFormat="1" ht="19.5" customHeight="1" spans="1:13">
      <c r="A4" s="71"/>
      <c r="B4" s="73" t="s">
        <v>110</v>
      </c>
      <c r="C4" s="73" t="s">
        <v>111</v>
      </c>
      <c r="D4" s="73" t="s">
        <v>112</v>
      </c>
      <c r="E4" s="73" t="s">
        <v>113</v>
      </c>
      <c r="F4" s="73" t="s">
        <v>114</v>
      </c>
      <c r="G4" s="73" t="s">
        <v>115</v>
      </c>
      <c r="H4" s="70"/>
      <c r="I4" s="77" t="s">
        <v>219</v>
      </c>
      <c r="J4" s="77" t="s">
        <v>220</v>
      </c>
      <c r="K4" s="77" t="s">
        <v>162</v>
      </c>
      <c r="L4" s="77" t="s">
        <v>221</v>
      </c>
      <c r="M4" s="170"/>
    </row>
    <row r="5" s="63" customFormat="1" ht="19.5" customHeight="1" spans="1:13">
      <c r="A5" s="70" t="s">
        <v>172</v>
      </c>
      <c r="B5" s="70">
        <v>54</v>
      </c>
      <c r="C5" s="70">
        <v>56</v>
      </c>
      <c r="D5" s="70">
        <v>58</v>
      </c>
      <c r="E5" s="70">
        <v>60</v>
      </c>
      <c r="F5" s="70">
        <v>62</v>
      </c>
      <c r="G5" s="70">
        <v>63</v>
      </c>
      <c r="H5" s="70"/>
      <c r="I5" s="78" t="s">
        <v>229</v>
      </c>
      <c r="J5" s="78" t="s">
        <v>222</v>
      </c>
      <c r="K5" s="78" t="s">
        <v>223</v>
      </c>
      <c r="L5" s="78" t="s">
        <v>229</v>
      </c>
      <c r="M5" s="171"/>
    </row>
    <row r="6" s="63" customFormat="1" ht="19.5" customHeight="1" spans="1:13">
      <c r="A6" s="70" t="s">
        <v>175</v>
      </c>
      <c r="B6" s="70">
        <v>86</v>
      </c>
      <c r="C6" s="70">
        <v>90</v>
      </c>
      <c r="D6" s="70">
        <v>94</v>
      </c>
      <c r="E6" s="70">
        <v>98</v>
      </c>
      <c r="F6" s="70">
        <v>102</v>
      </c>
      <c r="G6" s="70">
        <v>108</v>
      </c>
      <c r="H6" s="70"/>
      <c r="I6" s="78" t="s">
        <v>226</v>
      </c>
      <c r="J6" s="78" t="s">
        <v>226</v>
      </c>
      <c r="K6" s="78" t="s">
        <v>226</v>
      </c>
      <c r="L6" s="78" t="s">
        <v>224</v>
      </c>
      <c r="M6" s="171"/>
    </row>
    <row r="7" s="63" customFormat="1" ht="19.5" customHeight="1" spans="1:13">
      <c r="A7" s="70" t="s">
        <v>177</v>
      </c>
      <c r="B7" s="70">
        <v>82</v>
      </c>
      <c r="C7" s="70">
        <v>86</v>
      </c>
      <c r="D7" s="70">
        <v>90</v>
      </c>
      <c r="E7" s="70">
        <v>94</v>
      </c>
      <c r="F7" s="70">
        <v>99</v>
      </c>
      <c r="G7" s="70">
        <v>105</v>
      </c>
      <c r="H7" s="70"/>
      <c r="I7" s="78" t="s">
        <v>228</v>
      </c>
      <c r="J7" s="78" t="s">
        <v>228</v>
      </c>
      <c r="K7" s="78" t="s">
        <v>228</v>
      </c>
      <c r="L7" s="78" t="s">
        <v>228</v>
      </c>
      <c r="M7" s="171"/>
    </row>
    <row r="8" s="63" customFormat="1" ht="19.5" customHeight="1" spans="1:13">
      <c r="A8" s="70" t="s">
        <v>179</v>
      </c>
      <c r="B8" s="70">
        <v>90</v>
      </c>
      <c r="C8" s="70">
        <v>94</v>
      </c>
      <c r="D8" s="70">
        <v>98</v>
      </c>
      <c r="E8" s="70">
        <v>102</v>
      </c>
      <c r="F8" s="70">
        <v>107</v>
      </c>
      <c r="G8" s="70">
        <v>113</v>
      </c>
      <c r="H8" s="70"/>
      <c r="I8" s="78" t="s">
        <v>228</v>
      </c>
      <c r="J8" s="78" t="s">
        <v>223</v>
      </c>
      <c r="K8" s="78" t="s">
        <v>228</v>
      </c>
      <c r="L8" s="78" t="s">
        <v>296</v>
      </c>
      <c r="M8" s="171"/>
    </row>
    <row r="9" s="63" customFormat="1" ht="19.5" customHeight="1" spans="1:13">
      <c r="A9" s="70" t="s">
        <v>180</v>
      </c>
      <c r="B9" s="70">
        <v>35</v>
      </c>
      <c r="C9" s="70">
        <v>36</v>
      </c>
      <c r="D9" s="70">
        <v>37</v>
      </c>
      <c r="E9" s="70">
        <v>38</v>
      </c>
      <c r="F9" s="70">
        <v>39</v>
      </c>
      <c r="G9" s="70">
        <v>40.2</v>
      </c>
      <c r="H9" s="70"/>
      <c r="I9" s="78" t="s">
        <v>228</v>
      </c>
      <c r="J9" s="78" t="s">
        <v>222</v>
      </c>
      <c r="K9" s="78" t="s">
        <v>228</v>
      </c>
      <c r="L9" s="78" t="s">
        <v>228</v>
      </c>
      <c r="M9" s="171"/>
    </row>
    <row r="10" s="63" customFormat="1" ht="19.5" customHeight="1" spans="1:13">
      <c r="A10" s="70" t="s">
        <v>230</v>
      </c>
      <c r="B10" s="70">
        <v>16</v>
      </c>
      <c r="C10" s="70">
        <v>16.5</v>
      </c>
      <c r="D10" s="70">
        <v>17</v>
      </c>
      <c r="E10" s="70">
        <v>17.5</v>
      </c>
      <c r="F10" s="70">
        <v>18</v>
      </c>
      <c r="G10" s="70">
        <v>18.5</v>
      </c>
      <c r="H10" s="70"/>
      <c r="I10" s="79" t="s">
        <v>228</v>
      </c>
      <c r="J10" s="78" t="s">
        <v>297</v>
      </c>
      <c r="K10" s="79" t="s">
        <v>222</v>
      </c>
      <c r="L10" s="79" t="s">
        <v>298</v>
      </c>
      <c r="M10" s="171"/>
    </row>
    <row r="11" s="63" customFormat="1" ht="19.5" customHeight="1" spans="1:13">
      <c r="A11" s="70" t="s">
        <v>182</v>
      </c>
      <c r="B11" s="70">
        <v>15.6</v>
      </c>
      <c r="C11" s="70">
        <v>16.3</v>
      </c>
      <c r="D11" s="70">
        <v>17</v>
      </c>
      <c r="E11" s="70">
        <v>17.7</v>
      </c>
      <c r="F11" s="70">
        <v>18.4</v>
      </c>
      <c r="G11" s="70">
        <v>19.4</v>
      </c>
      <c r="H11" s="70"/>
      <c r="I11" s="79" t="s">
        <v>222</v>
      </c>
      <c r="J11" s="78" t="s">
        <v>231</v>
      </c>
      <c r="K11" s="79" t="s">
        <v>231</v>
      </c>
      <c r="L11" s="79" t="s">
        <v>231</v>
      </c>
      <c r="M11" s="172"/>
    </row>
    <row r="12" s="63" customFormat="1" ht="19.5" customHeight="1" spans="1:13">
      <c r="A12" s="70" t="s">
        <v>184</v>
      </c>
      <c r="B12" s="70">
        <v>15.1</v>
      </c>
      <c r="C12" s="70">
        <v>15.8</v>
      </c>
      <c r="D12" s="70">
        <v>16.5</v>
      </c>
      <c r="E12" s="70">
        <v>17.2</v>
      </c>
      <c r="F12" s="70">
        <v>17.9</v>
      </c>
      <c r="G12" s="70">
        <v>18.9</v>
      </c>
      <c r="H12" s="70"/>
      <c r="I12" s="79" t="s">
        <v>228</v>
      </c>
      <c r="J12" s="78" t="s">
        <v>299</v>
      </c>
      <c r="K12" s="79" t="s">
        <v>228</v>
      </c>
      <c r="L12" s="79" t="s">
        <v>231</v>
      </c>
      <c r="M12" s="173"/>
    </row>
    <row r="13" s="63" customFormat="1" ht="19.5" customHeight="1" spans="1:13">
      <c r="A13" s="70" t="s">
        <v>185</v>
      </c>
      <c r="B13" s="70">
        <v>18.7</v>
      </c>
      <c r="C13" s="70">
        <v>19.1</v>
      </c>
      <c r="D13" s="70">
        <v>19.5</v>
      </c>
      <c r="E13" s="70">
        <v>19.9</v>
      </c>
      <c r="F13" s="70">
        <v>20.3</v>
      </c>
      <c r="G13" s="70">
        <v>20.9</v>
      </c>
      <c r="H13" s="70"/>
      <c r="I13" s="79" t="s">
        <v>300</v>
      </c>
      <c r="J13" s="78" t="s">
        <v>228</v>
      </c>
      <c r="K13" s="79" t="s">
        <v>298</v>
      </c>
      <c r="L13" s="79" t="s">
        <v>301</v>
      </c>
      <c r="M13" s="173"/>
    </row>
    <row r="14" s="63" customFormat="1" ht="19.5" customHeight="1" spans="1:13">
      <c r="A14" s="70" t="s">
        <v>187</v>
      </c>
      <c r="B14" s="70">
        <v>10.1</v>
      </c>
      <c r="C14" s="70">
        <v>10.3</v>
      </c>
      <c r="D14" s="70">
        <v>10.5</v>
      </c>
      <c r="E14" s="70">
        <v>10.7</v>
      </c>
      <c r="F14" s="70">
        <v>10.9</v>
      </c>
      <c r="G14" s="70">
        <v>11.15</v>
      </c>
      <c r="H14" s="70"/>
      <c r="I14" s="79" t="s">
        <v>228</v>
      </c>
      <c r="J14" s="78" t="s">
        <v>228</v>
      </c>
      <c r="K14" s="79" t="s">
        <v>228</v>
      </c>
      <c r="L14" s="79" t="s">
        <v>228</v>
      </c>
      <c r="M14" s="172"/>
    </row>
    <row r="15" s="63" customFormat="1" ht="14.25" spans="1:13">
      <c r="A15" s="74" t="s">
        <v>189</v>
      </c>
      <c r="D15" s="75"/>
      <c r="E15" s="75"/>
      <c r="F15" s="75"/>
      <c r="G15" s="75"/>
      <c r="H15" s="75"/>
      <c r="I15" s="80"/>
      <c r="J15" s="80"/>
      <c r="K15" s="75"/>
      <c r="L15" s="75"/>
      <c r="M15" s="75"/>
    </row>
    <row r="16" s="63" customFormat="1" ht="14.25" spans="1:13">
      <c r="A16" s="63" t="s">
        <v>190</v>
      </c>
      <c r="D16" s="75"/>
      <c r="E16" s="75"/>
      <c r="F16" s="75"/>
      <c r="G16" s="75"/>
      <c r="H16" s="75"/>
      <c r="I16" s="80"/>
      <c r="J16" s="80"/>
      <c r="K16" s="75"/>
      <c r="L16" s="75"/>
      <c r="M16" s="75"/>
    </row>
    <row r="17" s="63" customFormat="1" ht="14.25" spans="1:13">
      <c r="A17" s="75"/>
      <c r="B17" s="75"/>
      <c r="C17" s="75"/>
      <c r="D17" s="75"/>
      <c r="E17" s="75"/>
      <c r="F17" s="75"/>
      <c r="G17" s="75"/>
      <c r="H17" s="75"/>
      <c r="I17" s="81" t="s">
        <v>302</v>
      </c>
      <c r="J17" s="81"/>
      <c r="K17" s="74" t="s">
        <v>192</v>
      </c>
      <c r="L17" s="74"/>
      <c r="M17" s="74" t="s">
        <v>193</v>
      </c>
    </row>
  </sheetData>
  <mergeCells count="8">
    <mergeCell ref="A1:M1"/>
    <mergeCell ref="B2:C2"/>
    <mergeCell ref="E2:G2"/>
    <mergeCell ref="J2:M2"/>
    <mergeCell ref="B3:G3"/>
    <mergeCell ref="I3:M3"/>
    <mergeCell ref="A3:A4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B3" sqref="B3:C3"/>
    </sheetView>
  </sheetViews>
  <sheetFormatPr defaultColWidth="10.1666666666667" defaultRowHeight="14.25"/>
  <cols>
    <col min="1" max="1" width="9.66666666666667" style="84" customWidth="1"/>
    <col min="2" max="2" width="11.1666666666667" style="84" customWidth="1"/>
    <col min="3" max="3" width="9.16666666666667" style="84" customWidth="1"/>
    <col min="4" max="4" width="9.5" style="84" customWidth="1"/>
    <col min="5" max="5" width="12.1" style="84" customWidth="1"/>
    <col min="6" max="6" width="10.3333333333333" style="84" customWidth="1"/>
    <col min="7" max="7" width="9.5" style="84" customWidth="1"/>
    <col min="8" max="8" width="9.16666666666667" style="84" customWidth="1"/>
    <col min="9" max="9" width="8.16666666666667" style="84" customWidth="1"/>
    <col min="10" max="10" width="10.5" style="84" customWidth="1"/>
    <col min="11" max="11" width="12.1666666666667" style="84" customWidth="1"/>
    <col min="12" max="16384" width="10.1666666666667" style="84"/>
  </cols>
  <sheetData>
    <row r="1" ht="26.25" spans="1:11">
      <c r="A1" s="85" t="s">
        <v>236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ht="15" spans="1:11">
      <c r="A2" s="86" t="s">
        <v>53</v>
      </c>
      <c r="B2" s="87" t="s">
        <v>195</v>
      </c>
      <c r="C2" s="87"/>
      <c r="D2" s="88" t="s">
        <v>61</v>
      </c>
      <c r="E2" s="89" t="s">
        <v>62</v>
      </c>
      <c r="F2" s="90" t="s">
        <v>238</v>
      </c>
      <c r="G2" s="91" t="s">
        <v>303</v>
      </c>
      <c r="H2" s="92"/>
      <c r="I2" s="125" t="s">
        <v>57</v>
      </c>
      <c r="J2" s="151" t="s">
        <v>56</v>
      </c>
      <c r="K2" s="152"/>
    </row>
    <row r="3" spans="1:11">
      <c r="A3" s="93" t="s">
        <v>74</v>
      </c>
      <c r="B3" s="94">
        <v>15262</v>
      </c>
      <c r="C3" s="94"/>
      <c r="D3" s="95" t="s">
        <v>241</v>
      </c>
      <c r="E3" s="96">
        <v>46113</v>
      </c>
      <c r="F3" s="97"/>
      <c r="G3" s="97"/>
      <c r="H3" s="98" t="s">
        <v>242</v>
      </c>
      <c r="I3" s="98"/>
      <c r="J3" s="98"/>
      <c r="K3" s="153"/>
    </row>
    <row r="4" spans="1:11">
      <c r="A4" s="99" t="s">
        <v>71</v>
      </c>
      <c r="B4" s="100">
        <v>3</v>
      </c>
      <c r="C4" s="101">
        <v>6</v>
      </c>
      <c r="D4" s="102" t="s">
        <v>243</v>
      </c>
      <c r="E4" s="97" t="s">
        <v>250</v>
      </c>
      <c r="F4" s="97"/>
      <c r="G4" s="97"/>
      <c r="H4" s="102" t="s">
        <v>245</v>
      </c>
      <c r="I4" s="102"/>
      <c r="J4" s="116" t="s">
        <v>65</v>
      </c>
      <c r="K4" s="154" t="s">
        <v>66</v>
      </c>
    </row>
    <row r="5" spans="1:11">
      <c r="A5" s="99" t="s">
        <v>246</v>
      </c>
      <c r="B5" s="94" t="s">
        <v>304</v>
      </c>
      <c r="C5" s="94"/>
      <c r="D5" s="95" t="s">
        <v>244</v>
      </c>
      <c r="E5" s="95" t="s">
        <v>248</v>
      </c>
      <c r="F5" s="95" t="s">
        <v>249</v>
      </c>
      <c r="G5" s="95" t="s">
        <v>250</v>
      </c>
      <c r="H5" s="102" t="s">
        <v>251</v>
      </c>
      <c r="I5" s="102"/>
      <c r="J5" s="116" t="s">
        <v>65</v>
      </c>
      <c r="K5" s="154" t="s">
        <v>66</v>
      </c>
    </row>
    <row r="6" ht="15" spans="1:11">
      <c r="A6" s="103" t="s">
        <v>252</v>
      </c>
      <c r="B6" s="104">
        <v>15262</v>
      </c>
      <c r="C6" s="105"/>
      <c r="D6" s="106" t="s">
        <v>253</v>
      </c>
      <c r="E6" s="107"/>
      <c r="F6" s="108">
        <v>13656</v>
      </c>
      <c r="G6" s="106"/>
      <c r="H6" s="109" t="s">
        <v>254</v>
      </c>
      <c r="I6" s="109"/>
      <c r="J6" s="122" t="s">
        <v>65</v>
      </c>
      <c r="K6" s="155" t="s">
        <v>66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255</v>
      </c>
      <c r="B8" s="90" t="s">
        <v>256</v>
      </c>
      <c r="C8" s="90" t="s">
        <v>257</v>
      </c>
      <c r="D8" s="90" t="s">
        <v>258</v>
      </c>
      <c r="E8" s="90" t="s">
        <v>259</v>
      </c>
      <c r="F8" s="90" t="s">
        <v>260</v>
      </c>
      <c r="G8" s="114" t="s">
        <v>305</v>
      </c>
      <c r="H8" s="115"/>
      <c r="I8" s="115"/>
      <c r="J8" s="115"/>
      <c r="K8" s="156"/>
    </row>
    <row r="9" spans="1:11">
      <c r="A9" s="99" t="s">
        <v>262</v>
      </c>
      <c r="B9" s="102"/>
      <c r="C9" s="116" t="s">
        <v>65</v>
      </c>
      <c r="D9" s="116" t="s">
        <v>66</v>
      </c>
      <c r="E9" s="95" t="s">
        <v>263</v>
      </c>
      <c r="F9" s="117" t="s">
        <v>264</v>
      </c>
      <c r="G9" s="118" t="s">
        <v>265</v>
      </c>
      <c r="H9" s="119"/>
      <c r="I9" s="119"/>
      <c r="J9" s="119"/>
      <c r="K9" s="157"/>
    </row>
    <row r="10" spans="1:11">
      <c r="A10" s="99" t="s">
        <v>266</v>
      </c>
      <c r="B10" s="102"/>
      <c r="C10" s="116" t="s">
        <v>65</v>
      </c>
      <c r="D10" s="116" t="s">
        <v>66</v>
      </c>
      <c r="E10" s="95" t="s">
        <v>267</v>
      </c>
      <c r="F10" s="117" t="s">
        <v>265</v>
      </c>
      <c r="G10" s="118" t="s">
        <v>268</v>
      </c>
      <c r="H10" s="119"/>
      <c r="I10" s="119"/>
      <c r="J10" s="119"/>
      <c r="K10" s="157"/>
    </row>
    <row r="11" spans="1:11">
      <c r="A11" s="120" t="s">
        <v>206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8"/>
    </row>
    <row r="12" spans="1:11">
      <c r="A12" s="93" t="s">
        <v>89</v>
      </c>
      <c r="B12" s="116" t="s">
        <v>85</v>
      </c>
      <c r="C12" s="116" t="s">
        <v>86</v>
      </c>
      <c r="D12" s="117"/>
      <c r="E12" s="95" t="s">
        <v>87</v>
      </c>
      <c r="F12" s="116" t="s">
        <v>85</v>
      </c>
      <c r="G12" s="116" t="s">
        <v>86</v>
      </c>
      <c r="H12" s="116"/>
      <c r="I12" s="95" t="s">
        <v>269</v>
      </c>
      <c r="J12" s="116" t="s">
        <v>85</v>
      </c>
      <c r="K12" s="154" t="s">
        <v>86</v>
      </c>
    </row>
    <row r="13" spans="1:11">
      <c r="A13" s="93" t="s">
        <v>92</v>
      </c>
      <c r="B13" s="116" t="s">
        <v>85</v>
      </c>
      <c r="C13" s="116" t="s">
        <v>86</v>
      </c>
      <c r="D13" s="117"/>
      <c r="E13" s="95" t="s">
        <v>97</v>
      </c>
      <c r="F13" s="116" t="s">
        <v>85</v>
      </c>
      <c r="G13" s="116" t="s">
        <v>86</v>
      </c>
      <c r="H13" s="116"/>
      <c r="I13" s="95" t="s">
        <v>270</v>
      </c>
      <c r="J13" s="116" t="s">
        <v>85</v>
      </c>
      <c r="K13" s="154" t="s">
        <v>86</v>
      </c>
    </row>
    <row r="14" ht="15" spans="1:11">
      <c r="A14" s="103" t="s">
        <v>271</v>
      </c>
      <c r="B14" s="122" t="s">
        <v>85</v>
      </c>
      <c r="C14" s="122" t="s">
        <v>86</v>
      </c>
      <c r="D14" s="107"/>
      <c r="E14" s="106" t="s">
        <v>272</v>
      </c>
      <c r="F14" s="122" t="s">
        <v>85</v>
      </c>
      <c r="G14" s="122" t="s">
        <v>86</v>
      </c>
      <c r="H14" s="122"/>
      <c r="I14" s="106" t="s">
        <v>273</v>
      </c>
      <c r="J14" s="122" t="s">
        <v>85</v>
      </c>
      <c r="K14" s="155" t="s">
        <v>86</v>
      </c>
    </row>
    <row r="15" ht="15" spans="1:11">
      <c r="A15" s="110" t="s">
        <v>189</v>
      </c>
      <c r="B15" s="123" t="s">
        <v>265</v>
      </c>
      <c r="C15" s="124"/>
      <c r="D15" s="111"/>
      <c r="E15" s="110"/>
      <c r="F15" s="124"/>
      <c r="G15" s="124"/>
      <c r="H15" s="124"/>
      <c r="I15" s="110"/>
      <c r="J15" s="124"/>
      <c r="K15" s="124"/>
    </row>
    <row r="16" s="82" customFormat="1" spans="1:11">
      <c r="A16" s="86" t="s">
        <v>274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9"/>
    </row>
    <row r="17" spans="1:11">
      <c r="A17" s="99" t="s">
        <v>275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60"/>
    </row>
    <row r="18" spans="1:11">
      <c r="A18" s="99" t="s">
        <v>276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60"/>
    </row>
    <row r="19" spans="1:11">
      <c r="A19" s="126" t="s">
        <v>306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1"/>
    </row>
    <row r="20" spans="1:11">
      <c r="A20" s="126" t="s">
        <v>307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61"/>
    </row>
    <row r="21" spans="1:11">
      <c r="A21" s="126" t="s">
        <v>308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61"/>
    </row>
    <row r="22" spans="1:11">
      <c r="A22" s="128"/>
      <c r="B22" s="119"/>
      <c r="C22" s="119"/>
      <c r="D22" s="119"/>
      <c r="E22" s="119"/>
      <c r="F22" s="119"/>
      <c r="G22" s="119"/>
      <c r="H22" s="119"/>
      <c r="I22" s="119"/>
      <c r="J22" s="119"/>
      <c r="K22" s="157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62"/>
    </row>
    <row r="24" spans="1:11">
      <c r="A24" s="99" t="s">
        <v>125</v>
      </c>
      <c r="B24" s="102"/>
      <c r="C24" s="116" t="s">
        <v>65</v>
      </c>
      <c r="D24" s="116" t="s">
        <v>66</v>
      </c>
      <c r="E24" s="98"/>
      <c r="F24" s="98"/>
      <c r="G24" s="98"/>
      <c r="H24" s="98"/>
      <c r="I24" s="98"/>
      <c r="J24" s="98"/>
      <c r="K24" s="153"/>
    </row>
    <row r="25" ht="15" spans="1:11">
      <c r="A25" s="131" t="s">
        <v>281</v>
      </c>
      <c r="B25" s="132" t="s">
        <v>265</v>
      </c>
      <c r="C25" s="133"/>
      <c r="D25" s="133"/>
      <c r="E25" s="133"/>
      <c r="F25" s="133"/>
      <c r="G25" s="133"/>
      <c r="H25" s="133"/>
      <c r="I25" s="133"/>
      <c r="J25" s="133"/>
      <c r="K25" s="163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282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56"/>
    </row>
    <row r="28" spans="1:11">
      <c r="A28" s="136" t="s">
        <v>309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4"/>
    </row>
    <row r="29" spans="1:11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65"/>
    </row>
    <row r="30" spans="1:11">
      <c r="A30" s="138" t="s">
        <v>310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5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5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5"/>
    </row>
    <row r="33" ht="23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5"/>
    </row>
    <row r="34" ht="23" customHeight="1" spans="1:11">
      <c r="A34" s="128"/>
      <c r="B34" s="119"/>
      <c r="C34" s="119"/>
      <c r="D34" s="119"/>
      <c r="E34" s="119"/>
      <c r="F34" s="119"/>
      <c r="G34" s="119"/>
      <c r="H34" s="119"/>
      <c r="I34" s="119"/>
      <c r="J34" s="119"/>
      <c r="K34" s="157"/>
    </row>
    <row r="35" ht="23" customHeight="1" spans="1:11">
      <c r="A35" s="140"/>
      <c r="B35" s="119"/>
      <c r="C35" s="119"/>
      <c r="D35" s="119"/>
      <c r="E35" s="119"/>
      <c r="F35" s="119"/>
      <c r="G35" s="119"/>
      <c r="H35" s="119"/>
      <c r="I35" s="119"/>
      <c r="J35" s="119"/>
      <c r="K35" s="157"/>
    </row>
    <row r="36" ht="23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6"/>
    </row>
    <row r="37" ht="18.75" customHeight="1" spans="1:11">
      <c r="A37" s="143" t="s">
        <v>286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7"/>
    </row>
    <row r="38" s="83" customFormat="1" ht="18.75" customHeight="1" spans="1:11">
      <c r="A38" s="99" t="s">
        <v>287</v>
      </c>
      <c r="B38" s="102"/>
      <c r="C38" s="102"/>
      <c r="D38" s="98" t="s">
        <v>288</v>
      </c>
      <c r="E38" s="98"/>
      <c r="F38" s="145" t="s">
        <v>289</v>
      </c>
      <c r="G38" s="146"/>
      <c r="H38" s="102" t="s">
        <v>290</v>
      </c>
      <c r="I38" s="102"/>
      <c r="J38" s="102" t="s">
        <v>291</v>
      </c>
      <c r="K38" s="160"/>
    </row>
    <row r="39" ht="18.75" customHeight="1" spans="1:13">
      <c r="A39" s="99" t="s">
        <v>189</v>
      </c>
      <c r="B39" s="147" t="s">
        <v>311</v>
      </c>
      <c r="C39" s="147"/>
      <c r="D39" s="147"/>
      <c r="E39" s="147"/>
      <c r="F39" s="147"/>
      <c r="G39" s="147"/>
      <c r="H39" s="147"/>
      <c r="I39" s="147"/>
      <c r="J39" s="147"/>
      <c r="K39" s="168"/>
      <c r="M39" s="83"/>
    </row>
    <row r="40" ht="31" customHeight="1" spans="1:11">
      <c r="A40" s="99"/>
      <c r="B40" s="102"/>
      <c r="C40" s="102"/>
      <c r="D40" s="102"/>
      <c r="E40" s="102"/>
      <c r="F40" s="102"/>
      <c r="G40" s="102"/>
      <c r="H40" s="102"/>
      <c r="I40" s="102"/>
      <c r="J40" s="102"/>
      <c r="K40" s="160"/>
    </row>
    <row r="41" ht="18.75" customHeight="1" spans="1:11">
      <c r="A41" s="99"/>
      <c r="B41" s="102"/>
      <c r="C41" s="102"/>
      <c r="D41" s="102"/>
      <c r="E41" s="102"/>
      <c r="F41" s="102"/>
      <c r="G41" s="102"/>
      <c r="H41" s="102"/>
      <c r="I41" s="102"/>
      <c r="J41" s="102"/>
      <c r="K41" s="160"/>
    </row>
    <row r="42" ht="32" customHeight="1" spans="1:11">
      <c r="A42" s="103" t="s">
        <v>141</v>
      </c>
      <c r="B42" s="108" t="s">
        <v>293</v>
      </c>
      <c r="C42" s="108"/>
      <c r="D42" s="106" t="s">
        <v>294</v>
      </c>
      <c r="E42" s="148" t="s">
        <v>312</v>
      </c>
      <c r="F42" s="106" t="s">
        <v>145</v>
      </c>
      <c r="G42" s="149">
        <v>46109</v>
      </c>
      <c r="H42" s="150" t="s">
        <v>146</v>
      </c>
      <c r="I42" s="150"/>
      <c r="J42" s="108" t="s">
        <v>147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246380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尾期2</vt:lpstr>
      <vt:lpstr>验货尺寸表（洗水）</vt:lpstr>
      <vt:lpstr>尾期1</vt:lpstr>
      <vt:lpstr>尾期验货尺寸表</vt:lpstr>
      <vt:lpstr>尾期 2</vt:lpstr>
      <vt:lpstr>尾期验货尺寸表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2026-04-16T02:33:40Z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</Properties>
</file>