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0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尾期2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<sst xmlns="http://schemas.openxmlformats.org/spreadsheetml/2006/main" count="1088" uniqueCount="483">
  <si>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</si>
  <si>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</si>
  <si>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</si>
  <si>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</si>
  <si>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</si>
  <si>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</si>
  <si>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</si>
  <si>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</si>
  <si>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</si>
  <si>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</si>
  <si>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</si>
  <si>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</si>
  <si>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</si>
  <si>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</si>
  <si>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</si>
  <si>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</si>
  <si>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</si>
  <si>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</si>
  <si>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</si>
  <si>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</si>
  <si>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</si>
  <si>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</si>
  <si>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</si>
  <si>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</si>
  <si>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</si>
  <si>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</si>
  <si>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</si>
  <si>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</si>
  <si>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</si>
  <si>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</si>
  <si>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</si>
  <si>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</si>
  <si>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</si>
  <si>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</si>
  <si>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</si>
  <si>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</si>
  <si>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</si>
  <si>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</si>
  <si>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</si>
  <si>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</si>
  <si>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</si>
  <si>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</si>
  <si>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</si>
  <si>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</si>
  <si>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</si>
  <si>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</si>
  <si>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</si>
  <si>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</si>
  <si>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</si>
  <si>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</si>
  <si>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</si>
  <si>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</si>
  <si>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</si>
  <si>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</si>
  <si>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</si>
  <si>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</si>
  <si>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</si>
  <si>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</si>
  <si>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</si>
  <si>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</si>
  <si>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</si>
  <si>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</si>
  <si>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TAFFCN92856</t>
  </si>
  <si>
    <t>合同交期</t>
  </si>
  <si>
    <t>2025/7/8（美妙直发）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</si>
  <si>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</si>
  <si>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</si>
  <si>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</si>
  <si>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</si>
  <si>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</si>
  <si>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</si>
  <si>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</si>
  <si>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</si>
  <si>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</si>
  <si>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</si>
  <si>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</si>
  <si>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</si>
  <si>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</si>
  <si>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</si>
  <si>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CGDD25043000041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</si>
  <si>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</si>
  <si>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</si>
  <si>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</si>
  <si>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</si>
  <si>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</si>
  <si>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</si>
  <si>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</si>
  <si>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</si>
  <si>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</si>
  <si>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</si>
  <si>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</si>
  <si>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</si>
  <si>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</si>
  <si>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</si>
  <si>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</si>
  <si>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</si>
  <si>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</si>
  <si>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</si>
  <si>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</si>
  <si>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</si>
  <si>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</si>
  <si>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</si>
  <si>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</si>
  <si>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</si>
  <si>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</si>
  <si>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</si>
  <si>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</si>
  <si>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</si>
  <si>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</si>
  <si>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</si>
  <si>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S-155/84B</t>
  </si>
  <si>
    <t>M-160/88B</t>
  </si>
  <si>
    <t>L-165/92B</t>
  </si>
  <si>
    <t>XL-170/96B</t>
  </si>
  <si>
    <t>XXL-175/100B</t>
  </si>
  <si>
    <t>未裁齐原因</t>
  </si>
  <si>
    <t>寂静紫 E91X</t>
  </si>
  <si>
    <t>极地白 G89X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</si>
  <si>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</si>
  <si>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 E91X S-155/84B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</si>
  <si>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</si>
  <si>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</si>
  <si>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</si>
  <si>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</si>
  <si>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</si>
  <si>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</si>
  <si>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1.领子打扭、领高宽度不一，领缝不圆顺，肩缝位置左右不一，压领缝头外涌。</t>
  </si>
  <si>
    <t>2.领缝错位；前中顶端左右高度不一。</t>
  </si>
  <si>
    <t>3.前中压线宽度不一，不顺直；包边打扭，底襟打扭。</t>
  </si>
  <si>
    <t>4.斗布不平，打扭；合缝线迹不好。</t>
  </si>
  <si>
    <t>5.内缝包边与合缝线间距不一致；袖笼左右不对称；后背两侧绗线位置左右不对称。</t>
  </si>
  <si>
    <t>6.底边打扭；前门底边压线上翘；弹力绳偏长露出底边；穿卡扣的织带偏长。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</si>
  <si>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</si>
  <si>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</si>
  <si>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</si>
  <si>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</si>
  <si>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</si>
  <si>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</si>
  <si>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</si>
  <si>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</si>
  <si>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</si>
  <si>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技术部</t>
  </si>
  <si>
    <t>检验担当</t>
  </si>
  <si>
    <t>傅荣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</si>
  <si>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</si>
  <si>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</si>
  <si>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</si>
  <si>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</si>
  <si>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</si>
  <si>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</si>
  <si>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</si>
  <si>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</si>
  <si>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</si>
  <si>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</si>
  <si>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</si>
  <si>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</si>
  <si>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</si>
  <si>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</si>
  <si>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</si>
  <si>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155/84B</t>
  </si>
  <si>
    <t>160/88B</t>
  </si>
  <si>
    <t>165/92B</t>
  </si>
  <si>
    <t>170/96B</t>
  </si>
  <si>
    <t>175/100B</t>
  </si>
  <si>
    <t>S 155/84B</t>
  </si>
  <si>
    <t>后中长</t>
  </si>
  <si>
    <t>+1.5</t>
  </si>
  <si>
    <t>+1</t>
  </si>
  <si>
    <t>前中长</t>
  </si>
  <si>
    <t>-0.5</t>
  </si>
  <si>
    <t>-1</t>
  </si>
  <si>
    <t>胸围</t>
  </si>
  <si>
    <t>0</t>
  </si>
  <si>
    <t>腰围</t>
  </si>
  <si>
    <t>+0.5</t>
  </si>
  <si>
    <t>摆围</t>
  </si>
  <si>
    <t>肩宽</t>
  </si>
  <si>
    <t>领高</t>
  </si>
  <si>
    <t>下领围</t>
  </si>
  <si>
    <t>插手袋长</t>
  </si>
  <si>
    <t>充绒量</t>
  </si>
  <si>
    <t>洗标标注</t>
  </si>
  <si>
    <t>备注：</t>
  </si>
  <si>
    <t xml:space="preserve">     初期请洗测2-3件，有问题的另加测量数量。</t>
  </si>
  <si>
    <t>验货时间：6/5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</si>
  <si>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</si>
  <si>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</si>
  <si>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</si>
  <si>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</si>
  <si>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</si>
  <si>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</si>
  <si>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</si>
  <si>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</si>
  <si>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</si>
  <si>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</si>
  <si>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</si>
  <si>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</si>
  <si>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</si>
  <si>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</si>
  <si>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</si>
  <si>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</si>
  <si>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</si>
  <si>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</si>
  <si>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</si>
  <si>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</si>
  <si>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</si>
  <si>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</si>
  <si>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</si>
  <si>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</si>
  <si>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</si>
  <si>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</si>
  <si>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</si>
  <si>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</si>
  <si>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</si>
  <si>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</si>
  <si>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</si>
  <si>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</si>
  <si>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</si>
  <si>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</si>
  <si>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</si>
  <si>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</si>
  <si>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</si>
  <si>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</si>
  <si>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</si>
  <si>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</si>
  <si>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</si>
  <si>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</si>
  <si>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</si>
  <si>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</si>
  <si>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</si>
  <si>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</si>
  <si>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</si>
  <si>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</si>
  <si>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</si>
  <si>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</si>
  <si>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</si>
  <si>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</si>
  <si>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</si>
  <si>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</si>
  <si>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</si>
  <si>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</si>
  <si>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</si>
  <si>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</si>
  <si>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</si>
  <si>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</si>
  <si>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</si>
  <si>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</si>
  <si>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</si>
  <si>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</si>
  <si>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</si>
  <si>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</si>
  <si>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</si>
  <si>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</si>
  <si>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</si>
  <si>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</si>
  <si>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</si>
  <si>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</si>
  <si>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</si>
  <si>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</si>
  <si>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</si>
  <si>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</si>
  <si>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</si>
  <si>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</si>
  <si>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</si>
  <si>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</si>
  <si>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</si>
  <si>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</si>
  <si>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</si>
  <si>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</si>
  <si>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</si>
  <si>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</si>
  <si>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</si>
  <si>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</si>
  <si>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</si>
  <si>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</si>
  <si>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</si>
  <si>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</si>
  <si>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</si>
  <si>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</si>
  <si>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</si>
  <si>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</si>
  <si>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</si>
  <si>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</si>
  <si>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</si>
  <si>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</si>
  <si>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</si>
  <si>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</si>
  <si>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</si>
  <si>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</si>
  <si>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</si>
  <si>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</si>
  <si>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</si>
  <si>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</si>
  <si>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</si>
  <si>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</si>
  <si>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</si>
  <si>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</si>
  <si>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</si>
  <si>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</si>
  <si>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</si>
  <si>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</si>
  <si>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</si>
  <si>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</si>
  <si>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</si>
  <si>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</si>
  <si>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</si>
  <si>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</si>
  <si>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</si>
  <si>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</si>
  <si>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</si>
  <si>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</si>
  <si>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</si>
  <si>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</si>
  <si>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</si>
  <si>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</si>
  <si>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</si>
  <si>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</si>
  <si>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</si>
  <si>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</si>
  <si>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</si>
  <si>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</si>
  <si>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</si>
  <si>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</si>
  <si>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</si>
  <si>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</si>
  <si>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</si>
  <si>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</si>
  <si>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</si>
  <si>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采购凭证编号：CGDD25043000041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</si>
  <si>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</si>
  <si>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</si>
  <si>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</si>
  <si>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</si>
  <si>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</si>
  <si>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</si>
  <si>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</si>
  <si>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</si>
  <si>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</si>
  <si>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</si>
  <si>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</si>
  <si>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</si>
  <si>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</si>
  <si>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</si>
  <si>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</si>
  <si>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 E91X：S-5件，M-15件，L-15件，XL-15件，XXL-10件</t>
  </si>
  <si>
    <t>极地白 G89X：S-5件，M-15件，L-15件，XL-15件，XXL-10件</t>
  </si>
  <si>
    <t>情况说明：</t>
  </si>
  <si>
    <t xml:space="preserve">【问题点描述】  </t>
  </si>
  <si>
    <t>1.包边毛漏，2件。</t>
  </si>
  <si>
    <t>2.线毛，2件。</t>
  </si>
  <si>
    <t>3.脏污，2件。</t>
  </si>
  <si>
    <t>4.针洞，1件。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</si>
  <si>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</si>
  <si>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</si>
  <si>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</si>
  <si>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</si>
  <si>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</si>
  <si>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</si>
  <si>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</si>
  <si>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生产部</t>
  </si>
  <si>
    <t>检验人</t>
  </si>
  <si>
    <t>王蕾</t>
  </si>
  <si>
    <t>极地白</t>
  </si>
  <si>
    <t>寂静紫</t>
  </si>
  <si>
    <t>+1/0/+0.5</t>
  </si>
  <si>
    <t>+0.9/+1/0</t>
  </si>
  <si>
    <t>+0.5/0/+0.5</t>
  </si>
  <si>
    <t>+0.7/+0.5/0</t>
  </si>
  <si>
    <t>0/0/0</t>
  </si>
  <si>
    <t>0/0/+0.5</t>
  </si>
  <si>
    <t>+0.5/+0.5/+0.5</t>
  </si>
  <si>
    <t>+0.5/0/+1</t>
  </si>
  <si>
    <t>+1/+0.5/0</t>
  </si>
  <si>
    <t>+0.5/+1/+1</t>
  </si>
  <si>
    <t>+0.5/+1/+0.5</t>
  </si>
  <si>
    <t>0/+0.5/0</t>
  </si>
  <si>
    <t>+0.5/+0.5/0</t>
  </si>
  <si>
    <t>+0.5/0/0</t>
  </si>
  <si>
    <t>+0.5/+1/0</t>
  </si>
  <si>
    <t>+1/+0.5/+0.5</t>
  </si>
  <si>
    <t>0/+0.5/+1</t>
  </si>
  <si>
    <t>0/+0.5/+0.5</t>
  </si>
  <si>
    <t>+1/+1/+1</t>
  </si>
  <si>
    <t xml:space="preserve">     齐色齐码各2-3件，有问题的另加测量数量。</t>
  </si>
  <si>
    <t>验货时间：6/29</t>
  </si>
  <si>
    <t>二次</t>
  </si>
  <si>
    <t>采购凭证编号：CGDD24112100028</t>
  </si>
  <si>
    <t>①成品完成比例（%）：95%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</si>
  <si>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</si>
  <si>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</si>
  <si>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</si>
  <si>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</si>
  <si>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</si>
  <si>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</si>
  <si>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</si>
  <si>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</si>
  <si>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服装QC部门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</si>
  <si>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</si>
  <si>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</si>
  <si>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</si>
  <si>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</si>
  <si>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</si>
  <si>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</si>
  <si>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</si>
  <si>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</si>
  <si>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</si>
  <si>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</si>
  <si>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</si>
  <si>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</si>
  <si>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</si>
  <si>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</si>
  <si>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</si>
  <si>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</si>
  <si>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</si>
  <si>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7378#</t>
  </si>
  <si>
    <t>420T尼丝纺</t>
  </si>
  <si>
    <t>青岛锦瑞麟</t>
  </si>
  <si>
    <t>合格</t>
  </si>
  <si>
    <t>YES</t>
  </si>
  <si>
    <t>1242#</t>
  </si>
  <si>
    <t>制表时间：5/19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</si>
  <si>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</si>
  <si>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</si>
  <si>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</si>
  <si>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</si>
  <si>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</si>
  <si>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</si>
  <si>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</si>
  <si>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</si>
  <si>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</si>
  <si>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</si>
  <si>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径向：-1.5 纬向：-1</t>
  </si>
  <si>
    <t>制表时间：5/21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</si>
  <si>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</si>
  <si>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</si>
  <si>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</si>
  <si>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</si>
  <si>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</si>
  <si>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</si>
  <si>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</si>
  <si>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</si>
  <si>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</si>
  <si>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</si>
  <si>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</si>
  <si>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</si>
  <si>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</si>
  <si>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</si>
  <si>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</si>
  <si>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</si>
  <si>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</si>
  <si>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</si>
  <si>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</si>
  <si>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</si>
  <si>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</si>
  <si>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</si>
  <si>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</si>
  <si>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</si>
  <si>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</si>
  <si>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</si>
  <si>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</si>
  <si>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</si>
  <si>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</si>
  <si>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</si>
  <si>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</si>
  <si>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</si>
  <si>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</si>
  <si>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</si>
  <si>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</si>
  <si>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</si>
  <si>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t>洗测2次</t>
  </si>
  <si>
    <t>洗测3次</t>
  </si>
  <si>
    <t>洗测4次</t>
  </si>
  <si>
    <t>洗测5次</t>
  </si>
  <si>
    <t>制表时间：5/24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</si>
  <si>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</si>
  <si>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</si>
  <si>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</si>
  <si>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</si>
  <si>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</si>
  <si>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BB00011</t>
  </si>
  <si>
    <t>XJ00002</t>
  </si>
  <si>
    <t>ZD00014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</si>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</sst>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8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3" applyNumberFormat="0" applyAlignment="0" applyProtection="0">
      <alignment vertical="center"/>
    </xf>
    <xf numFmtId="0" fontId="52" fillId="9" borderId="84" applyNumberFormat="0" applyAlignment="0" applyProtection="0">
      <alignment vertical="center"/>
    </xf>
    <xf numFmtId="0" fontId="53" fillId="9" borderId="83" applyNumberFormat="0" applyAlignment="0" applyProtection="0">
      <alignment vertical="center"/>
    </xf>
    <xf numFmtId="0" fontId="54" fillId="10" borderId="85" applyNumberFormat="0" applyAlignment="0" applyProtection="0">
      <alignment vertical="center"/>
    </xf>
    <xf numFmtId="0" fontId="55" fillId="0" borderId="86" applyNumberFormat="0" applyFill="0" applyAlignment="0" applyProtection="0">
      <alignment vertical="center"/>
    </xf>
    <xf numFmtId="0" fontId="56" fillId="0" borderId="87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42" fillId="0" borderId="0"/>
  </cellStyleXfs>
  <cellXfs count="4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0" borderId="0" xfId="49" applyFill="1" applyAlignment="1">
      <alignment horizontal="left" vertical="center"/>
    </xf>
    <xf numFmtId="0" fontId="13" fillId="0" borderId="16" xfId="49" applyFont="1" applyFill="1" applyBorder="1" applyAlignment="1">
      <alignment horizontal="center" vertical="top"/>
    </xf>
    <xf numFmtId="0" fontId="14" fillId="0" borderId="17" xfId="49" applyFont="1" applyFill="1" applyBorder="1" applyAlignment="1">
      <alignment horizontal="left" vertical="center"/>
    </xf>
    <xf numFmtId="0" fontId="15" fillId="0" borderId="18" xfId="49" applyFont="1" applyBorder="1" applyAlignment="1">
      <alignment horizontal="center" vertical="center"/>
    </xf>
    <xf numFmtId="0" fontId="14" fillId="0" borderId="19" xfId="49" applyFont="1" applyFill="1" applyBorder="1" applyAlignment="1">
      <alignment horizontal="center" vertical="center"/>
    </xf>
    <xf numFmtId="0" fontId="16" fillId="0" borderId="19" xfId="49" applyFont="1" applyFill="1" applyBorder="1" applyAlignment="1">
      <alignment vertical="center"/>
    </xf>
    <xf numFmtId="0" fontId="14" fillId="0" borderId="19" xfId="49" applyFont="1" applyFill="1" applyBorder="1" applyAlignment="1">
      <alignment vertical="center"/>
    </xf>
    <xf numFmtId="0" fontId="15" fillId="0" borderId="20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4" fillId="0" borderId="22" xfId="49" applyFont="1" applyFill="1" applyBorder="1" applyAlignment="1">
      <alignment vertical="center"/>
    </xf>
    <xf numFmtId="0" fontId="15" fillId="0" borderId="23" xfId="49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vertical="center"/>
    </xf>
    <xf numFmtId="58" fontId="16" fillId="0" borderId="23" xfId="49" applyNumberFormat="1" applyFont="1" applyFill="1" applyBorder="1" applyAlignment="1">
      <alignment horizontal="center" vertical="center"/>
    </xf>
    <xf numFmtId="0" fontId="16" fillId="0" borderId="23" xfId="49" applyFont="1" applyFill="1" applyBorder="1" applyAlignment="1">
      <alignment horizontal="center" vertical="center"/>
    </xf>
    <xf numFmtId="0" fontId="14" fillId="0" borderId="23" xfId="49" applyFont="1" applyFill="1" applyBorder="1" applyAlignment="1">
      <alignment horizontal="center" vertical="center"/>
    </xf>
    <xf numFmtId="0" fontId="14" fillId="0" borderId="22" xfId="49" applyFont="1" applyFill="1" applyBorder="1" applyAlignment="1">
      <alignment horizontal="left" vertical="center"/>
    </xf>
    <xf numFmtId="0" fontId="15" fillId="0" borderId="23" xfId="49" applyFont="1" applyFill="1" applyBorder="1" applyAlignment="1">
      <alignment horizontal="right" vertical="center"/>
    </xf>
    <xf numFmtId="0" fontId="14" fillId="0" borderId="23" xfId="49" applyFont="1" applyFill="1" applyBorder="1" applyAlignment="1">
      <alignment horizontal="left" vertical="center"/>
    </xf>
    <xf numFmtId="0" fontId="14" fillId="0" borderId="24" xfId="49" applyFont="1" applyFill="1" applyBorder="1" applyAlignment="1">
      <alignment vertical="center"/>
    </xf>
    <xf numFmtId="0" fontId="15" fillId="0" borderId="25" xfId="49" applyFont="1" applyFill="1" applyBorder="1" applyAlignment="1">
      <alignment horizontal="right" vertical="center"/>
    </xf>
    <xf numFmtId="0" fontId="14" fillId="0" borderId="25" xfId="49" applyFont="1" applyFill="1" applyBorder="1" applyAlignment="1">
      <alignment vertical="center"/>
    </xf>
    <xf numFmtId="0" fontId="17" fillId="0" borderId="25" xfId="49" applyFont="1" applyFill="1" applyBorder="1" applyAlignment="1">
      <alignment vertical="center"/>
    </xf>
    <xf numFmtId="0" fontId="16" fillId="0" borderId="25" xfId="49" applyFont="1" applyFill="1" applyBorder="1" applyAlignment="1">
      <alignment horizontal="left" vertical="center"/>
    </xf>
    <xf numFmtId="0" fontId="14" fillId="0" borderId="25" xfId="49" applyFont="1" applyFill="1" applyBorder="1" applyAlignment="1">
      <alignment horizontal="left" vertical="center"/>
    </xf>
    <xf numFmtId="0" fontId="14" fillId="0" borderId="0" xfId="49" applyFont="1" applyFill="1" applyBorder="1" applyAlignment="1">
      <alignment vertical="center"/>
    </xf>
    <xf numFmtId="0" fontId="17" fillId="0" borderId="0" xfId="49" applyFont="1" applyFill="1" applyBorder="1" applyAlignment="1">
      <alignment vertical="center"/>
    </xf>
    <xf numFmtId="0" fontId="17" fillId="0" borderId="0" xfId="49" applyFont="1" applyFill="1" applyAlignment="1">
      <alignment horizontal="left" vertical="center"/>
    </xf>
    <xf numFmtId="0" fontId="14" fillId="0" borderId="17" xfId="49" applyFont="1" applyFill="1" applyBorder="1" applyAlignment="1">
      <alignment vertical="center"/>
    </xf>
    <xf numFmtId="0" fontId="14" fillId="0" borderId="26" xfId="49" applyFont="1" applyFill="1" applyBorder="1" applyAlignment="1">
      <alignment horizontal="left" vertical="center"/>
    </xf>
    <xf numFmtId="0" fontId="14" fillId="0" borderId="27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horizontal="left" vertical="center"/>
    </xf>
    <xf numFmtId="0" fontId="14" fillId="0" borderId="19" xfId="49" applyFont="1" applyFill="1" applyBorder="1" applyAlignment="1">
      <alignment horizontal="left" vertical="center"/>
    </xf>
    <xf numFmtId="0" fontId="16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 wrapText="1"/>
    </xf>
    <xf numFmtId="0" fontId="17" fillId="0" borderId="23" xfId="49" applyFont="1" applyFill="1" applyBorder="1" applyAlignment="1">
      <alignment horizontal="left" vertical="center" wrapText="1"/>
    </xf>
    <xf numFmtId="0" fontId="14" fillId="0" borderId="24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center" vertical="center"/>
    </xf>
    <xf numFmtId="0" fontId="14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2" fillId="0" borderId="30" xfId="49" applyFont="1" applyFill="1" applyBorder="1" applyAlignment="1">
      <alignment horizontal="left" vertical="center"/>
    </xf>
    <xf numFmtId="0" fontId="12" fillId="0" borderId="29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16" fillId="0" borderId="25" xfId="49" applyFont="1" applyFill="1" applyBorder="1" applyAlignment="1">
      <alignment horizontal="center" vertical="center"/>
    </xf>
    <xf numFmtId="0" fontId="16" fillId="0" borderId="25" xfId="49" applyFont="1" applyFill="1" applyBorder="1" applyAlignment="1">
      <alignment vertical="center"/>
    </xf>
    <xf numFmtId="58" fontId="16" fillId="0" borderId="25" xfId="49" applyNumberFormat="1" applyFont="1" applyFill="1" applyBorder="1" applyAlignment="1">
      <alignment vertical="center"/>
    </xf>
    <xf numFmtId="0" fontId="14" fillId="0" borderId="25" xfId="49" applyFont="1" applyFill="1" applyBorder="1" applyAlignment="1">
      <alignment horizontal="center" vertical="center"/>
    </xf>
    <xf numFmtId="0" fontId="16" fillId="0" borderId="26" xfId="49" applyFont="1" applyFill="1" applyBorder="1" applyAlignment="1">
      <alignment horizontal="center" vertical="center"/>
    </xf>
    <xf numFmtId="0" fontId="17" fillId="0" borderId="36" xfId="49" applyFont="1" applyFill="1" applyBorder="1" applyAlignment="1">
      <alignment horizontal="center" vertical="center"/>
    </xf>
    <xf numFmtId="0" fontId="14" fillId="0" borderId="37" xfId="49" applyFont="1" applyFill="1" applyBorder="1" applyAlignment="1">
      <alignment horizontal="center" vertical="center"/>
    </xf>
    <xf numFmtId="0" fontId="17" fillId="0" borderId="37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4" fillId="0" borderId="37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 wrapText="1"/>
    </xf>
    <xf numFmtId="0" fontId="19" fillId="0" borderId="38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12" fillId="0" borderId="39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center" vertical="center"/>
    </xf>
    <xf numFmtId="0" fontId="22" fillId="3" borderId="0" xfId="50" applyFont="1" applyFill="1"/>
    <xf numFmtId="49" fontId="22" fillId="3" borderId="0" xfId="50" applyNumberFormat="1" applyFont="1" applyFill="1"/>
    <xf numFmtId="0" fontId="23" fillId="3" borderId="0" xfId="50" applyFont="1" applyFill="1" applyBorder="1" applyAlignment="1">
      <alignment horizontal="center"/>
    </xf>
    <xf numFmtId="0" fontId="22" fillId="3" borderId="0" xfId="50" applyFont="1" applyFill="1" applyBorder="1" applyAlignment="1">
      <alignment horizontal="center"/>
    </xf>
    <xf numFmtId="0" fontId="20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20" fillId="3" borderId="2" xfId="49" applyFont="1" applyFill="1" applyBorder="1" applyAlignment="1">
      <alignment vertical="center"/>
    </xf>
    <xf numFmtId="0" fontId="22" fillId="3" borderId="2" xfId="50" applyFont="1" applyFill="1" applyBorder="1" applyAlignment="1">
      <alignment horizontal="center"/>
    </xf>
    <xf numFmtId="49" fontId="23" fillId="3" borderId="2" xfId="49" applyNumberFormat="1" applyFont="1" applyFill="1" applyBorder="1" applyAlignment="1">
      <alignment horizontal="left" vertical="center"/>
    </xf>
    <xf numFmtId="0" fontId="20" fillId="3" borderId="2" xfId="50" applyFont="1" applyFill="1" applyBorder="1" applyAlignment="1" applyProtection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49" fontId="23" fillId="3" borderId="2" xfId="5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left"/>
    </xf>
    <xf numFmtId="177" fontId="27" fillId="3" borderId="2" xfId="52" applyNumberFormat="1" applyFont="1" applyFill="1" applyBorder="1" applyAlignment="1">
      <alignment horizontal="center"/>
    </xf>
    <xf numFmtId="177" fontId="26" fillId="3" borderId="2" xfId="0" applyNumberFormat="1" applyFont="1" applyFill="1" applyBorder="1" applyAlignment="1">
      <alignment horizontal="center"/>
    </xf>
    <xf numFmtId="0" fontId="27" fillId="3" borderId="2" xfId="52" applyFont="1" applyFill="1" applyBorder="1" applyAlignment="1">
      <alignment horizontal="center"/>
    </xf>
    <xf numFmtId="49" fontId="22" fillId="3" borderId="2" xfId="51" applyNumberFormat="1" applyFont="1" applyFill="1" applyBorder="1" applyAlignment="1">
      <alignment horizontal="center" vertical="center"/>
    </xf>
    <xf numFmtId="0" fontId="23" fillId="3" borderId="0" xfId="50" applyFont="1" applyFill="1"/>
    <xf numFmtId="0" fontId="0" fillId="3" borderId="0" xfId="51" applyFont="1" applyFill="1">
      <alignment vertical="center"/>
    </xf>
    <xf numFmtId="49" fontId="0" fillId="3" borderId="0" xfId="51" applyNumberFormat="1" applyFont="1" applyFill="1">
      <alignment vertical="center"/>
    </xf>
    <xf numFmtId="49" fontId="23" fillId="3" borderId="0" xfId="50" applyNumberFormat="1" applyFont="1" applyFill="1"/>
    <xf numFmtId="49" fontId="12" fillId="3" borderId="2" xfId="49" applyNumberFormat="1" applyFont="1" applyFill="1" applyBorder="1" applyAlignment="1">
      <alignment horizontal="center" vertical="center"/>
    </xf>
    <xf numFmtId="49" fontId="28" fillId="0" borderId="2" xfId="53" applyNumberFormat="1" applyFont="1" applyBorder="1">
      <alignment vertical="center"/>
    </xf>
    <xf numFmtId="49" fontId="29" fillId="3" borderId="2" xfId="51" applyNumberFormat="1" applyFont="1" applyFill="1" applyBorder="1" applyAlignment="1">
      <alignment horizontal="center" vertical="center"/>
    </xf>
    <xf numFmtId="0" fontId="12" fillId="0" borderId="0" xfId="49" applyFill="1" applyBorder="1" applyAlignment="1">
      <alignment horizontal="left" vertical="center"/>
    </xf>
    <xf numFmtId="0" fontId="12" fillId="0" borderId="0" xfId="49" applyFont="1" applyFill="1" applyAlignment="1">
      <alignment horizontal="left" vertical="center"/>
    </xf>
    <xf numFmtId="0" fontId="27" fillId="0" borderId="18" xfId="49" applyFont="1" applyBorder="1" applyAlignment="1">
      <alignment horizontal="center" vertical="center"/>
    </xf>
    <xf numFmtId="0" fontId="17" fillId="0" borderId="19" xfId="49" applyFont="1" applyFill="1" applyBorder="1" applyAlignment="1">
      <alignment vertical="center"/>
    </xf>
    <xf numFmtId="0" fontId="27" fillId="0" borderId="20" xfId="49" applyFont="1" applyBorder="1" applyAlignment="1">
      <alignment horizontal="center" vertical="center"/>
    </xf>
    <xf numFmtId="0" fontId="27" fillId="0" borderId="21" xfId="49" applyFont="1" applyBorder="1" applyAlignment="1">
      <alignment horizontal="center" vertical="center"/>
    </xf>
    <xf numFmtId="0" fontId="27" fillId="0" borderId="23" xfId="49" applyFont="1" applyFill="1" applyBorder="1" applyAlignment="1">
      <alignment horizontal="center" vertical="center"/>
    </xf>
    <xf numFmtId="58" fontId="17" fillId="0" borderId="23" xfId="49" applyNumberFormat="1" applyFont="1" applyFill="1" applyBorder="1" applyAlignment="1">
      <alignment horizontal="center" vertical="center"/>
    </xf>
    <xf numFmtId="0" fontId="17" fillId="0" borderId="23" xfId="49" applyFont="1" applyFill="1" applyBorder="1" applyAlignment="1">
      <alignment horizontal="center" vertical="center"/>
    </xf>
    <xf numFmtId="0" fontId="27" fillId="0" borderId="25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2" fillId="0" borderId="25" xfId="49" applyFont="1" applyFill="1" applyBorder="1" applyAlignment="1">
      <alignment horizontal="left" vertical="center"/>
    </xf>
    <xf numFmtId="0" fontId="12" fillId="0" borderId="25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center" vertical="center"/>
    </xf>
    <xf numFmtId="58" fontId="17" fillId="0" borderId="25" xfId="49" applyNumberFormat="1" applyFont="1" applyFill="1" applyBorder="1" applyAlignment="1">
      <alignment vertical="center"/>
    </xf>
    <xf numFmtId="0" fontId="17" fillId="0" borderId="26" xfId="49" applyFont="1" applyFill="1" applyBorder="1" applyAlignment="1">
      <alignment horizontal="center" vertical="center"/>
    </xf>
    <xf numFmtId="0" fontId="12" fillId="0" borderId="38" xfId="49" applyFont="1" applyFill="1" applyBorder="1" applyAlignment="1">
      <alignment horizontal="left" vertical="center"/>
    </xf>
    <xf numFmtId="0" fontId="23" fillId="3" borderId="2" xfId="49" applyFont="1" applyFill="1" applyBorder="1" applyAlignment="1">
      <alignment horizontal="left" vertical="center"/>
    </xf>
    <xf numFmtId="0" fontId="19" fillId="3" borderId="2" xfId="49" applyFont="1" applyFill="1" applyBorder="1" applyAlignment="1">
      <alignment horizontal="center" vertical="center"/>
    </xf>
    <xf numFmtId="0" fontId="23" fillId="3" borderId="2" xfId="49" applyFont="1" applyFill="1" applyBorder="1" applyAlignment="1">
      <alignment vertical="center"/>
    </xf>
    <xf numFmtId="0" fontId="22" fillId="3" borderId="42" xfId="50" applyFont="1" applyFill="1" applyBorder="1" applyAlignment="1">
      <alignment horizontal="center"/>
    </xf>
    <xf numFmtId="0" fontId="23" fillId="3" borderId="2" xfId="50" applyFont="1" applyFill="1" applyBorder="1" applyAlignment="1" applyProtection="1">
      <alignment horizontal="center" vertical="center"/>
    </xf>
    <xf numFmtId="0" fontId="23" fillId="3" borderId="2" xfId="50" applyFont="1" applyFill="1" applyBorder="1" applyAlignment="1">
      <alignment horizontal="center" vertical="center"/>
    </xf>
    <xf numFmtId="49" fontId="30" fillId="0" borderId="2" xfId="53" applyNumberFormat="1" applyFont="1" applyBorder="1">
      <alignment vertical="center"/>
    </xf>
    <xf numFmtId="177" fontId="27" fillId="3" borderId="2" xfId="0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3" fillId="3" borderId="42" xfId="49" applyFont="1" applyFill="1" applyBorder="1" applyAlignment="1">
      <alignment horizontal="left" vertical="center"/>
    </xf>
    <xf numFmtId="0" fontId="19" fillId="3" borderId="42" xfId="49" applyFont="1" applyFill="1" applyBorder="1" applyAlignment="1">
      <alignment horizontal="center" vertical="center"/>
    </xf>
    <xf numFmtId="0" fontId="19" fillId="3" borderId="43" xfId="49" applyFont="1" applyFill="1" applyBorder="1" applyAlignment="1">
      <alignment horizontal="center" vertical="center"/>
    </xf>
    <xf numFmtId="0" fontId="23" fillId="3" borderId="44" xfId="50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9" fillId="3" borderId="45" xfId="51" applyNumberFormat="1" applyFont="1" applyFill="1" applyBorder="1" applyAlignment="1">
      <alignment horizontal="center" vertical="center"/>
    </xf>
    <xf numFmtId="49" fontId="19" fillId="3" borderId="2" xfId="51" applyNumberFormat="1" applyFont="1" applyFill="1" applyBorder="1" applyAlignment="1">
      <alignment horizontal="center" vertical="center"/>
    </xf>
    <xf numFmtId="49" fontId="22" fillId="3" borderId="46" xfId="51" applyNumberFormat="1" applyFont="1" applyFill="1" applyBorder="1" applyAlignment="1">
      <alignment horizontal="center" vertical="center"/>
    </xf>
    <xf numFmtId="14" fontId="23" fillId="3" borderId="0" xfId="50" applyNumberFormat="1" applyFont="1" applyFill="1"/>
    <xf numFmtId="0" fontId="12" fillId="0" borderId="0" xfId="49" applyFont="1" applyAlignment="1">
      <alignment horizontal="left" vertical="center"/>
    </xf>
    <xf numFmtId="0" fontId="31" fillId="0" borderId="16" xfId="49" applyFont="1" applyBorder="1" applyAlignment="1">
      <alignment horizontal="center" vertical="top"/>
    </xf>
    <xf numFmtId="0" fontId="20" fillId="0" borderId="47" xfId="49" applyFont="1" applyBorder="1" applyAlignment="1">
      <alignment horizontal="left" vertical="center"/>
    </xf>
    <xf numFmtId="0" fontId="20" fillId="0" borderId="18" xfId="49" applyFont="1" applyBorder="1" applyAlignment="1">
      <alignment horizontal="center" vertical="center"/>
    </xf>
    <xf numFmtId="0" fontId="18" fillId="0" borderId="18" xfId="49" applyFont="1" applyBorder="1" applyAlignment="1">
      <alignment horizontal="left" vertical="center"/>
    </xf>
    <xf numFmtId="0" fontId="18" fillId="0" borderId="17" xfId="49" applyFont="1" applyBorder="1" applyAlignment="1">
      <alignment horizontal="center" vertical="center"/>
    </xf>
    <xf numFmtId="0" fontId="18" fillId="0" borderId="19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18" fillId="0" borderId="22" xfId="49" applyFont="1" applyBorder="1" applyAlignment="1">
      <alignment horizontal="left" vertical="center"/>
    </xf>
    <xf numFmtId="0" fontId="15" fillId="0" borderId="23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14" fontId="15" fillId="0" borderId="23" xfId="49" applyNumberFormat="1" applyFont="1" applyBorder="1" applyAlignment="1">
      <alignment horizontal="center" vertical="center"/>
    </xf>
    <xf numFmtId="14" fontId="15" fillId="0" borderId="37" xfId="49" applyNumberFormat="1" applyFont="1" applyBorder="1" applyAlignment="1">
      <alignment horizontal="center" vertical="center"/>
    </xf>
    <xf numFmtId="0" fontId="18" fillId="0" borderId="22" xfId="49" applyFont="1" applyBorder="1" applyAlignment="1">
      <alignment vertical="center"/>
    </xf>
    <xf numFmtId="9" fontId="15" fillId="0" borderId="23" xfId="49" applyNumberFormat="1" applyFont="1" applyBorder="1" applyAlignment="1">
      <alignment horizontal="center" vertical="center"/>
    </xf>
    <xf numFmtId="0" fontId="15" fillId="0" borderId="37" xfId="49" applyFont="1" applyBorder="1" applyAlignment="1">
      <alignment horizontal="center" vertical="center"/>
    </xf>
    <xf numFmtId="0" fontId="15" fillId="0" borderId="23" xfId="49" applyFont="1" applyBorder="1" applyAlignment="1">
      <alignment vertical="center"/>
    </xf>
    <xf numFmtId="0" fontId="15" fillId="0" borderId="37" xfId="49" applyFont="1" applyBorder="1" applyAlignment="1">
      <alignment vertical="center"/>
    </xf>
    <xf numFmtId="0" fontId="18" fillId="0" borderId="22" xfId="49" applyFont="1" applyBorder="1" applyAlignment="1">
      <alignment horizontal="center" vertical="center"/>
    </xf>
    <xf numFmtId="0" fontId="15" fillId="0" borderId="28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32" fillId="0" borderId="24" xfId="49" applyFont="1" applyBorder="1" applyAlignment="1">
      <alignment vertical="center"/>
    </xf>
    <xf numFmtId="0" fontId="15" fillId="0" borderId="25" xfId="49" applyFont="1" applyBorder="1" applyAlignment="1">
      <alignment horizontal="center" vertical="center"/>
    </xf>
    <xf numFmtId="0" fontId="15" fillId="0" borderId="38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14" fontId="15" fillId="0" borderId="25" xfId="49" applyNumberFormat="1" applyFont="1" applyBorder="1" applyAlignment="1">
      <alignment horizontal="center" vertical="center"/>
    </xf>
    <xf numFmtId="14" fontId="15" fillId="0" borderId="38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8" fillId="0" borderId="17" xfId="49" applyFont="1" applyBorder="1" applyAlignment="1">
      <alignment vertical="center"/>
    </xf>
    <xf numFmtId="0" fontId="12" fillId="0" borderId="19" xfId="49" applyFont="1" applyBorder="1" applyAlignment="1">
      <alignment horizontal="left" vertical="center"/>
    </xf>
    <xf numFmtId="0" fontId="27" fillId="0" borderId="19" xfId="49" applyFont="1" applyBorder="1" applyAlignment="1">
      <alignment horizontal="left" vertical="center"/>
    </xf>
    <xf numFmtId="0" fontId="12" fillId="0" borderId="19" xfId="49" applyFont="1" applyBorder="1" applyAlignment="1">
      <alignment vertical="center"/>
    </xf>
    <xf numFmtId="0" fontId="18" fillId="0" borderId="19" xfId="49" applyFont="1" applyBorder="1" applyAlignment="1">
      <alignment vertical="center"/>
    </xf>
    <xf numFmtId="0" fontId="12" fillId="0" borderId="23" xfId="49" applyFont="1" applyBorder="1" applyAlignment="1">
      <alignment horizontal="left" vertical="center"/>
    </xf>
    <xf numFmtId="0" fontId="27" fillId="0" borderId="23" xfId="49" applyFont="1" applyBorder="1" applyAlignment="1">
      <alignment horizontal="left" vertical="center"/>
    </xf>
    <xf numFmtId="0" fontId="12" fillId="0" borderId="23" xfId="49" applyFont="1" applyBorder="1" applyAlignment="1">
      <alignment vertical="center"/>
    </xf>
    <xf numFmtId="0" fontId="18" fillId="0" borderId="23" xfId="49" applyFont="1" applyBorder="1" applyAlignment="1">
      <alignment vertical="center"/>
    </xf>
    <xf numFmtId="0" fontId="18" fillId="0" borderId="0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6" fillId="0" borderId="27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left" vertical="center"/>
    </xf>
    <xf numFmtId="0" fontId="27" fillId="0" borderId="25" xfId="49" applyFont="1" applyBorder="1" applyAlignment="1">
      <alignment horizontal="left" vertical="center"/>
    </xf>
    <xf numFmtId="0" fontId="16" fillId="0" borderId="17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7" fillId="0" borderId="1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27" fillId="0" borderId="23" xfId="49" applyFont="1" applyFill="1" applyBorder="1" applyAlignment="1">
      <alignment horizontal="left" vertical="center"/>
    </xf>
    <xf numFmtId="0" fontId="18" fillId="0" borderId="24" xfId="49" applyFont="1" applyBorder="1" applyAlignment="1">
      <alignment horizontal="center" vertical="center"/>
    </xf>
    <xf numFmtId="0" fontId="18" fillId="0" borderId="25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7" fillId="0" borderId="32" xfId="49" applyFont="1" applyFill="1" applyBorder="1" applyAlignment="1">
      <alignment horizontal="left" vertical="center"/>
    </xf>
    <xf numFmtId="0" fontId="27" fillId="0" borderId="27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left" vertical="center"/>
    </xf>
    <xf numFmtId="0" fontId="27" fillId="0" borderId="29" xfId="49" applyFont="1" applyFill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20" fillId="0" borderId="49" xfId="49" applyFont="1" applyBorder="1" applyAlignment="1">
      <alignment vertical="center"/>
    </xf>
    <xf numFmtId="0" fontId="15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vertical="center"/>
    </xf>
    <xf numFmtId="0" fontId="15" fillId="0" borderId="50" xfId="49" applyFont="1" applyBorder="1" applyAlignment="1">
      <alignment vertical="center"/>
    </xf>
    <xf numFmtId="58" fontId="19" fillId="0" borderId="50" xfId="49" applyNumberFormat="1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20" fillId="0" borderId="51" xfId="49" applyFont="1" applyFill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9" fillId="0" borderId="52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center" vertical="center"/>
    </xf>
    <xf numFmtId="0" fontId="20" fillId="0" borderId="25" xfId="49" applyFont="1" applyFill="1" applyBorder="1" applyAlignment="1">
      <alignment horizontal="center" vertical="center"/>
    </xf>
    <xf numFmtId="0" fontId="27" fillId="0" borderId="50" xfId="49" applyFont="1" applyBorder="1" applyAlignment="1">
      <alignment horizontal="center" vertical="center"/>
    </xf>
    <xf numFmtId="0" fontId="19" fillId="0" borderId="18" xfId="49" applyFont="1" applyBorder="1" applyAlignment="1">
      <alignment horizontal="center" vertical="center"/>
    </xf>
    <xf numFmtId="0" fontId="19" fillId="0" borderId="54" xfId="49" applyFont="1" applyBorder="1" applyAlignment="1">
      <alignment horizontal="center" vertical="center"/>
    </xf>
    <xf numFmtId="0" fontId="27" fillId="0" borderId="37" xfId="49" applyFont="1" applyBorder="1" applyAlignment="1">
      <alignment horizontal="left" vertical="center"/>
    </xf>
    <xf numFmtId="0" fontId="18" fillId="0" borderId="37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27" fillId="0" borderId="40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40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8" fillId="0" borderId="38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7" fillId="0" borderId="39" xfId="49" applyFont="1" applyFill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5" fillId="0" borderId="55" xfId="49" applyFont="1" applyBorder="1" applyAlignment="1">
      <alignment horizontal="center" vertical="center"/>
    </xf>
    <xf numFmtId="0" fontId="20" fillId="0" borderId="56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center" vertical="center"/>
    </xf>
    <xf numFmtId="0" fontId="12" fillId="0" borderId="50" xfId="49" applyFont="1" applyBorder="1" applyAlignment="1">
      <alignment horizontal="center" vertical="center"/>
    </xf>
    <xf numFmtId="0" fontId="12" fillId="0" borderId="55" xfId="49" applyFont="1" applyBorder="1" applyAlignment="1">
      <alignment horizontal="center" vertical="center"/>
    </xf>
    <xf numFmtId="0" fontId="22" fillId="3" borderId="7" xfId="50" applyFont="1" applyFill="1" applyBorder="1" applyAlignment="1">
      <alignment horizontal="center"/>
    </xf>
    <xf numFmtId="49" fontId="20" fillId="0" borderId="2" xfId="50" applyNumberFormat="1" applyFont="1" applyFill="1" applyBorder="1" applyAlignment="1" applyProtection="1">
      <alignment horizontal="center" vertical="center"/>
    </xf>
    <xf numFmtId="49" fontId="20" fillId="0" borderId="5" xfId="51" applyNumberFormat="1" applyFont="1" applyFill="1" applyBorder="1" applyAlignment="1">
      <alignment horizontal="center" vertical="center"/>
    </xf>
    <xf numFmtId="0" fontId="19" fillId="3" borderId="2" xfId="50" applyFont="1" applyFill="1" applyBorder="1" applyAlignment="1" applyProtection="1">
      <alignment horizontal="center" vertical="center"/>
    </xf>
    <xf numFmtId="0" fontId="22" fillId="3" borderId="2" xfId="50" applyFont="1" applyFill="1" applyBorder="1" applyAlignment="1" applyProtection="1">
      <alignment horizontal="center" vertical="center"/>
    </xf>
    <xf numFmtId="49" fontId="20" fillId="0" borderId="7" xfId="51" applyNumberFormat="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12" fillId="0" borderId="0" xfId="49" applyFont="1" applyBorder="1" applyAlignment="1">
      <alignment horizontal="left" vertical="center"/>
    </xf>
    <xf numFmtId="0" fontId="33" fillId="0" borderId="16" xfId="49" applyFont="1" applyBorder="1" applyAlignment="1">
      <alignment horizontal="center" vertical="top"/>
    </xf>
    <xf numFmtId="0" fontId="27" fillId="0" borderId="23" xfId="49" applyFont="1" applyBorder="1" applyAlignment="1">
      <alignment horizontal="center" vertical="center"/>
    </xf>
    <xf numFmtId="0" fontId="27" fillId="0" borderId="37" xfId="49" applyFont="1" applyBorder="1" applyAlignment="1">
      <alignment horizontal="center" vertical="center"/>
    </xf>
    <xf numFmtId="14" fontId="27" fillId="0" borderId="23" xfId="49" applyNumberFormat="1" applyFont="1" applyBorder="1" applyAlignment="1">
      <alignment horizontal="center" vertical="center" wrapText="1"/>
    </xf>
    <xf numFmtId="14" fontId="27" fillId="0" borderId="37" xfId="49" applyNumberFormat="1" applyFont="1" applyBorder="1" applyAlignment="1">
      <alignment horizontal="center" vertical="center" wrapText="1"/>
    </xf>
    <xf numFmtId="14" fontId="27" fillId="0" borderId="23" xfId="49" applyNumberFormat="1" applyFont="1" applyBorder="1" applyAlignment="1">
      <alignment horizontal="center" vertical="center"/>
    </xf>
    <xf numFmtId="14" fontId="27" fillId="0" borderId="37" xfId="49" applyNumberFormat="1" applyFont="1" applyBorder="1" applyAlignment="1">
      <alignment horizontal="center" vertical="center"/>
    </xf>
    <xf numFmtId="0" fontId="27" fillId="0" borderId="28" xfId="49" applyFont="1" applyBorder="1" applyAlignment="1">
      <alignment horizontal="center" vertical="center"/>
    </xf>
    <xf numFmtId="0" fontId="27" fillId="0" borderId="39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38" xfId="49" applyFont="1" applyBorder="1" applyAlignment="1">
      <alignment horizontal="center" vertical="center"/>
    </xf>
    <xf numFmtId="14" fontId="27" fillId="0" borderId="25" xfId="49" applyNumberFormat="1" applyFont="1" applyBorder="1" applyAlignment="1">
      <alignment horizontal="center" vertical="center"/>
    </xf>
    <xf numFmtId="14" fontId="27" fillId="0" borderId="38" xfId="49" applyNumberFormat="1" applyFont="1" applyBorder="1" applyAlignment="1">
      <alignment horizontal="center" vertical="center"/>
    </xf>
    <xf numFmtId="0" fontId="18" fillId="0" borderId="58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18" fillId="0" borderId="52" xfId="49" applyFont="1" applyBorder="1" applyAlignment="1">
      <alignment vertical="center"/>
    </xf>
    <xf numFmtId="0" fontId="12" fillId="0" borderId="53" xfId="49" applyFont="1" applyBorder="1" applyAlignment="1">
      <alignment horizontal="left" vertical="center"/>
    </xf>
    <xf numFmtId="0" fontId="27" fillId="0" borderId="53" xfId="49" applyFont="1" applyBorder="1" applyAlignment="1">
      <alignment horizontal="left" vertical="center"/>
    </xf>
    <xf numFmtId="0" fontId="12" fillId="0" borderId="53" xfId="49" applyFont="1" applyBorder="1" applyAlignment="1">
      <alignment vertical="center"/>
    </xf>
    <xf numFmtId="0" fontId="18" fillId="0" borderId="53" xfId="49" applyFont="1" applyBorder="1" applyAlignment="1">
      <alignment vertical="center"/>
    </xf>
    <xf numFmtId="0" fontId="18" fillId="0" borderId="52" xfId="49" applyFont="1" applyBorder="1" applyAlignment="1">
      <alignment horizontal="center" vertical="center"/>
    </xf>
    <xf numFmtId="0" fontId="27" fillId="0" borderId="53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12" fillId="0" borderId="53" xfId="49" applyFont="1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8" fillId="0" borderId="33" xfId="49" applyFont="1" applyBorder="1" applyAlignment="1">
      <alignment horizontal="left" vertical="center" wrapText="1"/>
    </xf>
    <xf numFmtId="0" fontId="18" fillId="0" borderId="34" xfId="49" applyFont="1" applyBorder="1" applyAlignment="1">
      <alignment horizontal="left" vertical="center" wrapText="1"/>
    </xf>
    <xf numFmtId="0" fontId="18" fillId="0" borderId="59" xfId="49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0" fontId="34" fillId="0" borderId="61" xfId="49" applyFont="1" applyBorder="1" applyAlignment="1">
      <alignment horizontal="left" vertical="center" wrapText="1"/>
    </xf>
    <xf numFmtId="0" fontId="30" fillId="0" borderId="23" xfId="53" applyNumberFormat="1" applyFont="1" applyBorder="1" applyAlignment="1">
      <alignment horizontal="center" vertical="center"/>
    </xf>
    <xf numFmtId="0" fontId="35" fillId="0" borderId="22" xfId="53" applyNumberFormat="1" applyFont="1" applyBorder="1">
      <alignment vertical="center"/>
    </xf>
    <xf numFmtId="9" fontId="27" fillId="0" borderId="23" xfId="49" applyNumberFormat="1" applyFont="1" applyBorder="1" applyAlignment="1">
      <alignment horizontal="center" vertical="center"/>
    </xf>
    <xf numFmtId="0" fontId="27" fillId="0" borderId="22" xfId="49" applyFont="1" applyBorder="1" applyAlignment="1">
      <alignment horizontal="left" vertical="center"/>
    </xf>
    <xf numFmtId="9" fontId="27" fillId="0" borderId="25" xfId="49" applyNumberFormat="1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27" fillId="0" borderId="32" xfId="49" applyNumberFormat="1" applyFont="1" applyFill="1" applyBorder="1" applyAlignment="1">
      <alignment horizontal="left" vertical="center"/>
    </xf>
    <xf numFmtId="9" fontId="27" fillId="0" borderId="27" xfId="49" applyNumberFormat="1" applyFont="1" applyFill="1" applyBorder="1" applyAlignment="1">
      <alignment horizontal="left" vertical="center"/>
    </xf>
    <xf numFmtId="9" fontId="27" fillId="0" borderId="33" xfId="49" applyNumberFormat="1" applyFont="1" applyBorder="1" applyAlignment="1">
      <alignment horizontal="left" vertical="center"/>
    </xf>
    <xf numFmtId="9" fontId="27" fillId="0" borderId="34" xfId="49" applyNumberFormat="1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14" fillId="0" borderId="52" xfId="49" applyFont="1" applyFill="1" applyBorder="1" applyAlignment="1">
      <alignment horizontal="left" vertical="center"/>
    </xf>
    <xf numFmtId="0" fontId="14" fillId="0" borderId="53" xfId="49" applyFont="1" applyFill="1" applyBorder="1" applyAlignment="1">
      <alignment horizontal="left" vertical="center"/>
    </xf>
    <xf numFmtId="0" fontId="14" fillId="0" borderId="64" xfId="49" applyFont="1" applyFill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7" fillId="0" borderId="65" xfId="49" applyFont="1" applyFill="1" applyBorder="1" applyAlignment="1">
      <alignment horizontal="left" vertical="center"/>
    </xf>
    <xf numFmtId="0" fontId="27" fillId="0" borderId="66" xfId="49" applyFont="1" applyFill="1" applyBorder="1" applyAlignment="1">
      <alignment horizontal="left" vertical="center"/>
    </xf>
    <xf numFmtId="0" fontId="20" fillId="0" borderId="47" xfId="49" applyFont="1" applyBorder="1" applyAlignment="1">
      <alignment vertical="center"/>
    </xf>
    <xf numFmtId="0" fontId="20" fillId="0" borderId="18" xfId="49" applyFont="1" applyBorder="1" applyAlignment="1">
      <alignment vertical="center"/>
    </xf>
    <xf numFmtId="0" fontId="27" fillId="0" borderId="20" xfId="49" applyFont="1" applyBorder="1" applyAlignment="1">
      <alignment vertical="center"/>
    </xf>
    <xf numFmtId="0" fontId="20" fillId="0" borderId="20" xfId="49" applyFont="1" applyBorder="1" applyAlignment="1">
      <alignment vertical="center"/>
    </xf>
    <xf numFmtId="58" fontId="12" fillId="0" borderId="18" xfId="49" applyNumberFormat="1" applyFont="1" applyBorder="1" applyAlignment="1">
      <alignment vertical="center"/>
    </xf>
    <xf numFmtId="0" fontId="20" fillId="0" borderId="31" xfId="49" applyFont="1" applyBorder="1" applyAlignment="1">
      <alignment horizontal="center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31" xfId="49" applyFont="1" applyFill="1" applyBorder="1" applyAlignment="1">
      <alignment horizontal="left" vertical="center"/>
    </xf>
    <xf numFmtId="0" fontId="36" fillId="0" borderId="50" xfId="49" applyFont="1" applyBorder="1" applyAlignment="1">
      <alignment horizontal="center" vertical="center"/>
    </xf>
    <xf numFmtId="0" fontId="12" fillId="0" borderId="20" xfId="49" applyFont="1" applyBorder="1" applyAlignment="1">
      <alignment vertical="center"/>
    </xf>
    <xf numFmtId="0" fontId="12" fillId="0" borderId="18" xfId="49" applyFont="1" applyBorder="1" applyAlignment="1">
      <alignment horizontal="center" vertical="center"/>
    </xf>
    <xf numFmtId="0" fontId="12" fillId="0" borderId="54" xfId="49" applyFont="1" applyBorder="1" applyAlignment="1">
      <alignment horizontal="center" vertical="center"/>
    </xf>
    <xf numFmtId="0" fontId="18" fillId="0" borderId="67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8" fillId="0" borderId="0" xfId="49" applyFont="1" applyBorder="1" applyAlignment="1">
      <alignment vertical="center"/>
    </xf>
    <xf numFmtId="0" fontId="18" fillId="0" borderId="41" xfId="49" applyFont="1" applyBorder="1" applyAlignment="1">
      <alignment horizontal="left" vertical="center" wrapText="1"/>
    </xf>
    <xf numFmtId="0" fontId="18" fillId="0" borderId="68" xfId="49" applyFont="1" applyBorder="1" applyAlignment="1">
      <alignment horizontal="left" vertical="center"/>
    </xf>
    <xf numFmtId="0" fontId="35" fillId="0" borderId="37" xfId="49" applyFont="1" applyBorder="1" applyAlignment="1">
      <alignment horizontal="center" vertical="center" wrapText="1"/>
    </xf>
    <xf numFmtId="0" fontId="28" fillId="0" borderId="37" xfId="49" applyFont="1" applyBorder="1" applyAlignment="1">
      <alignment horizontal="left" vertical="center" wrapText="1"/>
    </xf>
    <xf numFmtId="0" fontId="17" fillId="0" borderId="37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9" fontId="27" fillId="0" borderId="36" xfId="49" applyNumberFormat="1" applyFont="1" applyFill="1" applyBorder="1" applyAlignment="1">
      <alignment horizontal="left" vertical="center"/>
    </xf>
    <xf numFmtId="9" fontId="27" fillId="0" borderId="41" xfId="49" applyNumberFormat="1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14" fillId="0" borderId="57" xfId="49" applyFont="1" applyFill="1" applyBorder="1" applyAlignment="1">
      <alignment horizontal="left" vertical="center"/>
    </xf>
    <xf numFmtId="0" fontId="14" fillId="0" borderId="41" xfId="49" applyFont="1" applyFill="1" applyBorder="1" applyAlignment="1">
      <alignment horizontal="left" vertical="center"/>
    </xf>
    <xf numFmtId="0" fontId="27" fillId="0" borderId="70" xfId="49" applyFont="1" applyFill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15" fillId="0" borderId="67" xfId="49" applyFont="1" applyBorder="1" applyAlignment="1">
      <alignment horizontal="center" vertical="center"/>
    </xf>
    <xf numFmtId="0" fontId="27" fillId="0" borderId="67" xfId="49" applyFont="1" applyFill="1" applyBorder="1" applyAlignment="1">
      <alignment horizontal="left" vertical="center"/>
    </xf>
    <xf numFmtId="0" fontId="27" fillId="0" borderId="67" xfId="49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7" fillId="0" borderId="76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/>
    </xf>
    <xf numFmtId="0" fontId="3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9331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71308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32219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9331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32219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9519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393700</xdr:colOff>
          <xdr:row>51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713085"/>
              <a:ext cx="393700" cy="2089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9519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165350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9331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9519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19519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2101850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39331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17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1566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40296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2048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40296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20484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40296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2048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40296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40296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32048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32048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188595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34810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1564005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188595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13220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205740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6550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175895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62305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163195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62420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193040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85280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186055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13220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186055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34810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156400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91435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91435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91435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91435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259143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1</xdr:col>
          <xdr:colOff>596900</xdr:colOff>
          <xdr:row>46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06610"/>
              <a:ext cx="393700" cy="1879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1</xdr:col>
          <xdr:colOff>596900</xdr:colOff>
          <xdr:row>47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89203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693910"/>
              <a:ext cx="393700" cy="2165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5</xdr:col>
          <xdr:colOff>635000</xdr:colOff>
          <xdr:row>47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622300</xdr:colOff>
          <xdr:row>46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693910"/>
              <a:ext cx="3937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89203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693910"/>
              <a:ext cx="3937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693910"/>
              <a:ext cx="3937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693910"/>
              <a:ext cx="3937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693910"/>
              <a:ext cx="393700" cy="2165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693910"/>
              <a:ext cx="393700" cy="2165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2533015"/>
              <a:ext cx="393700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259143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39331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19519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989203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1539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153910"/>
              <a:ext cx="3937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1076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838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235"/>
              <a:ext cx="4127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921250" y="77838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81750" y="77838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78750" y="77965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14625"/>
              <a:ext cx="7874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51350" y="231076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89550" y="218376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89550" y="238188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51350" y="270700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89550" y="2605405"/>
              <a:ext cx="635000" cy="326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34350" y="217106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34350" y="238188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83450" y="270700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34350" y="2541905"/>
              <a:ext cx="355600" cy="529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43750" y="1142365"/>
              <a:ext cx="39370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4385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4385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2402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3672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3484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95250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2590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2590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65650" y="152590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28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83450" y="231838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83450" y="251650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43850" y="1142365"/>
              <a:ext cx="393700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4375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4375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7713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64685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7078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07005"/>
              <a:ext cx="63500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9806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25950" y="248348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0185"/>
              <a:ext cx="4064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1452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418965"/>
              <a:ext cx="1028700" cy="6546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59300" y="173672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527550" y="192214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511175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511175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511175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861060"/>
          <a:ext cx="1308100" cy="5588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39340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5457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18285"/>
              <a:ext cx="41275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75457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75457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75584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43200"/>
              <a:ext cx="7874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339340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212340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410460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73558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633980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199640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410460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73558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570480"/>
              <a:ext cx="355600" cy="523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151890"/>
              <a:ext cx="393700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5565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95377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52600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6530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6342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54480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54480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55448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1043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34696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54508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151890"/>
              <a:ext cx="393700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95377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5565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505710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12310"/>
              <a:ext cx="1028700" cy="6559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99360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735580"/>
              <a:ext cx="63500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26640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512060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99235"/>
              <a:ext cx="40640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943100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443095"/>
              <a:ext cx="463550" cy="737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76530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95072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5.6" outlineLevelCol="1"/>
  <cols>
    <col min="1" max="1" width="5.5" customWidth="1"/>
    <col min="2" max="2" width="96.3333333333333" style="449" customWidth="1"/>
    <col min="3" max="3" width="10.1666666666667" customWidth="1"/>
  </cols>
  <sheetData>
    <row r="1" ht="21" customHeight="1" spans="1:2">
      <c r="A1" s="450"/>
      <c r="B1" s="451" t="s">
        <v>0</v>
      </c>
    </row>
    <row r="2" spans="1:2">
      <c r="A2" s="12">
        <v>1</v>
      </c>
      <c r="B2" s="452" t="s">
        <v>1</v>
      </c>
    </row>
    <row r="3" spans="1:2">
      <c r="A3" s="12">
        <v>2</v>
      </c>
      <c r="B3" s="452" t="s">
        <v>2</v>
      </c>
    </row>
    <row r="4" spans="1:2">
      <c r="A4" s="12">
        <v>3</v>
      </c>
      <c r="B4" s="452" t="s">
        <v>3</v>
      </c>
    </row>
    <row r="5" spans="1:2">
      <c r="A5" s="12">
        <v>4</v>
      </c>
      <c r="B5" s="452" t="s">
        <v>4</v>
      </c>
    </row>
    <row r="6" spans="1:2">
      <c r="A6" s="12">
        <v>5</v>
      </c>
      <c r="B6" s="452" t="s">
        <v>5</v>
      </c>
    </row>
    <row r="7" spans="1:2">
      <c r="A7" s="12">
        <v>6</v>
      </c>
      <c r="B7" s="452" t="s">
        <v>6</v>
      </c>
    </row>
    <row r="8" s="448" customFormat="1" ht="15" customHeight="1" spans="1:2">
      <c r="A8" s="453">
        <v>7</v>
      </c>
      <c r="B8" s="454" t="s">
        <v>7</v>
      </c>
    </row>
    <row r="9" ht="19" customHeight="1" spans="1:2">
      <c r="A9" s="450"/>
      <c r="B9" s="455" t="s">
        <v>8</v>
      </c>
    </row>
    <row r="10" ht="16" customHeight="1" spans="1:2">
      <c r="A10" s="12">
        <v>1</v>
      </c>
      <c r="B10" s="456" t="s">
        <v>9</v>
      </c>
    </row>
    <row r="11" spans="1:2">
      <c r="A11" s="12">
        <v>2</v>
      </c>
      <c r="B11" s="452" t="s">
        <v>10</v>
      </c>
    </row>
    <row r="12" spans="1:2">
      <c r="A12" s="12">
        <v>3</v>
      </c>
      <c r="B12" s="454" t="s">
        <v>11</v>
      </c>
    </row>
    <row r="13" spans="1:2">
      <c r="A13" s="12">
        <v>4</v>
      </c>
      <c r="B13" s="452" t="s">
        <v>12</v>
      </c>
    </row>
    <row r="14" spans="1:2">
      <c r="A14" s="12">
        <v>5</v>
      </c>
      <c r="B14" s="452" t="s">
        <v>13</v>
      </c>
    </row>
    <row r="15" spans="1:2">
      <c r="A15" s="12">
        <v>6</v>
      </c>
      <c r="B15" s="452" t="s">
        <v>14</v>
      </c>
    </row>
    <row r="16" spans="1:2">
      <c r="A16" s="12">
        <v>7</v>
      </c>
      <c r="B16" s="452" t="s">
        <v>15</v>
      </c>
    </row>
    <row r="17" spans="1:2">
      <c r="A17" s="12">
        <v>8</v>
      </c>
      <c r="B17" s="452" t="s">
        <v>16</v>
      </c>
    </row>
    <row r="18" spans="1:2">
      <c r="A18" s="12">
        <v>9</v>
      </c>
      <c r="B18" s="452" t="s">
        <v>17</v>
      </c>
    </row>
    <row r="19" spans="1:2">
      <c r="A19" s="12"/>
      <c r="B19" s="452"/>
    </row>
    <row r="20" ht="20.4" spans="1:2">
      <c r="A20" s="450"/>
      <c r="B20" s="451" t="s">
        <v>18</v>
      </c>
    </row>
    <row r="21" spans="1:2">
      <c r="A21" s="12">
        <v>1</v>
      </c>
      <c r="B21" s="457" t="s">
        <v>19</v>
      </c>
    </row>
    <row r="22" spans="1:2">
      <c r="A22" s="12">
        <v>2</v>
      </c>
      <c r="B22" s="452" t="s">
        <v>20</v>
      </c>
    </row>
    <row r="23" spans="1:2">
      <c r="A23" s="12">
        <v>3</v>
      </c>
      <c r="B23" s="452" t="s">
        <v>21</v>
      </c>
    </row>
    <row r="24" spans="1:2">
      <c r="A24" s="12">
        <v>4</v>
      </c>
      <c r="B24" s="452" t="s">
        <v>22</v>
      </c>
    </row>
    <row r="25" spans="1:2">
      <c r="A25" s="12">
        <v>5</v>
      </c>
      <c r="B25" s="452" t="s">
        <v>23</v>
      </c>
    </row>
    <row r="26" spans="1:2">
      <c r="A26" s="12">
        <v>6</v>
      </c>
      <c r="B26" s="452" t="s">
        <v>24</v>
      </c>
    </row>
    <row r="27" spans="1:2">
      <c r="A27" s="12">
        <v>7</v>
      </c>
      <c r="B27" s="452" t="s">
        <v>25</v>
      </c>
    </row>
    <row r="28" spans="1:2">
      <c r="A28" s="12"/>
      <c r="B28" s="452"/>
    </row>
    <row r="29" ht="20.4" spans="1:2">
      <c r="A29" s="450"/>
      <c r="B29" s="451" t="s">
        <v>26</v>
      </c>
    </row>
    <row r="30" spans="1:2">
      <c r="A30" s="12">
        <v>1</v>
      </c>
      <c r="B30" s="457" t="s">
        <v>27</v>
      </c>
    </row>
    <row r="31" spans="1:2">
      <c r="A31" s="12">
        <v>2</v>
      </c>
      <c r="B31" s="452" t="s">
        <v>28</v>
      </c>
    </row>
    <row r="32" spans="1:2">
      <c r="A32" s="12">
        <v>3</v>
      </c>
      <c r="B32" s="452" t="s">
        <v>29</v>
      </c>
    </row>
    <row r="33" ht="31.2" spans="1:2">
      <c r="A33" s="12">
        <v>4</v>
      </c>
      <c r="B33" s="452" t="s">
        <v>30</v>
      </c>
    </row>
    <row r="34" spans="1:2">
      <c r="A34" s="12">
        <v>5</v>
      </c>
      <c r="B34" s="452" t="s">
        <v>31</v>
      </c>
    </row>
    <row r="35" spans="1:2">
      <c r="A35" s="12">
        <v>6</v>
      </c>
      <c r="B35" s="452" t="s">
        <v>32</v>
      </c>
    </row>
    <row r="36" spans="1:2">
      <c r="A36" s="12">
        <v>7</v>
      </c>
      <c r="B36" s="452" t="s">
        <v>33</v>
      </c>
    </row>
    <row r="37" spans="1:2">
      <c r="A37" s="12"/>
      <c r="B37" s="452"/>
    </row>
    <row r="39" spans="1:2">
      <c r="A39" s="458" t="s">
        <v>34</v>
      </c>
      <c r="B39" s="4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8"/>
  <sheetViews>
    <sheetView workbookViewId="0">
      <selection activeCell="K22" sqref="K22"/>
    </sheetView>
  </sheetViews>
  <sheetFormatPr defaultColWidth="9" defaultRowHeight="15.6" outlineLevelRow="7"/>
  <cols>
    <col min="1" max="1" width="6.125" customWidth="1"/>
    <col min="2" max="2" width="8.5" customWidth="1"/>
    <col min="3" max="3" width="12.8333333333333" customWidth="1"/>
    <col min="4" max="4" width="9.5" customWidth="1"/>
    <col min="5" max="5" width="15.125" customWidth="1"/>
    <col min="6" max="6" width="12.625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60" customWidth="1"/>
    <col min="15" max="15" width="10.6666666666667" customWidth="1"/>
  </cols>
  <sheetData>
    <row r="1" ht="28.2" spans="1:15">
      <c r="A1" s="3" t="s">
        <v>397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398</v>
      </c>
      <c r="B2" s="5" t="s">
        <v>399</v>
      </c>
      <c r="C2" s="5" t="s">
        <v>400</v>
      </c>
      <c r="D2" s="5" t="s">
        <v>401</v>
      </c>
      <c r="E2" s="5" t="s">
        <v>402</v>
      </c>
      <c r="F2" s="5" t="s">
        <v>403</v>
      </c>
      <c r="G2" s="5" t="s">
        <v>404</v>
      </c>
      <c r="H2" s="5" t="s">
        <v>405</v>
      </c>
      <c r="I2" s="4" t="s">
        <v>406</v>
      </c>
      <c r="J2" s="4" t="s">
        <v>407</v>
      </c>
      <c r="K2" s="4" t="s">
        <v>408</v>
      </c>
      <c r="L2" s="4" t="s">
        <v>409</v>
      </c>
      <c r="M2" s="4" t="s">
        <v>410</v>
      </c>
      <c r="N2" s="62" t="s">
        <v>411</v>
      </c>
      <c r="O2" s="5" t="s">
        <v>412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413</v>
      </c>
      <c r="J3" s="4" t="s">
        <v>413</v>
      </c>
      <c r="K3" s="4" t="s">
        <v>413</v>
      </c>
      <c r="L3" s="4" t="s">
        <v>413</v>
      </c>
      <c r="M3" s="4" t="s">
        <v>413</v>
      </c>
      <c r="N3" s="63"/>
      <c r="O3" s="7"/>
    </row>
    <row r="4" s="59" customFormat="1" ht="15" customHeight="1" spans="1:16">
      <c r="A4" s="11">
        <v>1</v>
      </c>
      <c r="B4" s="25" t="s">
        <v>414</v>
      </c>
      <c r="C4" s="11" t="s">
        <v>415</v>
      </c>
      <c r="D4" s="11" t="s">
        <v>363</v>
      </c>
      <c r="E4" s="26" t="s">
        <v>62</v>
      </c>
      <c r="F4" s="11" t="s">
        <v>416</v>
      </c>
      <c r="G4" s="11" t="s">
        <v>417</v>
      </c>
      <c r="H4" s="61"/>
      <c r="I4" s="11">
        <v>3</v>
      </c>
      <c r="J4" s="11">
        <v>0</v>
      </c>
      <c r="K4" s="11">
        <v>0</v>
      </c>
      <c r="L4" s="11">
        <v>0</v>
      </c>
      <c r="M4" s="11">
        <v>0</v>
      </c>
      <c r="N4" s="64"/>
      <c r="O4" s="11" t="s">
        <v>418</v>
      </c>
      <c r="P4" s="65"/>
    </row>
    <row r="5" s="59" customFormat="1" ht="15" customHeight="1" spans="1:16">
      <c r="A5" s="11">
        <v>2</v>
      </c>
      <c r="B5" s="25" t="s">
        <v>419</v>
      </c>
      <c r="C5" s="11" t="s">
        <v>415</v>
      </c>
      <c r="D5" s="26" t="s">
        <v>362</v>
      </c>
      <c r="E5" s="26" t="s">
        <v>62</v>
      </c>
      <c r="F5" s="11" t="s">
        <v>416</v>
      </c>
      <c r="G5" s="11" t="s">
        <v>417</v>
      </c>
      <c r="H5" s="61"/>
      <c r="I5" s="11">
        <v>1</v>
      </c>
      <c r="J5" s="11">
        <v>0</v>
      </c>
      <c r="K5" s="11">
        <v>1</v>
      </c>
      <c r="L5" s="11">
        <v>0</v>
      </c>
      <c r="M5" s="11">
        <v>1</v>
      </c>
      <c r="N5" s="64"/>
      <c r="O5" s="11" t="s">
        <v>418</v>
      </c>
      <c r="P5" s="65"/>
    </row>
    <row r="6" ht="15" customHeight="1" spans="1:15">
      <c r="A6" s="12"/>
      <c r="B6" s="12"/>
      <c r="C6" s="12"/>
      <c r="D6" s="12"/>
      <c r="E6" s="26"/>
      <c r="F6" s="12"/>
      <c r="G6" s="12"/>
      <c r="H6" s="12"/>
      <c r="I6" s="12"/>
      <c r="J6" s="12"/>
      <c r="K6" s="12"/>
      <c r="L6" s="12"/>
      <c r="M6" s="12"/>
      <c r="N6" s="66"/>
      <c r="O6" s="12"/>
    </row>
    <row r="7" s="2" customFormat="1" ht="17.4" spans="1:15">
      <c r="A7" s="13" t="s">
        <v>420</v>
      </c>
      <c r="B7" s="14"/>
      <c r="C7" s="14"/>
      <c r="D7" s="15"/>
      <c r="E7" s="16"/>
      <c r="F7" s="33"/>
      <c r="G7" s="33"/>
      <c r="H7" s="33"/>
      <c r="I7" s="27"/>
      <c r="J7" s="13" t="s">
        <v>421</v>
      </c>
      <c r="K7" s="14"/>
      <c r="L7" s="14"/>
      <c r="M7" s="15"/>
      <c r="N7" s="67"/>
      <c r="O7" s="24"/>
    </row>
    <row r="8" ht="34" customHeight="1" spans="1:15">
      <c r="A8" s="20" t="s">
        <v>422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5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8"/>
  <sheetViews>
    <sheetView workbookViewId="0">
      <selection activeCell="K13" sqref="K13"/>
    </sheetView>
  </sheetViews>
  <sheetFormatPr defaultColWidth="9" defaultRowHeight="15.6" outlineLevelRow="7"/>
  <cols>
    <col min="1" max="1" width="7" customWidth="1"/>
    <col min="2" max="2" width="11.9" customWidth="1"/>
    <col min="3" max="3" width="9.5" customWidth="1"/>
    <col min="4" max="4" width="12.8333333333333" customWidth="1"/>
    <col min="5" max="5" width="10.25" customWidth="1"/>
    <col min="6" max="6" width="15.625" customWidth="1"/>
    <col min="7" max="10" width="10" customWidth="1"/>
    <col min="11" max="11" width="24" customWidth="1"/>
    <col min="12" max="13" width="10.6666666666667" customWidth="1"/>
  </cols>
  <sheetData>
    <row r="1" ht="28.2" spans="1:13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398</v>
      </c>
      <c r="B2" s="5" t="s">
        <v>403</v>
      </c>
      <c r="C2" s="5" t="s">
        <v>399</v>
      </c>
      <c r="D2" s="5" t="s">
        <v>400</v>
      </c>
      <c r="E2" s="5" t="s">
        <v>401</v>
      </c>
      <c r="F2" s="5" t="s">
        <v>402</v>
      </c>
      <c r="G2" s="4" t="s">
        <v>424</v>
      </c>
      <c r="H2" s="4"/>
      <c r="I2" s="4" t="s">
        <v>425</v>
      </c>
      <c r="J2" s="4"/>
      <c r="K2" s="6" t="s">
        <v>426</v>
      </c>
      <c r="L2" s="54" t="s">
        <v>427</v>
      </c>
      <c r="M2" s="22" t="s">
        <v>428</v>
      </c>
    </row>
    <row r="3" s="1" customFormat="1" spans="1:13">
      <c r="A3" s="4"/>
      <c r="B3" s="7"/>
      <c r="C3" s="7"/>
      <c r="D3" s="7"/>
      <c r="E3" s="7"/>
      <c r="F3" s="7"/>
      <c r="G3" s="4" t="s">
        <v>429</v>
      </c>
      <c r="H3" s="4" t="s">
        <v>430</v>
      </c>
      <c r="I3" s="4" t="s">
        <v>429</v>
      </c>
      <c r="J3" s="4" t="s">
        <v>430</v>
      </c>
      <c r="K3" s="8"/>
      <c r="L3" s="55"/>
      <c r="M3" s="23"/>
    </row>
    <row r="4" spans="1:13">
      <c r="A4" s="9">
        <v>1</v>
      </c>
      <c r="B4" s="11" t="s">
        <v>416</v>
      </c>
      <c r="C4" s="25" t="s">
        <v>414</v>
      </c>
      <c r="D4" s="11" t="s">
        <v>415</v>
      </c>
      <c r="E4" s="11" t="s">
        <v>363</v>
      </c>
      <c r="F4" s="26" t="s">
        <v>62</v>
      </c>
      <c r="G4" s="53">
        <v>-1.5</v>
      </c>
      <c r="H4" s="53">
        <v>-1</v>
      </c>
      <c r="I4" s="56">
        <v>0</v>
      </c>
      <c r="J4" s="56">
        <v>0</v>
      </c>
      <c r="K4" s="57" t="s">
        <v>431</v>
      </c>
      <c r="L4" s="9" t="s">
        <v>418</v>
      </c>
      <c r="M4" s="9" t="s">
        <v>418</v>
      </c>
    </row>
    <row r="5" spans="1:13">
      <c r="A5" s="9">
        <v>2</v>
      </c>
      <c r="B5" s="11" t="s">
        <v>416</v>
      </c>
      <c r="C5" s="25" t="s">
        <v>419</v>
      </c>
      <c r="D5" s="11" t="s">
        <v>415</v>
      </c>
      <c r="E5" s="26" t="s">
        <v>362</v>
      </c>
      <c r="F5" s="26" t="s">
        <v>62</v>
      </c>
      <c r="G5" s="53">
        <v>-1.5</v>
      </c>
      <c r="H5" s="53">
        <v>-1</v>
      </c>
      <c r="I5" s="56">
        <v>0</v>
      </c>
      <c r="J5" s="56">
        <v>0</v>
      </c>
      <c r="K5" s="57" t="s">
        <v>431</v>
      </c>
      <c r="L5" s="9" t="s">
        <v>418</v>
      </c>
      <c r="M5" s="9" t="s">
        <v>418</v>
      </c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="2" customFormat="1" ht="17.4" spans="1:13">
      <c r="A7" s="13" t="s">
        <v>432</v>
      </c>
      <c r="B7" s="14"/>
      <c r="C7" s="14"/>
      <c r="D7" s="14"/>
      <c r="E7" s="15"/>
      <c r="F7" s="16"/>
      <c r="G7" s="27"/>
      <c r="H7" s="13" t="s">
        <v>421</v>
      </c>
      <c r="I7" s="14"/>
      <c r="J7" s="14"/>
      <c r="K7" s="15"/>
      <c r="L7" s="58"/>
      <c r="M7" s="24"/>
    </row>
    <row r="8" ht="32" customHeight="1" spans="1:13">
      <c r="A8" s="20" t="s">
        <v>433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 L4:M5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J33" sqref="J33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435</v>
      </c>
      <c r="B2" s="5" t="s">
        <v>403</v>
      </c>
      <c r="C2" s="5" t="s">
        <v>399</v>
      </c>
      <c r="D2" s="5" t="s">
        <v>400</v>
      </c>
      <c r="E2" s="5" t="s">
        <v>401</v>
      </c>
      <c r="F2" s="5" t="s">
        <v>402</v>
      </c>
      <c r="G2" s="34" t="s">
        <v>436</v>
      </c>
      <c r="H2" s="35"/>
      <c r="I2" s="51"/>
      <c r="J2" s="34" t="s">
        <v>437</v>
      </c>
      <c r="K2" s="35"/>
      <c r="L2" s="51"/>
      <c r="M2" s="34" t="s">
        <v>438</v>
      </c>
      <c r="N2" s="35"/>
      <c r="O2" s="51"/>
      <c r="P2" s="34" t="s">
        <v>439</v>
      </c>
      <c r="Q2" s="35"/>
      <c r="R2" s="51"/>
      <c r="S2" s="35" t="s">
        <v>440</v>
      </c>
      <c r="T2" s="35"/>
      <c r="U2" s="51"/>
      <c r="V2" s="29" t="s">
        <v>441</v>
      </c>
      <c r="W2" s="29" t="s">
        <v>412</v>
      </c>
    </row>
    <row r="3" s="1" customFormat="1" spans="1:23">
      <c r="A3" s="7"/>
      <c r="B3" s="36"/>
      <c r="C3" s="36"/>
      <c r="D3" s="36"/>
      <c r="E3" s="36"/>
      <c r="F3" s="36"/>
      <c r="G3" s="4" t="s">
        <v>442</v>
      </c>
      <c r="H3" s="4" t="s">
        <v>68</v>
      </c>
      <c r="I3" s="4" t="s">
        <v>403</v>
      </c>
      <c r="J3" s="4" t="s">
        <v>442</v>
      </c>
      <c r="K3" s="4" t="s">
        <v>68</v>
      </c>
      <c r="L3" s="4" t="s">
        <v>403</v>
      </c>
      <c r="M3" s="4" t="s">
        <v>442</v>
      </c>
      <c r="N3" s="4" t="s">
        <v>68</v>
      </c>
      <c r="O3" s="4" t="s">
        <v>403</v>
      </c>
      <c r="P3" s="4" t="s">
        <v>442</v>
      </c>
      <c r="Q3" s="4" t="s">
        <v>68</v>
      </c>
      <c r="R3" s="4" t="s">
        <v>403</v>
      </c>
      <c r="S3" s="4" t="s">
        <v>442</v>
      </c>
      <c r="T3" s="4" t="s">
        <v>68</v>
      </c>
      <c r="U3" s="4" t="s">
        <v>403</v>
      </c>
      <c r="V3" s="52"/>
      <c r="W3" s="52"/>
    </row>
    <row r="4" spans="1:23">
      <c r="A4" s="37" t="s">
        <v>443</v>
      </c>
      <c r="B4" s="38" t="s">
        <v>444</v>
      </c>
      <c r="C4" s="39"/>
      <c r="D4" s="39"/>
      <c r="E4" s="39"/>
      <c r="F4" s="4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41"/>
      <c r="B5" s="42"/>
      <c r="C5" s="43"/>
      <c r="D5" s="43"/>
      <c r="E5" s="43"/>
      <c r="F5" s="44"/>
      <c r="G5" s="34" t="s">
        <v>445</v>
      </c>
      <c r="H5" s="35"/>
      <c r="I5" s="51"/>
      <c r="J5" s="34" t="s">
        <v>446</v>
      </c>
      <c r="K5" s="35"/>
      <c r="L5" s="51"/>
      <c r="M5" s="34" t="s">
        <v>447</v>
      </c>
      <c r="N5" s="35"/>
      <c r="O5" s="51"/>
      <c r="P5" s="34" t="s">
        <v>448</v>
      </c>
      <c r="Q5" s="35"/>
      <c r="R5" s="51"/>
      <c r="S5" s="35" t="s">
        <v>449</v>
      </c>
      <c r="T5" s="35"/>
      <c r="U5" s="51"/>
      <c r="V5" s="10"/>
      <c r="W5" s="10"/>
    </row>
    <row r="6" spans="1:23">
      <c r="A6" s="41"/>
      <c r="B6" s="42"/>
      <c r="C6" s="43"/>
      <c r="D6" s="43"/>
      <c r="E6" s="43"/>
      <c r="F6" s="44"/>
      <c r="G6" s="4" t="s">
        <v>442</v>
      </c>
      <c r="H6" s="4" t="s">
        <v>68</v>
      </c>
      <c r="I6" s="4" t="s">
        <v>403</v>
      </c>
      <c r="J6" s="4" t="s">
        <v>442</v>
      </c>
      <c r="K6" s="4" t="s">
        <v>68</v>
      </c>
      <c r="L6" s="4" t="s">
        <v>403</v>
      </c>
      <c r="M6" s="4" t="s">
        <v>442</v>
      </c>
      <c r="N6" s="4" t="s">
        <v>68</v>
      </c>
      <c r="O6" s="4" t="s">
        <v>403</v>
      </c>
      <c r="P6" s="4" t="s">
        <v>442</v>
      </c>
      <c r="Q6" s="4" t="s">
        <v>68</v>
      </c>
      <c r="R6" s="4" t="s">
        <v>403</v>
      </c>
      <c r="S6" s="4" t="s">
        <v>442</v>
      </c>
      <c r="T6" s="4" t="s">
        <v>68</v>
      </c>
      <c r="U6" s="4" t="s">
        <v>403</v>
      </c>
      <c r="V6" s="10"/>
      <c r="W6" s="10"/>
    </row>
    <row r="7" spans="1:23">
      <c r="A7" s="45"/>
      <c r="B7" s="46"/>
      <c r="C7" s="47"/>
      <c r="D7" s="47"/>
      <c r="E7" s="47"/>
      <c r="F7" s="4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9"/>
      <c r="B8" s="49"/>
      <c r="C8" s="49"/>
      <c r="D8" s="49"/>
      <c r="E8" s="49"/>
      <c r="F8" s="4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0"/>
      <c r="B9" s="50"/>
      <c r="C9" s="50"/>
      <c r="D9" s="50"/>
      <c r="E9" s="50"/>
      <c r="F9" s="5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7.4" spans="1:23">
      <c r="A11" s="13" t="s">
        <v>432</v>
      </c>
      <c r="B11" s="14"/>
      <c r="C11" s="14"/>
      <c r="D11" s="14"/>
      <c r="E11" s="15"/>
      <c r="F11" s="16"/>
      <c r="G11" s="27"/>
      <c r="H11" s="33"/>
      <c r="I11" s="33"/>
      <c r="J11" s="13" t="s">
        <v>421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450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3" sqref="K33"/>
    </sheetView>
  </sheetViews>
  <sheetFormatPr defaultColWidth="9" defaultRowHeight="15.6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8" t="s">
        <v>452</v>
      </c>
      <c r="B2" s="29" t="s">
        <v>399</v>
      </c>
      <c r="C2" s="29" t="s">
        <v>400</v>
      </c>
      <c r="D2" s="29" t="s">
        <v>401</v>
      </c>
      <c r="E2" s="29" t="s">
        <v>402</v>
      </c>
      <c r="F2" s="29" t="s">
        <v>403</v>
      </c>
      <c r="G2" s="28" t="s">
        <v>453</v>
      </c>
      <c r="H2" s="28" t="s">
        <v>454</v>
      </c>
      <c r="I2" s="28" t="s">
        <v>455</v>
      </c>
      <c r="J2" s="28" t="s">
        <v>454</v>
      </c>
      <c r="K2" s="28" t="s">
        <v>456</v>
      </c>
      <c r="L2" s="28" t="s">
        <v>454</v>
      </c>
      <c r="M2" s="29" t="s">
        <v>441</v>
      </c>
      <c r="N2" s="29" t="s">
        <v>412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30" t="s">
        <v>452</v>
      </c>
      <c r="B4" s="31" t="s">
        <v>457</v>
      </c>
      <c r="C4" s="31" t="s">
        <v>442</v>
      </c>
      <c r="D4" s="31" t="s">
        <v>401</v>
      </c>
      <c r="E4" s="29" t="s">
        <v>402</v>
      </c>
      <c r="F4" s="29" t="s">
        <v>403</v>
      </c>
      <c r="G4" s="28" t="s">
        <v>453</v>
      </c>
      <c r="H4" s="28" t="s">
        <v>454</v>
      </c>
      <c r="I4" s="28" t="s">
        <v>455</v>
      </c>
      <c r="J4" s="28" t="s">
        <v>454</v>
      </c>
      <c r="K4" s="28" t="s">
        <v>456</v>
      </c>
      <c r="L4" s="28" t="s">
        <v>454</v>
      </c>
      <c r="M4" s="29" t="s">
        <v>441</v>
      </c>
      <c r="N4" s="29" t="s">
        <v>412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2" t="s">
        <v>458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7.4" spans="1:14">
      <c r="A11" s="13" t="s">
        <v>459</v>
      </c>
      <c r="B11" s="14"/>
      <c r="C11" s="14"/>
      <c r="D11" s="15"/>
      <c r="E11" s="16"/>
      <c r="F11" s="33"/>
      <c r="G11" s="27"/>
      <c r="H11" s="33"/>
      <c r="I11" s="13" t="s">
        <v>460</v>
      </c>
      <c r="J11" s="14"/>
      <c r="K11" s="14"/>
      <c r="L11" s="14"/>
      <c r="M11" s="14"/>
      <c r="N11" s="24"/>
    </row>
    <row r="12" ht="48" customHeight="1" spans="1:14">
      <c r="A12" s="20" t="s">
        <v>461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"/>
  <sheetViews>
    <sheetView workbookViewId="0">
      <selection activeCell="F27" sqref="F27"/>
    </sheetView>
  </sheetViews>
  <sheetFormatPr defaultColWidth="9" defaultRowHeight="15.6"/>
  <cols>
    <col min="1" max="1" width="9.8" customWidth="1"/>
    <col min="2" max="2" width="13.5" customWidth="1"/>
    <col min="3" max="3" width="10.75" customWidth="1"/>
    <col min="4" max="4" width="15.125" customWidth="1"/>
    <col min="5" max="5" width="12.1666666666667" customWidth="1"/>
    <col min="6" max="6" width="17.125" customWidth="1"/>
    <col min="7" max="7" width="12.5" customWidth="1"/>
    <col min="8" max="8" width="12.375" customWidth="1"/>
    <col min="9" max="9" width="14" customWidth="1"/>
    <col min="10" max="10" width="11.5" customWidth="1"/>
  </cols>
  <sheetData>
    <row r="1" ht="28.2" spans="1:10">
      <c r="A1" s="3" t="s">
        <v>462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435</v>
      </c>
      <c r="B2" s="5" t="s">
        <v>403</v>
      </c>
      <c r="C2" s="5" t="s">
        <v>399</v>
      </c>
      <c r="D2" s="5" t="s">
        <v>400</v>
      </c>
      <c r="E2" s="5" t="s">
        <v>401</v>
      </c>
      <c r="F2" s="5" t="s">
        <v>402</v>
      </c>
      <c r="G2" s="4" t="s">
        <v>463</v>
      </c>
      <c r="H2" s="4" t="s">
        <v>464</v>
      </c>
      <c r="I2" s="4" t="s">
        <v>465</v>
      </c>
      <c r="J2" s="4" t="s">
        <v>466</v>
      </c>
      <c r="K2" s="5" t="s">
        <v>441</v>
      </c>
      <c r="L2" s="5" t="s">
        <v>412</v>
      </c>
    </row>
    <row r="3" spans="1:12">
      <c r="A3" s="9" t="s">
        <v>443</v>
      </c>
      <c r="B3" s="11" t="s">
        <v>416</v>
      </c>
      <c r="C3" s="25" t="s">
        <v>414</v>
      </c>
      <c r="D3" s="11" t="s">
        <v>415</v>
      </c>
      <c r="E3" s="11" t="s">
        <v>363</v>
      </c>
      <c r="F3" s="26" t="s">
        <v>62</v>
      </c>
      <c r="G3" s="9" t="s">
        <v>467</v>
      </c>
      <c r="H3" s="9" t="s">
        <v>468</v>
      </c>
      <c r="I3" s="10"/>
      <c r="J3" s="10"/>
      <c r="K3" s="9" t="s">
        <v>417</v>
      </c>
      <c r="L3" s="9" t="s">
        <v>418</v>
      </c>
    </row>
    <row r="4" spans="1:12">
      <c r="A4" s="9" t="s">
        <v>469</v>
      </c>
      <c r="B4" s="11" t="s">
        <v>416</v>
      </c>
      <c r="C4" s="25" t="s">
        <v>419</v>
      </c>
      <c r="D4" s="11" t="s">
        <v>415</v>
      </c>
      <c r="E4" s="26" t="s">
        <v>362</v>
      </c>
      <c r="F4" s="26" t="s">
        <v>62</v>
      </c>
      <c r="G4" s="9" t="s">
        <v>467</v>
      </c>
      <c r="H4" s="9" t="s">
        <v>468</v>
      </c>
      <c r="I4" s="10"/>
      <c r="J4" s="10"/>
      <c r="K4" s="9" t="s">
        <v>417</v>
      </c>
      <c r="L4" s="9" t="s">
        <v>418</v>
      </c>
    </row>
    <row r="5" spans="1:12">
      <c r="A5" s="9" t="s">
        <v>470</v>
      </c>
      <c r="B5" s="11"/>
      <c r="C5" s="25"/>
      <c r="D5" s="11"/>
      <c r="E5" s="26"/>
      <c r="F5" s="26"/>
      <c r="G5" s="9"/>
      <c r="H5" s="9"/>
      <c r="I5" s="10"/>
      <c r="J5" s="10"/>
      <c r="K5" s="9"/>
      <c r="L5" s="9"/>
    </row>
    <row r="6" spans="1:12">
      <c r="A6" s="9" t="s">
        <v>471</v>
      </c>
      <c r="B6" s="11"/>
      <c r="C6" s="25"/>
      <c r="D6" s="11"/>
      <c r="E6" s="26"/>
      <c r="F6" s="26"/>
      <c r="G6" s="9"/>
      <c r="H6" s="9"/>
      <c r="I6" s="10"/>
      <c r="J6" s="10"/>
      <c r="K6" s="9"/>
      <c r="L6" s="9"/>
    </row>
    <row r="7" spans="1:12">
      <c r="A7" s="9" t="s">
        <v>472</v>
      </c>
      <c r="B7" s="11"/>
      <c r="C7" s="25"/>
      <c r="D7" s="11"/>
      <c r="E7" s="26"/>
      <c r="F7" s="26"/>
      <c r="G7" s="9"/>
      <c r="H7" s="9"/>
      <c r="I7" s="10"/>
      <c r="J7" s="10"/>
      <c r="K7" s="9"/>
      <c r="L7" s="9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7.4" spans="1:12">
      <c r="A9" s="13" t="s">
        <v>473</v>
      </c>
      <c r="B9" s="14"/>
      <c r="C9" s="14"/>
      <c r="D9" s="14"/>
      <c r="E9" s="15"/>
      <c r="F9" s="16"/>
      <c r="G9" s="27"/>
      <c r="H9" s="13" t="s">
        <v>421</v>
      </c>
      <c r="I9" s="14"/>
      <c r="J9" s="14"/>
      <c r="K9" s="14"/>
      <c r="L9" s="24"/>
    </row>
    <row r="10" ht="67" customHeight="1" spans="1:12">
      <c r="A10" s="20" t="s">
        <v>474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2"/>
  <sheetViews>
    <sheetView workbookViewId="0">
      <selection activeCell="D34" sqref="D34"/>
    </sheetView>
  </sheetViews>
  <sheetFormatPr defaultColWidth="9" defaultRowHeight="15.6"/>
  <cols>
    <col min="1" max="1" width="7" customWidth="1"/>
    <col min="2" max="2" width="10" customWidth="1"/>
    <col min="3" max="3" width="13.8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5.375" customWidth="1"/>
  </cols>
  <sheetData>
    <row r="1" ht="28.2" spans="1:9">
      <c r="A1" s="3" t="s">
        <v>475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398</v>
      </c>
      <c r="B2" s="5" t="s">
        <v>403</v>
      </c>
      <c r="C2" s="5" t="s">
        <v>442</v>
      </c>
      <c r="D2" s="5" t="s">
        <v>401</v>
      </c>
      <c r="E2" s="5" t="s">
        <v>402</v>
      </c>
      <c r="F2" s="4" t="s">
        <v>476</v>
      </c>
      <c r="G2" s="4" t="s">
        <v>425</v>
      </c>
      <c r="H2" s="6" t="s">
        <v>426</v>
      </c>
      <c r="I2" s="22" t="s">
        <v>428</v>
      </c>
    </row>
    <row r="3" s="1" customFormat="1" spans="1:9">
      <c r="A3" s="4"/>
      <c r="B3" s="7"/>
      <c r="C3" s="7"/>
      <c r="D3" s="7"/>
      <c r="E3" s="7"/>
      <c r="F3" s="4" t="s">
        <v>477</v>
      </c>
      <c r="G3" s="4" t="s">
        <v>429</v>
      </c>
      <c r="H3" s="8"/>
      <c r="I3" s="23"/>
    </row>
    <row r="4" spans="1:9">
      <c r="A4" s="9">
        <v>1</v>
      </c>
      <c r="B4" s="10" t="s">
        <v>478</v>
      </c>
      <c r="C4" s="10" t="s">
        <v>479</v>
      </c>
      <c r="D4" s="10" t="s">
        <v>362</v>
      </c>
      <c r="E4" s="11" t="s">
        <v>62</v>
      </c>
      <c r="F4" s="10">
        <v>-4</v>
      </c>
      <c r="G4" s="10">
        <v>0</v>
      </c>
      <c r="H4" s="10">
        <f t="shared" ref="H4:H9" si="0">F4</f>
        <v>-4</v>
      </c>
      <c r="I4" s="9" t="s">
        <v>418</v>
      </c>
    </row>
    <row r="5" spans="1:9">
      <c r="A5" s="9">
        <v>2</v>
      </c>
      <c r="B5" s="10" t="s">
        <v>478</v>
      </c>
      <c r="C5" s="10" t="s">
        <v>479</v>
      </c>
      <c r="D5" s="10" t="s">
        <v>363</v>
      </c>
      <c r="E5" s="11" t="s">
        <v>62</v>
      </c>
      <c r="F5" s="10">
        <v>-3</v>
      </c>
      <c r="G5" s="10">
        <v>0</v>
      </c>
      <c r="H5" s="10">
        <f t="shared" si="0"/>
        <v>-3</v>
      </c>
      <c r="I5" s="9" t="s">
        <v>418</v>
      </c>
    </row>
    <row r="6" spans="1:9">
      <c r="A6" s="9">
        <v>3</v>
      </c>
      <c r="B6" s="10" t="s">
        <v>478</v>
      </c>
      <c r="C6" s="10" t="s">
        <v>480</v>
      </c>
      <c r="D6" s="10" t="s">
        <v>362</v>
      </c>
      <c r="E6" s="11" t="s">
        <v>62</v>
      </c>
      <c r="F6" s="10">
        <v>-2.5</v>
      </c>
      <c r="G6" s="10">
        <v>0</v>
      </c>
      <c r="H6" s="10">
        <f t="shared" si="0"/>
        <v>-2.5</v>
      </c>
      <c r="I6" s="9" t="s">
        <v>418</v>
      </c>
    </row>
    <row r="7" spans="1:9">
      <c r="A7" s="9">
        <v>4</v>
      </c>
      <c r="B7" s="10" t="s">
        <v>478</v>
      </c>
      <c r="C7" s="10" t="s">
        <v>480</v>
      </c>
      <c r="D7" s="10" t="s">
        <v>363</v>
      </c>
      <c r="E7" s="11" t="s">
        <v>62</v>
      </c>
      <c r="F7" s="10">
        <v>-3</v>
      </c>
      <c r="G7" s="10">
        <v>0</v>
      </c>
      <c r="H7" s="10">
        <f t="shared" si="0"/>
        <v>-3</v>
      </c>
      <c r="I7" s="9" t="s">
        <v>418</v>
      </c>
    </row>
    <row r="8" spans="1:9">
      <c r="A8" s="9">
        <v>5</v>
      </c>
      <c r="B8" s="10" t="s">
        <v>478</v>
      </c>
      <c r="C8" s="10" t="s">
        <v>481</v>
      </c>
      <c r="D8" s="10" t="s">
        <v>362</v>
      </c>
      <c r="E8" s="11" t="s">
        <v>62</v>
      </c>
      <c r="F8" s="10">
        <v>-1.8</v>
      </c>
      <c r="G8" s="10">
        <v>0</v>
      </c>
      <c r="H8" s="10">
        <f t="shared" si="0"/>
        <v>-1.8</v>
      </c>
      <c r="I8" s="9" t="s">
        <v>418</v>
      </c>
    </row>
    <row r="9" spans="1:9">
      <c r="A9" s="9">
        <v>6</v>
      </c>
      <c r="B9" s="10" t="s">
        <v>478</v>
      </c>
      <c r="C9" s="10" t="s">
        <v>481</v>
      </c>
      <c r="D9" s="10" t="s">
        <v>363</v>
      </c>
      <c r="E9" s="11" t="s">
        <v>62</v>
      </c>
      <c r="F9" s="10">
        <v>-2</v>
      </c>
      <c r="G9" s="10">
        <v>0</v>
      </c>
      <c r="H9" s="10">
        <f t="shared" si="0"/>
        <v>-2</v>
      </c>
      <c r="I9" s="9" t="s">
        <v>418</v>
      </c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="2" customFormat="1" ht="17.4" spans="1:9">
      <c r="A11" s="13" t="s">
        <v>420</v>
      </c>
      <c r="B11" s="14"/>
      <c r="C11" s="14"/>
      <c r="D11" s="15"/>
      <c r="E11" s="16"/>
      <c r="F11" s="17" t="s">
        <v>421</v>
      </c>
      <c r="G11" s="18"/>
      <c r="H11" s="19"/>
      <c r="I11" s="24"/>
    </row>
    <row r="12" ht="37" customHeight="1" spans="1:9">
      <c r="A12" s="20" t="s">
        <v>482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G10" sqref="G10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28" t="s">
        <v>35</v>
      </c>
      <c r="C2" s="429"/>
      <c r="D2" s="429"/>
      <c r="E2" s="429"/>
      <c r="F2" s="429"/>
      <c r="G2" s="429"/>
      <c r="H2" s="429"/>
      <c r="I2" s="443"/>
    </row>
    <row r="3" ht="28" customHeight="1" spans="2:9">
      <c r="B3" s="430"/>
      <c r="C3" s="431"/>
      <c r="D3" s="432" t="s">
        <v>36</v>
      </c>
      <c r="E3" s="433"/>
      <c r="F3" s="434" t="s">
        <v>37</v>
      </c>
      <c r="G3" s="435"/>
      <c r="H3" s="432" t="s">
        <v>38</v>
      </c>
      <c r="I3" s="444"/>
    </row>
    <row r="4" ht="28" customHeight="1" spans="2:9">
      <c r="B4" s="430" t="s">
        <v>39</v>
      </c>
      <c r="C4" s="431" t="s">
        <v>40</v>
      </c>
      <c r="D4" s="431" t="s">
        <v>41</v>
      </c>
      <c r="E4" s="431" t="s">
        <v>42</v>
      </c>
      <c r="F4" s="436" t="s">
        <v>41</v>
      </c>
      <c r="G4" s="436" t="s">
        <v>42</v>
      </c>
      <c r="H4" s="431" t="s">
        <v>41</v>
      </c>
      <c r="I4" s="445" t="s">
        <v>42</v>
      </c>
    </row>
    <row r="5" ht="28" customHeight="1" spans="2:9">
      <c r="B5" s="437" t="s">
        <v>43</v>
      </c>
      <c r="C5" s="12">
        <v>13</v>
      </c>
      <c r="D5" s="12">
        <v>0</v>
      </c>
      <c r="E5" s="12">
        <v>1</v>
      </c>
      <c r="F5" s="438">
        <v>0</v>
      </c>
      <c r="G5" s="438">
        <v>1</v>
      </c>
      <c r="H5" s="12">
        <v>1</v>
      </c>
      <c r="I5" s="446">
        <v>2</v>
      </c>
    </row>
    <row r="6" ht="28" customHeight="1" spans="2:9">
      <c r="B6" s="437" t="s">
        <v>44</v>
      </c>
      <c r="C6" s="12">
        <v>20</v>
      </c>
      <c r="D6" s="12">
        <v>0</v>
      </c>
      <c r="E6" s="12">
        <v>1</v>
      </c>
      <c r="F6" s="438">
        <v>1</v>
      </c>
      <c r="G6" s="438">
        <v>2</v>
      </c>
      <c r="H6" s="12">
        <v>2</v>
      </c>
      <c r="I6" s="446">
        <v>3</v>
      </c>
    </row>
    <row r="7" ht="28" customHeight="1" spans="2:9">
      <c r="B7" s="437" t="s">
        <v>45</v>
      </c>
      <c r="C7" s="12">
        <v>32</v>
      </c>
      <c r="D7" s="12">
        <v>0</v>
      </c>
      <c r="E7" s="12">
        <v>1</v>
      </c>
      <c r="F7" s="438">
        <v>2</v>
      </c>
      <c r="G7" s="438">
        <v>3</v>
      </c>
      <c r="H7" s="12">
        <v>3</v>
      </c>
      <c r="I7" s="446">
        <v>4</v>
      </c>
    </row>
    <row r="8" ht="28" customHeight="1" spans="2:9">
      <c r="B8" s="437" t="s">
        <v>46</v>
      </c>
      <c r="C8" s="12">
        <v>50</v>
      </c>
      <c r="D8" s="12">
        <v>1</v>
      </c>
      <c r="E8" s="12">
        <v>2</v>
      </c>
      <c r="F8" s="438">
        <v>3</v>
      </c>
      <c r="G8" s="438">
        <v>4</v>
      </c>
      <c r="H8" s="12">
        <v>5</v>
      </c>
      <c r="I8" s="446">
        <v>6</v>
      </c>
    </row>
    <row r="9" ht="28" customHeight="1" spans="2:9">
      <c r="B9" s="437" t="s">
        <v>47</v>
      </c>
      <c r="C9" s="12">
        <v>80</v>
      </c>
      <c r="D9" s="12">
        <v>2</v>
      </c>
      <c r="E9" s="12">
        <v>3</v>
      </c>
      <c r="F9" s="438">
        <v>5</v>
      </c>
      <c r="G9" s="438">
        <v>6</v>
      </c>
      <c r="H9" s="12">
        <v>7</v>
      </c>
      <c r="I9" s="446">
        <v>8</v>
      </c>
    </row>
    <row r="10" ht="28" customHeight="1" spans="2:9">
      <c r="B10" s="437" t="s">
        <v>48</v>
      </c>
      <c r="C10" s="12">
        <v>125</v>
      </c>
      <c r="D10" s="12">
        <v>3</v>
      </c>
      <c r="E10" s="12">
        <v>4</v>
      </c>
      <c r="F10" s="438">
        <v>7</v>
      </c>
      <c r="G10" s="438">
        <v>8</v>
      </c>
      <c r="H10" s="12">
        <v>10</v>
      </c>
      <c r="I10" s="446">
        <v>11</v>
      </c>
    </row>
    <row r="11" ht="28" customHeight="1" spans="2:9">
      <c r="B11" s="437" t="s">
        <v>49</v>
      </c>
      <c r="C11" s="12">
        <v>200</v>
      </c>
      <c r="D11" s="12">
        <v>5</v>
      </c>
      <c r="E11" s="12">
        <v>6</v>
      </c>
      <c r="F11" s="438">
        <v>10</v>
      </c>
      <c r="G11" s="438">
        <v>11</v>
      </c>
      <c r="H11" s="12">
        <v>14</v>
      </c>
      <c r="I11" s="446">
        <v>15</v>
      </c>
    </row>
    <row r="12" ht="28" customHeight="1" spans="2:9">
      <c r="B12" s="439" t="s">
        <v>50</v>
      </c>
      <c r="C12" s="440">
        <v>315</v>
      </c>
      <c r="D12" s="440">
        <v>7</v>
      </c>
      <c r="E12" s="440">
        <v>8</v>
      </c>
      <c r="F12" s="441">
        <v>14</v>
      </c>
      <c r="G12" s="441">
        <v>15</v>
      </c>
      <c r="H12" s="440">
        <v>21</v>
      </c>
      <c r="I12" s="447">
        <v>22</v>
      </c>
    </row>
    <row r="14" spans="2:4">
      <c r="B14" s="442" t="s">
        <v>51</v>
      </c>
      <c r="C14" s="442"/>
      <c r="D14" s="4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zoomScale="125" zoomScaleNormal="125" topLeftCell="A9" workbookViewId="0">
      <selection activeCell="C25" sqref="C25"/>
    </sheetView>
  </sheetViews>
  <sheetFormatPr defaultColWidth="10.3333333333333" defaultRowHeight="16.5" customHeight="1"/>
  <cols>
    <col min="1" max="1" width="11.0833333333333" style="223" customWidth="1"/>
    <col min="2" max="6" width="10.3333333333333" style="223"/>
    <col min="7" max="7" width="20.075" style="223" customWidth="1"/>
    <col min="8" max="9" width="10.3333333333333" style="223"/>
    <col min="10" max="10" width="8.83333333333333" style="223" customWidth="1"/>
    <col min="11" max="11" width="12" style="223" customWidth="1"/>
    <col min="12" max="16384" width="10.3333333333333" style="223"/>
  </cols>
  <sheetData>
    <row r="1" ht="21.15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7" customHeight="1" spans="1:11">
      <c r="A2" s="225" t="s">
        <v>53</v>
      </c>
      <c r="B2" s="187" t="s">
        <v>54</v>
      </c>
      <c r="C2" s="187"/>
      <c r="D2" s="226" t="s">
        <v>55</v>
      </c>
      <c r="E2" s="226"/>
      <c r="F2" s="187" t="s">
        <v>56</v>
      </c>
      <c r="G2" s="187"/>
      <c r="H2" s="227" t="s">
        <v>57</v>
      </c>
      <c r="I2" s="405" t="s">
        <v>56</v>
      </c>
      <c r="J2" s="405"/>
      <c r="K2" s="406"/>
    </row>
    <row r="3" ht="17" customHeight="1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ht="17" customHeight="1" spans="1:11">
      <c r="A4" s="234" t="s">
        <v>61</v>
      </c>
      <c r="B4" s="344" t="s">
        <v>62</v>
      </c>
      <c r="C4" s="345"/>
      <c r="D4" s="234" t="s">
        <v>63</v>
      </c>
      <c r="E4" s="237"/>
      <c r="F4" s="346" t="s">
        <v>64</v>
      </c>
      <c r="G4" s="347"/>
      <c r="H4" s="234" t="s">
        <v>65</v>
      </c>
      <c r="I4" s="237"/>
      <c r="J4" s="263" t="s">
        <v>66</v>
      </c>
      <c r="K4" s="312" t="s">
        <v>67</v>
      </c>
    </row>
    <row r="5" ht="17" customHeight="1" spans="1:11">
      <c r="A5" s="240" t="s">
        <v>68</v>
      </c>
      <c r="B5" s="344" t="s">
        <v>69</v>
      </c>
      <c r="C5" s="345"/>
      <c r="D5" s="234" t="s">
        <v>70</v>
      </c>
      <c r="E5" s="237"/>
      <c r="F5" s="348">
        <v>45802</v>
      </c>
      <c r="G5" s="349"/>
      <c r="H5" s="234" t="s">
        <v>71</v>
      </c>
      <c r="I5" s="237"/>
      <c r="J5" s="263" t="s">
        <v>66</v>
      </c>
      <c r="K5" s="312" t="s">
        <v>67</v>
      </c>
    </row>
    <row r="6" ht="17" customHeight="1" spans="1:11">
      <c r="A6" s="234" t="s">
        <v>72</v>
      </c>
      <c r="B6" s="344">
        <v>2</v>
      </c>
      <c r="C6" s="345">
        <v>5</v>
      </c>
      <c r="D6" s="240" t="s">
        <v>73</v>
      </c>
      <c r="E6" s="265"/>
      <c r="F6" s="348">
        <v>45838</v>
      </c>
      <c r="G6" s="349"/>
      <c r="H6" s="234" t="s">
        <v>74</v>
      </c>
      <c r="I6" s="237"/>
      <c r="J6" s="263" t="s">
        <v>66</v>
      </c>
      <c r="K6" s="312" t="s">
        <v>67</v>
      </c>
    </row>
    <row r="7" ht="17" customHeight="1" spans="1:11">
      <c r="A7" s="234" t="s">
        <v>75</v>
      </c>
      <c r="B7" s="350">
        <v>1800</v>
      </c>
      <c r="C7" s="351"/>
      <c r="D7" s="240" t="s">
        <v>76</v>
      </c>
      <c r="E7" s="264"/>
      <c r="F7" s="348">
        <v>45843</v>
      </c>
      <c r="G7" s="349"/>
      <c r="H7" s="234" t="s">
        <v>77</v>
      </c>
      <c r="I7" s="237"/>
      <c r="J7" s="263" t="s">
        <v>66</v>
      </c>
      <c r="K7" s="312" t="s">
        <v>67</v>
      </c>
    </row>
    <row r="8" ht="17" customHeight="1" spans="1:11">
      <c r="A8" s="249" t="s">
        <v>78</v>
      </c>
      <c r="B8" s="352" t="s">
        <v>79</v>
      </c>
      <c r="C8" s="353"/>
      <c r="D8" s="252" t="s">
        <v>80</v>
      </c>
      <c r="E8" s="253"/>
      <c r="F8" s="354">
        <v>45845</v>
      </c>
      <c r="G8" s="355"/>
      <c r="H8" s="252" t="s">
        <v>81</v>
      </c>
      <c r="I8" s="253"/>
      <c r="J8" s="271" t="s">
        <v>66</v>
      </c>
      <c r="K8" s="321" t="s">
        <v>67</v>
      </c>
    </row>
    <row r="9" ht="16.35" spans="1:11">
      <c r="A9" s="356" t="s">
        <v>82</v>
      </c>
      <c r="B9" s="357"/>
      <c r="C9" s="357"/>
      <c r="D9" s="357"/>
      <c r="E9" s="357"/>
      <c r="F9" s="357"/>
      <c r="G9" s="357"/>
      <c r="H9" s="357"/>
      <c r="I9" s="357"/>
      <c r="J9" s="357"/>
      <c r="K9" s="407"/>
    </row>
    <row r="10" ht="16.35" spans="1:11">
      <c r="A10" s="358" t="s">
        <v>83</v>
      </c>
      <c r="B10" s="359"/>
      <c r="C10" s="359"/>
      <c r="D10" s="359"/>
      <c r="E10" s="359"/>
      <c r="F10" s="359"/>
      <c r="G10" s="359"/>
      <c r="H10" s="359"/>
      <c r="I10" s="359"/>
      <c r="J10" s="359"/>
      <c r="K10" s="408"/>
    </row>
    <row r="11" ht="15.6" spans="1:11">
      <c r="A11" s="360" t="s">
        <v>84</v>
      </c>
      <c r="B11" s="361" t="s">
        <v>85</v>
      </c>
      <c r="C11" s="362" t="s">
        <v>86</v>
      </c>
      <c r="D11" s="363"/>
      <c r="E11" s="364" t="s">
        <v>87</v>
      </c>
      <c r="F11" s="361" t="s">
        <v>85</v>
      </c>
      <c r="G11" s="362" t="s">
        <v>86</v>
      </c>
      <c r="H11" s="362" t="s">
        <v>88</v>
      </c>
      <c r="I11" s="364" t="s">
        <v>89</v>
      </c>
      <c r="J11" s="361" t="s">
        <v>85</v>
      </c>
      <c r="K11" s="409" t="s">
        <v>86</v>
      </c>
    </row>
    <row r="12" ht="15.6" spans="1:11">
      <c r="A12" s="240" t="s">
        <v>90</v>
      </c>
      <c r="B12" s="262" t="s">
        <v>85</v>
      </c>
      <c r="C12" s="263" t="s">
        <v>86</v>
      </c>
      <c r="D12" s="264"/>
      <c r="E12" s="265" t="s">
        <v>91</v>
      </c>
      <c r="F12" s="262" t="s">
        <v>85</v>
      </c>
      <c r="G12" s="263" t="s">
        <v>86</v>
      </c>
      <c r="H12" s="263" t="s">
        <v>88</v>
      </c>
      <c r="I12" s="265" t="s">
        <v>92</v>
      </c>
      <c r="J12" s="262" t="s">
        <v>85</v>
      </c>
      <c r="K12" s="312" t="s">
        <v>86</v>
      </c>
    </row>
    <row r="13" ht="15.6" spans="1:11">
      <c r="A13" s="240" t="s">
        <v>93</v>
      </c>
      <c r="B13" s="262" t="s">
        <v>85</v>
      </c>
      <c r="C13" s="263" t="s">
        <v>86</v>
      </c>
      <c r="D13" s="264"/>
      <c r="E13" s="265" t="s">
        <v>94</v>
      </c>
      <c r="F13" s="263" t="s">
        <v>95</v>
      </c>
      <c r="G13" s="263" t="s">
        <v>96</v>
      </c>
      <c r="H13" s="263" t="s">
        <v>88</v>
      </c>
      <c r="I13" s="265" t="s">
        <v>97</v>
      </c>
      <c r="J13" s="262" t="s">
        <v>85</v>
      </c>
      <c r="K13" s="312" t="s">
        <v>86</v>
      </c>
    </row>
    <row r="14" ht="16.35" spans="1:11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14"/>
    </row>
    <row r="15" ht="16.35" spans="1:11">
      <c r="A15" s="358" t="s">
        <v>99</v>
      </c>
      <c r="B15" s="359"/>
      <c r="C15" s="359"/>
      <c r="D15" s="359"/>
      <c r="E15" s="359"/>
      <c r="F15" s="359"/>
      <c r="G15" s="359"/>
      <c r="H15" s="359"/>
      <c r="I15" s="359"/>
      <c r="J15" s="359"/>
      <c r="K15" s="408"/>
    </row>
    <row r="16" ht="15.6" spans="1:11">
      <c r="A16" s="365" t="s">
        <v>100</v>
      </c>
      <c r="B16" s="362" t="s">
        <v>95</v>
      </c>
      <c r="C16" s="362" t="s">
        <v>96</v>
      </c>
      <c r="D16" s="366"/>
      <c r="E16" s="367" t="s">
        <v>101</v>
      </c>
      <c r="F16" s="362" t="s">
        <v>95</v>
      </c>
      <c r="G16" s="362" t="s">
        <v>96</v>
      </c>
      <c r="H16" s="368"/>
      <c r="I16" s="367" t="s">
        <v>102</v>
      </c>
      <c r="J16" s="362" t="s">
        <v>95</v>
      </c>
      <c r="K16" s="409" t="s">
        <v>96</v>
      </c>
    </row>
    <row r="17" customHeight="1" spans="1:22">
      <c r="A17" s="245" t="s">
        <v>103</v>
      </c>
      <c r="B17" s="263" t="s">
        <v>95</v>
      </c>
      <c r="C17" s="263" t="s">
        <v>96</v>
      </c>
      <c r="D17" s="344"/>
      <c r="E17" s="286" t="s">
        <v>104</v>
      </c>
      <c r="F17" s="263" t="s">
        <v>95</v>
      </c>
      <c r="G17" s="263" t="s">
        <v>96</v>
      </c>
      <c r="H17" s="369"/>
      <c r="I17" s="286" t="s">
        <v>105</v>
      </c>
      <c r="J17" s="263" t="s">
        <v>95</v>
      </c>
      <c r="K17" s="312" t="s">
        <v>96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0" t="s">
        <v>106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11"/>
    </row>
    <row r="19" s="342" customFormat="1" ht="18" customHeight="1" spans="1:11">
      <c r="A19" s="358" t="s">
        <v>107</v>
      </c>
      <c r="B19" s="359"/>
      <c r="C19" s="359"/>
      <c r="D19" s="359"/>
      <c r="E19" s="359"/>
      <c r="F19" s="359"/>
      <c r="G19" s="359"/>
      <c r="H19" s="359"/>
      <c r="I19" s="359"/>
      <c r="J19" s="359"/>
      <c r="K19" s="408"/>
    </row>
    <row r="20" customHeight="1" spans="1:11">
      <c r="A20" s="372" t="s">
        <v>108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2"/>
    </row>
    <row r="21" ht="21.75" customHeight="1" spans="1:11">
      <c r="A21" s="374" t="s">
        <v>109</v>
      </c>
      <c r="B21" s="375" t="s">
        <v>110</v>
      </c>
      <c r="C21" s="375" t="s">
        <v>111</v>
      </c>
      <c r="D21" s="375" t="s">
        <v>112</v>
      </c>
      <c r="E21" s="375" t="s">
        <v>113</v>
      </c>
      <c r="F21" s="375" t="s">
        <v>114</v>
      </c>
      <c r="G21" s="375"/>
      <c r="H21" s="286"/>
      <c r="I21" s="286"/>
      <c r="J21" s="286"/>
      <c r="K21" s="324" t="s">
        <v>115</v>
      </c>
    </row>
    <row r="22" customHeight="1" spans="1:12">
      <c r="A22" s="376" t="s">
        <v>116</v>
      </c>
      <c r="B22" s="377">
        <v>1</v>
      </c>
      <c r="C22" s="377">
        <v>1</v>
      </c>
      <c r="D22" s="377">
        <v>1</v>
      </c>
      <c r="E22" s="377">
        <v>1</v>
      </c>
      <c r="F22" s="377">
        <v>1</v>
      </c>
      <c r="G22" s="377"/>
      <c r="H22" s="377"/>
      <c r="I22" s="377"/>
      <c r="J22" s="377"/>
      <c r="K22" s="413"/>
      <c r="L22" s="342"/>
    </row>
    <row r="23" customHeight="1" spans="1:11">
      <c r="A23" s="376" t="s">
        <v>117</v>
      </c>
      <c r="B23" s="377">
        <v>1</v>
      </c>
      <c r="C23" s="377">
        <v>1</v>
      </c>
      <c r="D23" s="377">
        <v>1</v>
      </c>
      <c r="E23" s="377">
        <v>1</v>
      </c>
      <c r="F23" s="377">
        <v>1</v>
      </c>
      <c r="G23" s="377"/>
      <c r="H23" s="377"/>
      <c r="I23" s="377"/>
      <c r="J23" s="377"/>
      <c r="K23" s="413"/>
    </row>
    <row r="24" customHeight="1" spans="1:11">
      <c r="A24" s="376"/>
      <c r="B24" s="377"/>
      <c r="C24" s="377"/>
      <c r="D24" s="377"/>
      <c r="E24" s="377"/>
      <c r="F24" s="377"/>
      <c r="G24" s="377"/>
      <c r="H24" s="377"/>
      <c r="I24" s="377"/>
      <c r="J24" s="377"/>
      <c r="K24" s="414"/>
    </row>
    <row r="25" customHeight="1" spans="1:11">
      <c r="A25" s="376"/>
      <c r="B25" s="377"/>
      <c r="C25" s="377"/>
      <c r="D25" s="377"/>
      <c r="E25" s="377"/>
      <c r="F25" s="377"/>
      <c r="G25" s="377"/>
      <c r="H25" s="377"/>
      <c r="I25" s="377"/>
      <c r="J25" s="377"/>
      <c r="K25" s="414"/>
    </row>
    <row r="26" customHeight="1" spans="1:11">
      <c r="A26" s="378"/>
      <c r="B26" s="377"/>
      <c r="C26" s="377"/>
      <c r="D26" s="377"/>
      <c r="E26" s="377"/>
      <c r="F26" s="377"/>
      <c r="G26" s="377"/>
      <c r="H26" s="377"/>
      <c r="I26" s="377"/>
      <c r="J26" s="377"/>
      <c r="K26" s="415"/>
    </row>
    <row r="27" customHeight="1" spans="1:11">
      <c r="A27" s="378"/>
      <c r="B27" s="377"/>
      <c r="C27" s="377"/>
      <c r="D27" s="377"/>
      <c r="E27" s="377"/>
      <c r="F27" s="377"/>
      <c r="G27" s="377"/>
      <c r="H27" s="377"/>
      <c r="I27" s="377"/>
      <c r="J27" s="377"/>
      <c r="K27" s="415"/>
    </row>
    <row r="28" customHeight="1" spans="1:11">
      <c r="A28" s="270"/>
      <c r="B28" s="379"/>
      <c r="C28" s="379"/>
      <c r="D28" s="379"/>
      <c r="E28" s="379"/>
      <c r="F28" s="379"/>
      <c r="G28" s="379"/>
      <c r="H28" s="379"/>
      <c r="I28" s="379"/>
      <c r="J28" s="379"/>
      <c r="K28" s="416"/>
    </row>
    <row r="29" ht="18" customHeight="1" spans="1:11">
      <c r="A29" s="380" t="s">
        <v>118</v>
      </c>
      <c r="B29" s="381"/>
      <c r="C29" s="381"/>
      <c r="D29" s="381"/>
      <c r="E29" s="381"/>
      <c r="F29" s="381"/>
      <c r="G29" s="381"/>
      <c r="H29" s="381"/>
      <c r="I29" s="381"/>
      <c r="J29" s="381"/>
      <c r="K29" s="417"/>
    </row>
    <row r="30" ht="18.75" customHeight="1" spans="1:11">
      <c r="A30" s="382" t="s">
        <v>119</v>
      </c>
      <c r="B30" s="383"/>
      <c r="C30" s="383"/>
      <c r="D30" s="383"/>
      <c r="E30" s="383"/>
      <c r="F30" s="383"/>
      <c r="G30" s="383"/>
      <c r="H30" s="383"/>
      <c r="I30" s="383"/>
      <c r="J30" s="383"/>
      <c r="K30" s="418"/>
    </row>
    <row r="31" ht="18.75" customHeight="1" spans="1:1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419"/>
    </row>
    <row r="32" ht="18" customHeight="1" spans="1:11">
      <c r="A32" s="386" t="s">
        <v>120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20"/>
    </row>
    <row r="33" ht="15.6" spans="1:11">
      <c r="A33" s="388" t="s">
        <v>121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421"/>
    </row>
    <row r="34" ht="16.35" spans="1:11">
      <c r="A34" s="83" t="s">
        <v>122</v>
      </c>
      <c r="B34" s="85"/>
      <c r="C34" s="263" t="s">
        <v>66</v>
      </c>
      <c r="D34" s="263" t="s">
        <v>67</v>
      </c>
      <c r="E34" s="390" t="s">
        <v>123</v>
      </c>
      <c r="F34" s="391"/>
      <c r="G34" s="391"/>
      <c r="H34" s="391"/>
      <c r="I34" s="391"/>
      <c r="J34" s="391"/>
      <c r="K34" s="422"/>
    </row>
    <row r="35" ht="16.35" spans="1:11">
      <c r="A35" s="392" t="s">
        <v>124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ht="17" customHeight="1" spans="1:11">
      <c r="A36" s="393" t="s">
        <v>125</v>
      </c>
      <c r="B36" s="394"/>
      <c r="C36" s="394"/>
      <c r="D36" s="394"/>
      <c r="E36" s="394"/>
      <c r="F36" s="394"/>
      <c r="G36" s="394"/>
      <c r="H36" s="394"/>
      <c r="I36" s="394"/>
      <c r="J36" s="394"/>
      <c r="K36" s="423"/>
    </row>
    <row r="37" ht="17" customHeight="1" spans="1:11">
      <c r="A37" s="393" t="s">
        <v>126</v>
      </c>
      <c r="B37" s="394"/>
      <c r="C37" s="394"/>
      <c r="D37" s="394"/>
      <c r="E37" s="394"/>
      <c r="F37" s="394"/>
      <c r="G37" s="394"/>
      <c r="H37" s="394"/>
      <c r="I37" s="394"/>
      <c r="J37" s="394"/>
      <c r="K37" s="423"/>
    </row>
    <row r="38" ht="17" customHeight="1" spans="1:11">
      <c r="A38" s="393" t="s">
        <v>127</v>
      </c>
      <c r="B38" s="394"/>
      <c r="C38" s="394"/>
      <c r="D38" s="394"/>
      <c r="E38" s="394"/>
      <c r="F38" s="394"/>
      <c r="G38" s="394"/>
      <c r="H38" s="394"/>
      <c r="I38" s="394"/>
      <c r="J38" s="394"/>
      <c r="K38" s="423"/>
    </row>
    <row r="39" ht="17" customHeight="1" spans="1:11">
      <c r="A39" s="393" t="s">
        <v>128</v>
      </c>
      <c r="B39" s="394"/>
      <c r="C39" s="394"/>
      <c r="D39" s="394"/>
      <c r="E39" s="394"/>
      <c r="F39" s="394"/>
      <c r="G39" s="394"/>
      <c r="H39" s="394"/>
      <c r="I39" s="394"/>
      <c r="J39" s="394"/>
      <c r="K39" s="423"/>
    </row>
    <row r="40" ht="17" customHeight="1" spans="1:11">
      <c r="A40" s="393" t="s">
        <v>129</v>
      </c>
      <c r="B40" s="394"/>
      <c r="C40" s="394"/>
      <c r="D40" s="394"/>
      <c r="E40" s="394"/>
      <c r="F40" s="394"/>
      <c r="G40" s="394"/>
      <c r="H40" s="394"/>
      <c r="I40" s="394"/>
      <c r="J40" s="394"/>
      <c r="K40" s="423"/>
    </row>
    <row r="41" ht="17" customHeight="1" spans="1:11">
      <c r="A41" s="393" t="s">
        <v>130</v>
      </c>
      <c r="B41" s="394"/>
      <c r="C41" s="394"/>
      <c r="D41" s="394"/>
      <c r="E41" s="394"/>
      <c r="F41" s="394"/>
      <c r="G41" s="394"/>
      <c r="H41" s="394"/>
      <c r="I41" s="394"/>
      <c r="J41" s="394"/>
      <c r="K41" s="423"/>
    </row>
    <row r="42" ht="17" customHeight="1" spans="1:11">
      <c r="A42" s="393" t="s">
        <v>131</v>
      </c>
      <c r="B42" s="394"/>
      <c r="C42" s="394"/>
      <c r="D42" s="394"/>
      <c r="E42" s="394"/>
      <c r="F42" s="394"/>
      <c r="G42" s="394"/>
      <c r="H42" s="394"/>
      <c r="I42" s="394"/>
      <c r="J42" s="394"/>
      <c r="K42" s="423"/>
    </row>
    <row r="43" ht="15.6" spans="1:11">
      <c r="A43" s="293"/>
      <c r="B43" s="294"/>
      <c r="C43" s="294"/>
      <c r="D43" s="294"/>
      <c r="E43" s="294"/>
      <c r="F43" s="294"/>
      <c r="G43" s="294"/>
      <c r="H43" s="294"/>
      <c r="I43" s="294"/>
      <c r="J43" s="294"/>
      <c r="K43" s="327"/>
    </row>
    <row r="44" ht="16.35" spans="1:11">
      <c r="A44" s="288" t="s">
        <v>132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25"/>
    </row>
    <row r="45" ht="16.35" spans="1:11">
      <c r="A45" s="358" t="s">
        <v>133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408"/>
    </row>
    <row r="46" ht="15.6" spans="1:11">
      <c r="A46" s="365" t="s">
        <v>134</v>
      </c>
      <c r="B46" s="362" t="s">
        <v>95</v>
      </c>
      <c r="C46" s="362" t="s">
        <v>96</v>
      </c>
      <c r="D46" s="362" t="s">
        <v>88</v>
      </c>
      <c r="E46" s="367" t="s">
        <v>135</v>
      </c>
      <c r="F46" s="362" t="s">
        <v>95</v>
      </c>
      <c r="G46" s="362" t="s">
        <v>96</v>
      </c>
      <c r="H46" s="362" t="s">
        <v>88</v>
      </c>
      <c r="I46" s="367" t="s">
        <v>136</v>
      </c>
      <c r="J46" s="362" t="s">
        <v>95</v>
      </c>
      <c r="K46" s="409" t="s">
        <v>96</v>
      </c>
    </row>
    <row r="47" ht="15.6" spans="1:11">
      <c r="A47" s="245" t="s">
        <v>87</v>
      </c>
      <c r="B47" s="263" t="s">
        <v>95</v>
      </c>
      <c r="C47" s="263" t="s">
        <v>96</v>
      </c>
      <c r="D47" s="263" t="s">
        <v>88</v>
      </c>
      <c r="E47" s="286" t="s">
        <v>94</v>
      </c>
      <c r="F47" s="263" t="s">
        <v>95</v>
      </c>
      <c r="G47" s="263" t="s">
        <v>96</v>
      </c>
      <c r="H47" s="263" t="s">
        <v>88</v>
      </c>
      <c r="I47" s="286" t="s">
        <v>105</v>
      </c>
      <c r="J47" s="263" t="s">
        <v>95</v>
      </c>
      <c r="K47" s="312" t="s">
        <v>96</v>
      </c>
    </row>
    <row r="48" ht="16.35" spans="1:11">
      <c r="A48" s="252" t="s">
        <v>137</v>
      </c>
      <c r="B48" s="253"/>
      <c r="C48" s="253"/>
      <c r="D48" s="253"/>
      <c r="E48" s="253"/>
      <c r="F48" s="253"/>
      <c r="G48" s="253"/>
      <c r="H48" s="253"/>
      <c r="I48" s="253"/>
      <c r="J48" s="253"/>
      <c r="K48" s="314"/>
    </row>
    <row r="49" ht="16.35" spans="1:11">
      <c r="A49" s="392" t="s">
        <v>138</v>
      </c>
      <c r="B49" s="392"/>
      <c r="C49" s="392"/>
      <c r="D49" s="392"/>
      <c r="E49" s="392"/>
      <c r="F49" s="392"/>
      <c r="G49" s="392"/>
      <c r="H49" s="392"/>
      <c r="I49" s="392"/>
      <c r="J49" s="392"/>
      <c r="K49" s="392"/>
    </row>
    <row r="50" ht="16.35" spans="1:11">
      <c r="A50" s="393" t="s">
        <v>139</v>
      </c>
      <c r="B50" s="394"/>
      <c r="C50" s="394"/>
      <c r="D50" s="394"/>
      <c r="E50" s="394"/>
      <c r="F50" s="394"/>
      <c r="G50" s="394"/>
      <c r="H50" s="394"/>
      <c r="I50" s="394"/>
      <c r="J50" s="394"/>
      <c r="K50" s="423"/>
    </row>
    <row r="51" ht="16.35" spans="1:11">
      <c r="A51" s="395" t="s">
        <v>140</v>
      </c>
      <c r="B51" s="309" t="s">
        <v>141</v>
      </c>
      <c r="C51" s="309"/>
      <c r="D51" s="396" t="s">
        <v>142</v>
      </c>
      <c r="E51" s="397" t="s">
        <v>143</v>
      </c>
      <c r="F51" s="398" t="s">
        <v>144</v>
      </c>
      <c r="G51" s="399">
        <v>45813</v>
      </c>
      <c r="H51" s="400" t="s">
        <v>145</v>
      </c>
      <c r="I51" s="424"/>
      <c r="J51" s="75"/>
      <c r="K51" s="425"/>
    </row>
    <row r="52" ht="16.35" spans="1:11">
      <c r="A52" s="392" t="s">
        <v>146</v>
      </c>
      <c r="B52" s="392"/>
      <c r="C52" s="392"/>
      <c r="D52" s="392"/>
      <c r="E52" s="392"/>
      <c r="F52" s="392"/>
      <c r="G52" s="392"/>
      <c r="H52" s="392"/>
      <c r="I52" s="392"/>
      <c r="J52" s="392"/>
      <c r="K52" s="392"/>
    </row>
    <row r="53" ht="16.35" spans="1:11">
      <c r="A53" s="401"/>
      <c r="B53" s="402"/>
      <c r="C53" s="402"/>
      <c r="D53" s="402"/>
      <c r="E53" s="402"/>
      <c r="F53" s="402"/>
      <c r="G53" s="402"/>
      <c r="H53" s="402"/>
      <c r="I53" s="402"/>
      <c r="J53" s="402"/>
      <c r="K53" s="426"/>
    </row>
    <row r="54" ht="16.35" spans="1:11">
      <c r="A54" s="395" t="s">
        <v>140</v>
      </c>
      <c r="B54" s="403"/>
      <c r="C54" s="403"/>
      <c r="D54" s="396" t="s">
        <v>142</v>
      </c>
      <c r="E54" s="404"/>
      <c r="F54" s="398" t="s">
        <v>147</v>
      </c>
      <c r="G54" s="399"/>
      <c r="H54" s="400" t="s">
        <v>145</v>
      </c>
      <c r="I54" s="424"/>
      <c r="J54" s="189"/>
      <c r="K54" s="42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393700</xdr:colOff>
                    <xdr:row>51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175895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163195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1</xdr:col>
                    <xdr:colOff>596900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1</xdr:col>
                    <xdr:colOff>596900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5</xdr:col>
                    <xdr:colOff>635000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622300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9"/>
  <sheetViews>
    <sheetView workbookViewId="0">
      <selection activeCell="J5" sqref="J5"/>
    </sheetView>
  </sheetViews>
  <sheetFormatPr defaultColWidth="9" defaultRowHeight="26" customHeight="1"/>
  <cols>
    <col min="1" max="1" width="25.125" style="155" customWidth="1"/>
    <col min="2" max="6" width="12" style="155" customWidth="1"/>
    <col min="7" max="7" width="1.33333333333333" style="155" customWidth="1"/>
    <col min="8" max="8" width="17.8" style="156" customWidth="1"/>
    <col min="9" max="9" width="17" style="156" customWidth="1"/>
    <col min="10" max="10" width="18.5" style="155" customWidth="1"/>
    <col min="11" max="11" width="16.6666666666667" style="155" customWidth="1"/>
    <col min="12" max="12" width="14.1666666666667" style="155" customWidth="1"/>
    <col min="13" max="13" width="16.3333333333333" style="155" customWidth="1"/>
    <col min="14" max="16384" width="9" style="155"/>
  </cols>
  <sheetData>
    <row r="1" ht="19.5" customHeight="1" spans="1:13">
      <c r="A1" s="157" t="s">
        <v>148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ht="19.5" customHeight="1" spans="1:13">
      <c r="A2" s="159" t="s">
        <v>61</v>
      </c>
      <c r="B2" s="160" t="str">
        <f>首期!B4</f>
        <v>TAFFCN92856</v>
      </c>
      <c r="C2" s="160"/>
      <c r="D2" s="161" t="s">
        <v>68</v>
      </c>
      <c r="E2" s="160" t="str">
        <f>首期!B5</f>
        <v>女式羽绒马甲</v>
      </c>
      <c r="F2" s="160"/>
      <c r="G2" s="335"/>
      <c r="H2" s="163" t="s">
        <v>57</v>
      </c>
      <c r="I2" s="160" t="str">
        <f>首期!I2</f>
        <v>青岛锦瑞麟服装有限公司</v>
      </c>
      <c r="J2" s="160"/>
      <c r="K2" s="160"/>
      <c r="L2" s="160"/>
      <c r="M2" s="160"/>
    </row>
    <row r="3" ht="19.5" customHeight="1" spans="1:13">
      <c r="A3" s="164" t="s">
        <v>149</v>
      </c>
      <c r="B3" s="165" t="s">
        <v>150</v>
      </c>
      <c r="C3" s="165"/>
      <c r="D3" s="165"/>
      <c r="E3" s="165"/>
      <c r="F3" s="165"/>
      <c r="G3" s="335"/>
      <c r="H3" s="207" t="s">
        <v>151</v>
      </c>
      <c r="I3" s="207"/>
      <c r="J3" s="207"/>
      <c r="K3" s="207"/>
      <c r="L3" s="207"/>
      <c r="M3" s="207"/>
    </row>
    <row r="4" ht="19.5" customHeight="1" spans="1:13">
      <c r="A4" s="164"/>
      <c r="B4" s="167" t="s">
        <v>152</v>
      </c>
      <c r="C4" s="167" t="s">
        <v>153</v>
      </c>
      <c r="D4" s="167" t="s">
        <v>154</v>
      </c>
      <c r="E4" s="167" t="s">
        <v>155</v>
      </c>
      <c r="F4" s="167" t="s">
        <v>156</v>
      </c>
      <c r="G4" s="335"/>
      <c r="H4" s="336" t="s">
        <v>157</v>
      </c>
      <c r="I4" s="336" t="s">
        <v>158</v>
      </c>
      <c r="J4" s="338"/>
      <c r="K4" s="339"/>
      <c r="L4" s="339"/>
      <c r="M4" s="339"/>
    </row>
    <row r="5" ht="19.5" customHeight="1" spans="1:13">
      <c r="A5" s="164"/>
      <c r="B5" s="167" t="s">
        <v>159</v>
      </c>
      <c r="C5" s="167" t="s">
        <v>160</v>
      </c>
      <c r="D5" s="168" t="s">
        <v>161</v>
      </c>
      <c r="E5" s="168" t="s">
        <v>162</v>
      </c>
      <c r="F5" s="168" t="s">
        <v>163</v>
      </c>
      <c r="G5" s="335"/>
      <c r="H5" s="337" t="s">
        <v>164</v>
      </c>
      <c r="I5" s="340"/>
      <c r="J5" s="341"/>
      <c r="K5" s="341"/>
      <c r="L5" s="341"/>
      <c r="M5" s="341"/>
    </row>
    <row r="6" ht="19.5" customHeight="1" spans="1:13">
      <c r="A6" s="169" t="s">
        <v>165</v>
      </c>
      <c r="B6" s="170">
        <f>C6-2</f>
        <v>59</v>
      </c>
      <c r="C6" s="169">
        <v>61</v>
      </c>
      <c r="D6" s="170">
        <f>C6+2</f>
        <v>63</v>
      </c>
      <c r="E6" s="170">
        <f>D6+2</f>
        <v>65</v>
      </c>
      <c r="F6" s="170">
        <f>E6+1</f>
        <v>66</v>
      </c>
      <c r="G6" s="335"/>
      <c r="H6" s="171" t="s">
        <v>166</v>
      </c>
      <c r="I6" s="171" t="s">
        <v>167</v>
      </c>
      <c r="J6" s="341"/>
      <c r="K6" s="341"/>
      <c r="L6" s="341"/>
      <c r="M6" s="341"/>
    </row>
    <row r="7" ht="19.5" customHeight="1" spans="1:13">
      <c r="A7" s="169" t="s">
        <v>168</v>
      </c>
      <c r="B7" s="170">
        <f>C7-2</f>
        <v>58</v>
      </c>
      <c r="C7" s="169">
        <v>60</v>
      </c>
      <c r="D7" s="170">
        <f>C7+2</f>
        <v>62</v>
      </c>
      <c r="E7" s="170">
        <f>D7+2</f>
        <v>64</v>
      </c>
      <c r="F7" s="170">
        <f>E7+1</f>
        <v>65</v>
      </c>
      <c r="G7" s="335"/>
      <c r="H7" s="171" t="s">
        <v>169</v>
      </c>
      <c r="I7" s="171" t="s">
        <v>170</v>
      </c>
      <c r="J7" s="341"/>
      <c r="K7" s="341"/>
      <c r="L7" s="341"/>
      <c r="M7" s="341"/>
    </row>
    <row r="8" ht="19.5" customHeight="1" spans="1:13">
      <c r="A8" s="169" t="s">
        <v>171</v>
      </c>
      <c r="B8" s="170">
        <f t="shared" ref="B8:B10" si="0">C8-4</f>
        <v>98</v>
      </c>
      <c r="C8" s="169">
        <v>102</v>
      </c>
      <c r="D8" s="170">
        <f t="shared" ref="D8:D10" si="1">C8+4</f>
        <v>106</v>
      </c>
      <c r="E8" s="170">
        <f>D8+4</f>
        <v>110</v>
      </c>
      <c r="F8" s="170">
        <f t="shared" ref="F8:F10" si="2">E8+6</f>
        <v>116</v>
      </c>
      <c r="G8" s="335"/>
      <c r="H8" s="171" t="s">
        <v>172</v>
      </c>
      <c r="I8" s="171" t="s">
        <v>172</v>
      </c>
      <c r="J8" s="341"/>
      <c r="K8" s="341"/>
      <c r="L8" s="341"/>
      <c r="M8" s="341"/>
    </row>
    <row r="9" ht="19.5" customHeight="1" spans="1:13">
      <c r="A9" s="169" t="s">
        <v>173</v>
      </c>
      <c r="B9" s="170">
        <f t="shared" si="0"/>
        <v>88</v>
      </c>
      <c r="C9" s="169">
        <v>92</v>
      </c>
      <c r="D9" s="170">
        <f t="shared" si="1"/>
        <v>96</v>
      </c>
      <c r="E9" s="170">
        <f>D9+5</f>
        <v>101</v>
      </c>
      <c r="F9" s="170">
        <f t="shared" si="2"/>
        <v>107</v>
      </c>
      <c r="G9" s="335"/>
      <c r="H9" s="171" t="s">
        <v>167</v>
      </c>
      <c r="I9" s="171" t="s">
        <v>174</v>
      </c>
      <c r="J9" s="341"/>
      <c r="K9" s="341"/>
      <c r="L9" s="341"/>
      <c r="M9" s="341"/>
    </row>
    <row r="10" ht="19.5" customHeight="1" spans="1:13">
      <c r="A10" s="169" t="s">
        <v>175</v>
      </c>
      <c r="B10" s="170">
        <f t="shared" si="0"/>
        <v>102</v>
      </c>
      <c r="C10" s="172">
        <v>106</v>
      </c>
      <c r="D10" s="170">
        <f t="shared" si="1"/>
        <v>110</v>
      </c>
      <c r="E10" s="170">
        <f>D10+5</f>
        <v>115</v>
      </c>
      <c r="F10" s="170">
        <f t="shared" si="2"/>
        <v>121</v>
      </c>
      <c r="G10" s="335"/>
      <c r="H10" s="171" t="s">
        <v>166</v>
      </c>
      <c r="I10" s="171" t="s">
        <v>167</v>
      </c>
      <c r="J10" s="341"/>
      <c r="K10" s="341"/>
      <c r="L10" s="341"/>
      <c r="M10" s="341"/>
    </row>
    <row r="11" ht="19.5" customHeight="1" spans="1:13">
      <c r="A11" s="169" t="s">
        <v>176</v>
      </c>
      <c r="B11" s="170">
        <f t="shared" ref="B11:B14" si="3">C11-1</f>
        <v>37</v>
      </c>
      <c r="C11" s="169">
        <v>38</v>
      </c>
      <c r="D11" s="170">
        <f>C11+1</f>
        <v>39</v>
      </c>
      <c r="E11" s="170">
        <f>D11+1</f>
        <v>40</v>
      </c>
      <c r="F11" s="170">
        <f>E11+1.2</f>
        <v>41.2</v>
      </c>
      <c r="G11" s="335"/>
      <c r="H11" s="171" t="s">
        <v>174</v>
      </c>
      <c r="I11" s="171" t="s">
        <v>172</v>
      </c>
      <c r="J11" s="341"/>
      <c r="K11" s="341"/>
      <c r="L11" s="341"/>
      <c r="M11" s="341"/>
    </row>
    <row r="12" ht="19.5" customHeight="1" spans="1:13">
      <c r="A12" s="172" t="s">
        <v>177</v>
      </c>
      <c r="B12" s="172">
        <f>C12</f>
        <v>6.5</v>
      </c>
      <c r="C12" s="169">
        <v>6.5</v>
      </c>
      <c r="D12" s="172">
        <f>C12</f>
        <v>6.5</v>
      </c>
      <c r="E12" s="172">
        <f>D12</f>
        <v>6.5</v>
      </c>
      <c r="F12" s="172">
        <f>E12</f>
        <v>6.5</v>
      </c>
      <c r="G12" s="335"/>
      <c r="H12" s="171" t="s">
        <v>169</v>
      </c>
      <c r="I12" s="171" t="s">
        <v>169</v>
      </c>
      <c r="J12" s="341"/>
      <c r="K12" s="341"/>
      <c r="L12" s="341"/>
      <c r="M12" s="341"/>
    </row>
    <row r="13" ht="19.5" customHeight="1" spans="1:13">
      <c r="A13" s="169" t="s">
        <v>178</v>
      </c>
      <c r="B13" s="170">
        <f t="shared" si="3"/>
        <v>48</v>
      </c>
      <c r="C13" s="169">
        <v>49</v>
      </c>
      <c r="D13" s="170">
        <f>C13+1</f>
        <v>50</v>
      </c>
      <c r="E13" s="170">
        <f>D13+1</f>
        <v>51</v>
      </c>
      <c r="F13" s="170">
        <f>E13+1.5</f>
        <v>52.5</v>
      </c>
      <c r="G13" s="335"/>
      <c r="H13" s="171" t="s">
        <v>172</v>
      </c>
      <c r="I13" s="171" t="s">
        <v>172</v>
      </c>
      <c r="J13" s="341"/>
      <c r="K13" s="341"/>
      <c r="L13" s="341"/>
      <c r="M13" s="341"/>
    </row>
    <row r="14" ht="19.5" customHeight="1" spans="1:13">
      <c r="A14" s="169" t="s">
        <v>179</v>
      </c>
      <c r="B14" s="170">
        <f t="shared" si="3"/>
        <v>16</v>
      </c>
      <c r="C14" s="169">
        <v>17</v>
      </c>
      <c r="D14" s="170">
        <f>C14</f>
        <v>17</v>
      </c>
      <c r="E14" s="170">
        <f>C14+1.5</f>
        <v>18.5</v>
      </c>
      <c r="F14" s="170">
        <f>E14</f>
        <v>18.5</v>
      </c>
      <c r="G14" s="335"/>
      <c r="H14" s="171" t="s">
        <v>174</v>
      </c>
      <c r="I14" s="171" t="s">
        <v>174</v>
      </c>
      <c r="J14" s="341"/>
      <c r="K14" s="341"/>
      <c r="L14" s="341"/>
      <c r="M14" s="341"/>
    </row>
    <row r="15" ht="19.5" customHeight="1" spans="1:13">
      <c r="A15" s="169" t="s">
        <v>180</v>
      </c>
      <c r="B15" s="170">
        <v>55</v>
      </c>
      <c r="C15" s="170">
        <v>60</v>
      </c>
      <c r="D15" s="170">
        <v>65</v>
      </c>
      <c r="E15" s="170">
        <v>70</v>
      </c>
      <c r="F15" s="170">
        <v>75</v>
      </c>
      <c r="G15" s="335"/>
      <c r="H15" s="171"/>
      <c r="I15" s="184"/>
      <c r="J15" s="341"/>
      <c r="K15" s="341"/>
      <c r="L15" s="341"/>
      <c r="M15" s="341"/>
    </row>
    <row r="16" ht="19.5" customHeight="1" spans="1:13">
      <c r="A16" s="169" t="s">
        <v>181</v>
      </c>
      <c r="B16" s="170">
        <v>52</v>
      </c>
      <c r="C16" s="170">
        <v>57</v>
      </c>
      <c r="D16" s="170">
        <v>62</v>
      </c>
      <c r="E16" s="170">
        <v>67</v>
      </c>
      <c r="F16" s="170">
        <v>72</v>
      </c>
      <c r="G16" s="335"/>
      <c r="H16" s="171"/>
      <c r="I16" s="184"/>
      <c r="J16" s="341"/>
      <c r="K16" s="341"/>
      <c r="L16" s="341"/>
      <c r="M16" s="341"/>
    </row>
    <row r="17" ht="15.6" spans="1:13">
      <c r="A17" s="178" t="s">
        <v>182</v>
      </c>
      <c r="D17" s="179"/>
      <c r="E17" s="179"/>
      <c r="F17" s="179"/>
      <c r="G17" s="179"/>
      <c r="H17" s="180"/>
      <c r="I17" s="180"/>
      <c r="J17" s="179"/>
      <c r="K17" s="179"/>
      <c r="L17" s="179"/>
      <c r="M17" s="179"/>
    </row>
    <row r="18" ht="15.6" spans="1:13">
      <c r="A18" s="155" t="s">
        <v>183</v>
      </c>
      <c r="D18" s="179"/>
      <c r="E18" s="179"/>
      <c r="F18" s="179"/>
      <c r="G18" s="179"/>
      <c r="H18" s="180"/>
      <c r="I18" s="180"/>
      <c r="J18" s="179"/>
      <c r="K18" s="179"/>
      <c r="L18" s="179"/>
      <c r="M18" s="179"/>
    </row>
    <row r="19" ht="15.6" spans="1:12">
      <c r="A19" s="179"/>
      <c r="B19" s="179"/>
      <c r="C19" s="179"/>
      <c r="D19" s="179"/>
      <c r="E19" s="179"/>
      <c r="F19" s="179"/>
      <c r="G19" s="179"/>
      <c r="H19" s="181" t="s">
        <v>184</v>
      </c>
      <c r="I19" s="181"/>
      <c r="J19" s="178" t="s">
        <v>185</v>
      </c>
      <c r="K19" s="178"/>
      <c r="L19" s="178" t="s">
        <v>186</v>
      </c>
    </row>
  </sheetData>
  <mergeCells count="9">
    <mergeCell ref="A1:M1"/>
    <mergeCell ref="B2:C2"/>
    <mergeCell ref="E2:F2"/>
    <mergeCell ref="I2:M2"/>
    <mergeCell ref="B3:F3"/>
    <mergeCell ref="H3:M3"/>
    <mergeCell ref="H5:I5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23" customWidth="1"/>
    <col min="2" max="16384" width="10" style="223"/>
  </cols>
  <sheetData>
    <row r="1" ht="22.5" customHeight="1" spans="1:11">
      <c r="A1" s="224" t="s">
        <v>187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53</v>
      </c>
      <c r="B2" s="71" t="s">
        <v>54</v>
      </c>
      <c r="C2" s="71"/>
      <c r="D2" s="226" t="s">
        <v>55</v>
      </c>
      <c r="E2" s="226"/>
      <c r="F2" s="71" t="s">
        <v>188</v>
      </c>
      <c r="G2" s="71"/>
      <c r="H2" s="227" t="s">
        <v>57</v>
      </c>
      <c r="I2" s="310" t="s">
        <v>189</v>
      </c>
      <c r="J2" s="310"/>
      <c r="K2" s="311"/>
    </row>
    <row r="3" customHeight="1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customHeight="1" spans="1:11">
      <c r="A4" s="234" t="s">
        <v>61</v>
      </c>
      <c r="B4" s="235" t="s">
        <v>190</v>
      </c>
      <c r="C4" s="236"/>
      <c r="D4" s="234" t="s">
        <v>63</v>
      </c>
      <c r="E4" s="237"/>
      <c r="F4" s="238">
        <v>45721</v>
      </c>
      <c r="G4" s="239"/>
      <c r="H4" s="234" t="s">
        <v>191</v>
      </c>
      <c r="I4" s="237"/>
      <c r="J4" s="263" t="s">
        <v>66</v>
      </c>
      <c r="K4" s="312" t="s">
        <v>67</v>
      </c>
    </row>
    <row r="5" customHeight="1" spans="1:11">
      <c r="A5" s="240" t="s">
        <v>68</v>
      </c>
      <c r="B5" s="235" t="s">
        <v>192</v>
      </c>
      <c r="C5" s="236"/>
      <c r="D5" s="234" t="s">
        <v>193</v>
      </c>
      <c r="E5" s="237"/>
      <c r="F5" s="241">
        <v>1</v>
      </c>
      <c r="G5" s="242"/>
      <c r="H5" s="234" t="s">
        <v>194</v>
      </c>
      <c r="I5" s="237"/>
      <c r="J5" s="263" t="s">
        <v>66</v>
      </c>
      <c r="K5" s="312" t="s">
        <v>67</v>
      </c>
    </row>
    <row r="6" customHeight="1" spans="1:11">
      <c r="A6" s="234" t="s">
        <v>72</v>
      </c>
      <c r="B6" s="243">
        <v>4</v>
      </c>
      <c r="C6" s="244">
        <v>6</v>
      </c>
      <c r="D6" s="234" t="s">
        <v>195</v>
      </c>
      <c r="E6" s="237"/>
      <c r="F6" s="241">
        <v>0.5</v>
      </c>
      <c r="G6" s="242"/>
      <c r="H6" s="245" t="s">
        <v>196</v>
      </c>
      <c r="I6" s="286"/>
      <c r="J6" s="286"/>
      <c r="K6" s="313"/>
    </row>
    <row r="7" customHeight="1" spans="1:11">
      <c r="A7" s="234" t="s">
        <v>75</v>
      </c>
      <c r="B7" s="246">
        <v>11684</v>
      </c>
      <c r="C7" s="247"/>
      <c r="D7" s="234" t="s">
        <v>197</v>
      </c>
      <c r="E7" s="237"/>
      <c r="F7" s="241">
        <v>0.3</v>
      </c>
      <c r="G7" s="242"/>
      <c r="H7" s="248" t="s">
        <v>198</v>
      </c>
      <c r="I7" s="263"/>
      <c r="J7" s="263"/>
      <c r="K7" s="312"/>
    </row>
    <row r="8" customHeight="1" spans="1:11">
      <c r="A8" s="249" t="s">
        <v>78</v>
      </c>
      <c r="B8" s="250" t="s">
        <v>199</v>
      </c>
      <c r="C8" s="251"/>
      <c r="D8" s="252" t="s">
        <v>80</v>
      </c>
      <c r="E8" s="253"/>
      <c r="F8" s="254">
        <v>45721</v>
      </c>
      <c r="G8" s="255"/>
      <c r="H8" s="252"/>
      <c r="I8" s="253"/>
      <c r="J8" s="253"/>
      <c r="K8" s="314"/>
    </row>
    <row r="9" customHeight="1" spans="1:11">
      <c r="A9" s="256" t="s">
        <v>200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84</v>
      </c>
      <c r="B10" s="258" t="s">
        <v>85</v>
      </c>
      <c r="C10" s="259" t="s">
        <v>86</v>
      </c>
      <c r="D10" s="260"/>
      <c r="E10" s="261" t="s">
        <v>89</v>
      </c>
      <c r="F10" s="258" t="s">
        <v>85</v>
      </c>
      <c r="G10" s="259" t="s">
        <v>86</v>
      </c>
      <c r="H10" s="258"/>
      <c r="I10" s="261" t="s">
        <v>87</v>
      </c>
      <c r="J10" s="258" t="s">
        <v>85</v>
      </c>
      <c r="K10" s="315" t="s">
        <v>86</v>
      </c>
    </row>
    <row r="11" customHeight="1" spans="1:11">
      <c r="A11" s="240" t="s">
        <v>90</v>
      </c>
      <c r="B11" s="262" t="s">
        <v>85</v>
      </c>
      <c r="C11" s="263" t="s">
        <v>86</v>
      </c>
      <c r="D11" s="264"/>
      <c r="E11" s="265" t="s">
        <v>92</v>
      </c>
      <c r="F11" s="262" t="s">
        <v>85</v>
      </c>
      <c r="G11" s="263" t="s">
        <v>86</v>
      </c>
      <c r="H11" s="262"/>
      <c r="I11" s="265" t="s">
        <v>97</v>
      </c>
      <c r="J11" s="262" t="s">
        <v>85</v>
      </c>
      <c r="K11" s="312" t="s">
        <v>86</v>
      </c>
    </row>
    <row r="12" customHeight="1" spans="1:11">
      <c r="A12" s="252" t="s">
        <v>201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14"/>
    </row>
    <row r="13" customHeight="1" spans="1:11">
      <c r="A13" s="266" t="s">
        <v>202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203</v>
      </c>
      <c r="B14" s="268"/>
      <c r="C14" s="268"/>
      <c r="D14" s="268"/>
      <c r="E14" s="268"/>
      <c r="F14" s="268"/>
      <c r="G14" s="268"/>
      <c r="H14" s="269"/>
      <c r="I14" s="316"/>
      <c r="J14" s="316"/>
      <c r="K14" s="317"/>
    </row>
    <row r="15" customHeight="1" spans="1:11">
      <c r="A15" s="267" t="s">
        <v>204</v>
      </c>
      <c r="B15" s="268"/>
      <c r="C15" s="268"/>
      <c r="D15" s="268"/>
      <c r="E15" s="268"/>
      <c r="F15" s="268"/>
      <c r="G15" s="268"/>
      <c r="H15" s="269"/>
      <c r="I15" s="318"/>
      <c r="J15" s="319"/>
      <c r="K15" s="320"/>
    </row>
    <row r="16" customHeight="1" spans="1:1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321"/>
    </row>
    <row r="17" customHeight="1" spans="1:11">
      <c r="A17" s="266" t="s">
        <v>205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2" t="s">
        <v>206</v>
      </c>
      <c r="B18" s="273"/>
      <c r="C18" s="273"/>
      <c r="D18" s="273"/>
      <c r="E18" s="274"/>
      <c r="F18" s="274"/>
      <c r="G18" s="274"/>
      <c r="H18" s="274"/>
      <c r="I18" s="316"/>
      <c r="J18" s="316"/>
      <c r="K18" s="317"/>
    </row>
    <row r="19" customHeight="1" spans="1:11">
      <c r="A19" s="275" t="s">
        <v>207</v>
      </c>
      <c r="B19" s="276"/>
      <c r="C19" s="276"/>
      <c r="D19" s="277"/>
      <c r="E19" s="278"/>
      <c r="F19" s="279"/>
      <c r="G19" s="279"/>
      <c r="H19" s="280"/>
      <c r="I19" s="318"/>
      <c r="J19" s="319"/>
      <c r="K19" s="320"/>
    </row>
    <row r="20" customHeight="1" spans="1:1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321"/>
    </row>
    <row r="21" customHeight="1" spans="1:11">
      <c r="A21" s="281" t="s">
        <v>120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customHeight="1" spans="1:11">
      <c r="A22" s="70" t="s">
        <v>121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43"/>
    </row>
    <row r="23" customHeight="1" spans="1:11">
      <c r="A23" s="83" t="s">
        <v>122</v>
      </c>
      <c r="B23" s="85"/>
      <c r="C23" s="263" t="s">
        <v>66</v>
      </c>
      <c r="D23" s="263" t="s">
        <v>67</v>
      </c>
      <c r="E23" s="82"/>
      <c r="F23" s="82"/>
      <c r="G23" s="82"/>
      <c r="H23" s="82"/>
      <c r="I23" s="82"/>
      <c r="J23" s="82"/>
      <c r="K23" s="137"/>
    </row>
    <row r="24" customHeight="1" spans="1:11">
      <c r="A24" s="282" t="s">
        <v>208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322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3"/>
    </row>
    <row r="26" customHeight="1" spans="1:11">
      <c r="A26" s="256" t="s">
        <v>133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customHeight="1" spans="1:11">
      <c r="A27" s="228" t="s">
        <v>134</v>
      </c>
      <c r="B27" s="259" t="s">
        <v>95</v>
      </c>
      <c r="C27" s="259" t="s">
        <v>96</v>
      </c>
      <c r="D27" s="259" t="s">
        <v>88</v>
      </c>
      <c r="E27" s="229" t="s">
        <v>135</v>
      </c>
      <c r="F27" s="259" t="s">
        <v>95</v>
      </c>
      <c r="G27" s="259" t="s">
        <v>96</v>
      </c>
      <c r="H27" s="259" t="s">
        <v>88</v>
      </c>
      <c r="I27" s="229" t="s">
        <v>136</v>
      </c>
      <c r="J27" s="259" t="s">
        <v>95</v>
      </c>
      <c r="K27" s="315" t="s">
        <v>96</v>
      </c>
    </row>
    <row r="28" customHeight="1" spans="1:11">
      <c r="A28" s="245" t="s">
        <v>87</v>
      </c>
      <c r="B28" s="263" t="s">
        <v>95</v>
      </c>
      <c r="C28" s="263" t="s">
        <v>96</v>
      </c>
      <c r="D28" s="263" t="s">
        <v>88</v>
      </c>
      <c r="E28" s="286" t="s">
        <v>94</v>
      </c>
      <c r="F28" s="263" t="s">
        <v>95</v>
      </c>
      <c r="G28" s="263" t="s">
        <v>96</v>
      </c>
      <c r="H28" s="263" t="s">
        <v>88</v>
      </c>
      <c r="I28" s="286" t="s">
        <v>105</v>
      </c>
      <c r="J28" s="263" t="s">
        <v>95</v>
      </c>
      <c r="K28" s="312" t="s">
        <v>96</v>
      </c>
    </row>
    <row r="29" customHeight="1" spans="1:11">
      <c r="A29" s="234" t="s">
        <v>209</v>
      </c>
      <c r="B29" s="287"/>
      <c r="C29" s="287"/>
      <c r="D29" s="287"/>
      <c r="E29" s="287"/>
      <c r="F29" s="287"/>
      <c r="G29" s="287"/>
      <c r="H29" s="287"/>
      <c r="I29" s="287"/>
      <c r="J29" s="287"/>
      <c r="K29" s="324"/>
    </row>
    <row r="30" customHeigh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25"/>
    </row>
    <row r="31" customHeight="1" spans="1:11">
      <c r="A31" s="290" t="s">
        <v>210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ht="17.25" customHeight="1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326"/>
    </row>
    <row r="33" ht="17.25" customHeight="1" spans="1:11">
      <c r="A33" s="293" t="s">
        <v>211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27"/>
    </row>
    <row r="34" ht="17.25" customHeight="1" spans="1:11">
      <c r="A34" s="293" t="s">
        <v>212</v>
      </c>
      <c r="B34" s="294"/>
      <c r="C34" s="294"/>
      <c r="D34" s="294"/>
      <c r="E34" s="294"/>
      <c r="F34" s="294"/>
      <c r="G34" s="294"/>
      <c r="H34" s="294"/>
      <c r="I34" s="294"/>
      <c r="J34" s="294"/>
      <c r="K34" s="327"/>
    </row>
    <row r="35" ht="17.25" customHeight="1" spans="1:11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327"/>
    </row>
    <row r="36" ht="17.25" customHeight="1" spans="1:11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327"/>
    </row>
    <row r="37" ht="17.25" customHeight="1" spans="1:11">
      <c r="A37" s="293"/>
      <c r="B37" s="294"/>
      <c r="C37" s="294"/>
      <c r="D37" s="294"/>
      <c r="E37" s="294"/>
      <c r="F37" s="294"/>
      <c r="G37" s="294"/>
      <c r="H37" s="294"/>
      <c r="I37" s="294"/>
      <c r="J37" s="294"/>
      <c r="K37" s="327"/>
    </row>
    <row r="38" ht="17.25" customHeight="1" spans="1:11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327"/>
    </row>
    <row r="39" ht="17.25" customHeight="1" spans="1:11">
      <c r="A39" s="293"/>
      <c r="B39" s="294"/>
      <c r="C39" s="294"/>
      <c r="D39" s="294"/>
      <c r="E39" s="294"/>
      <c r="F39" s="294"/>
      <c r="G39" s="294"/>
      <c r="H39" s="294"/>
      <c r="I39" s="294"/>
      <c r="J39" s="294"/>
      <c r="K39" s="327"/>
    </row>
    <row r="40" ht="17.25" customHeight="1" spans="1:11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327"/>
    </row>
    <row r="41" ht="17.25" customHeight="1" spans="1:1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27"/>
    </row>
    <row r="42" ht="17.25" customHeight="1" spans="1:11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327"/>
    </row>
    <row r="43" ht="17.25" customHeight="1" spans="1:11">
      <c r="A43" s="288" t="s">
        <v>132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25"/>
    </row>
    <row r="44" customHeight="1" spans="1:11">
      <c r="A44" s="290" t="s">
        <v>213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ht="18" customHeight="1" spans="1:11">
      <c r="A45" s="295" t="s">
        <v>201</v>
      </c>
      <c r="B45" s="296"/>
      <c r="C45" s="296"/>
      <c r="D45" s="296"/>
      <c r="E45" s="296"/>
      <c r="F45" s="296"/>
      <c r="G45" s="296"/>
      <c r="H45" s="296"/>
      <c r="I45" s="296"/>
      <c r="J45" s="296"/>
      <c r="K45" s="328"/>
    </row>
    <row r="46" ht="18" customHeight="1" spans="1:1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328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3"/>
    </row>
    <row r="48" ht="21" customHeight="1" spans="1:11">
      <c r="A48" s="297" t="s">
        <v>140</v>
      </c>
      <c r="B48" s="298" t="s">
        <v>214</v>
      </c>
      <c r="C48" s="298"/>
      <c r="D48" s="299" t="s">
        <v>142</v>
      </c>
      <c r="E48" s="300" t="s">
        <v>215</v>
      </c>
      <c r="F48" s="299" t="s">
        <v>144</v>
      </c>
      <c r="G48" s="301">
        <v>45711</v>
      </c>
      <c r="H48" s="302" t="s">
        <v>145</v>
      </c>
      <c r="I48" s="302"/>
      <c r="J48" s="298" t="s">
        <v>215</v>
      </c>
      <c r="K48" s="329"/>
    </row>
    <row r="49" customHeight="1" spans="1:11">
      <c r="A49" s="303" t="s">
        <v>146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30"/>
    </row>
    <row r="50" customHeight="1" spans="1:11">
      <c r="A50" s="305" t="s">
        <v>216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31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32"/>
    </row>
    <row r="52" ht="21" customHeight="1" spans="1:11">
      <c r="A52" s="297" t="s">
        <v>140</v>
      </c>
      <c r="B52" s="309"/>
      <c r="C52" s="309"/>
      <c r="D52" s="299" t="s">
        <v>142</v>
      </c>
      <c r="E52" s="299"/>
      <c r="F52" s="299" t="s">
        <v>144</v>
      </c>
      <c r="G52" s="299"/>
      <c r="H52" s="302" t="s">
        <v>145</v>
      </c>
      <c r="I52" s="302"/>
      <c r="J52" s="333"/>
      <c r="K52" s="33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55" customWidth="1"/>
    <col min="2" max="7" width="9.33333333333333" style="155" customWidth="1"/>
    <col min="8" max="8" width="1.33333333333333" style="155" customWidth="1"/>
    <col min="9" max="9" width="16.5" style="155" customWidth="1"/>
    <col min="10" max="10" width="17" style="155" customWidth="1"/>
    <col min="11" max="11" width="18.5" style="155" customWidth="1"/>
    <col min="12" max="12" width="16.6666666666667" style="155" customWidth="1"/>
    <col min="13" max="13" width="14.1666666666667" style="155" customWidth="1"/>
    <col min="14" max="14" width="16.3333333333333" style="155" customWidth="1"/>
    <col min="15" max="16384" width="9" style="155"/>
  </cols>
  <sheetData>
    <row r="1" ht="22.5" customHeight="1" spans="1:14">
      <c r="A1" s="157" t="s">
        <v>148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ht="22.5" customHeight="1" spans="1:14">
      <c r="A2" s="203" t="s">
        <v>61</v>
      </c>
      <c r="B2" s="204" t="s">
        <v>190</v>
      </c>
      <c r="C2" s="204"/>
      <c r="D2" s="205" t="s">
        <v>68</v>
      </c>
      <c r="E2" s="204" t="s">
        <v>192</v>
      </c>
      <c r="F2" s="204"/>
      <c r="G2" s="204"/>
      <c r="H2" s="206"/>
      <c r="I2" s="214" t="s">
        <v>57</v>
      </c>
      <c r="J2" s="215" t="s">
        <v>189</v>
      </c>
      <c r="K2" s="215"/>
      <c r="L2" s="215"/>
      <c r="M2" s="215"/>
      <c r="N2" s="216"/>
    </row>
    <row r="3" ht="22.5" customHeight="1" spans="1:14">
      <c r="A3" s="207" t="s">
        <v>149</v>
      </c>
      <c r="B3" s="208" t="s">
        <v>150</v>
      </c>
      <c r="C3" s="208"/>
      <c r="D3" s="208"/>
      <c r="E3" s="208"/>
      <c r="F3" s="208"/>
      <c r="G3" s="208"/>
      <c r="H3" s="162"/>
      <c r="I3" s="207" t="s">
        <v>151</v>
      </c>
      <c r="J3" s="207"/>
      <c r="K3" s="207"/>
      <c r="L3" s="207"/>
      <c r="M3" s="207"/>
      <c r="N3" s="217"/>
    </row>
    <row r="4" ht="22.5" customHeight="1" spans="1:14">
      <c r="A4" s="207"/>
      <c r="B4" s="209" t="s">
        <v>217</v>
      </c>
      <c r="C4" s="209" t="s">
        <v>218</v>
      </c>
      <c r="D4" s="209" t="s">
        <v>219</v>
      </c>
      <c r="E4" s="209" t="s">
        <v>220</v>
      </c>
      <c r="F4" s="209" t="s">
        <v>221</v>
      </c>
      <c r="G4" s="209" t="s">
        <v>222</v>
      </c>
      <c r="H4" s="162"/>
      <c r="I4" s="218" t="s">
        <v>223</v>
      </c>
      <c r="J4" s="218" t="s">
        <v>224</v>
      </c>
      <c r="K4" s="218" t="s">
        <v>225</v>
      </c>
      <c r="L4" s="218" t="s">
        <v>226</v>
      </c>
      <c r="M4" s="218" t="s">
        <v>227</v>
      </c>
      <c r="N4" s="218" t="s">
        <v>228</v>
      </c>
    </row>
    <row r="5" ht="22.5" customHeight="1" spans="1:14">
      <c r="A5" s="207"/>
      <c r="B5" s="210"/>
      <c r="C5" s="210"/>
      <c r="D5" s="211"/>
      <c r="E5" s="210"/>
      <c r="F5" s="210"/>
      <c r="G5" s="210"/>
      <c r="H5" s="162"/>
      <c r="I5" s="184" t="s">
        <v>229</v>
      </c>
      <c r="J5" s="184" t="s">
        <v>229</v>
      </c>
      <c r="K5" s="184" t="s">
        <v>229</v>
      </c>
      <c r="L5" s="184" t="s">
        <v>229</v>
      </c>
      <c r="M5" s="184" t="s">
        <v>229</v>
      </c>
      <c r="N5" s="184" t="s">
        <v>229</v>
      </c>
    </row>
    <row r="6" ht="22.5" customHeight="1" spans="1:14">
      <c r="A6" s="209" t="s">
        <v>165</v>
      </c>
      <c r="B6" s="209" t="s">
        <v>230</v>
      </c>
      <c r="C6" s="209" t="s">
        <v>231</v>
      </c>
      <c r="D6" s="209" t="s">
        <v>232</v>
      </c>
      <c r="E6" s="209" t="s">
        <v>233</v>
      </c>
      <c r="F6" s="209" t="s">
        <v>234</v>
      </c>
      <c r="G6" s="209" t="s">
        <v>235</v>
      </c>
      <c r="H6" s="162"/>
      <c r="I6" s="184" t="s">
        <v>236</v>
      </c>
      <c r="J6" s="184" t="s">
        <v>237</v>
      </c>
      <c r="K6" s="184" t="s">
        <v>238</v>
      </c>
      <c r="L6" s="184" t="s">
        <v>238</v>
      </c>
      <c r="M6" s="184" t="s">
        <v>239</v>
      </c>
      <c r="N6" s="219" t="s">
        <v>240</v>
      </c>
    </row>
    <row r="7" ht="22.5" customHeight="1" spans="1:14">
      <c r="A7" s="209" t="s">
        <v>171</v>
      </c>
      <c r="B7" s="209" t="s">
        <v>241</v>
      </c>
      <c r="C7" s="209" t="s">
        <v>242</v>
      </c>
      <c r="D7" s="209" t="s">
        <v>243</v>
      </c>
      <c r="E7" s="209" t="s">
        <v>244</v>
      </c>
      <c r="F7" s="209" t="s">
        <v>245</v>
      </c>
      <c r="G7" s="209" t="s">
        <v>246</v>
      </c>
      <c r="H7" s="162"/>
      <c r="I7" s="184" t="s">
        <v>247</v>
      </c>
      <c r="J7" s="184" t="s">
        <v>248</v>
      </c>
      <c r="K7" s="184" t="s">
        <v>248</v>
      </c>
      <c r="L7" s="184" t="s">
        <v>247</v>
      </c>
      <c r="M7" s="184" t="s">
        <v>247</v>
      </c>
      <c r="N7" s="219" t="s">
        <v>247</v>
      </c>
    </row>
    <row r="8" ht="22.5" customHeight="1" spans="1:14">
      <c r="A8" s="209" t="s">
        <v>175</v>
      </c>
      <c r="B8" s="209" t="s">
        <v>249</v>
      </c>
      <c r="C8" s="209" t="s">
        <v>250</v>
      </c>
      <c r="D8" s="209" t="s">
        <v>251</v>
      </c>
      <c r="E8" s="209" t="s">
        <v>252</v>
      </c>
      <c r="F8" s="209" t="s">
        <v>245</v>
      </c>
      <c r="G8" s="209" t="s">
        <v>246</v>
      </c>
      <c r="H8" s="162"/>
      <c r="I8" s="184" t="s">
        <v>240</v>
      </c>
      <c r="J8" s="184" t="s">
        <v>240</v>
      </c>
      <c r="K8" s="184" t="s">
        <v>240</v>
      </c>
      <c r="L8" s="220" t="s">
        <v>240</v>
      </c>
      <c r="M8" s="220" t="s">
        <v>240</v>
      </c>
      <c r="N8" s="219" t="s">
        <v>240</v>
      </c>
    </row>
    <row r="9" ht="22.5" customHeight="1" spans="1:14">
      <c r="A9" s="209" t="s">
        <v>176</v>
      </c>
      <c r="B9" s="209" t="s">
        <v>253</v>
      </c>
      <c r="C9" s="209" t="s">
        <v>254</v>
      </c>
      <c r="D9" s="209" t="s">
        <v>255</v>
      </c>
      <c r="E9" s="209" t="s">
        <v>256</v>
      </c>
      <c r="F9" s="209" t="s">
        <v>257</v>
      </c>
      <c r="G9" s="209" t="s">
        <v>258</v>
      </c>
      <c r="H9" s="162"/>
      <c r="I9" s="184" t="s">
        <v>240</v>
      </c>
      <c r="J9" s="184" t="s">
        <v>259</v>
      </c>
      <c r="K9" s="184" t="s">
        <v>240</v>
      </c>
      <c r="L9" s="220" t="s">
        <v>240</v>
      </c>
      <c r="M9" s="220" t="s">
        <v>240</v>
      </c>
      <c r="N9" s="219" t="s">
        <v>260</v>
      </c>
    </row>
    <row r="10" ht="22.5" customHeight="1" spans="1:14">
      <c r="A10" s="209" t="s">
        <v>261</v>
      </c>
      <c r="B10" s="209" t="s">
        <v>262</v>
      </c>
      <c r="C10" s="209" t="s">
        <v>263</v>
      </c>
      <c r="D10" s="209" t="s">
        <v>264</v>
      </c>
      <c r="E10" s="209" t="s">
        <v>265</v>
      </c>
      <c r="F10" s="209" t="s">
        <v>266</v>
      </c>
      <c r="G10" s="209" t="s">
        <v>267</v>
      </c>
      <c r="H10" s="162"/>
      <c r="I10" s="184" t="s">
        <v>268</v>
      </c>
      <c r="J10" s="184" t="s">
        <v>269</v>
      </c>
      <c r="K10" s="184" t="s">
        <v>270</v>
      </c>
      <c r="L10" s="220" t="s">
        <v>240</v>
      </c>
      <c r="M10" s="184" t="s">
        <v>270</v>
      </c>
      <c r="N10" s="219" t="s">
        <v>240</v>
      </c>
    </row>
    <row r="11" ht="22.5" customHeight="1" spans="1:14">
      <c r="A11" s="209" t="s">
        <v>271</v>
      </c>
      <c r="B11" s="209" t="s">
        <v>272</v>
      </c>
      <c r="C11" s="209" t="s">
        <v>273</v>
      </c>
      <c r="D11" s="209" t="s">
        <v>274</v>
      </c>
      <c r="E11" s="209" t="s">
        <v>275</v>
      </c>
      <c r="F11" s="209" t="s">
        <v>276</v>
      </c>
      <c r="G11" s="209" t="s">
        <v>277</v>
      </c>
      <c r="H11" s="162"/>
      <c r="I11" s="220" t="s">
        <v>240</v>
      </c>
      <c r="J11" s="220" t="s">
        <v>240</v>
      </c>
      <c r="K11" s="220" t="s">
        <v>240</v>
      </c>
      <c r="L11" s="220" t="s">
        <v>240</v>
      </c>
      <c r="M11" s="220" t="s">
        <v>240</v>
      </c>
      <c r="N11" s="219" t="s">
        <v>240</v>
      </c>
    </row>
    <row r="12" ht="22.5" customHeight="1" spans="1:14">
      <c r="A12" s="209" t="s">
        <v>278</v>
      </c>
      <c r="B12" s="209" t="s">
        <v>279</v>
      </c>
      <c r="C12" s="209" t="s">
        <v>280</v>
      </c>
      <c r="D12" s="209" t="s">
        <v>281</v>
      </c>
      <c r="E12" s="209" t="s">
        <v>282</v>
      </c>
      <c r="F12" s="209" t="s">
        <v>273</v>
      </c>
      <c r="G12" s="209" t="s">
        <v>283</v>
      </c>
      <c r="H12" s="162"/>
      <c r="I12" s="220" t="s">
        <v>240</v>
      </c>
      <c r="J12" s="220" t="s">
        <v>240</v>
      </c>
      <c r="K12" s="220" t="s">
        <v>240</v>
      </c>
      <c r="L12" s="220" t="s">
        <v>240</v>
      </c>
      <c r="M12" s="220" t="s">
        <v>240</v>
      </c>
      <c r="N12" s="219" t="s">
        <v>240</v>
      </c>
    </row>
    <row r="13" ht="22.5" customHeight="1" spans="1:14">
      <c r="A13" s="209" t="s">
        <v>284</v>
      </c>
      <c r="B13" s="209" t="s">
        <v>285</v>
      </c>
      <c r="C13" s="209" t="s">
        <v>286</v>
      </c>
      <c r="D13" s="209" t="s">
        <v>287</v>
      </c>
      <c r="E13" s="209" t="s">
        <v>288</v>
      </c>
      <c r="F13" s="209" t="s">
        <v>289</v>
      </c>
      <c r="G13" s="209" t="s">
        <v>290</v>
      </c>
      <c r="H13" s="162"/>
      <c r="I13" s="184" t="s">
        <v>260</v>
      </c>
      <c r="J13" s="184" t="s">
        <v>291</v>
      </c>
      <c r="K13" s="220" t="s">
        <v>240</v>
      </c>
      <c r="L13" s="184" t="s">
        <v>169</v>
      </c>
      <c r="M13" s="184" t="s">
        <v>292</v>
      </c>
      <c r="N13" s="219" t="s">
        <v>240</v>
      </c>
    </row>
    <row r="14" ht="22.5" customHeight="1" spans="1:14">
      <c r="A14" s="209" t="s">
        <v>293</v>
      </c>
      <c r="B14" s="209" t="s">
        <v>294</v>
      </c>
      <c r="C14" s="209" t="s">
        <v>295</v>
      </c>
      <c r="D14" s="209" t="s">
        <v>296</v>
      </c>
      <c r="E14" s="209" t="s">
        <v>297</v>
      </c>
      <c r="F14" s="209" t="s">
        <v>298</v>
      </c>
      <c r="G14" s="209" t="s">
        <v>299</v>
      </c>
      <c r="H14" s="162"/>
      <c r="I14" s="220" t="s">
        <v>240</v>
      </c>
      <c r="J14" s="220" t="s">
        <v>240</v>
      </c>
      <c r="K14" s="220" t="s">
        <v>240</v>
      </c>
      <c r="L14" s="220" t="s">
        <v>240</v>
      </c>
      <c r="M14" s="220" t="s">
        <v>240</v>
      </c>
      <c r="N14" s="219" t="s">
        <v>240</v>
      </c>
    </row>
    <row r="15" ht="22.5" customHeight="1" spans="1:14">
      <c r="A15" s="209" t="s">
        <v>177</v>
      </c>
      <c r="B15" s="209" t="s">
        <v>300</v>
      </c>
      <c r="C15" s="209" t="s">
        <v>300</v>
      </c>
      <c r="D15" s="209" t="s">
        <v>301</v>
      </c>
      <c r="E15" s="209" t="s">
        <v>300</v>
      </c>
      <c r="F15" s="209" t="s">
        <v>300</v>
      </c>
      <c r="G15" s="209" t="s">
        <v>300</v>
      </c>
      <c r="H15" s="162"/>
      <c r="I15" s="220" t="s">
        <v>240</v>
      </c>
      <c r="J15" s="220" t="s">
        <v>240</v>
      </c>
      <c r="K15" s="220" t="s">
        <v>240</v>
      </c>
      <c r="L15" s="220" t="s">
        <v>240</v>
      </c>
      <c r="M15" s="220" t="s">
        <v>240</v>
      </c>
      <c r="N15" s="219" t="s">
        <v>240</v>
      </c>
    </row>
    <row r="16" ht="22.5" customHeight="1" spans="1:14">
      <c r="A16" s="212"/>
      <c r="B16" s="210"/>
      <c r="C16" s="210"/>
      <c r="D16" s="213"/>
      <c r="E16" s="210"/>
      <c r="F16" s="210"/>
      <c r="G16" s="210"/>
      <c r="H16" s="162"/>
      <c r="I16" s="177"/>
      <c r="J16" s="177"/>
      <c r="K16" s="177"/>
      <c r="L16" s="177"/>
      <c r="M16" s="177"/>
      <c r="N16" s="221"/>
    </row>
    <row r="17" ht="22.5" customHeight="1" spans="1:14">
      <c r="A17" s="212"/>
      <c r="B17" s="210"/>
      <c r="C17" s="210"/>
      <c r="D17" s="213"/>
      <c r="E17" s="210"/>
      <c r="F17" s="210"/>
      <c r="G17" s="210"/>
      <c r="H17" s="162"/>
      <c r="I17" s="177"/>
      <c r="J17" s="177"/>
      <c r="K17" s="177"/>
      <c r="L17" s="177"/>
      <c r="M17" s="177"/>
      <c r="N17" s="221"/>
    </row>
    <row r="18" ht="22.5" customHeight="1" spans="1:14">
      <c r="A18" s="173"/>
      <c r="B18" s="174"/>
      <c r="C18" s="175"/>
      <c r="D18" s="176"/>
      <c r="E18" s="175"/>
      <c r="F18" s="175"/>
      <c r="G18" s="175"/>
      <c r="H18" s="162"/>
      <c r="I18" s="177"/>
      <c r="J18" s="177"/>
      <c r="K18" s="177"/>
      <c r="L18" s="177"/>
      <c r="M18" s="177"/>
      <c r="N18" s="221"/>
    </row>
    <row r="19" ht="15.6" spans="1:14">
      <c r="A19" s="178" t="s">
        <v>182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ht="15.6" spans="1:14">
      <c r="A20" s="155" t="s">
        <v>302</v>
      </c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</row>
    <row r="21" ht="15.6" spans="1:13">
      <c r="A21" s="179"/>
      <c r="B21" s="179"/>
      <c r="C21" s="179"/>
      <c r="D21" s="179"/>
      <c r="E21" s="179"/>
      <c r="F21" s="179"/>
      <c r="G21" s="179"/>
      <c r="H21" s="179"/>
      <c r="I21" s="178" t="s">
        <v>303</v>
      </c>
      <c r="J21" s="222"/>
      <c r="K21" s="178" t="s">
        <v>304</v>
      </c>
      <c r="L21" s="178"/>
      <c r="M21" s="178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5"/>
  <sheetViews>
    <sheetView zoomScale="125" zoomScaleNormal="125" workbookViewId="0">
      <selection activeCell="A17" sqref="A17:K17"/>
    </sheetView>
  </sheetViews>
  <sheetFormatPr defaultColWidth="10.1666666666667" defaultRowHeight="15.6"/>
  <cols>
    <col min="1" max="1" width="9.66666666666667" style="68" customWidth="1"/>
    <col min="2" max="2" width="11.1666666666667" style="68" customWidth="1"/>
    <col min="3" max="3" width="9.16666666666667" style="68" customWidth="1"/>
    <col min="4" max="4" width="9.5" style="68" customWidth="1"/>
    <col min="5" max="5" width="14.0833333333333" style="68" customWidth="1"/>
    <col min="6" max="6" width="10.3333333333333" style="68" customWidth="1"/>
    <col min="7" max="7" width="9.5" style="68" customWidth="1"/>
    <col min="8" max="8" width="9.16666666666667" style="68" customWidth="1"/>
    <col min="9" max="9" width="8.16666666666667" style="68" customWidth="1"/>
    <col min="10" max="10" width="10.5" style="68" customWidth="1"/>
    <col min="11" max="11" width="12.1666666666667" style="68" customWidth="1"/>
    <col min="12" max="16384" width="10.1666666666667" style="68"/>
  </cols>
  <sheetData>
    <row r="1" ht="26.55" spans="1:11">
      <c r="A1" s="69" t="s">
        <v>306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>
      <c r="A2" s="70" t="s">
        <v>53</v>
      </c>
      <c r="B2" s="187" t="s">
        <v>54</v>
      </c>
      <c r="C2" s="187"/>
      <c r="D2" s="72" t="s">
        <v>61</v>
      </c>
      <c r="E2" s="188" t="str">
        <f>首期!B4</f>
        <v>TAFFCN92856</v>
      </c>
      <c r="F2" s="74" t="s">
        <v>307</v>
      </c>
      <c r="G2" s="189" t="str">
        <f>首期!B5</f>
        <v>女式羽绒马甲</v>
      </c>
      <c r="H2" s="190"/>
      <c r="I2" s="107" t="s">
        <v>57</v>
      </c>
      <c r="J2" s="201" t="str">
        <f>首期!F2</f>
        <v>青岛锦瑞麟服装有限公司</v>
      </c>
      <c r="K2" s="136"/>
    </row>
    <row r="3" spans="1:11">
      <c r="A3" s="77" t="s">
        <v>75</v>
      </c>
      <c r="B3" s="191">
        <f>首期!B7</f>
        <v>1800</v>
      </c>
      <c r="C3" s="191"/>
      <c r="D3" s="79" t="s">
        <v>308</v>
      </c>
      <c r="E3" s="192" t="str">
        <f>首期!F4</f>
        <v>2025/7/8（美妙直发）</v>
      </c>
      <c r="F3" s="193"/>
      <c r="G3" s="193"/>
      <c r="H3" s="82" t="s">
        <v>309</v>
      </c>
      <c r="I3" s="82"/>
      <c r="J3" s="82"/>
      <c r="K3" s="137"/>
    </row>
    <row r="4" spans="1:11">
      <c r="A4" s="83" t="s">
        <v>72</v>
      </c>
      <c r="B4" s="191">
        <f>首期!B6</f>
        <v>2</v>
      </c>
      <c r="C4" s="191">
        <f>首期!C6</f>
        <v>5</v>
      </c>
      <c r="D4" s="85" t="s">
        <v>310</v>
      </c>
      <c r="E4" s="193" t="s">
        <v>311</v>
      </c>
      <c r="F4" s="193"/>
      <c r="G4" s="193"/>
      <c r="H4" s="85" t="s">
        <v>312</v>
      </c>
      <c r="I4" s="85"/>
      <c r="J4" s="98" t="s">
        <v>66</v>
      </c>
      <c r="K4" s="138" t="s">
        <v>67</v>
      </c>
    </row>
    <row r="5" spans="1:11">
      <c r="A5" s="83" t="s">
        <v>313</v>
      </c>
      <c r="B5" s="191" t="s">
        <v>314</v>
      </c>
      <c r="C5" s="191"/>
      <c r="D5" s="79" t="s">
        <v>315</v>
      </c>
      <c r="E5" s="79" t="s">
        <v>316</v>
      </c>
      <c r="F5" s="79" t="s">
        <v>317</v>
      </c>
      <c r="G5" s="79" t="s">
        <v>311</v>
      </c>
      <c r="H5" s="85" t="s">
        <v>318</v>
      </c>
      <c r="I5" s="85"/>
      <c r="J5" s="98" t="s">
        <v>66</v>
      </c>
      <c r="K5" s="138" t="s">
        <v>67</v>
      </c>
    </row>
    <row r="6" spans="1:11">
      <c r="A6" s="86" t="s">
        <v>319</v>
      </c>
      <c r="B6" s="194">
        <f>首期!B7</f>
        <v>1800</v>
      </c>
      <c r="C6" s="194"/>
      <c r="D6" s="88" t="s">
        <v>320</v>
      </c>
      <c r="E6" s="89"/>
      <c r="F6" s="104"/>
      <c r="G6" s="134">
        <f>B6</f>
        <v>1800</v>
      </c>
      <c r="H6" s="91" t="s">
        <v>321</v>
      </c>
      <c r="I6" s="91"/>
      <c r="J6" s="104" t="s">
        <v>66</v>
      </c>
      <c r="K6" s="139" t="s">
        <v>67</v>
      </c>
    </row>
    <row r="7" spans="1:11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>
      <c r="A8" s="95" t="s">
        <v>322</v>
      </c>
      <c r="B8" s="74" t="s">
        <v>323</v>
      </c>
      <c r="C8" s="74" t="s">
        <v>324</v>
      </c>
      <c r="D8" s="74" t="s">
        <v>325</v>
      </c>
      <c r="E8" s="74" t="s">
        <v>326</v>
      </c>
      <c r="F8" s="74" t="s">
        <v>327</v>
      </c>
      <c r="G8" s="96" t="s">
        <v>328</v>
      </c>
      <c r="H8" s="97"/>
      <c r="I8" s="97"/>
      <c r="J8" s="97"/>
      <c r="K8" s="140"/>
    </row>
    <row r="9" spans="1:11">
      <c r="A9" s="83" t="s">
        <v>329</v>
      </c>
      <c r="B9" s="85"/>
      <c r="C9" s="98" t="s">
        <v>66</v>
      </c>
      <c r="D9" s="98" t="s">
        <v>67</v>
      </c>
      <c r="E9" s="79" t="s">
        <v>330</v>
      </c>
      <c r="F9" s="99" t="s">
        <v>331</v>
      </c>
      <c r="G9" s="195" t="s">
        <v>332</v>
      </c>
      <c r="H9" s="122"/>
      <c r="I9" s="122"/>
      <c r="J9" s="122"/>
      <c r="K9" s="150"/>
    </row>
    <row r="10" spans="1:11">
      <c r="A10" s="83" t="s">
        <v>333</v>
      </c>
      <c r="B10" s="85"/>
      <c r="C10" s="98" t="s">
        <v>66</v>
      </c>
      <c r="D10" s="98" t="s">
        <v>67</v>
      </c>
      <c r="E10" s="79" t="s">
        <v>334</v>
      </c>
      <c r="F10" s="99" t="s">
        <v>332</v>
      </c>
      <c r="G10" s="195" t="s">
        <v>335</v>
      </c>
      <c r="H10" s="122"/>
      <c r="I10" s="122"/>
      <c r="J10" s="122"/>
      <c r="K10" s="150"/>
    </row>
    <row r="11" spans="1:11">
      <c r="A11" s="102" t="s">
        <v>200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42"/>
    </row>
    <row r="12" spans="1:11">
      <c r="A12" s="77" t="s">
        <v>89</v>
      </c>
      <c r="B12" s="98" t="s">
        <v>85</v>
      </c>
      <c r="C12" s="98" t="s">
        <v>86</v>
      </c>
      <c r="D12" s="99"/>
      <c r="E12" s="79" t="s">
        <v>87</v>
      </c>
      <c r="F12" s="98" t="s">
        <v>85</v>
      </c>
      <c r="G12" s="98" t="s">
        <v>86</v>
      </c>
      <c r="H12" s="98"/>
      <c r="I12" s="79" t="s">
        <v>336</v>
      </c>
      <c r="J12" s="98" t="s">
        <v>85</v>
      </c>
      <c r="K12" s="138" t="s">
        <v>86</v>
      </c>
    </row>
    <row r="13" spans="1:11">
      <c r="A13" s="77" t="s">
        <v>92</v>
      </c>
      <c r="B13" s="98" t="s">
        <v>85</v>
      </c>
      <c r="C13" s="98" t="s">
        <v>86</v>
      </c>
      <c r="D13" s="99"/>
      <c r="E13" s="79" t="s">
        <v>97</v>
      </c>
      <c r="F13" s="98" t="s">
        <v>85</v>
      </c>
      <c r="G13" s="98" t="s">
        <v>86</v>
      </c>
      <c r="H13" s="98"/>
      <c r="I13" s="79" t="s">
        <v>337</v>
      </c>
      <c r="J13" s="98" t="s">
        <v>85</v>
      </c>
      <c r="K13" s="138" t="s">
        <v>86</v>
      </c>
    </row>
    <row r="14" spans="1:11">
      <c r="A14" s="86" t="s">
        <v>338</v>
      </c>
      <c r="B14" s="104" t="s">
        <v>85</v>
      </c>
      <c r="C14" s="104" t="s">
        <v>86</v>
      </c>
      <c r="D14" s="89"/>
      <c r="E14" s="88" t="s">
        <v>339</v>
      </c>
      <c r="F14" s="104" t="s">
        <v>85</v>
      </c>
      <c r="G14" s="104" t="s">
        <v>86</v>
      </c>
      <c r="H14" s="104"/>
      <c r="I14" s="88" t="s">
        <v>340</v>
      </c>
      <c r="J14" s="104" t="s">
        <v>85</v>
      </c>
      <c r="K14" s="139" t="s">
        <v>86</v>
      </c>
    </row>
    <row r="15" spans="1:11">
      <c r="A15" s="92" t="s">
        <v>182</v>
      </c>
      <c r="B15" s="106" t="s">
        <v>332</v>
      </c>
      <c r="C15" s="106"/>
      <c r="D15" s="93"/>
      <c r="E15" s="92"/>
      <c r="F15" s="106"/>
      <c r="G15" s="106"/>
      <c r="H15" s="106"/>
      <c r="I15" s="92"/>
      <c r="J15" s="106"/>
      <c r="K15" s="106"/>
    </row>
    <row r="16" s="185" customFormat="1" spans="1:11">
      <c r="A16" s="70" t="s">
        <v>341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43"/>
    </row>
    <row r="17" spans="1:11">
      <c r="A17" s="83" t="s">
        <v>342</v>
      </c>
      <c r="B17" s="85"/>
      <c r="C17" s="85"/>
      <c r="D17" s="85"/>
      <c r="E17" s="85"/>
      <c r="F17" s="85"/>
      <c r="G17" s="85"/>
      <c r="H17" s="85"/>
      <c r="I17" s="85"/>
      <c r="J17" s="85"/>
      <c r="K17" s="144"/>
    </row>
    <row r="18" spans="1:11">
      <c r="A18" s="83" t="s">
        <v>343</v>
      </c>
      <c r="B18" s="85"/>
      <c r="C18" s="85"/>
      <c r="D18" s="85"/>
      <c r="E18" s="85"/>
      <c r="F18" s="85"/>
      <c r="G18" s="85"/>
      <c r="H18" s="85"/>
      <c r="I18" s="85"/>
      <c r="J18" s="85"/>
      <c r="K18" s="144"/>
    </row>
    <row r="19" spans="1:11">
      <c r="A19" s="196" t="s">
        <v>344</v>
      </c>
      <c r="B19" s="98"/>
      <c r="C19" s="98"/>
      <c r="D19" s="98"/>
      <c r="E19" s="98"/>
      <c r="F19" s="98"/>
      <c r="G19" s="98"/>
      <c r="H19" s="98"/>
      <c r="I19" s="98"/>
      <c r="J19" s="98"/>
      <c r="K19" s="138"/>
    </row>
    <row r="20" spans="1:11">
      <c r="A20" s="121" t="s">
        <v>345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0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0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spans="1:1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46"/>
    </row>
    <row r="24" spans="1:11">
      <c r="A24" s="83" t="s">
        <v>122</v>
      </c>
      <c r="B24" s="85"/>
      <c r="C24" s="98" t="s">
        <v>66</v>
      </c>
      <c r="D24" s="98" t="s">
        <v>67</v>
      </c>
      <c r="E24" s="82"/>
      <c r="F24" s="82"/>
      <c r="G24" s="82"/>
      <c r="H24" s="82"/>
      <c r="I24" s="82"/>
      <c r="J24" s="82"/>
      <c r="K24" s="137"/>
    </row>
    <row r="25" spans="1:11">
      <c r="A25" s="113" t="s">
        <v>346</v>
      </c>
      <c r="B25" s="197" t="s">
        <v>332</v>
      </c>
      <c r="C25" s="198"/>
      <c r="D25" s="198"/>
      <c r="E25" s="198"/>
      <c r="F25" s="198"/>
      <c r="G25" s="198"/>
      <c r="H25" s="198"/>
      <c r="I25" s="198"/>
      <c r="J25" s="198"/>
      <c r="K25" s="202"/>
    </row>
    <row r="26" spans="1:11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>
      <c r="A27" s="116" t="s">
        <v>347</v>
      </c>
      <c r="B27" s="97"/>
      <c r="C27" s="97"/>
      <c r="D27" s="97"/>
      <c r="E27" s="97"/>
      <c r="F27" s="97"/>
      <c r="G27" s="97"/>
      <c r="H27" s="97"/>
      <c r="I27" s="97"/>
      <c r="J27" s="97"/>
      <c r="K27" s="140"/>
    </row>
    <row r="28" ht="18" customHeight="1" spans="1:11">
      <c r="A28" s="121" t="s">
        <v>348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50"/>
    </row>
    <row r="29" ht="18" customHeight="1" spans="1:11">
      <c r="A29" s="121" t="s">
        <v>349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50"/>
    </row>
    <row r="30" ht="18" customHeight="1" spans="1:11">
      <c r="A30" s="121" t="s">
        <v>350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50"/>
    </row>
    <row r="31" ht="18" customHeight="1" spans="1:11">
      <c r="A31" s="121" t="s">
        <v>351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50"/>
    </row>
    <row r="32" ht="18" customHeight="1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50"/>
    </row>
    <row r="33" ht="18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50"/>
    </row>
    <row r="34" ht="18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ht="18" customHeight="1" spans="1:11">
      <c r="A35" s="123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ht="18" customHeight="1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51"/>
    </row>
    <row r="37" ht="18.75" customHeight="1" spans="1:11">
      <c r="A37" s="126" t="s">
        <v>352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52"/>
    </row>
    <row r="38" s="186" customFormat="1" ht="18.75" customHeight="1" spans="1:11">
      <c r="A38" s="83" t="s">
        <v>353</v>
      </c>
      <c r="B38" s="85"/>
      <c r="C38" s="85"/>
      <c r="D38" s="82" t="s">
        <v>354</v>
      </c>
      <c r="E38" s="82"/>
      <c r="F38" s="128" t="s">
        <v>355</v>
      </c>
      <c r="G38" s="129"/>
      <c r="H38" s="85" t="s">
        <v>356</v>
      </c>
      <c r="I38" s="85"/>
      <c r="J38" s="85" t="s">
        <v>357</v>
      </c>
      <c r="K38" s="144"/>
    </row>
    <row r="39" ht="18.75" customHeight="1" spans="1:13">
      <c r="A39" s="83" t="s">
        <v>182</v>
      </c>
      <c r="B39" s="85" t="s">
        <v>358</v>
      </c>
      <c r="C39" s="85"/>
      <c r="D39" s="85"/>
      <c r="E39" s="85"/>
      <c r="F39" s="85"/>
      <c r="G39" s="85"/>
      <c r="H39" s="85"/>
      <c r="I39" s="85"/>
      <c r="J39" s="85"/>
      <c r="K39" s="144"/>
      <c r="M39" s="186"/>
    </row>
    <row r="40" ht="31" customHeight="1" spans="1:11">
      <c r="A40" s="83"/>
      <c r="B40" s="85"/>
      <c r="C40" s="85"/>
      <c r="D40" s="85"/>
      <c r="E40" s="85"/>
      <c r="F40" s="85"/>
      <c r="G40" s="85"/>
      <c r="H40" s="85"/>
      <c r="I40" s="85"/>
      <c r="J40" s="85"/>
      <c r="K40" s="144"/>
    </row>
    <row r="41" ht="18.75" customHeight="1" spans="1:11">
      <c r="A41" s="83"/>
      <c r="B41" s="85"/>
      <c r="C41" s="85"/>
      <c r="D41" s="85"/>
      <c r="E41" s="85"/>
      <c r="F41" s="85"/>
      <c r="G41" s="85"/>
      <c r="H41" s="85"/>
      <c r="I41" s="85"/>
      <c r="J41" s="85"/>
      <c r="K41" s="144"/>
    </row>
    <row r="42" ht="32" customHeight="1" spans="1:11">
      <c r="A42" s="86" t="s">
        <v>140</v>
      </c>
      <c r="B42" s="199" t="s">
        <v>359</v>
      </c>
      <c r="C42" s="199"/>
      <c r="D42" s="88" t="s">
        <v>360</v>
      </c>
      <c r="E42" s="89" t="s">
        <v>361</v>
      </c>
      <c r="F42" s="88" t="s">
        <v>144</v>
      </c>
      <c r="G42" s="200">
        <v>45837</v>
      </c>
      <c r="H42" s="134" t="s">
        <v>145</v>
      </c>
      <c r="I42" s="134"/>
      <c r="J42" s="131"/>
      <c r="K42" s="15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20"/>
  <sheetViews>
    <sheetView tabSelected="1" zoomScale="80" zoomScaleNormal="80" workbookViewId="0">
      <selection activeCell="L6" sqref="L6"/>
    </sheetView>
  </sheetViews>
  <sheetFormatPr defaultColWidth="9" defaultRowHeight="26" customHeight="1"/>
  <cols>
    <col min="1" max="1" width="17.1666666666667" style="155" customWidth="1"/>
    <col min="2" max="6" width="9.33333333333333" style="155" customWidth="1"/>
    <col min="7" max="7" width="1.33333333333333" style="155" customWidth="1"/>
    <col min="8" max="12" width="17.625" style="156" customWidth="1"/>
    <col min="13" max="13" width="15.1666666666667" style="156" customWidth="1"/>
    <col min="14" max="16384" width="9" style="155"/>
  </cols>
  <sheetData>
    <row r="1" ht="22" customHeight="1" spans="1:13">
      <c r="A1" s="157" t="s">
        <v>148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ht="22" customHeight="1" spans="1:13">
      <c r="A2" s="159" t="s">
        <v>61</v>
      </c>
      <c r="B2" s="160" t="str">
        <f>首期!B4</f>
        <v>TAFFCN92856</v>
      </c>
      <c r="C2" s="160"/>
      <c r="D2" s="161" t="s">
        <v>68</v>
      </c>
      <c r="E2" s="160" t="str">
        <f>首期!B5</f>
        <v>女式羽绒马甲</v>
      </c>
      <c r="F2" s="160"/>
      <c r="G2" s="162"/>
      <c r="H2" s="163" t="s">
        <v>57</v>
      </c>
      <c r="I2" s="182" t="s">
        <v>56</v>
      </c>
      <c r="J2" s="182"/>
      <c r="K2" s="182"/>
      <c r="L2" s="182"/>
      <c r="M2" s="182"/>
    </row>
    <row r="3" ht="22" customHeight="1" spans="1:13">
      <c r="A3" s="164" t="s">
        <v>149</v>
      </c>
      <c r="B3" s="165" t="s">
        <v>150</v>
      </c>
      <c r="C3" s="165"/>
      <c r="D3" s="165"/>
      <c r="E3" s="165"/>
      <c r="F3" s="165"/>
      <c r="G3" s="162"/>
      <c r="H3" s="166" t="s">
        <v>151</v>
      </c>
      <c r="I3" s="166"/>
      <c r="J3" s="166"/>
      <c r="K3" s="166"/>
      <c r="L3" s="166"/>
      <c r="M3" s="166"/>
    </row>
    <row r="4" ht="22" customHeight="1" spans="1:13">
      <c r="A4" s="164"/>
      <c r="B4" s="167" t="s">
        <v>152</v>
      </c>
      <c r="C4" s="167" t="s">
        <v>153</v>
      </c>
      <c r="D4" s="167" t="s">
        <v>154</v>
      </c>
      <c r="E4" s="167" t="s">
        <v>155</v>
      </c>
      <c r="F4" s="167" t="s">
        <v>156</v>
      </c>
      <c r="G4" s="162"/>
      <c r="H4" s="167" t="s">
        <v>152</v>
      </c>
      <c r="I4" s="167" t="s">
        <v>153</v>
      </c>
      <c r="J4" s="167" t="s">
        <v>154</v>
      </c>
      <c r="K4" s="167" t="s">
        <v>155</v>
      </c>
      <c r="L4" s="167" t="s">
        <v>156</v>
      </c>
      <c r="M4" s="183"/>
    </row>
    <row r="5" ht="22" customHeight="1" spans="1:13">
      <c r="A5" s="164"/>
      <c r="B5" s="167" t="s">
        <v>159</v>
      </c>
      <c r="C5" s="167" t="s">
        <v>160</v>
      </c>
      <c r="D5" s="168" t="s">
        <v>161</v>
      </c>
      <c r="E5" s="168" t="s">
        <v>162</v>
      </c>
      <c r="F5" s="168" t="s">
        <v>163</v>
      </c>
      <c r="G5" s="162"/>
      <c r="H5" s="167" t="s">
        <v>362</v>
      </c>
      <c r="I5" s="167" t="s">
        <v>362</v>
      </c>
      <c r="J5" s="168" t="s">
        <v>363</v>
      </c>
      <c r="K5" s="168" t="s">
        <v>363</v>
      </c>
      <c r="L5" s="168" t="s">
        <v>362</v>
      </c>
      <c r="M5" s="184"/>
    </row>
    <row r="6" ht="22" customHeight="1" spans="1:13">
      <c r="A6" s="169" t="s">
        <v>165</v>
      </c>
      <c r="B6" s="170">
        <f>C6-2</f>
        <v>59</v>
      </c>
      <c r="C6" s="169">
        <v>61</v>
      </c>
      <c r="D6" s="170">
        <f>C6+2</f>
        <v>63</v>
      </c>
      <c r="E6" s="170">
        <f>D6+2</f>
        <v>65</v>
      </c>
      <c r="F6" s="170">
        <f>E6+1</f>
        <v>66</v>
      </c>
      <c r="G6" s="162"/>
      <c r="H6" s="171" t="s">
        <v>364</v>
      </c>
      <c r="I6" s="171" t="s">
        <v>365</v>
      </c>
      <c r="J6" s="171" t="s">
        <v>366</v>
      </c>
      <c r="K6" s="171" t="s">
        <v>366</v>
      </c>
      <c r="L6" s="171" t="s">
        <v>367</v>
      </c>
      <c r="M6" s="184"/>
    </row>
    <row r="7" ht="22" customHeight="1" spans="1:13">
      <c r="A7" s="169" t="s">
        <v>168</v>
      </c>
      <c r="B7" s="170">
        <f>C7-2</f>
        <v>58</v>
      </c>
      <c r="C7" s="169">
        <v>60</v>
      </c>
      <c r="D7" s="170">
        <f>C7+2</f>
        <v>62</v>
      </c>
      <c r="E7" s="170">
        <f>D7+2</f>
        <v>64</v>
      </c>
      <c r="F7" s="170">
        <f>E7+1</f>
        <v>65</v>
      </c>
      <c r="G7" s="162"/>
      <c r="H7" s="171" t="s">
        <v>368</v>
      </c>
      <c r="I7" s="171" t="s">
        <v>368</v>
      </c>
      <c r="J7" s="171" t="s">
        <v>369</v>
      </c>
      <c r="K7" s="171" t="s">
        <v>369</v>
      </c>
      <c r="L7" s="171" t="s">
        <v>368</v>
      </c>
      <c r="M7" s="184"/>
    </row>
    <row r="8" ht="22" customHeight="1" spans="1:13">
      <c r="A8" s="169" t="s">
        <v>171</v>
      </c>
      <c r="B8" s="170">
        <f t="shared" ref="B8:B10" si="0">C8-4</f>
        <v>98</v>
      </c>
      <c r="C8" s="169">
        <v>102</v>
      </c>
      <c r="D8" s="170">
        <f t="shared" ref="D8:D10" si="1">C8+4</f>
        <v>106</v>
      </c>
      <c r="E8" s="170">
        <f>D8+4</f>
        <v>110</v>
      </c>
      <c r="F8" s="170">
        <f t="shared" ref="F8:F10" si="2">E8+6</f>
        <v>116</v>
      </c>
      <c r="G8" s="162"/>
      <c r="H8" s="171" t="s">
        <v>370</v>
      </c>
      <c r="I8" s="171" t="s">
        <v>366</v>
      </c>
      <c r="J8" s="171" t="s">
        <v>371</v>
      </c>
      <c r="K8" s="171" t="s">
        <v>372</v>
      </c>
      <c r="L8" s="171" t="s">
        <v>373</v>
      </c>
      <c r="M8" s="184"/>
    </row>
    <row r="9" ht="22" customHeight="1" spans="1:13">
      <c r="A9" s="169" t="s">
        <v>173</v>
      </c>
      <c r="B9" s="170">
        <f t="shared" si="0"/>
        <v>88</v>
      </c>
      <c r="C9" s="169">
        <v>92</v>
      </c>
      <c r="D9" s="170">
        <f t="shared" si="1"/>
        <v>96</v>
      </c>
      <c r="E9" s="170">
        <f>D9+5</f>
        <v>101</v>
      </c>
      <c r="F9" s="170">
        <f t="shared" si="2"/>
        <v>107</v>
      </c>
      <c r="G9" s="162"/>
      <c r="H9" s="171" t="s">
        <v>374</v>
      </c>
      <c r="I9" s="171" t="s">
        <v>375</v>
      </c>
      <c r="J9" s="171" t="s">
        <v>376</v>
      </c>
      <c r="K9" s="171" t="s">
        <v>377</v>
      </c>
      <c r="L9" s="171" t="s">
        <v>378</v>
      </c>
      <c r="M9" s="184"/>
    </row>
    <row r="10" ht="22" customHeight="1" spans="1:13">
      <c r="A10" s="169" t="s">
        <v>175</v>
      </c>
      <c r="B10" s="170">
        <f t="shared" si="0"/>
        <v>102</v>
      </c>
      <c r="C10" s="172">
        <v>106</v>
      </c>
      <c r="D10" s="170">
        <f t="shared" si="1"/>
        <v>110</v>
      </c>
      <c r="E10" s="170">
        <f>D10+5</f>
        <v>115</v>
      </c>
      <c r="F10" s="170">
        <f t="shared" si="2"/>
        <v>121</v>
      </c>
      <c r="G10" s="162"/>
      <c r="H10" s="171" t="s">
        <v>366</v>
      </c>
      <c r="I10" s="171" t="s">
        <v>379</v>
      </c>
      <c r="J10" s="171" t="s">
        <v>368</v>
      </c>
      <c r="K10" s="171" t="s">
        <v>370</v>
      </c>
      <c r="L10" s="171" t="s">
        <v>380</v>
      </c>
      <c r="M10" s="184"/>
    </row>
    <row r="11" ht="22" customHeight="1" spans="1:13">
      <c r="A11" s="169" t="s">
        <v>176</v>
      </c>
      <c r="B11" s="170">
        <f t="shared" ref="B11:B14" si="3">C11-1</f>
        <v>37</v>
      </c>
      <c r="C11" s="169">
        <v>38</v>
      </c>
      <c r="D11" s="170">
        <f>C11+1</f>
        <v>39</v>
      </c>
      <c r="E11" s="170">
        <f>D11+1</f>
        <v>40</v>
      </c>
      <c r="F11" s="170">
        <f>E11+1.2</f>
        <v>41.2</v>
      </c>
      <c r="G11" s="162"/>
      <c r="H11" s="171" t="s">
        <v>377</v>
      </c>
      <c r="I11" s="171" t="s">
        <v>381</v>
      </c>
      <c r="J11" s="171" t="s">
        <v>368</v>
      </c>
      <c r="K11" s="171" t="s">
        <v>368</v>
      </c>
      <c r="L11" s="171" t="s">
        <v>368</v>
      </c>
      <c r="M11" s="184"/>
    </row>
    <row r="12" ht="22" customHeight="1" spans="1:13">
      <c r="A12" s="172" t="s">
        <v>177</v>
      </c>
      <c r="B12" s="172">
        <f>C12</f>
        <v>6.5</v>
      </c>
      <c r="C12" s="169">
        <v>6.5</v>
      </c>
      <c r="D12" s="172">
        <f>C12</f>
        <v>6.5</v>
      </c>
      <c r="E12" s="172">
        <f>D12</f>
        <v>6.5</v>
      </c>
      <c r="F12" s="172">
        <f>E12</f>
        <v>6.5</v>
      </c>
      <c r="G12" s="162"/>
      <c r="H12" s="171" t="s">
        <v>368</v>
      </c>
      <c r="I12" s="171" t="s">
        <v>368</v>
      </c>
      <c r="J12" s="171" t="s">
        <v>368</v>
      </c>
      <c r="K12" s="171" t="s">
        <v>368</v>
      </c>
      <c r="L12" s="171" t="s">
        <v>368</v>
      </c>
      <c r="M12" s="184"/>
    </row>
    <row r="13" ht="22" customHeight="1" spans="1:13">
      <c r="A13" s="169" t="s">
        <v>178</v>
      </c>
      <c r="B13" s="170">
        <f t="shared" si="3"/>
        <v>48</v>
      </c>
      <c r="C13" s="169">
        <v>49</v>
      </c>
      <c r="D13" s="170">
        <f>C13+1</f>
        <v>50</v>
      </c>
      <c r="E13" s="170">
        <f>D13+1</f>
        <v>51</v>
      </c>
      <c r="F13" s="170">
        <f>E13+1.5</f>
        <v>52.5</v>
      </c>
      <c r="G13" s="162"/>
      <c r="H13" s="171" t="s">
        <v>376</v>
      </c>
      <c r="I13" s="171" t="s">
        <v>368</v>
      </c>
      <c r="J13" s="171" t="s">
        <v>382</v>
      </c>
      <c r="K13" s="171" t="s">
        <v>382</v>
      </c>
      <c r="L13" s="171" t="s">
        <v>368</v>
      </c>
      <c r="M13" s="184"/>
    </row>
    <row r="14" ht="22" customHeight="1" spans="1:13">
      <c r="A14" s="169" t="s">
        <v>179</v>
      </c>
      <c r="B14" s="170">
        <f t="shared" si="3"/>
        <v>16</v>
      </c>
      <c r="C14" s="169">
        <v>17</v>
      </c>
      <c r="D14" s="170">
        <f>C14</f>
        <v>17</v>
      </c>
      <c r="E14" s="170">
        <f>C14+1.5</f>
        <v>18.5</v>
      </c>
      <c r="F14" s="170">
        <f>E14</f>
        <v>18.5</v>
      </c>
      <c r="G14" s="162"/>
      <c r="H14" s="171" t="s">
        <v>368</v>
      </c>
      <c r="I14" s="171" t="s">
        <v>368</v>
      </c>
      <c r="J14" s="171" t="s">
        <v>368</v>
      </c>
      <c r="K14" s="171" t="s">
        <v>368</v>
      </c>
      <c r="L14" s="171" t="s">
        <v>368</v>
      </c>
      <c r="M14" s="184"/>
    </row>
    <row r="15" ht="22" customHeight="1" spans="1:13">
      <c r="A15" s="169" t="s">
        <v>180</v>
      </c>
      <c r="B15" s="170">
        <v>55</v>
      </c>
      <c r="C15" s="170">
        <v>60</v>
      </c>
      <c r="D15" s="170">
        <v>65</v>
      </c>
      <c r="E15" s="170">
        <v>70</v>
      </c>
      <c r="F15" s="170">
        <v>75</v>
      </c>
      <c r="G15" s="162"/>
      <c r="H15" s="171"/>
      <c r="I15" s="171"/>
      <c r="J15" s="171"/>
      <c r="K15" s="171"/>
      <c r="L15" s="171"/>
      <c r="M15" s="184"/>
    </row>
    <row r="16" ht="22" customHeight="1" spans="1:13">
      <c r="A16" s="169" t="s">
        <v>181</v>
      </c>
      <c r="B16" s="170">
        <v>52</v>
      </c>
      <c r="C16" s="170">
        <v>57</v>
      </c>
      <c r="D16" s="170">
        <v>62</v>
      </c>
      <c r="E16" s="170">
        <v>67</v>
      </c>
      <c r="F16" s="170">
        <v>72</v>
      </c>
      <c r="G16" s="162"/>
      <c r="H16" s="171"/>
      <c r="I16" s="171"/>
      <c r="J16" s="171"/>
      <c r="K16" s="171"/>
      <c r="L16" s="171"/>
      <c r="M16" s="177"/>
    </row>
    <row r="17" ht="22" customHeight="1" spans="1:13">
      <c r="A17" s="173"/>
      <c r="B17" s="174"/>
      <c r="C17" s="175"/>
      <c r="D17" s="176"/>
      <c r="E17" s="175"/>
      <c r="F17" s="175"/>
      <c r="G17" s="162"/>
      <c r="H17" s="177"/>
      <c r="I17" s="177"/>
      <c r="J17" s="177"/>
      <c r="K17" s="177"/>
      <c r="L17" s="177"/>
      <c r="M17" s="177"/>
    </row>
    <row r="18" ht="22" customHeight="1" spans="1:13">
      <c r="A18" s="178" t="s">
        <v>182</v>
      </c>
      <c r="D18" s="179"/>
      <c r="E18" s="179"/>
      <c r="F18" s="179"/>
      <c r="G18" s="179"/>
      <c r="H18" s="180"/>
      <c r="I18" s="180"/>
      <c r="J18" s="180"/>
      <c r="K18" s="180"/>
      <c r="L18" s="180"/>
      <c r="M18" s="180"/>
    </row>
    <row r="19" ht="22" customHeight="1" spans="1:13">
      <c r="A19" s="155" t="s">
        <v>383</v>
      </c>
      <c r="D19" s="179"/>
      <c r="E19" s="179"/>
      <c r="F19" s="179"/>
      <c r="G19" s="179"/>
      <c r="H19" s="180"/>
      <c r="I19" s="180"/>
      <c r="J19" s="180"/>
      <c r="K19" s="180"/>
      <c r="L19" s="180"/>
      <c r="M19" s="180"/>
    </row>
    <row r="20" spans="1:12">
      <c r="A20" s="179"/>
      <c r="B20" s="179"/>
      <c r="C20" s="179"/>
      <c r="D20" s="179"/>
      <c r="E20" s="179"/>
      <c r="F20" s="179"/>
      <c r="G20" s="179"/>
      <c r="H20" s="181" t="s">
        <v>384</v>
      </c>
      <c r="I20" s="181"/>
      <c r="J20" s="181" t="s">
        <v>185</v>
      </c>
      <c r="K20" s="181"/>
      <c r="L20" s="181" t="s">
        <v>186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5.6"/>
  <cols>
    <col min="1" max="1" width="9.66666666666667" style="68" customWidth="1"/>
    <col min="2" max="2" width="11.1666666666667" style="68" customWidth="1"/>
    <col min="3" max="3" width="9.16666666666667" style="68" customWidth="1"/>
    <col min="4" max="4" width="9.5" style="68" customWidth="1"/>
    <col min="5" max="5" width="10.1666666666667" style="68" customWidth="1"/>
    <col min="6" max="6" width="10.3333333333333" style="68" customWidth="1"/>
    <col min="7" max="7" width="9.5" style="68" customWidth="1"/>
    <col min="8" max="8" width="9.16666666666667" style="68" customWidth="1"/>
    <col min="9" max="9" width="8.16666666666667" style="68" customWidth="1"/>
    <col min="10" max="10" width="10.5" style="68" customWidth="1"/>
    <col min="11" max="11" width="12.1666666666667" style="68" customWidth="1"/>
  </cols>
  <sheetData>
    <row r="1" ht="26.55" spans="1:11">
      <c r="A1" s="69" t="s">
        <v>306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ht="16.35" spans="1:11">
      <c r="A2" s="70" t="s">
        <v>53</v>
      </c>
      <c r="B2" s="71" t="s">
        <v>54</v>
      </c>
      <c r="C2" s="71"/>
      <c r="D2" s="72" t="s">
        <v>61</v>
      </c>
      <c r="E2" s="73" t="s">
        <v>190</v>
      </c>
      <c r="F2" s="74" t="s">
        <v>307</v>
      </c>
      <c r="G2" s="75" t="s">
        <v>192</v>
      </c>
      <c r="H2" s="76"/>
      <c r="I2" s="107" t="s">
        <v>57</v>
      </c>
      <c r="J2" s="135" t="s">
        <v>189</v>
      </c>
      <c r="K2" s="136"/>
    </row>
    <row r="3" spans="1:11">
      <c r="A3" s="77" t="s">
        <v>75</v>
      </c>
      <c r="B3" s="78">
        <v>11684</v>
      </c>
      <c r="C3" s="78"/>
      <c r="D3" s="79" t="s">
        <v>308</v>
      </c>
      <c r="E3" s="80">
        <v>45721</v>
      </c>
      <c r="F3" s="81"/>
      <c r="G3" s="81"/>
      <c r="H3" s="82" t="s">
        <v>309</v>
      </c>
      <c r="I3" s="82"/>
      <c r="J3" s="82"/>
      <c r="K3" s="137"/>
    </row>
    <row r="4" spans="1:11">
      <c r="A4" s="83" t="s">
        <v>72</v>
      </c>
      <c r="B4" s="84">
        <v>4</v>
      </c>
      <c r="C4" s="84">
        <v>6</v>
      </c>
      <c r="D4" s="85" t="s">
        <v>310</v>
      </c>
      <c r="E4" s="81" t="s">
        <v>315</v>
      </c>
      <c r="F4" s="81"/>
      <c r="G4" s="81"/>
      <c r="H4" s="85" t="s">
        <v>312</v>
      </c>
      <c r="I4" s="85"/>
      <c r="J4" s="98" t="s">
        <v>66</v>
      </c>
      <c r="K4" s="138" t="s">
        <v>67</v>
      </c>
    </row>
    <row r="5" spans="1:11">
      <c r="A5" s="83" t="s">
        <v>313</v>
      </c>
      <c r="B5" s="78" t="s">
        <v>385</v>
      </c>
      <c r="C5" s="78"/>
      <c r="D5" s="79" t="s">
        <v>315</v>
      </c>
      <c r="E5" s="79" t="s">
        <v>316</v>
      </c>
      <c r="F5" s="79" t="s">
        <v>317</v>
      </c>
      <c r="G5" s="79" t="s">
        <v>311</v>
      </c>
      <c r="H5" s="85" t="s">
        <v>318</v>
      </c>
      <c r="I5" s="85"/>
      <c r="J5" s="98" t="s">
        <v>66</v>
      </c>
      <c r="K5" s="138" t="s">
        <v>67</v>
      </c>
    </row>
    <row r="6" ht="16.35" spans="1:11">
      <c r="A6" s="86" t="s">
        <v>319</v>
      </c>
      <c r="B6" s="87">
        <v>315</v>
      </c>
      <c r="C6" s="87"/>
      <c r="D6" s="88" t="s">
        <v>320</v>
      </c>
      <c r="E6" s="89"/>
      <c r="F6" s="90">
        <v>11684</v>
      </c>
      <c r="G6" s="88"/>
      <c r="H6" s="91" t="s">
        <v>321</v>
      </c>
      <c r="I6" s="91"/>
      <c r="J6" s="104" t="s">
        <v>66</v>
      </c>
      <c r="K6" s="139" t="s">
        <v>67</v>
      </c>
    </row>
    <row r="7" ht="16.35" spans="1:11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>
      <c r="A8" s="95" t="s">
        <v>322</v>
      </c>
      <c r="B8" s="74" t="s">
        <v>323</v>
      </c>
      <c r="C8" s="74" t="s">
        <v>324</v>
      </c>
      <c r="D8" s="74" t="s">
        <v>325</v>
      </c>
      <c r="E8" s="74" t="s">
        <v>326</v>
      </c>
      <c r="F8" s="74" t="s">
        <v>327</v>
      </c>
      <c r="G8" s="96" t="s">
        <v>386</v>
      </c>
      <c r="H8" s="97"/>
      <c r="I8" s="97"/>
      <c r="J8" s="97"/>
      <c r="K8" s="140"/>
    </row>
    <row r="9" spans="1:11">
      <c r="A9" s="83" t="s">
        <v>329</v>
      </c>
      <c r="B9" s="85"/>
      <c r="C9" s="98" t="s">
        <v>66</v>
      </c>
      <c r="D9" s="98" t="s">
        <v>67</v>
      </c>
      <c r="E9" s="79" t="s">
        <v>330</v>
      </c>
      <c r="F9" s="99" t="s">
        <v>331</v>
      </c>
      <c r="G9" s="100" t="s">
        <v>332</v>
      </c>
      <c r="H9" s="101"/>
      <c r="I9" s="101"/>
      <c r="J9" s="101"/>
      <c r="K9" s="141"/>
    </row>
    <row r="10" spans="1:11">
      <c r="A10" s="83" t="s">
        <v>333</v>
      </c>
      <c r="B10" s="85"/>
      <c r="C10" s="98" t="s">
        <v>66</v>
      </c>
      <c r="D10" s="98" t="s">
        <v>67</v>
      </c>
      <c r="E10" s="79" t="s">
        <v>334</v>
      </c>
      <c r="F10" s="99" t="s">
        <v>332</v>
      </c>
      <c r="G10" s="100" t="s">
        <v>335</v>
      </c>
      <c r="H10" s="101"/>
      <c r="I10" s="101"/>
      <c r="J10" s="101"/>
      <c r="K10" s="141"/>
    </row>
    <row r="11" spans="1:11">
      <c r="A11" s="102" t="s">
        <v>200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42"/>
    </row>
    <row r="12" spans="1:11">
      <c r="A12" s="77" t="s">
        <v>89</v>
      </c>
      <c r="B12" s="98" t="s">
        <v>85</v>
      </c>
      <c r="C12" s="98" t="s">
        <v>86</v>
      </c>
      <c r="D12" s="99"/>
      <c r="E12" s="79" t="s">
        <v>87</v>
      </c>
      <c r="F12" s="98" t="s">
        <v>85</v>
      </c>
      <c r="G12" s="98" t="s">
        <v>86</v>
      </c>
      <c r="H12" s="98"/>
      <c r="I12" s="79" t="s">
        <v>336</v>
      </c>
      <c r="J12" s="98" t="s">
        <v>85</v>
      </c>
      <c r="K12" s="138" t="s">
        <v>86</v>
      </c>
    </row>
    <row r="13" spans="1:11">
      <c r="A13" s="77" t="s">
        <v>92</v>
      </c>
      <c r="B13" s="98" t="s">
        <v>85</v>
      </c>
      <c r="C13" s="98" t="s">
        <v>86</v>
      </c>
      <c r="D13" s="99"/>
      <c r="E13" s="79" t="s">
        <v>97</v>
      </c>
      <c r="F13" s="98" t="s">
        <v>85</v>
      </c>
      <c r="G13" s="98" t="s">
        <v>86</v>
      </c>
      <c r="H13" s="98"/>
      <c r="I13" s="79" t="s">
        <v>337</v>
      </c>
      <c r="J13" s="98" t="s">
        <v>85</v>
      </c>
      <c r="K13" s="138" t="s">
        <v>86</v>
      </c>
    </row>
    <row r="14" ht="16.35" spans="1:11">
      <c r="A14" s="86" t="s">
        <v>338</v>
      </c>
      <c r="B14" s="104" t="s">
        <v>85</v>
      </c>
      <c r="C14" s="104" t="s">
        <v>86</v>
      </c>
      <c r="D14" s="89"/>
      <c r="E14" s="88" t="s">
        <v>339</v>
      </c>
      <c r="F14" s="104" t="s">
        <v>85</v>
      </c>
      <c r="G14" s="104" t="s">
        <v>86</v>
      </c>
      <c r="H14" s="104"/>
      <c r="I14" s="88" t="s">
        <v>340</v>
      </c>
      <c r="J14" s="104" t="s">
        <v>85</v>
      </c>
      <c r="K14" s="139" t="s">
        <v>86</v>
      </c>
    </row>
    <row r="15" ht="16.35" spans="1:11">
      <c r="A15" s="92" t="s">
        <v>182</v>
      </c>
      <c r="B15" s="105" t="s">
        <v>332</v>
      </c>
      <c r="C15" s="106"/>
      <c r="D15" s="93"/>
      <c r="E15" s="92"/>
      <c r="F15" s="106"/>
      <c r="G15" s="106"/>
      <c r="H15" s="106"/>
      <c r="I15" s="92"/>
      <c r="J15" s="106"/>
      <c r="K15" s="106"/>
    </row>
    <row r="16" spans="1:11">
      <c r="A16" s="70" t="s">
        <v>341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43"/>
    </row>
    <row r="17" spans="1:11">
      <c r="A17" s="83" t="s">
        <v>387</v>
      </c>
      <c r="B17" s="85"/>
      <c r="C17" s="85"/>
      <c r="D17" s="85"/>
      <c r="E17" s="85"/>
      <c r="F17" s="85"/>
      <c r="G17" s="85"/>
      <c r="H17" s="85"/>
      <c r="I17" s="85"/>
      <c r="J17" s="85"/>
      <c r="K17" s="144"/>
    </row>
    <row r="18" spans="1:11">
      <c r="A18" s="83" t="s">
        <v>343</v>
      </c>
      <c r="B18" s="85"/>
      <c r="C18" s="85"/>
      <c r="D18" s="85"/>
      <c r="E18" s="85"/>
      <c r="F18" s="85"/>
      <c r="G18" s="85"/>
      <c r="H18" s="85"/>
      <c r="I18" s="85"/>
      <c r="J18" s="85"/>
      <c r="K18" s="144"/>
    </row>
    <row r="19" spans="1:11">
      <c r="A19" s="108" t="s">
        <v>388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45"/>
    </row>
    <row r="20" spans="1:11">
      <c r="A20" s="110" t="s">
        <v>389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41"/>
    </row>
    <row r="21" spans="1:11">
      <c r="A21" s="110" t="s">
        <v>390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41"/>
    </row>
    <row r="22" spans="1:11">
      <c r="A22" s="110" t="s">
        <v>391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41"/>
    </row>
    <row r="23" spans="1:1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46"/>
    </row>
    <row r="24" spans="1:11">
      <c r="A24" s="83" t="s">
        <v>122</v>
      </c>
      <c r="B24" s="85"/>
      <c r="C24" s="98" t="s">
        <v>66</v>
      </c>
      <c r="D24" s="98" t="s">
        <v>67</v>
      </c>
      <c r="E24" s="82"/>
      <c r="F24" s="82"/>
      <c r="G24" s="82"/>
      <c r="H24" s="82"/>
      <c r="I24" s="82"/>
      <c r="J24" s="82"/>
      <c r="K24" s="137"/>
    </row>
    <row r="25" ht="16.35" spans="1:11">
      <c r="A25" s="113" t="s">
        <v>346</v>
      </c>
      <c r="B25" s="114" t="s">
        <v>332</v>
      </c>
      <c r="C25" s="114"/>
      <c r="D25" s="114"/>
      <c r="E25" s="114"/>
      <c r="F25" s="114"/>
      <c r="G25" s="114"/>
      <c r="H25" s="114"/>
      <c r="I25" s="114"/>
      <c r="J25" s="114"/>
      <c r="K25" s="147"/>
    </row>
    <row r="26" ht="16.35" spans="1:11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>
      <c r="A27" s="116" t="s">
        <v>347</v>
      </c>
      <c r="B27" s="97"/>
      <c r="C27" s="97"/>
      <c r="D27" s="97"/>
      <c r="E27" s="97"/>
      <c r="F27" s="97"/>
      <c r="G27" s="97"/>
      <c r="H27" s="97"/>
      <c r="I27" s="97"/>
      <c r="J27" s="97"/>
      <c r="K27" s="140"/>
    </row>
    <row r="28" spans="1:11">
      <c r="A28" s="117" t="s">
        <v>392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48"/>
    </row>
    <row r="29" spans="1:11">
      <c r="A29" s="117" t="s">
        <v>393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48"/>
    </row>
    <row r="30" spans="1:11">
      <c r="A30" s="117" t="s">
        <v>394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48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9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9"/>
    </row>
    <row r="33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9"/>
    </row>
    <row r="34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spans="1:11">
      <c r="A35" s="123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ht="16.35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51"/>
    </row>
    <row r="37" spans="1:11">
      <c r="A37" s="126" t="s">
        <v>352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52"/>
    </row>
    <row r="38" spans="1:11">
      <c r="A38" s="83" t="s">
        <v>353</v>
      </c>
      <c r="B38" s="85"/>
      <c r="C38" s="85"/>
      <c r="D38" s="82" t="s">
        <v>354</v>
      </c>
      <c r="E38" s="82"/>
      <c r="F38" s="128" t="s">
        <v>355</v>
      </c>
      <c r="G38" s="129"/>
      <c r="H38" s="85" t="s">
        <v>356</v>
      </c>
      <c r="I38" s="85"/>
      <c r="J38" s="85" t="s">
        <v>357</v>
      </c>
      <c r="K38" s="144"/>
    </row>
    <row r="39" spans="1:11">
      <c r="A39" s="83" t="s">
        <v>182</v>
      </c>
      <c r="B39" s="130" t="s">
        <v>395</v>
      </c>
      <c r="C39" s="130"/>
      <c r="D39" s="130"/>
      <c r="E39" s="130"/>
      <c r="F39" s="130"/>
      <c r="G39" s="130"/>
      <c r="H39" s="130"/>
      <c r="I39" s="130"/>
      <c r="J39" s="130"/>
      <c r="K39" s="153"/>
    </row>
    <row r="40" spans="1:11">
      <c r="A40" s="83"/>
      <c r="B40" s="85"/>
      <c r="C40" s="85"/>
      <c r="D40" s="85"/>
      <c r="E40" s="85"/>
      <c r="F40" s="85"/>
      <c r="G40" s="85"/>
      <c r="H40" s="85"/>
      <c r="I40" s="85"/>
      <c r="J40" s="85"/>
      <c r="K40" s="144"/>
    </row>
    <row r="41" spans="1:11">
      <c r="A41" s="83"/>
      <c r="B41" s="85"/>
      <c r="C41" s="85"/>
      <c r="D41" s="85"/>
      <c r="E41" s="85"/>
      <c r="F41" s="85"/>
      <c r="G41" s="85"/>
      <c r="H41" s="85"/>
      <c r="I41" s="85"/>
      <c r="J41" s="85"/>
      <c r="K41" s="144"/>
    </row>
    <row r="42" ht="16.35" spans="1:11">
      <c r="A42" s="86" t="s">
        <v>140</v>
      </c>
      <c r="B42" s="131" t="s">
        <v>396</v>
      </c>
      <c r="C42" s="131"/>
      <c r="D42" s="88" t="s">
        <v>360</v>
      </c>
      <c r="E42" s="132" t="s">
        <v>215</v>
      </c>
      <c r="F42" s="88" t="s">
        <v>144</v>
      </c>
      <c r="G42" s="133">
        <v>45724</v>
      </c>
      <c r="H42" s="134" t="s">
        <v>145</v>
      </c>
      <c r="I42" s="134"/>
      <c r="J42" s="131" t="s">
        <v>215</v>
      </c>
      <c r="K42" s="15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尾期2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2025-06-29T14:48:21Z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