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3" firstSheet="1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<sst xmlns="http://schemas.openxmlformats.org/spreadsheetml/2006/main" count="967" uniqueCount="364">
  <si>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</si>
  <si>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</si>
  <si>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</si>
  <si>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</si>
  <si>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</si>
  <si>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</si>
  <si>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</si>
  <si>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</si>
  <si>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</si>
  <si>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</si>
  <si>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</si>
  <si>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</si>
  <si>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</si>
  <si>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</si>
  <si>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</si>
  <si>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</si>
  <si>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</si>
  <si>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</si>
  <si>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</si>
  <si>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</si>
  <si>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</si>
  <si>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</si>
  <si>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</si>
  <si>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</si>
  <si>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</si>
  <si>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</si>
  <si>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</si>
  <si>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</si>
  <si>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</si>
  <si>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</si>
  <si>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</si>
  <si>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</si>
  <si>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</si>
  <si>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</si>
  <si>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</si>
  <si>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</si>
  <si>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</si>
  <si>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</si>
  <si>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</si>
  <si>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</si>
  <si>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</si>
  <si>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</si>
  <si>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</si>
  <si>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</si>
  <si>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</si>
  <si>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</si>
  <si>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</si>
  <si>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</si>
  <si>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</si>
  <si>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</si>
  <si>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</si>
  <si>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</si>
  <si>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</si>
  <si>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</si>
  <si>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</si>
  <si>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</si>
  <si>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</si>
  <si>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</si>
  <si>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</si>
  <si>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</si>
  <si>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</si>
  <si>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</si>
  <si>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TACCAN91209</t>
  </si>
  <si>
    <t>合同交期</t>
  </si>
  <si>
    <t>产前确认样</t>
  </si>
  <si>
    <t>有</t>
  </si>
  <si>
    <t>无</t>
  </si>
  <si>
    <t>品名</t>
  </si>
  <si>
    <t>男式超轻套头抓绒服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</si>
  <si>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</si>
  <si>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</si>
  <si>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</si>
  <si>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</si>
  <si>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</si>
  <si>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</si>
  <si>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</si>
  <si>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</si>
  <si>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</si>
  <si>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</si>
  <si>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CGDD25051500006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</si>
  <si>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</si>
  <si>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</si>
  <si>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</si>
  <si>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</si>
  <si>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</si>
  <si>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</si>
  <si>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</si>
  <si>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</si>
  <si>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</si>
  <si>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</si>
  <si>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</si>
  <si>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</si>
  <si>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</si>
  <si>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</si>
  <si>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</si>
  <si>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</si>
  <si>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</si>
  <si>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</si>
  <si>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</si>
  <si>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</si>
  <si>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</si>
  <si>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</si>
  <si>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</si>
  <si>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</si>
  <si>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</si>
  <si>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</si>
  <si>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</si>
  <si>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</si>
  <si>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</si>
  <si>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</si>
  <si>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</si>
  <si>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</si>
  <si>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</si>
  <si>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</si>
  <si>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</si>
  <si>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</si>
  <si>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未裁齐原因</t>
  </si>
  <si>
    <t>卡其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</si>
  <si>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</si>
  <si>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</si>
  <si>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</si>
  <si>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</si>
  <si>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</si>
  <si>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</si>
  <si>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</si>
  <si>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</si>
  <si>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1.上领处容皱，领间线不均匀</t>
  </si>
  <si>
    <t>2.前中拉链歪斜，不顺直</t>
  </si>
  <si>
    <t>3.夹圈不圆顺，</t>
  </si>
  <si>
    <t>4.线头没有清理干净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</si>
  <si>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</si>
  <si>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</si>
  <si>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</si>
  <si>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</si>
  <si>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</si>
  <si>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</si>
  <si>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</si>
  <si>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</si>
  <si>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</si>
  <si>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</si>
  <si>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</si>
  <si>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</si>
  <si>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</si>
  <si>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</si>
  <si>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</si>
  <si>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</si>
  <si>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</si>
  <si>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</si>
  <si>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</si>
  <si>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XXXXL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</si>
  <si>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</si>
  <si>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</si>
  <si>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</si>
  <si>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</si>
  <si>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</si>
  <si>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</si>
  <si>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</si>
  <si>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</si>
  <si>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</si>
  <si>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</si>
  <si>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</t>
  </si>
  <si>
    <t>-0.6</t>
  </si>
  <si>
    <t>前半开拉链</t>
  </si>
  <si>
    <t>胸围</t>
  </si>
  <si>
    <t>-2</t>
  </si>
  <si>
    <t>-2.5</t>
  </si>
  <si>
    <t>腰围</t>
  </si>
  <si>
    <t>106</t>
  </si>
  <si>
    <t>下摆 平量</t>
  </si>
  <si>
    <t>总肩宽</t>
  </si>
  <si>
    <t>46</t>
  </si>
  <si>
    <t>-0.5</t>
  </si>
  <si>
    <t>-0.8</t>
  </si>
  <si>
    <t>肩点袖长</t>
  </si>
  <si>
    <t>62.5</t>
  </si>
  <si>
    <t>+0.3</t>
  </si>
  <si>
    <t>-1</t>
  </si>
  <si>
    <t>袖肥/2</t>
  </si>
  <si>
    <t>19.5</t>
  </si>
  <si>
    <t>袖肘/2</t>
  </si>
  <si>
    <t>-0.3</t>
  </si>
  <si>
    <t>袖口松量/2</t>
  </si>
  <si>
    <t>上领围</t>
  </si>
  <si>
    <t>下领围</t>
  </si>
  <si>
    <t>+1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</si>
  <si>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</si>
  <si>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</si>
  <si>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</si>
  <si>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</si>
  <si>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</si>
  <si>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</si>
  <si>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</si>
  <si>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</si>
  <si>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</si>
  <si>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</si>
  <si>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</si>
  <si>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</si>
  <si>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</si>
  <si>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</si>
  <si>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</si>
  <si>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</si>
  <si>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+0.3 -0.5</t>
  </si>
  <si>
    <t>-0.3 -0.7</t>
  </si>
  <si>
    <t>+0 -0.5</t>
  </si>
  <si>
    <t>-0.5 -0.5</t>
  </si>
  <si>
    <t>+0.3 +0</t>
  </si>
  <si>
    <t>+0 +0</t>
  </si>
  <si>
    <t>-0.5 -1</t>
  </si>
  <si>
    <t>+0 -1</t>
  </si>
  <si>
    <t>-2 -2</t>
  </si>
  <si>
    <t>-1 -1</t>
  </si>
  <si>
    <t>-1 -1.5</t>
  </si>
  <si>
    <t>-1.5 -2</t>
  </si>
  <si>
    <t>+0 -0.3</t>
  </si>
  <si>
    <t>-0.3 -0.3</t>
  </si>
  <si>
    <t>+0 -0.2</t>
  </si>
  <si>
    <t>-0.3 -0.5</t>
  </si>
  <si>
    <t>-0.3 -0.8</t>
  </si>
  <si>
    <t>-0.3 +0</t>
  </si>
  <si>
    <t>-0.2 -0.2</t>
  </si>
  <si>
    <t>-0.4 -0.5</t>
  </si>
  <si>
    <t>-0.7 -0.7</t>
  </si>
  <si>
    <t>+0.2 +0</t>
  </si>
  <si>
    <t>-0.2 -0.4</t>
  </si>
  <si>
    <t>-0.5 -0.8</t>
  </si>
  <si>
    <t>+0.5 +0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</si>
  <si>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</si>
  <si>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</si>
  <si>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</si>
  <si>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</si>
  <si>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</si>
  <si>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</si>
  <si>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</si>
  <si>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</si>
  <si>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</si>
  <si>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</si>
  <si>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</si>
  <si>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</si>
  <si>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24件海外订单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</si>
  <si>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</si>
  <si>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</si>
  <si>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</si>
  <si>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</si>
  <si>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</si>
  <si>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</si>
  <si>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</si>
  <si>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采购凭证编号：CGDD25051500006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</si>
  <si>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</si>
  <si>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</si>
  <si>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</si>
  <si>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</si>
  <si>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</si>
  <si>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</si>
  <si>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</si>
  <si>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</si>
  <si>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</si>
  <si>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</si>
  <si>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</si>
  <si>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</si>
  <si>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</si>
  <si>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</si>
  <si>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②检验明细：齐色齐码24件</t>
  </si>
  <si>
    <t>情况说明：</t>
  </si>
  <si>
    <t xml:space="preserve">【问题点描述】  </t>
  </si>
  <si>
    <t>数量</t>
  </si>
  <si>
    <t>1、前领压线有大小</t>
  </si>
  <si>
    <t>2、冚脚双轨线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</si>
  <si>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</si>
  <si>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</si>
  <si>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</si>
  <si>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</si>
  <si>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</si>
  <si>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</si>
  <si>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</si>
  <si>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</si>
  <si>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</si>
  <si>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</si>
  <si>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优溢  第一批24件海外单 查货</t>
  </si>
  <si>
    <t>黑色/卡其</t>
  </si>
  <si>
    <t>-0.5 +0</t>
  </si>
  <si>
    <t>+0 +1</t>
  </si>
  <si>
    <t>-1 -0.5</t>
  </si>
  <si>
    <t>+0 +0.5</t>
  </si>
  <si>
    <t>-0.2 +0.5</t>
  </si>
  <si>
    <t>+0.5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</si>
  <si>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</si>
  <si>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</si>
  <si>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</si>
  <si>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</si>
  <si>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</si>
  <si>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</si>
  <si>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</si>
  <si>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</si>
  <si>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</si>
  <si>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</si>
  <si>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</si>
  <si>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</si>
  <si>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</si>
  <si>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</si>
  <si>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</si>
  <si>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</si>
  <si>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FK08140抓绒弹力毛</t>
  </si>
  <si>
    <t>19SS黑色</t>
  </si>
  <si>
    <t>海天</t>
  </si>
  <si>
    <t>22SS云母灰</t>
  </si>
  <si>
    <t>25FW卡其</t>
  </si>
  <si>
    <t>制表时间：2025/5/16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</si>
  <si>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</si>
  <si>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</si>
  <si>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</si>
  <si>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</si>
  <si>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</si>
  <si>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</si>
  <si>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</si>
  <si>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</si>
  <si>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</si>
  <si>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</si>
  <si>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</si>
  <si>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</si>
  <si>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</si>
  <si>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</si>
  <si>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</si>
  <si>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</si>
  <si>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</si>
  <si>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</si>
  <si>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</si>
  <si>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</si>
  <si>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</si>
  <si>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</si>
  <si>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</si>
  <si>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</si>
  <si>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</si>
  <si>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</si>
  <si>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</si>
  <si>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</si>
  <si>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</si>
  <si>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</si>
  <si>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</si>
  <si>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</si>
  <si>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</si>
  <si>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</si>
  <si>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</si>
  <si>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</si>
  <si>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</si>
  <si>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</si>
  <si>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</si>
  <si>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</si>
  <si>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</si>
  <si>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</si>
  <si>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</si>
  <si>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</si>
  <si>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</si>
  <si>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</si>
  <si>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</si>
  <si>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</si>
  <si>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绣花</t>
  </si>
  <si>
    <t>无脱落开裂</t>
  </si>
  <si>
    <t>制表时间：2025/5/22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</si>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</sst>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Microsoft YaHei"/>
      <charset val="136"/>
    </font>
    <font>
      <b/>
      <sz val="11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sz val="11"/>
      <name val="Arial"/>
      <charset val="134"/>
    </font>
    <font>
      <sz val="10"/>
      <color indexed="8"/>
      <name val="宋体"/>
      <charset val="134"/>
    </font>
    <font>
      <b/>
      <sz val="12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0" fillId="8" borderId="8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89" applyNumberFormat="0" applyFill="0" applyAlignment="0" applyProtection="0">
      <alignment vertical="center"/>
    </xf>
    <xf numFmtId="0" fontId="57" fillId="0" borderId="89" applyNumberFormat="0" applyFill="0" applyAlignment="0" applyProtection="0">
      <alignment vertical="center"/>
    </xf>
    <xf numFmtId="0" fontId="58" fillId="0" borderId="90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91" applyNumberFormat="0" applyAlignment="0" applyProtection="0">
      <alignment vertical="center"/>
    </xf>
    <xf numFmtId="0" fontId="60" fillId="10" borderId="92" applyNumberFormat="0" applyAlignment="0" applyProtection="0">
      <alignment vertical="center"/>
    </xf>
    <xf numFmtId="0" fontId="61" fillId="10" borderId="91" applyNumberFormat="0" applyAlignment="0" applyProtection="0">
      <alignment vertical="center"/>
    </xf>
    <xf numFmtId="0" fontId="62" fillId="11" borderId="93" applyNumberFormat="0" applyAlignment="0" applyProtection="0">
      <alignment vertical="center"/>
    </xf>
    <xf numFmtId="0" fontId="63" fillId="0" borderId="94" applyNumberFormat="0" applyFill="0" applyAlignment="0" applyProtection="0">
      <alignment vertical="center"/>
    </xf>
    <xf numFmtId="0" fontId="64" fillId="0" borderId="95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7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70" fillId="0" borderId="0"/>
    <xf numFmtId="0" fontId="17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>
      <alignment vertical="center"/>
    </xf>
  </cellStyleXfs>
  <cellXfs count="4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/>
    </xf>
    <xf numFmtId="9" fontId="11" fillId="0" borderId="5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center"/>
    </xf>
    <xf numFmtId="176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 applyProtection="1">
      <alignment horizontal="center"/>
    </xf>
    <xf numFmtId="0" fontId="6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0" borderId="16" xfId="55" applyFont="1" applyFill="1" applyBorder="1" applyAlignment="1">
      <alignment horizontal="left"/>
    </xf>
    <xf numFmtId="177" fontId="17" fillId="0" borderId="2" xfId="55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0" fontId="27" fillId="0" borderId="15" xfId="55" applyFont="1" applyFill="1" applyBorder="1" applyAlignment="1">
      <alignment horizontal="left"/>
    </xf>
    <xf numFmtId="49" fontId="28" fillId="0" borderId="4" xfId="61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shrinkToFit="1"/>
    </xf>
    <xf numFmtId="0" fontId="30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31" fillId="0" borderId="15" xfId="60" applyFont="1" applyFill="1" applyBorder="1" applyAlignment="1">
      <alignment horizontal="left"/>
    </xf>
    <xf numFmtId="0" fontId="32" fillId="0" borderId="2" xfId="60" applyFont="1" applyFill="1" applyBorder="1" applyAlignment="1">
      <alignment horizontal="center"/>
    </xf>
    <xf numFmtId="0" fontId="33" fillId="0" borderId="2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>
      <alignment shrinkToFit="1"/>
    </xf>
    <xf numFmtId="0" fontId="30" fillId="0" borderId="18" xfId="0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0" fontId="24" fillId="0" borderId="0" xfId="53" applyFont="1" applyFill="1" applyAlignment="1"/>
    <xf numFmtId="0" fontId="16" fillId="0" borderId="14" xfId="53" applyFont="1" applyFill="1" applyBorder="1" applyAlignment="1">
      <alignment horizontal="center"/>
    </xf>
    <xf numFmtId="0" fontId="19" fillId="0" borderId="14" xfId="52" applyFont="1" applyFill="1" applyBorder="1" applyAlignment="1">
      <alignment horizontal="left" vertical="center"/>
    </xf>
    <xf numFmtId="0" fontId="16" fillId="0" borderId="14" xfId="52" applyFont="1" applyFill="1" applyBorder="1" applyAlignment="1">
      <alignment horizontal="center" vertical="center"/>
    </xf>
    <xf numFmtId="0" fontId="16" fillId="0" borderId="19" xfId="52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20" xfId="53" applyFont="1" applyFill="1" applyBorder="1" applyAlignment="1" applyProtection="1">
      <alignment horizontal="center" vertical="center"/>
    </xf>
    <xf numFmtId="0" fontId="35" fillId="0" borderId="2" xfId="55" applyFont="1" applyFill="1" applyBorder="1" applyAlignment="1">
      <alignment horizontal="center"/>
    </xf>
    <xf numFmtId="0" fontId="35" fillId="0" borderId="20" xfId="55" applyFont="1" applyFill="1" applyBorder="1" applyAlignment="1">
      <alignment horizontal="center"/>
    </xf>
    <xf numFmtId="49" fontId="34" fillId="0" borderId="2" xfId="54" applyNumberFormat="1" applyFont="1" applyFill="1" applyBorder="1" applyAlignment="1">
      <alignment horizontal="center" vertical="center"/>
    </xf>
    <xf numFmtId="49" fontId="34" fillId="0" borderId="20" xfId="54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6" fillId="0" borderId="18" xfId="53" applyFont="1" applyFill="1" applyBorder="1" applyAlignment="1">
      <alignment horizontal="center"/>
    </xf>
    <xf numFmtId="49" fontId="16" fillId="0" borderId="18" xfId="53" applyNumberFormat="1" applyFont="1" applyFill="1" applyBorder="1" applyAlignment="1">
      <alignment horizontal="center"/>
    </xf>
    <xf numFmtId="49" fontId="34" fillId="0" borderId="18" xfId="54" applyNumberFormat="1" applyFont="1" applyFill="1" applyBorder="1" applyAlignment="1">
      <alignment horizontal="center" vertical="center"/>
    </xf>
    <xf numFmtId="49" fontId="34" fillId="0" borderId="21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/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6" fillId="0" borderId="22" xfId="52" applyFont="1" applyBorder="1" applyAlignment="1">
      <alignment horizontal="center" vertical="top"/>
    </xf>
    <xf numFmtId="0" fontId="37" fillId="0" borderId="23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horizontal="center" vertical="center"/>
    </xf>
    <xf numFmtId="0" fontId="24" fillId="0" borderId="24" xfId="52" applyFont="1" applyFill="1" applyBorder="1" applyAlignment="1">
      <alignment vertical="center"/>
    </xf>
    <xf numFmtId="0" fontId="37" fillId="0" borderId="24" xfId="52" applyFont="1" applyFill="1" applyBorder="1" applyAlignment="1">
      <alignment vertical="center"/>
    </xf>
    <xf numFmtId="0" fontId="20" fillId="0" borderId="25" xfId="52" applyFont="1" applyBorder="1" applyAlignment="1">
      <alignment horizontal="left" vertical="center"/>
    </xf>
    <xf numFmtId="0" fontId="20" fillId="0" borderId="26" xfId="52" applyFont="1" applyBorder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20" fillId="0" borderId="25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vertical="center"/>
    </xf>
    <xf numFmtId="58" fontId="24" fillId="0" borderId="25" xfId="52" applyNumberFormat="1" applyFont="1" applyFill="1" applyBorder="1" applyAlignment="1">
      <alignment horizontal="center" vertical="center"/>
    </xf>
    <xf numFmtId="0" fontId="24" fillId="0" borderId="25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center" vertical="center"/>
    </xf>
    <xf numFmtId="0" fontId="37" fillId="0" borderId="27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vertical="center"/>
    </xf>
    <xf numFmtId="0" fontId="20" fillId="0" borderId="29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vertical="center"/>
    </xf>
    <xf numFmtId="0" fontId="24" fillId="0" borderId="29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37" fillId="0" borderId="23" xfId="52" applyFont="1" applyFill="1" applyBorder="1" applyAlignment="1">
      <alignment vertical="center"/>
    </xf>
    <xf numFmtId="0" fontId="37" fillId="0" borderId="30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38" fillId="0" borderId="34" xfId="52" applyFont="1" applyFill="1" applyBorder="1" applyAlignment="1">
      <alignment horizontal="left" vertical="center"/>
    </xf>
    <xf numFmtId="0" fontId="38" fillId="0" borderId="33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 wrapText="1"/>
    </xf>
    <xf numFmtId="0" fontId="24" fillId="0" borderId="25" xfId="52" applyFont="1" applyFill="1" applyBorder="1" applyAlignment="1">
      <alignment horizontal="left" vertical="center" wrapText="1"/>
    </xf>
    <xf numFmtId="0" fontId="37" fillId="0" borderId="28" xfId="52" applyFont="1" applyFill="1" applyBorder="1" applyAlignment="1">
      <alignment horizontal="left" vertical="center"/>
    </xf>
    <xf numFmtId="0" fontId="17" fillId="0" borderId="29" xfId="52" applyFill="1" applyBorder="1" applyAlignment="1">
      <alignment horizontal="center" vertical="center"/>
    </xf>
    <xf numFmtId="0" fontId="37" fillId="0" borderId="35" xfId="52" applyFont="1" applyFill="1" applyBorder="1" applyAlignment="1">
      <alignment horizontal="center" vertical="center"/>
    </xf>
    <xf numFmtId="0" fontId="37" fillId="0" borderId="36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right" vertical="center"/>
    </xf>
    <xf numFmtId="0" fontId="24" fillId="0" borderId="33" xfId="52" applyFont="1" applyFill="1" applyBorder="1" applyAlignment="1">
      <alignment horizontal="right" vertical="center"/>
    </xf>
    <xf numFmtId="0" fontId="38" fillId="0" borderId="23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37" fillId="0" borderId="37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center" vertical="center"/>
    </xf>
    <xf numFmtId="58" fontId="24" fillId="0" borderId="29" xfId="52" applyNumberFormat="1" applyFont="1" applyFill="1" applyBorder="1" applyAlignment="1">
      <alignment horizontal="center" vertical="center"/>
    </xf>
    <xf numFmtId="0" fontId="37" fillId="0" borderId="29" xfId="52" applyFont="1" applyFill="1" applyBorder="1" applyAlignment="1">
      <alignment horizontal="center" vertical="center"/>
    </xf>
    <xf numFmtId="0" fontId="24" fillId="0" borderId="24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center" vertical="center"/>
    </xf>
    <xf numFmtId="0" fontId="38" fillId="0" borderId="41" xfId="52" applyFont="1" applyFill="1" applyBorder="1" applyAlignment="1">
      <alignment horizontal="left" vertical="center"/>
    </xf>
    <xf numFmtId="0" fontId="37" fillId="0" borderId="38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 wrapText="1"/>
    </xf>
    <xf numFmtId="0" fontId="17" fillId="0" borderId="39" xfId="52" applyFill="1" applyBorder="1" applyAlignment="1">
      <alignment horizontal="center" vertical="center"/>
    </xf>
    <xf numFmtId="0" fontId="37" fillId="0" borderId="40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center" vertical="center" wrapText="1"/>
    </xf>
    <xf numFmtId="0" fontId="17" fillId="0" borderId="41" xfId="52" applyFont="1" applyFill="1" applyBorder="1" applyAlignment="1">
      <alignment horizontal="center" vertical="center"/>
    </xf>
    <xf numFmtId="0" fontId="27" fillId="0" borderId="41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right" vertical="center"/>
    </xf>
    <xf numFmtId="0" fontId="24" fillId="0" borderId="42" xfId="52" applyFont="1" applyFill="1" applyBorder="1" applyAlignment="1">
      <alignment horizontal="center" vertical="center"/>
    </xf>
    <xf numFmtId="0" fontId="38" fillId="0" borderId="38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center" vertical="center"/>
    </xf>
    <xf numFmtId="0" fontId="34" fillId="0" borderId="0" xfId="53" applyFont="1" applyFill="1" applyAlignment="1">
      <alignment horizontal="center"/>
    </xf>
    <xf numFmtId="0" fontId="19" fillId="0" borderId="2" xfId="52" applyFont="1" applyFill="1" applyBorder="1" applyAlignment="1">
      <alignment horizontal="left" vertical="center"/>
    </xf>
    <xf numFmtId="0" fontId="19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vertic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7" fillId="0" borderId="2" xfId="55" applyFont="1" applyFill="1" applyBorder="1" applyAlignment="1">
      <alignment horizontal="left"/>
    </xf>
    <xf numFmtId="0" fontId="27" fillId="3" borderId="2" xfId="55" applyFont="1" applyFill="1" applyBorder="1" applyAlignment="1">
      <alignment horizontal="left"/>
    </xf>
    <xf numFmtId="177" fontId="17" fillId="3" borderId="2" xfId="55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 vertical="center"/>
    </xf>
    <xf numFmtId="49" fontId="28" fillId="0" borderId="2" xfId="61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shrinkToFit="1"/>
    </xf>
    <xf numFmtId="0" fontId="30" fillId="0" borderId="2" xfId="0" applyFont="1" applyFill="1" applyBorder="1" applyAlignment="1">
      <alignment horizontal="center" vertical="center"/>
    </xf>
    <xf numFmtId="0" fontId="16" fillId="0" borderId="2" xfId="53" applyFont="1" applyFill="1" applyBorder="1" applyAlignment="1"/>
    <xf numFmtId="178" fontId="3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2" xfId="52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179" fontId="25" fillId="0" borderId="2" xfId="0" applyNumberFormat="1" applyFont="1" applyFill="1" applyBorder="1" applyAlignment="1">
      <alignment horizontal="center" vertical="center"/>
    </xf>
    <xf numFmtId="49" fontId="16" fillId="0" borderId="2" xfId="53" applyNumberFormat="1" applyFont="1" applyFill="1" applyBorder="1" applyAlignment="1">
      <alignment horizontal="center"/>
    </xf>
    <xf numFmtId="14" fontId="23" fillId="0" borderId="0" xfId="53" applyNumberFormat="1" applyFont="1" applyFill="1" applyAlignment="1">
      <alignment horizontal="left"/>
    </xf>
    <xf numFmtId="0" fontId="17" fillId="0" borderId="0" xfId="52" applyFont="1" applyAlignment="1">
      <alignment horizontal="left" vertical="center"/>
    </xf>
    <xf numFmtId="0" fontId="27" fillId="0" borderId="43" xfId="52" applyFont="1" applyBorder="1" applyAlignment="1">
      <alignment horizontal="left" vertical="center"/>
    </xf>
    <xf numFmtId="0" fontId="20" fillId="0" borderId="44" xfId="52" applyFont="1" applyBorder="1" applyAlignment="1">
      <alignment horizontal="center" vertical="center"/>
    </xf>
    <xf numFmtId="0" fontId="27" fillId="0" borderId="44" xfId="52" applyFont="1" applyBorder="1" applyAlignment="1">
      <alignment horizontal="center" vertical="center"/>
    </xf>
    <xf numFmtId="0" fontId="38" fillId="0" borderId="44" xfId="52" applyFont="1" applyBorder="1" applyAlignment="1">
      <alignment horizontal="left" vertical="center"/>
    </xf>
    <xf numFmtId="0" fontId="38" fillId="0" borderId="23" xfId="52" applyFont="1" applyBorder="1" applyAlignment="1">
      <alignment horizontal="center" vertical="center"/>
    </xf>
    <xf numFmtId="0" fontId="38" fillId="0" borderId="24" xfId="52" applyFont="1" applyBorder="1" applyAlignment="1">
      <alignment horizontal="center" vertical="center"/>
    </xf>
    <xf numFmtId="0" fontId="38" fillId="0" borderId="38" xfId="52" applyFont="1" applyBorder="1" applyAlignment="1">
      <alignment horizontal="center" vertical="center"/>
    </xf>
    <xf numFmtId="0" fontId="27" fillId="0" borderId="23" xfId="52" applyFont="1" applyBorder="1" applyAlignment="1">
      <alignment horizontal="center" vertical="center"/>
    </xf>
    <xf numFmtId="0" fontId="27" fillId="0" borderId="24" xfId="52" applyFont="1" applyBorder="1" applyAlignment="1">
      <alignment horizontal="center" vertical="center"/>
    </xf>
    <xf numFmtId="0" fontId="27" fillId="0" borderId="38" xfId="52" applyFont="1" applyBorder="1" applyAlignment="1">
      <alignment horizontal="center" vertical="center"/>
    </xf>
    <xf numFmtId="0" fontId="38" fillId="0" borderId="27" xfId="52" applyFont="1" applyBorder="1" applyAlignment="1">
      <alignment horizontal="left" vertical="center"/>
    </xf>
    <xf numFmtId="0" fontId="38" fillId="0" borderId="25" xfId="52" applyFont="1" applyBorder="1" applyAlignment="1">
      <alignment horizontal="left" vertical="center"/>
    </xf>
    <xf numFmtId="14" fontId="20" fillId="0" borderId="25" xfId="52" applyNumberFormat="1" applyFont="1" applyBorder="1" applyAlignment="1">
      <alignment horizontal="center" vertical="center"/>
    </xf>
    <xf numFmtId="14" fontId="20" fillId="0" borderId="26" xfId="52" applyNumberFormat="1" applyFont="1" applyBorder="1" applyAlignment="1">
      <alignment horizontal="center" vertical="center"/>
    </xf>
    <xf numFmtId="0" fontId="38" fillId="0" borderId="27" xfId="52" applyFont="1" applyBorder="1" applyAlignment="1">
      <alignment vertical="center"/>
    </xf>
    <xf numFmtId="49" fontId="20" fillId="0" borderId="25" xfId="52" applyNumberFormat="1" applyFont="1" applyBorder="1" applyAlignment="1">
      <alignment horizontal="center" vertical="center"/>
    </xf>
    <xf numFmtId="0" fontId="20" fillId="0" borderId="26" xfId="52" applyFont="1" applyBorder="1" applyAlignment="1">
      <alignment horizontal="center" vertical="center"/>
    </xf>
    <xf numFmtId="0" fontId="38" fillId="0" borderId="25" xfId="52" applyFont="1" applyBorder="1" applyAlignment="1">
      <alignment vertical="center"/>
    </xf>
    <xf numFmtId="0" fontId="20" fillId="0" borderId="45" xfId="52" applyFont="1" applyBorder="1" applyAlignment="1">
      <alignment horizontal="center" vertical="center"/>
    </xf>
    <xf numFmtId="0" fontId="20" fillId="0" borderId="46" xfId="52" applyFont="1" applyBorder="1" applyAlignment="1">
      <alignment horizontal="center" vertical="center"/>
    </xf>
    <xf numFmtId="0" fontId="17" fillId="0" borderId="25" xfId="52" applyFont="1" applyBorder="1" applyAlignment="1">
      <alignment vertical="center"/>
    </xf>
    <xf numFmtId="0" fontId="39" fillId="0" borderId="28" xfId="52" applyFont="1" applyBorder="1" applyAlignment="1">
      <alignment vertical="center"/>
    </xf>
    <xf numFmtId="0" fontId="20" fillId="0" borderId="47" xfId="52" applyFont="1" applyBorder="1" applyAlignment="1">
      <alignment horizontal="center" vertical="center"/>
    </xf>
    <xf numFmtId="0" fontId="20" fillId="0" borderId="42" xfId="52" applyFont="1" applyBorder="1" applyAlignment="1">
      <alignment horizontal="center" vertical="center"/>
    </xf>
    <xf numFmtId="0" fontId="38" fillId="0" borderId="28" xfId="52" applyFont="1" applyBorder="1" applyAlignment="1">
      <alignment horizontal="left" vertical="center"/>
    </xf>
    <xf numFmtId="0" fontId="38" fillId="0" borderId="29" xfId="52" applyFont="1" applyBorder="1" applyAlignment="1">
      <alignment horizontal="left" vertical="center"/>
    </xf>
    <xf numFmtId="14" fontId="20" fillId="0" borderId="29" xfId="52" applyNumberFormat="1" applyFont="1" applyBorder="1" applyAlignment="1">
      <alignment horizontal="center" vertical="center"/>
    </xf>
    <xf numFmtId="14" fontId="20" fillId="0" borderId="39" xfId="52" applyNumberFormat="1" applyFont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38" fillId="0" borderId="23" xfId="52" applyFont="1" applyBorder="1" applyAlignment="1">
      <alignment vertical="center"/>
    </xf>
    <xf numFmtId="0" fontId="17" fillId="0" borderId="24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17" fillId="0" borderId="24" xfId="52" applyFont="1" applyBorder="1" applyAlignment="1">
      <alignment vertical="center"/>
    </xf>
    <xf numFmtId="0" fontId="38" fillId="0" borderId="24" xfId="52" applyFont="1" applyBorder="1" applyAlignment="1">
      <alignment vertical="center"/>
    </xf>
    <xf numFmtId="0" fontId="17" fillId="0" borderId="25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 wrapText="1"/>
    </xf>
    <xf numFmtId="0" fontId="24" fillId="0" borderId="31" xfId="52" applyFont="1" applyBorder="1" applyAlignment="1">
      <alignment horizontal="left" vertical="center" wrapText="1"/>
    </xf>
    <xf numFmtId="0" fontId="24" fillId="0" borderId="48" xfId="52" applyFont="1" applyBorder="1" applyAlignment="1">
      <alignment horizontal="left" vertical="center" wrapText="1"/>
    </xf>
    <xf numFmtId="0" fontId="24" fillId="0" borderId="34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20" fillId="0" borderId="29" xfId="52" applyFont="1" applyBorder="1" applyAlignment="1">
      <alignment horizontal="left" vertical="center"/>
    </xf>
    <xf numFmtId="0" fontId="24" fillId="0" borderId="23" xfId="52" applyFont="1" applyBorder="1" applyAlignment="1">
      <alignment horizontal="left" vertical="center" wrapText="1"/>
    </xf>
    <xf numFmtId="0" fontId="24" fillId="0" borderId="24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28" xfId="52" applyFont="1" applyBorder="1" applyAlignment="1">
      <alignment horizontal="center" vertical="center"/>
    </xf>
    <xf numFmtId="0" fontId="38" fillId="0" borderId="29" xfId="52" applyFont="1" applyBorder="1" applyAlignment="1">
      <alignment horizontal="center" vertical="center"/>
    </xf>
    <xf numFmtId="0" fontId="38" fillId="0" borderId="27" xfId="52" applyFont="1" applyBorder="1" applyAlignment="1">
      <alignment horizontal="center" vertical="center"/>
    </xf>
    <xf numFmtId="0" fontId="38" fillId="0" borderId="25" xfId="52" applyFont="1" applyBorder="1" applyAlignment="1">
      <alignment horizontal="center" vertical="center"/>
    </xf>
    <xf numFmtId="0" fontId="37" fillId="0" borderId="25" xfId="52" applyFont="1" applyBorder="1" applyAlignment="1">
      <alignment horizontal="left" vertical="center"/>
    </xf>
    <xf numFmtId="0" fontId="38" fillId="0" borderId="49" xfId="52" applyFont="1" applyFill="1" applyBorder="1" applyAlignment="1">
      <alignment horizontal="left" vertical="center"/>
    </xf>
    <xf numFmtId="0" fontId="38" fillId="0" borderId="50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0" fillId="0" borderId="51" xfId="52" applyFont="1" applyFill="1" applyBorder="1" applyAlignment="1">
      <alignment horizontal="left" vertical="center"/>
    </xf>
    <xf numFmtId="0" fontId="20" fillId="0" borderId="52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38" fillId="0" borderId="34" xfId="52" applyFont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27" fillId="0" borderId="53" xfId="52" applyFont="1" applyBorder="1" applyAlignment="1">
      <alignment vertical="center"/>
    </xf>
    <xf numFmtId="0" fontId="20" fillId="0" borderId="54" xfId="52" applyFont="1" applyBorder="1" applyAlignment="1">
      <alignment horizontal="center" vertical="center"/>
    </xf>
    <xf numFmtId="0" fontId="27" fillId="0" borderId="54" xfId="52" applyFont="1" applyBorder="1" applyAlignment="1">
      <alignment vertical="center"/>
    </xf>
    <xf numFmtId="58" fontId="17" fillId="0" borderId="54" xfId="52" applyNumberFormat="1" applyFont="1" applyBorder="1" applyAlignment="1">
      <alignment vertical="center"/>
    </xf>
    <xf numFmtId="0" fontId="27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4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57" xfId="52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horizontal="center" vertical="center"/>
    </xf>
    <xf numFmtId="0" fontId="27" fillId="0" borderId="29" xfId="52" applyFont="1" applyFill="1" applyBorder="1" applyAlignment="1">
      <alignment horizontal="center" vertical="center"/>
    </xf>
    <xf numFmtId="0" fontId="17" fillId="0" borderId="44" xfId="52" applyFont="1" applyBorder="1" applyAlignment="1">
      <alignment horizontal="center" vertical="center"/>
    </xf>
    <xf numFmtId="0" fontId="17" fillId="0" borderId="58" xfId="52" applyFont="1" applyBorder="1" applyAlignment="1">
      <alignment horizontal="center" vertical="center"/>
    </xf>
    <xf numFmtId="0" fontId="20" fillId="0" borderId="39" xfId="52" applyFont="1" applyBorder="1" applyAlignment="1">
      <alignment horizontal="left" vertical="center"/>
    </xf>
    <xf numFmtId="0" fontId="20" fillId="0" borderId="38" xfId="52" applyFont="1" applyBorder="1" applyAlignment="1">
      <alignment horizontal="left" vertical="center"/>
    </xf>
    <xf numFmtId="0" fontId="38" fillId="0" borderId="39" xfId="52" applyFont="1" applyBorder="1" applyAlignment="1">
      <alignment horizontal="left" vertical="center"/>
    </xf>
    <xf numFmtId="0" fontId="37" fillId="0" borderId="24" xfId="52" applyFont="1" applyBorder="1" applyAlignment="1">
      <alignment horizontal="left" vertical="center"/>
    </xf>
    <xf numFmtId="0" fontId="37" fillId="0" borderId="38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37" fillId="0" borderId="33" xfId="52" applyFont="1" applyBorder="1" applyAlignment="1">
      <alignment horizontal="left" vertical="center"/>
    </xf>
    <xf numFmtId="0" fontId="37" fillId="0" borderId="41" xfId="52" applyFont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38" fillId="0" borderId="39" xfId="52" applyFont="1" applyBorder="1" applyAlignment="1">
      <alignment horizontal="center" vertical="center"/>
    </xf>
    <xf numFmtId="0" fontId="37" fillId="0" borderId="26" xfId="52" applyFont="1" applyBorder="1" applyAlignment="1">
      <alignment horizontal="left" vertical="center"/>
    </xf>
    <xf numFmtId="0" fontId="38" fillId="0" borderId="42" xfId="52" applyFont="1" applyFill="1" applyBorder="1" applyAlignment="1">
      <alignment horizontal="left" vertical="center"/>
    </xf>
    <xf numFmtId="0" fontId="20" fillId="0" borderId="59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38" fillId="0" borderId="41" xfId="52" applyFont="1" applyBorder="1" applyAlignment="1">
      <alignment horizontal="left" vertical="center"/>
    </xf>
    <xf numFmtId="0" fontId="20" fillId="0" borderId="60" xfId="52" applyFont="1" applyBorder="1" applyAlignment="1">
      <alignment horizontal="center" vertical="center"/>
    </xf>
    <xf numFmtId="0" fontId="27" fillId="0" borderId="61" xfId="52" applyFont="1" applyFill="1" applyBorder="1" applyAlignment="1">
      <alignment horizontal="left" vertical="center"/>
    </xf>
    <xf numFmtId="0" fontId="27" fillId="0" borderId="62" xfId="52" applyFont="1" applyFill="1" applyBorder="1" applyAlignment="1">
      <alignment horizontal="center" vertical="center"/>
    </xf>
    <xf numFmtId="0" fontId="27" fillId="0" borderId="39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19" fillId="0" borderId="63" xfId="52" applyFont="1" applyFill="1" applyBorder="1" applyAlignment="1">
      <alignment horizontal="left" vertical="center"/>
    </xf>
    <xf numFmtId="0" fontId="19" fillId="0" borderId="64" xfId="52" applyFont="1" applyFill="1" applyBorder="1" applyAlignment="1">
      <alignment horizontal="center" vertical="center"/>
    </xf>
    <xf numFmtId="0" fontId="20" fillId="0" borderId="64" xfId="52" applyFont="1" applyFill="1" applyBorder="1" applyAlignment="1">
      <alignment horizontal="center" vertical="center"/>
    </xf>
    <xf numFmtId="0" fontId="19" fillId="0" borderId="65" xfId="52" applyFont="1" applyFill="1" applyBorder="1" applyAlignment="1">
      <alignment horizontal="center" vertical="center"/>
    </xf>
    <xf numFmtId="0" fontId="19" fillId="0" borderId="66" xfId="52" applyFont="1" applyFill="1" applyBorder="1" applyAlignment="1">
      <alignment vertical="center"/>
    </xf>
    <xf numFmtId="0" fontId="21" fillId="0" borderId="66" xfId="52" applyFont="1" applyFill="1" applyBorder="1" applyAlignment="1">
      <alignment horizontal="center" vertical="center"/>
    </xf>
    <xf numFmtId="0" fontId="22" fillId="0" borderId="67" xfId="53" applyFont="1" applyFill="1" applyBorder="1" applyAlignment="1" applyProtection="1">
      <alignment horizontal="center" vertical="center"/>
    </xf>
    <xf numFmtId="0" fontId="27" fillId="0" borderId="4" xfId="55" applyFont="1" applyFill="1" applyBorder="1" applyAlignment="1">
      <alignment horizontal="left"/>
    </xf>
    <xf numFmtId="0" fontId="27" fillId="3" borderId="4" xfId="55" applyFont="1" applyFill="1" applyBorder="1" applyAlignment="1">
      <alignment horizontal="left"/>
    </xf>
    <xf numFmtId="0" fontId="29" fillId="0" borderId="68" xfId="0" applyNumberFormat="1" applyFont="1" applyFill="1" applyBorder="1" applyAlignment="1">
      <alignment shrinkToFit="1"/>
    </xf>
    <xf numFmtId="0" fontId="30" fillId="0" borderId="69" xfId="0" applyNumberFormat="1" applyFont="1" applyFill="1" applyBorder="1" applyAlignment="1">
      <alignment horizontal="center" vertical="center"/>
    </xf>
    <xf numFmtId="0" fontId="26" fillId="0" borderId="6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6" fillId="0" borderId="66" xfId="53" applyFont="1" applyFill="1" applyBorder="1" applyAlignment="1">
      <alignment horizontal="center"/>
    </xf>
    <xf numFmtId="0" fontId="19" fillId="0" borderId="66" xfId="52" applyFont="1" applyFill="1" applyBorder="1" applyAlignment="1">
      <alignment horizontal="left" vertical="center"/>
    </xf>
    <xf numFmtId="0" fontId="16" fillId="0" borderId="66" xfId="52" applyFont="1" applyFill="1" applyBorder="1" applyAlignment="1">
      <alignment horizontal="center" vertical="center"/>
    </xf>
    <xf numFmtId="0" fontId="16" fillId="0" borderId="70" xfId="52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left" vertical="center"/>
    </xf>
    <xf numFmtId="0" fontId="23" fillId="0" borderId="72" xfId="53" applyFont="1" applyFill="1" applyBorder="1" applyAlignment="1" applyProtection="1">
      <alignment horizontal="center" vertical="center"/>
    </xf>
    <xf numFmtId="0" fontId="0" fillId="0" borderId="73" xfId="0" applyFont="1" applyFill="1" applyBorder="1" applyAlignment="1">
      <alignment horizontal="left" vertical="center"/>
    </xf>
    <xf numFmtId="179" fontId="25" fillId="0" borderId="8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74" xfId="0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49" fontId="34" fillId="0" borderId="25" xfId="54" applyNumberFormat="1" applyFont="1" applyFill="1" applyBorder="1" applyAlignment="1">
      <alignment horizontal="center" vertical="center"/>
    </xf>
    <xf numFmtId="0" fontId="25" fillId="0" borderId="25" xfId="0" applyNumberFormat="1" applyFont="1" applyFill="1" applyBorder="1" applyAlignment="1">
      <alignment horizontal="center" vertical="center"/>
    </xf>
    <xf numFmtId="179" fontId="25" fillId="0" borderId="25" xfId="0" applyNumberFormat="1" applyFont="1" applyFill="1" applyBorder="1" applyAlignment="1">
      <alignment horizontal="center" vertical="center"/>
    </xf>
    <xf numFmtId="0" fontId="16" fillId="0" borderId="25" xfId="53" applyFont="1" applyFill="1" applyBorder="1" applyAlignment="1"/>
    <xf numFmtId="0" fontId="25" fillId="0" borderId="75" xfId="0" applyNumberFormat="1" applyFont="1" applyFill="1" applyBorder="1" applyAlignment="1">
      <alignment horizontal="center" vertical="center"/>
    </xf>
    <xf numFmtId="49" fontId="34" fillId="0" borderId="75" xfId="54" applyNumberFormat="1" applyFont="1" applyFill="1" applyBorder="1" applyAlignment="1">
      <alignment horizontal="center" vertical="center"/>
    </xf>
    <xf numFmtId="0" fontId="16" fillId="0" borderId="76" xfId="53" applyFont="1" applyFill="1" applyBorder="1" applyAlignment="1">
      <alignment horizontal="center"/>
    </xf>
    <xf numFmtId="49" fontId="16" fillId="0" borderId="77" xfId="53" applyNumberFormat="1" applyFont="1" applyFill="1" applyBorder="1" applyAlignment="1">
      <alignment horizontal="center"/>
    </xf>
    <xf numFmtId="49" fontId="34" fillId="0" borderId="77" xfId="54" applyNumberFormat="1" applyFont="1" applyFill="1" applyBorder="1" applyAlignment="1">
      <alignment horizontal="center" vertical="center"/>
    </xf>
    <xf numFmtId="49" fontId="34" fillId="0" borderId="78" xfId="54" applyNumberFormat="1" applyFont="1" applyFill="1" applyBorder="1" applyAlignment="1">
      <alignment horizontal="center" vertical="center"/>
    </xf>
    <xf numFmtId="0" fontId="17" fillId="0" borderId="0" xfId="52" applyFont="1" applyBorder="1" applyAlignment="1">
      <alignment horizontal="left" vertical="center"/>
    </xf>
    <xf numFmtId="0" fontId="41" fillId="0" borderId="22" xfId="52" applyFont="1" applyBorder="1" applyAlignment="1">
      <alignment horizontal="center" vertical="top"/>
    </xf>
    <xf numFmtId="0" fontId="38" fillId="0" borderId="79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38" fillId="0" borderId="35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7" fillId="0" borderId="54" xfId="52" applyFont="1" applyBorder="1" applyAlignment="1">
      <alignment horizontal="left" vertical="center"/>
    </xf>
    <xf numFmtId="0" fontId="38" fillId="0" borderId="56" xfId="52" applyFont="1" applyBorder="1" applyAlignment="1">
      <alignment vertical="center"/>
    </xf>
    <xf numFmtId="0" fontId="17" fillId="0" borderId="57" xfId="52" applyFont="1" applyBorder="1" applyAlignment="1">
      <alignment horizontal="left" vertical="center"/>
    </xf>
    <xf numFmtId="0" fontId="20" fillId="0" borderId="57" xfId="52" applyFont="1" applyBorder="1" applyAlignment="1">
      <alignment horizontal="left" vertical="center"/>
    </xf>
    <xf numFmtId="0" fontId="17" fillId="0" borderId="57" xfId="52" applyFont="1" applyBorder="1" applyAlignment="1">
      <alignment vertical="center"/>
    </xf>
    <xf numFmtId="0" fontId="38" fillId="0" borderId="57" xfId="52" applyFont="1" applyBorder="1" applyAlignment="1">
      <alignment vertical="center"/>
    </xf>
    <xf numFmtId="0" fontId="38" fillId="0" borderId="56" xfId="52" applyFont="1" applyBorder="1" applyAlignment="1">
      <alignment horizontal="center" vertical="center"/>
    </xf>
    <xf numFmtId="0" fontId="20" fillId="0" borderId="57" xfId="52" applyFont="1" applyBorder="1" applyAlignment="1">
      <alignment horizontal="center" vertical="center"/>
    </xf>
    <xf numFmtId="0" fontId="38" fillId="0" borderId="57" xfId="52" applyFont="1" applyBorder="1" applyAlignment="1">
      <alignment horizontal="center" vertical="center"/>
    </xf>
    <xf numFmtId="0" fontId="17" fillId="0" borderId="57" xfId="52" applyFont="1" applyBorder="1" applyAlignment="1">
      <alignment horizontal="center" vertical="center"/>
    </xf>
    <xf numFmtId="0" fontId="20" fillId="0" borderId="25" xfId="52" applyFont="1" applyBorder="1" applyAlignment="1">
      <alignment horizontal="center" vertical="center"/>
    </xf>
    <xf numFmtId="0" fontId="17" fillId="0" borderId="25" xfId="52" applyFont="1" applyBorder="1" applyAlignment="1">
      <alignment horizontal="center" vertical="center"/>
    </xf>
    <xf numFmtId="0" fontId="38" fillId="0" borderId="49" xfId="52" applyFont="1" applyBorder="1" applyAlignment="1">
      <alignment horizontal="left" vertical="center" wrapText="1"/>
    </xf>
    <xf numFmtId="0" fontId="38" fillId="0" borderId="50" xfId="52" applyFont="1" applyBorder="1" applyAlignment="1">
      <alignment horizontal="left" vertical="center" wrapText="1"/>
    </xf>
    <xf numFmtId="0" fontId="38" fillId="0" borderId="80" xfId="52" applyFont="1" applyBorder="1" applyAlignment="1">
      <alignment horizontal="left" vertical="center"/>
    </xf>
    <xf numFmtId="0" fontId="38" fillId="0" borderId="81" xfId="52" applyFont="1" applyBorder="1" applyAlignment="1">
      <alignment horizontal="left" vertical="center"/>
    </xf>
    <xf numFmtId="0" fontId="42" fillId="0" borderId="82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/>
    <xf numFmtId="9" fontId="20" fillId="0" borderId="2" xfId="52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9" fontId="20" fillId="0" borderId="57" xfId="52" applyNumberFormat="1" applyFont="1" applyBorder="1" applyAlignment="1">
      <alignment horizontal="center" vertical="center"/>
    </xf>
    <xf numFmtId="9" fontId="20" fillId="0" borderId="25" xfId="52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9" fontId="20" fillId="0" borderId="49" xfId="52" applyNumberFormat="1" applyFont="1" applyBorder="1" applyAlignment="1">
      <alignment horizontal="left" vertical="center"/>
    </xf>
    <xf numFmtId="9" fontId="20" fillId="0" borderId="50" xfId="52" applyNumberFormat="1" applyFont="1" applyBorder="1" applyAlignment="1">
      <alignment horizontal="left" vertical="center"/>
    </xf>
    <xf numFmtId="0" fontId="37" fillId="0" borderId="56" xfId="52" applyFont="1" applyFill="1" applyBorder="1" applyAlignment="1">
      <alignment horizontal="left" vertical="center"/>
    </xf>
    <xf numFmtId="0" fontId="37" fillId="0" borderId="57" xfId="52" applyFont="1" applyFill="1" applyBorder="1" applyAlignment="1">
      <alignment horizontal="left" vertical="center"/>
    </xf>
    <xf numFmtId="0" fontId="37" fillId="0" borderId="47" xfId="52" applyFont="1" applyFill="1" applyBorder="1" applyAlignment="1">
      <alignment horizontal="left" vertical="center"/>
    </xf>
    <xf numFmtId="0" fontId="37" fillId="0" borderId="50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7" fillId="0" borderId="43" xfId="52" applyFont="1" applyBorder="1" applyAlignment="1">
      <alignment vertical="center"/>
    </xf>
    <xf numFmtId="0" fontId="45" fillId="0" borderId="54" xfId="52" applyFont="1" applyBorder="1" applyAlignment="1">
      <alignment horizontal="center" vertical="center"/>
    </xf>
    <xf numFmtId="0" fontId="27" fillId="0" borderId="44" xfId="52" applyFont="1" applyBorder="1" applyAlignment="1">
      <alignment vertical="center"/>
    </xf>
    <xf numFmtId="0" fontId="20" fillId="0" borderId="83" xfId="52" applyFont="1" applyBorder="1" applyAlignment="1">
      <alignment vertical="center"/>
    </xf>
    <xf numFmtId="0" fontId="27" fillId="0" borderId="83" xfId="52" applyFont="1" applyBorder="1" applyAlignment="1">
      <alignment vertical="center"/>
    </xf>
    <xf numFmtId="58" fontId="17" fillId="0" borderId="44" xfId="52" applyNumberFormat="1" applyFont="1" applyBorder="1" applyAlignment="1">
      <alignment vertical="center"/>
    </xf>
    <xf numFmtId="0" fontId="27" fillId="0" borderId="35" xfId="52" applyFont="1" applyBorder="1" applyAlignment="1">
      <alignment horizontal="center" vertical="center"/>
    </xf>
    <xf numFmtId="0" fontId="20" fillId="0" borderId="84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38" fillId="0" borderId="85" xfId="52" applyFont="1" applyBorder="1" applyAlignment="1">
      <alignment horizontal="left" vertical="center"/>
    </xf>
    <xf numFmtId="0" fontId="27" fillId="0" borderId="61" xfId="52" applyFont="1" applyBorder="1" applyAlignment="1">
      <alignment horizontal="left" vertical="center"/>
    </xf>
    <xf numFmtId="0" fontId="20" fillId="0" borderId="62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42" xfId="52" applyFont="1" applyBorder="1" applyAlignment="1">
      <alignment horizontal="left" vertical="center" wrapText="1"/>
    </xf>
    <xf numFmtId="0" fontId="38" fillId="0" borderId="62" xfId="52" applyFont="1" applyBorder="1" applyAlignment="1">
      <alignment horizontal="left" vertical="center"/>
    </xf>
    <xf numFmtId="0" fontId="38" fillId="0" borderId="2" xfId="52" applyFont="1" applyBorder="1" applyAlignment="1">
      <alignment horizontal="center" vertical="center"/>
    </xf>
    <xf numFmtId="0" fontId="46" fillId="0" borderId="41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9" fontId="20" fillId="0" borderId="40" xfId="52" applyNumberFormat="1" applyFont="1" applyBorder="1" applyAlignment="1">
      <alignment horizontal="left" vertical="center"/>
    </xf>
    <xf numFmtId="9" fontId="20" fillId="0" borderId="42" xfId="52" applyNumberFormat="1" applyFont="1" applyBorder="1" applyAlignment="1">
      <alignment horizontal="left" vertical="center"/>
    </xf>
    <xf numFmtId="0" fontId="37" fillId="0" borderId="62" xfId="52" applyFont="1" applyFill="1" applyBorder="1" applyAlignment="1">
      <alignment horizontal="left" vertical="center"/>
    </xf>
    <xf numFmtId="0" fontId="37" fillId="0" borderId="42" xfId="52" applyFont="1" applyFill="1" applyBorder="1" applyAlignment="1">
      <alignment horizontal="left" vertical="center"/>
    </xf>
    <xf numFmtId="0" fontId="27" fillId="0" borderId="86" xfId="52" applyFont="1" applyBorder="1" applyAlignment="1">
      <alignment horizontal="center" vertical="center"/>
    </xf>
    <xf numFmtId="0" fontId="20" fillId="0" borderId="83" xfId="52" applyFont="1" applyBorder="1" applyAlignment="1">
      <alignment horizontal="center" vertical="center"/>
    </xf>
    <xf numFmtId="0" fontId="20" fillId="0" borderId="85" xfId="52" applyFont="1" applyBorder="1" applyAlignment="1">
      <alignment horizontal="center" vertical="center"/>
    </xf>
    <xf numFmtId="0" fontId="20" fillId="0" borderId="85" xfId="52" applyFont="1" applyFill="1" applyBorder="1" applyAlignment="1">
      <alignment horizontal="left" vertical="center"/>
    </xf>
    <xf numFmtId="0" fontId="47" fillId="0" borderId="11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5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/>
    </xf>
    <xf numFmtId="0" fontId="48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17" xfId="0" applyBorder="1"/>
    <xf numFmtId="0" fontId="0" fillId="0" borderId="18" xfId="0" applyBorder="1"/>
    <xf numFmtId="0" fontId="0" fillId="4" borderId="18" xfId="0" applyFill="1" applyBorder="1"/>
    <xf numFmtId="0" fontId="0" fillId="5" borderId="0" xfId="0" applyFill="1"/>
    <xf numFmtId="0" fontId="47" fillId="0" borderId="19" xfId="0" applyFont="1" applyBorder="1" applyAlignment="1">
      <alignment horizontal="center" vertical="center" wrapText="1"/>
    </xf>
    <xf numFmtId="0" fontId="48" fillId="0" borderId="87" xfId="0" applyFont="1" applyBorder="1" applyAlignment="1">
      <alignment horizontal="center" vertical="center"/>
    </xf>
    <xf numFmtId="0" fontId="48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8" fillId="6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282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28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043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575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57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57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65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65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619125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34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07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09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628650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10025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67275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67275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00500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57750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33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33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38950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33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27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28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28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619125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7925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7925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28975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43175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23465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29425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48475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28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27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27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3</xdr:col>
          <xdr:colOff>102870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619125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19550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285750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247650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641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641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641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641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641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641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908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908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908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908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3908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3908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3908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3908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908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17145</xdr:colOff>
      <xdr:row>2</xdr:row>
      <xdr:rowOff>7620</xdr:rowOff>
    </xdr:from>
    <xdr:to>
      <xdr:col>9</xdr:col>
      <xdr:colOff>46355</xdr:colOff>
      <xdr:row>4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59930" y="588645"/>
          <a:ext cx="1096010" cy="483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8.xml"/><Relationship Id="rId8" Type="http://schemas.openxmlformats.org/officeDocument/2006/relationships/ctrlProp" Target="../ctrlProps/ctrlProp137.xml"/><Relationship Id="rId7" Type="http://schemas.openxmlformats.org/officeDocument/2006/relationships/ctrlProp" Target="../ctrlProps/ctrlProp136.xml"/><Relationship Id="rId6" Type="http://schemas.openxmlformats.org/officeDocument/2006/relationships/ctrlProp" Target="../ctrlProps/ctrlProp135.xml"/><Relationship Id="rId5" Type="http://schemas.openxmlformats.org/officeDocument/2006/relationships/ctrlProp" Target="../ctrlProps/ctrlProp134.xml"/><Relationship Id="rId41" Type="http://schemas.openxmlformats.org/officeDocument/2006/relationships/ctrlProp" Target="../ctrlProps/ctrlProp170.xml"/><Relationship Id="rId40" Type="http://schemas.openxmlformats.org/officeDocument/2006/relationships/ctrlProp" Target="../ctrlProps/ctrlProp169.xml"/><Relationship Id="rId4" Type="http://schemas.openxmlformats.org/officeDocument/2006/relationships/ctrlProp" Target="../ctrlProps/ctrlProp133.xml"/><Relationship Id="rId39" Type="http://schemas.openxmlformats.org/officeDocument/2006/relationships/ctrlProp" Target="../ctrlProps/ctrlProp168.xml"/><Relationship Id="rId38" Type="http://schemas.openxmlformats.org/officeDocument/2006/relationships/ctrlProp" Target="../ctrlProps/ctrlProp167.xml"/><Relationship Id="rId37" Type="http://schemas.openxmlformats.org/officeDocument/2006/relationships/ctrlProp" Target="../ctrlProps/ctrlProp166.xml"/><Relationship Id="rId36" Type="http://schemas.openxmlformats.org/officeDocument/2006/relationships/ctrlProp" Target="../ctrlProps/ctrlProp165.xml"/><Relationship Id="rId35" Type="http://schemas.openxmlformats.org/officeDocument/2006/relationships/ctrlProp" Target="../ctrlProps/ctrlProp164.xml"/><Relationship Id="rId34" Type="http://schemas.openxmlformats.org/officeDocument/2006/relationships/ctrlProp" Target="../ctrlProps/ctrlProp163.xml"/><Relationship Id="rId33" Type="http://schemas.openxmlformats.org/officeDocument/2006/relationships/ctrlProp" Target="../ctrlProps/ctrlProp162.xml"/><Relationship Id="rId32" Type="http://schemas.openxmlformats.org/officeDocument/2006/relationships/ctrlProp" Target="../ctrlProps/ctrlProp161.xml"/><Relationship Id="rId31" Type="http://schemas.openxmlformats.org/officeDocument/2006/relationships/ctrlProp" Target="../ctrlProps/ctrlProp160.xml"/><Relationship Id="rId30" Type="http://schemas.openxmlformats.org/officeDocument/2006/relationships/ctrlProp" Target="../ctrlProps/ctrlProp159.xml"/><Relationship Id="rId3" Type="http://schemas.openxmlformats.org/officeDocument/2006/relationships/ctrlProp" Target="../ctrlProps/ctrlProp132.xml"/><Relationship Id="rId29" Type="http://schemas.openxmlformats.org/officeDocument/2006/relationships/ctrlProp" Target="../ctrlProps/ctrlProp158.xml"/><Relationship Id="rId28" Type="http://schemas.openxmlformats.org/officeDocument/2006/relationships/ctrlProp" Target="../ctrlProps/ctrlProp157.xml"/><Relationship Id="rId27" Type="http://schemas.openxmlformats.org/officeDocument/2006/relationships/ctrlProp" Target="../ctrlProps/ctrlProp156.xml"/><Relationship Id="rId26" Type="http://schemas.openxmlformats.org/officeDocument/2006/relationships/ctrlProp" Target="../ctrlProps/ctrlProp155.xml"/><Relationship Id="rId25" Type="http://schemas.openxmlformats.org/officeDocument/2006/relationships/ctrlProp" Target="../ctrlProps/ctrlProp154.xml"/><Relationship Id="rId24" Type="http://schemas.openxmlformats.org/officeDocument/2006/relationships/ctrlProp" Target="../ctrlProps/ctrlProp153.xml"/><Relationship Id="rId23" Type="http://schemas.openxmlformats.org/officeDocument/2006/relationships/ctrlProp" Target="../ctrlProps/ctrlProp152.xml"/><Relationship Id="rId22" Type="http://schemas.openxmlformats.org/officeDocument/2006/relationships/ctrlProp" Target="../ctrlProps/ctrlProp151.xml"/><Relationship Id="rId21" Type="http://schemas.openxmlformats.org/officeDocument/2006/relationships/ctrlProp" Target="../ctrlProps/ctrlProp150.xml"/><Relationship Id="rId20" Type="http://schemas.openxmlformats.org/officeDocument/2006/relationships/ctrlProp" Target="../ctrlProps/ctrlProp14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48.xml"/><Relationship Id="rId18" Type="http://schemas.openxmlformats.org/officeDocument/2006/relationships/ctrlProp" Target="../ctrlProps/ctrlProp147.xml"/><Relationship Id="rId17" Type="http://schemas.openxmlformats.org/officeDocument/2006/relationships/ctrlProp" Target="../ctrlProps/ctrlProp146.xml"/><Relationship Id="rId16" Type="http://schemas.openxmlformats.org/officeDocument/2006/relationships/ctrlProp" Target="../ctrlProps/ctrlProp145.xml"/><Relationship Id="rId15" Type="http://schemas.openxmlformats.org/officeDocument/2006/relationships/ctrlProp" Target="../ctrlProps/ctrlProp144.xml"/><Relationship Id="rId14" Type="http://schemas.openxmlformats.org/officeDocument/2006/relationships/ctrlProp" Target="../ctrlProps/ctrlProp143.xml"/><Relationship Id="rId13" Type="http://schemas.openxmlformats.org/officeDocument/2006/relationships/ctrlProp" Target="../ctrlProps/ctrlProp142.xml"/><Relationship Id="rId12" Type="http://schemas.openxmlformats.org/officeDocument/2006/relationships/ctrlProp" Target="../ctrlProps/ctrlProp141.xml"/><Relationship Id="rId11" Type="http://schemas.openxmlformats.org/officeDocument/2006/relationships/ctrlProp" Target="../ctrlProps/ctrlProp140.xml"/><Relationship Id="rId10" Type="http://schemas.openxmlformats.org/officeDocument/2006/relationships/ctrlProp" Target="../ctrlProps/ctrlProp13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4" customWidth="1"/>
    <col min="3" max="3" width="10.125" customWidth="1"/>
  </cols>
  <sheetData>
    <row r="1" ht="21" customHeight="1" spans="1:2">
      <c r="A1" s="475"/>
      <c r="B1" s="476" t="s">
        <v>0</v>
      </c>
    </row>
    <row r="2" spans="1:2">
      <c r="A2" s="9">
        <v>1</v>
      </c>
      <c r="B2" s="477" t="s">
        <v>1</v>
      </c>
    </row>
    <row r="3" spans="1:2">
      <c r="A3" s="9">
        <v>2</v>
      </c>
      <c r="B3" s="477" t="s">
        <v>2</v>
      </c>
    </row>
    <row r="4" spans="1:2">
      <c r="A4" s="9">
        <v>3</v>
      </c>
      <c r="B4" s="477" t="s">
        <v>3</v>
      </c>
    </row>
    <row r="5" spans="1:2">
      <c r="A5" s="9">
        <v>4</v>
      </c>
      <c r="B5" s="477" t="s">
        <v>4</v>
      </c>
    </row>
    <row r="6" spans="1:2">
      <c r="A6" s="9">
        <v>5</v>
      </c>
      <c r="B6" s="477" t="s">
        <v>5</v>
      </c>
    </row>
    <row r="7" spans="1:2">
      <c r="A7" s="9">
        <v>6</v>
      </c>
      <c r="B7" s="477" t="s">
        <v>6</v>
      </c>
    </row>
    <row r="8" s="473" customFormat="1" ht="15" customHeight="1" spans="1:2">
      <c r="A8" s="478">
        <v>7</v>
      </c>
      <c r="B8" s="479" t="s">
        <v>7</v>
      </c>
    </row>
    <row r="9" ht="18.95" customHeight="1" spans="1:2">
      <c r="A9" s="475"/>
      <c r="B9" s="480" t="s">
        <v>8</v>
      </c>
    </row>
    <row r="10" ht="15.95" customHeight="1" spans="1:2">
      <c r="A10" s="9">
        <v>1</v>
      </c>
      <c r="B10" s="481" t="s">
        <v>9</v>
      </c>
    </row>
    <row r="11" spans="1:2">
      <c r="A11" s="9">
        <v>2</v>
      </c>
      <c r="B11" s="477" t="s">
        <v>10</v>
      </c>
    </row>
    <row r="12" spans="1:2">
      <c r="A12" s="9">
        <v>3</v>
      </c>
      <c r="B12" s="479" t="s">
        <v>11</v>
      </c>
    </row>
    <row r="13" spans="1:2">
      <c r="A13" s="9">
        <v>4</v>
      </c>
      <c r="B13" s="477" t="s">
        <v>12</v>
      </c>
    </row>
    <row r="14" spans="1:2">
      <c r="A14" s="9">
        <v>5</v>
      </c>
      <c r="B14" s="477" t="s">
        <v>13</v>
      </c>
    </row>
    <row r="15" spans="1:2">
      <c r="A15" s="9">
        <v>6</v>
      </c>
      <c r="B15" s="477" t="s">
        <v>14</v>
      </c>
    </row>
    <row r="16" spans="1:2">
      <c r="A16" s="9">
        <v>7</v>
      </c>
      <c r="B16" s="477" t="s">
        <v>15</v>
      </c>
    </row>
    <row r="17" spans="1:2">
      <c r="A17" s="9">
        <v>8</v>
      </c>
      <c r="B17" s="477" t="s">
        <v>16</v>
      </c>
    </row>
    <row r="18" spans="1:2">
      <c r="A18" s="9">
        <v>9</v>
      </c>
      <c r="B18" s="477" t="s">
        <v>17</v>
      </c>
    </row>
    <row r="19" spans="1:2">
      <c r="A19" s="9"/>
      <c r="B19" s="477"/>
    </row>
    <row r="20" ht="20.25" spans="1:2">
      <c r="A20" s="475"/>
      <c r="B20" s="476" t="s">
        <v>18</v>
      </c>
    </row>
    <row r="21" spans="1:2">
      <c r="A21" s="9">
        <v>1</v>
      </c>
      <c r="B21" s="482" t="s">
        <v>19</v>
      </c>
    </row>
    <row r="22" spans="1:2">
      <c r="A22" s="9">
        <v>2</v>
      </c>
      <c r="B22" s="477" t="s">
        <v>20</v>
      </c>
    </row>
    <row r="23" spans="1:2">
      <c r="A23" s="9">
        <v>3</v>
      </c>
      <c r="B23" s="477" t="s">
        <v>21</v>
      </c>
    </row>
    <row r="24" spans="1:2">
      <c r="A24" s="9">
        <v>4</v>
      </c>
      <c r="B24" s="477" t="s">
        <v>22</v>
      </c>
    </row>
    <row r="25" spans="1:2">
      <c r="A25" s="9">
        <v>5</v>
      </c>
      <c r="B25" s="477" t="s">
        <v>23</v>
      </c>
    </row>
    <row r="26" spans="1:2">
      <c r="A26" s="9">
        <v>6</v>
      </c>
      <c r="B26" s="477" t="s">
        <v>24</v>
      </c>
    </row>
    <row r="27" spans="1:2">
      <c r="A27" s="9">
        <v>7</v>
      </c>
      <c r="B27" s="477" t="s">
        <v>25</v>
      </c>
    </row>
    <row r="28" spans="1:2">
      <c r="A28" s="9"/>
      <c r="B28" s="477"/>
    </row>
    <row r="29" ht="20.25" spans="1:2">
      <c r="A29" s="475"/>
      <c r="B29" s="476" t="s">
        <v>26</v>
      </c>
    </row>
    <row r="30" spans="1:2">
      <c r="A30" s="9">
        <v>1</v>
      </c>
      <c r="B30" s="482" t="s">
        <v>27</v>
      </c>
    </row>
    <row r="31" spans="1:2">
      <c r="A31" s="9">
        <v>2</v>
      </c>
      <c r="B31" s="477" t="s">
        <v>28</v>
      </c>
    </row>
    <row r="32" spans="1:2">
      <c r="A32" s="9">
        <v>3</v>
      </c>
      <c r="B32" s="477" t="s">
        <v>29</v>
      </c>
    </row>
    <row r="33" ht="28.5" spans="1:2">
      <c r="A33" s="9">
        <v>4</v>
      </c>
      <c r="B33" s="477" t="s">
        <v>30</v>
      </c>
    </row>
    <row r="34" spans="1:2">
      <c r="A34" s="9">
        <v>5</v>
      </c>
      <c r="B34" s="477" t="s">
        <v>31</v>
      </c>
    </row>
    <row r="35" spans="1:2">
      <c r="A35" s="9">
        <v>6</v>
      </c>
      <c r="B35" s="477" t="s">
        <v>32</v>
      </c>
    </row>
    <row r="36" spans="1:2">
      <c r="A36" s="9">
        <v>7</v>
      </c>
      <c r="B36" s="477" t="s">
        <v>33</v>
      </c>
    </row>
    <row r="37" spans="1:2">
      <c r="A37" s="9"/>
      <c r="B37" s="477"/>
    </row>
    <row r="39" spans="1:2">
      <c r="A39" s="483" t="s">
        <v>34</v>
      </c>
      <c r="B39" s="48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C4" sqref="C4:F6"/>
    </sheetView>
  </sheetViews>
  <sheetFormatPr defaultColWidth="9" defaultRowHeight="14.25"/>
  <cols>
    <col min="1" max="1" width="5.1" customWidth="1"/>
    <col min="2" max="2" width="8.9" customWidth="1"/>
    <col min="3" max="3" width="16.4" customWidth="1"/>
    <col min="4" max="4" width="21.2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286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310</v>
      </c>
      <c r="H2" s="4"/>
      <c r="I2" s="4" t="s">
        <v>311</v>
      </c>
      <c r="J2" s="4"/>
      <c r="K2" s="6" t="s">
        <v>312</v>
      </c>
      <c r="L2" s="69" t="s">
        <v>313</v>
      </c>
      <c r="M2" s="17" t="s">
        <v>314</v>
      </c>
    </row>
    <row r="3" s="1" customFormat="1" ht="16.5" spans="1:13">
      <c r="A3" s="4"/>
      <c r="B3" s="7"/>
      <c r="C3" s="7"/>
      <c r="D3" s="7"/>
      <c r="E3" s="7"/>
      <c r="F3" s="7"/>
      <c r="G3" s="4" t="s">
        <v>315</v>
      </c>
      <c r="H3" s="4" t="s">
        <v>316</v>
      </c>
      <c r="I3" s="4" t="s">
        <v>315</v>
      </c>
      <c r="J3" s="4" t="s">
        <v>316</v>
      </c>
      <c r="K3" s="8"/>
      <c r="L3" s="70"/>
      <c r="M3" s="18"/>
    </row>
    <row r="4" ht="22" customHeight="1" spans="1:13">
      <c r="A4" s="55">
        <v>1</v>
      </c>
      <c r="B4" s="21" t="s">
        <v>303</v>
      </c>
      <c r="C4" s="22">
        <v>250417045</v>
      </c>
      <c r="D4" s="22" t="s">
        <v>301</v>
      </c>
      <c r="E4" s="22" t="s">
        <v>302</v>
      </c>
      <c r="F4" s="23" t="s">
        <v>62</v>
      </c>
      <c r="G4" s="56">
        <v>-0.02</v>
      </c>
      <c r="H4" s="57">
        <v>-0.01</v>
      </c>
      <c r="I4" s="57">
        <v>-0.03</v>
      </c>
      <c r="J4" s="57">
        <v>-0.02</v>
      </c>
      <c r="K4" s="71"/>
      <c r="L4" s="10" t="s">
        <v>95</v>
      </c>
      <c r="M4" s="10" t="s">
        <v>317</v>
      </c>
    </row>
    <row r="5" ht="22" customHeight="1" spans="1:13">
      <c r="A5" s="55">
        <v>2</v>
      </c>
      <c r="B5" s="21" t="s">
        <v>303</v>
      </c>
      <c r="C5" s="22">
        <v>250410094</v>
      </c>
      <c r="D5" s="22" t="s">
        <v>301</v>
      </c>
      <c r="E5" s="22" t="s">
        <v>304</v>
      </c>
      <c r="F5" s="23" t="s">
        <v>62</v>
      </c>
      <c r="G5" s="57">
        <v>-0.01</v>
      </c>
      <c r="H5" s="57">
        <v>-0.03</v>
      </c>
      <c r="I5" s="57">
        <v>-0.03</v>
      </c>
      <c r="J5" s="57">
        <v>-0.04</v>
      </c>
      <c r="K5" s="71"/>
      <c r="L5" s="10" t="s">
        <v>95</v>
      </c>
      <c r="M5" s="10" t="s">
        <v>317</v>
      </c>
    </row>
    <row r="6" ht="22" customHeight="1" spans="1:13">
      <c r="A6" s="55">
        <v>3</v>
      </c>
      <c r="B6" s="21" t="s">
        <v>303</v>
      </c>
      <c r="C6" s="22">
        <v>250410095</v>
      </c>
      <c r="D6" s="22" t="s">
        <v>301</v>
      </c>
      <c r="E6" s="22" t="s">
        <v>305</v>
      </c>
      <c r="F6" s="23" t="s">
        <v>62</v>
      </c>
      <c r="G6" s="57">
        <v>-0.01</v>
      </c>
      <c r="H6" s="57">
        <v>-0.01</v>
      </c>
      <c r="I6" s="57">
        <v>-0.01</v>
      </c>
      <c r="J6" s="57">
        <v>-0.02</v>
      </c>
      <c r="K6" s="71"/>
      <c r="L6" s="10" t="s">
        <v>95</v>
      </c>
      <c r="M6" s="10" t="s">
        <v>317</v>
      </c>
    </row>
    <row r="7" ht="22" customHeight="1" spans="1:13">
      <c r="A7" s="55"/>
      <c r="B7" s="26"/>
      <c r="C7" s="25"/>
      <c r="D7" s="26"/>
      <c r="E7" s="25"/>
      <c r="F7" s="27"/>
      <c r="G7" s="58"/>
      <c r="H7" s="59"/>
      <c r="I7" s="57"/>
      <c r="J7" s="57"/>
      <c r="K7" s="71"/>
      <c r="L7" s="10"/>
      <c r="M7" s="10"/>
    </row>
    <row r="8" ht="22" customHeight="1" spans="1:13">
      <c r="A8" s="55"/>
      <c r="B8" s="26"/>
      <c r="C8" s="28"/>
      <c r="D8" s="26"/>
      <c r="E8" s="25"/>
      <c r="F8" s="27"/>
      <c r="G8" s="58"/>
      <c r="H8" s="59"/>
      <c r="I8" s="57"/>
      <c r="J8" s="57"/>
      <c r="K8" s="71"/>
      <c r="L8" s="10"/>
      <c r="M8" s="10"/>
    </row>
    <row r="9" customFormat="1" ht="22" customHeight="1" spans="1:13">
      <c r="A9" s="60"/>
      <c r="B9" s="61"/>
      <c r="C9" s="62"/>
      <c r="D9" s="26"/>
      <c r="E9" s="63"/>
      <c r="F9" s="27"/>
      <c r="G9" s="64"/>
      <c r="H9" s="65"/>
      <c r="I9" s="48"/>
      <c r="J9" s="49"/>
      <c r="K9" s="49"/>
      <c r="L9" s="19"/>
      <c r="M9" s="72"/>
    </row>
    <row r="10" s="2" customFormat="1" ht="18.75" spans="1:13">
      <c r="A10" s="11" t="s">
        <v>318</v>
      </c>
      <c r="B10" s="12"/>
      <c r="C10" s="12"/>
      <c r="D10" s="24"/>
      <c r="E10" s="13"/>
      <c r="F10" s="66"/>
      <c r="G10" s="29"/>
      <c r="H10" s="11" t="s">
        <v>307</v>
      </c>
      <c r="I10" s="12"/>
      <c r="J10" s="12"/>
      <c r="K10" s="13"/>
      <c r="L10" s="48"/>
      <c r="M10" s="19"/>
    </row>
    <row r="11" ht="84" customHeight="1" spans="1:13">
      <c r="A11" s="67" t="s">
        <v>319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73"/>
    </row>
  </sheetData>
  <mergeCells count="16">
    <mergeCell ref="A1:M1"/>
    <mergeCell ref="G2:H2"/>
    <mergeCell ref="I2:J2"/>
    <mergeCell ref="I9:L9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:F6"/>
    </sheetView>
  </sheetViews>
  <sheetFormatPr defaultColWidth="9" defaultRowHeight="14.25"/>
  <cols>
    <col min="1" max="2" width="8.625" customWidth="1"/>
    <col min="3" max="3" width="13.5" customWidth="1"/>
    <col min="4" max="4" width="18.2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321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37" t="s">
        <v>322</v>
      </c>
      <c r="H2" s="38"/>
      <c r="I2" s="52"/>
      <c r="J2" s="37" t="s">
        <v>323</v>
      </c>
      <c r="K2" s="38"/>
      <c r="L2" s="52"/>
      <c r="M2" s="37" t="s">
        <v>324</v>
      </c>
      <c r="N2" s="38"/>
      <c r="O2" s="52"/>
      <c r="P2" s="37" t="s">
        <v>325</v>
      </c>
      <c r="Q2" s="38"/>
      <c r="R2" s="52"/>
      <c r="S2" s="38" t="s">
        <v>326</v>
      </c>
      <c r="T2" s="38"/>
      <c r="U2" s="52"/>
      <c r="V2" s="33" t="s">
        <v>327</v>
      </c>
      <c r="W2" s="33" t="s">
        <v>300</v>
      </c>
    </row>
    <row r="3" s="1" customFormat="1" ht="16.5" spans="1:23">
      <c r="A3" s="7"/>
      <c r="B3" s="39"/>
      <c r="C3" s="39"/>
      <c r="D3" s="39"/>
      <c r="E3" s="39"/>
      <c r="F3" s="39"/>
      <c r="G3" s="4" t="s">
        <v>328</v>
      </c>
      <c r="H3" s="4" t="s">
        <v>67</v>
      </c>
      <c r="I3" s="4" t="s">
        <v>291</v>
      </c>
      <c r="J3" s="4" t="s">
        <v>328</v>
      </c>
      <c r="K3" s="4" t="s">
        <v>67</v>
      </c>
      <c r="L3" s="4" t="s">
        <v>291</v>
      </c>
      <c r="M3" s="4" t="s">
        <v>328</v>
      </c>
      <c r="N3" s="4" t="s">
        <v>67</v>
      </c>
      <c r="O3" s="4" t="s">
        <v>291</v>
      </c>
      <c r="P3" s="4" t="s">
        <v>328</v>
      </c>
      <c r="Q3" s="4" t="s">
        <v>67</v>
      </c>
      <c r="R3" s="4" t="s">
        <v>291</v>
      </c>
      <c r="S3" s="4" t="s">
        <v>328</v>
      </c>
      <c r="T3" s="4" t="s">
        <v>67</v>
      </c>
      <c r="U3" s="4" t="s">
        <v>291</v>
      </c>
      <c r="V3" s="54"/>
      <c r="W3" s="54"/>
    </row>
    <row r="4" ht="18.75" spans="1:23">
      <c r="A4" s="40" t="s">
        <v>329</v>
      </c>
      <c r="B4" s="21" t="s">
        <v>303</v>
      </c>
      <c r="C4" s="22">
        <v>250417045</v>
      </c>
      <c r="D4" s="22" t="s">
        <v>301</v>
      </c>
      <c r="E4" s="22" t="s">
        <v>302</v>
      </c>
      <c r="F4" s="23" t="s">
        <v>62</v>
      </c>
      <c r="G4" s="30" t="s">
        <v>330</v>
      </c>
      <c r="H4" s="41"/>
      <c r="I4" s="41" t="s">
        <v>331</v>
      </c>
      <c r="J4" s="41"/>
      <c r="K4" s="30"/>
      <c r="L4" s="30"/>
      <c r="M4" s="10"/>
      <c r="N4" s="10"/>
      <c r="O4" s="10"/>
      <c r="P4" s="10"/>
      <c r="Q4" s="10"/>
      <c r="R4" s="10"/>
      <c r="S4" s="10"/>
      <c r="T4" s="10"/>
      <c r="U4" s="10"/>
      <c r="V4" s="10" t="s">
        <v>332</v>
      </c>
      <c r="W4" s="10"/>
    </row>
    <row r="5" ht="18.75" spans="1:23">
      <c r="A5" s="42"/>
      <c r="B5" s="21" t="s">
        <v>303</v>
      </c>
      <c r="C5" s="22">
        <v>250410094</v>
      </c>
      <c r="D5" s="22" t="s">
        <v>301</v>
      </c>
      <c r="E5" s="22" t="s">
        <v>304</v>
      </c>
      <c r="F5" s="23" t="s">
        <v>62</v>
      </c>
      <c r="G5" s="43" t="s">
        <v>333</v>
      </c>
      <c r="H5" s="44"/>
      <c r="I5" s="53"/>
      <c r="J5" s="43" t="s">
        <v>334</v>
      </c>
      <c r="K5" s="44"/>
      <c r="L5" s="53"/>
      <c r="M5" s="37" t="s">
        <v>335</v>
      </c>
      <c r="N5" s="38"/>
      <c r="O5" s="52"/>
      <c r="P5" s="37" t="s">
        <v>336</v>
      </c>
      <c r="Q5" s="38"/>
      <c r="R5" s="52"/>
      <c r="S5" s="38" t="s">
        <v>337</v>
      </c>
      <c r="T5" s="38"/>
      <c r="U5" s="52"/>
      <c r="V5" s="10"/>
      <c r="W5" s="10"/>
    </row>
    <row r="6" ht="18.75" spans="1:23">
      <c r="A6" s="42"/>
      <c r="B6" s="21" t="s">
        <v>303</v>
      </c>
      <c r="C6" s="22">
        <v>250410095</v>
      </c>
      <c r="D6" s="22" t="s">
        <v>301</v>
      </c>
      <c r="E6" s="22" t="s">
        <v>305</v>
      </c>
      <c r="F6" s="23" t="s">
        <v>62</v>
      </c>
      <c r="G6" s="45" t="s">
        <v>328</v>
      </c>
      <c r="H6" s="45" t="s">
        <v>67</v>
      </c>
      <c r="I6" s="45" t="s">
        <v>291</v>
      </c>
      <c r="J6" s="45" t="s">
        <v>328</v>
      </c>
      <c r="K6" s="45" t="s">
        <v>67</v>
      </c>
      <c r="L6" s="45" t="s">
        <v>291</v>
      </c>
      <c r="M6" s="4" t="s">
        <v>328</v>
      </c>
      <c r="N6" s="4" t="s">
        <v>67</v>
      </c>
      <c r="O6" s="4" t="s">
        <v>291</v>
      </c>
      <c r="P6" s="4" t="s">
        <v>328</v>
      </c>
      <c r="Q6" s="4" t="s">
        <v>67</v>
      </c>
      <c r="R6" s="4" t="s">
        <v>291</v>
      </c>
      <c r="S6" s="4" t="s">
        <v>328</v>
      </c>
      <c r="T6" s="4" t="s">
        <v>67</v>
      </c>
      <c r="U6" s="4" t="s">
        <v>291</v>
      </c>
      <c r="V6" s="10"/>
      <c r="W6" s="10"/>
    </row>
    <row r="7" spans="1:23">
      <c r="A7" s="42"/>
      <c r="B7" s="46"/>
      <c r="C7" s="25"/>
      <c r="D7" s="47"/>
      <c r="E7" s="25"/>
      <c r="F7" s="27"/>
      <c r="G7" s="30"/>
      <c r="H7" s="41"/>
      <c r="I7" s="41"/>
      <c r="J7" s="41"/>
      <c r="K7" s="41"/>
      <c r="L7" s="3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15" spans="1:23">
      <c r="A8" s="42"/>
      <c r="B8" s="46"/>
      <c r="C8" s="28"/>
      <c r="D8" s="47"/>
      <c r="E8" s="25"/>
      <c r="F8" s="27"/>
      <c r="G8" s="10"/>
      <c r="H8" s="41"/>
      <c r="I8" s="4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42"/>
      <c r="B9" s="46"/>
      <c r="C9" s="28"/>
      <c r="D9" s="47"/>
      <c r="E9" s="25"/>
      <c r="F9" s="27"/>
      <c r="G9" s="10"/>
      <c r="H9" s="41"/>
      <c r="I9" s="4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5" spans="1:23">
      <c r="A10" s="42"/>
      <c r="B10" s="46"/>
      <c r="C10" s="28"/>
      <c r="D10" s="47"/>
      <c r="E10" s="25"/>
      <c r="F10" s="27"/>
      <c r="G10" s="10"/>
      <c r="H10" s="41"/>
      <c r="I10" s="41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5" spans="1:23">
      <c r="A11" s="42"/>
      <c r="B11" s="46"/>
      <c r="C11" s="28"/>
      <c r="D11" s="47"/>
      <c r="E11" s="25"/>
      <c r="F11" s="27"/>
      <c r="G11" s="10"/>
      <c r="H11" s="41"/>
      <c r="I11" s="41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33" customHeight="1" spans="1:23">
      <c r="A12" s="9"/>
      <c r="B12" s="9"/>
      <c r="C12" s="9"/>
      <c r="D12" s="9"/>
      <c r="E12" s="9"/>
      <c r="F12" s="48"/>
      <c r="G12" s="49"/>
      <c r="H12" s="49"/>
      <c r="I12" s="1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33" customHeight="1" spans="1:23">
      <c r="A13" s="11" t="s">
        <v>318</v>
      </c>
      <c r="B13" s="12"/>
      <c r="C13" s="12"/>
      <c r="D13" s="12"/>
      <c r="E13" s="13"/>
      <c r="F13" s="14"/>
      <c r="G13" s="29"/>
      <c r="H13" s="36"/>
      <c r="I13" s="36"/>
      <c r="J13" s="11" t="s">
        <v>307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3"/>
      <c r="V13" s="12"/>
      <c r="W13" s="19"/>
    </row>
    <row r="14" ht="80" customHeight="1" spans="1:23">
      <c r="A14" s="50" t="s">
        <v>338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F12:I12"/>
    <mergeCell ref="A13:E13"/>
    <mergeCell ref="F13:G13"/>
    <mergeCell ref="J13:U13"/>
    <mergeCell ref="A14:W14"/>
    <mergeCell ref="A2:A3"/>
    <mergeCell ref="A4:A11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340</v>
      </c>
      <c r="B2" s="33" t="s">
        <v>287</v>
      </c>
      <c r="C2" s="33" t="s">
        <v>288</v>
      </c>
      <c r="D2" s="33" t="s">
        <v>289</v>
      </c>
      <c r="E2" s="33" t="s">
        <v>290</v>
      </c>
      <c r="F2" s="33" t="s">
        <v>291</v>
      </c>
      <c r="G2" s="32" t="s">
        <v>341</v>
      </c>
      <c r="H2" s="32" t="s">
        <v>342</v>
      </c>
      <c r="I2" s="32" t="s">
        <v>343</v>
      </c>
      <c r="J2" s="32" t="s">
        <v>342</v>
      </c>
      <c r="K2" s="32" t="s">
        <v>344</v>
      </c>
      <c r="L2" s="32" t="s">
        <v>342</v>
      </c>
      <c r="M2" s="33" t="s">
        <v>327</v>
      </c>
      <c r="N2" s="33" t="s">
        <v>300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4" t="s">
        <v>340</v>
      </c>
      <c r="B4" s="35" t="s">
        <v>345</v>
      </c>
      <c r="C4" s="35" t="s">
        <v>328</v>
      </c>
      <c r="D4" s="35" t="s">
        <v>289</v>
      </c>
      <c r="E4" s="33" t="s">
        <v>290</v>
      </c>
      <c r="F4" s="33" t="s">
        <v>291</v>
      </c>
      <c r="G4" s="32" t="s">
        <v>341</v>
      </c>
      <c r="H4" s="32" t="s">
        <v>342</v>
      </c>
      <c r="I4" s="32" t="s">
        <v>343</v>
      </c>
      <c r="J4" s="32" t="s">
        <v>342</v>
      </c>
      <c r="K4" s="32" t="s">
        <v>344</v>
      </c>
      <c r="L4" s="32" t="s">
        <v>342</v>
      </c>
      <c r="M4" s="33" t="s">
        <v>327</v>
      </c>
      <c r="N4" s="33" t="s">
        <v>300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346</v>
      </c>
      <c r="B11" s="12"/>
      <c r="C11" s="12"/>
      <c r="D11" s="13"/>
      <c r="E11" s="14"/>
      <c r="F11" s="36"/>
      <c r="G11" s="29"/>
      <c r="H11" s="36"/>
      <c r="I11" s="11" t="s">
        <v>347</v>
      </c>
      <c r="J11" s="12"/>
      <c r="K11" s="12"/>
      <c r="L11" s="12"/>
      <c r="M11" s="12"/>
      <c r="N11" s="19"/>
    </row>
    <row r="12" ht="16.5" spans="1:14">
      <c r="A12" s="15" t="s">
        <v>348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C3" sqref="C3:F5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321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350</v>
      </c>
      <c r="H2" s="4" t="s">
        <v>351</v>
      </c>
      <c r="I2" s="4" t="s">
        <v>352</v>
      </c>
      <c r="J2" s="4" t="s">
        <v>353</v>
      </c>
      <c r="K2" s="5" t="s">
        <v>327</v>
      </c>
      <c r="L2" s="5" t="s">
        <v>300</v>
      </c>
    </row>
    <row r="3" ht="18.75" spans="1:12">
      <c r="A3" s="20" t="s">
        <v>329</v>
      </c>
      <c r="B3" s="21" t="s">
        <v>303</v>
      </c>
      <c r="C3" s="22">
        <v>250417045</v>
      </c>
      <c r="D3" s="22" t="s">
        <v>301</v>
      </c>
      <c r="E3" s="22" t="s">
        <v>302</v>
      </c>
      <c r="F3" s="23" t="s">
        <v>62</v>
      </c>
      <c r="G3" s="10" t="s">
        <v>354</v>
      </c>
      <c r="H3" s="10" t="s">
        <v>355</v>
      </c>
      <c r="I3" s="30"/>
      <c r="J3" s="10"/>
      <c r="K3" s="31" t="s">
        <v>356</v>
      </c>
      <c r="L3" s="10" t="s">
        <v>317</v>
      </c>
    </row>
    <row r="4" ht="18.75" spans="1:12">
      <c r="A4" s="20"/>
      <c r="B4" s="21" t="s">
        <v>303</v>
      </c>
      <c r="C4" s="22">
        <v>250410094</v>
      </c>
      <c r="D4" s="22" t="s">
        <v>301</v>
      </c>
      <c r="E4" s="22" t="s">
        <v>304</v>
      </c>
      <c r="F4" s="23" t="s">
        <v>62</v>
      </c>
      <c r="G4" s="10" t="s">
        <v>354</v>
      </c>
      <c r="H4" s="10" t="s">
        <v>355</v>
      </c>
      <c r="I4" s="30"/>
      <c r="J4" s="10"/>
      <c r="K4" s="31" t="s">
        <v>356</v>
      </c>
      <c r="L4" s="10" t="s">
        <v>317</v>
      </c>
    </row>
    <row r="5" ht="18.75" spans="1:12">
      <c r="A5" s="20"/>
      <c r="B5" s="21" t="s">
        <v>303</v>
      </c>
      <c r="C5" s="22">
        <v>250410095</v>
      </c>
      <c r="D5" s="22" t="s">
        <v>301</v>
      </c>
      <c r="E5" s="22" t="s">
        <v>305</v>
      </c>
      <c r="F5" s="23" t="s">
        <v>62</v>
      </c>
      <c r="G5" s="10" t="s">
        <v>354</v>
      </c>
      <c r="H5" s="10" t="s">
        <v>355</v>
      </c>
      <c r="I5" s="30"/>
      <c r="J5" s="10"/>
      <c r="K5" s="31" t="s">
        <v>356</v>
      </c>
      <c r="L5" s="10" t="s">
        <v>317</v>
      </c>
    </row>
    <row r="6" ht="15" spans="1:12">
      <c r="A6" s="20"/>
      <c r="B6" s="24"/>
      <c r="C6" s="25"/>
      <c r="D6" s="26"/>
      <c r="E6" s="25"/>
      <c r="F6" s="27"/>
      <c r="G6" s="10"/>
      <c r="H6" s="10"/>
      <c r="I6" s="30"/>
      <c r="J6" s="10"/>
      <c r="K6" s="31"/>
      <c r="L6" s="10"/>
    </row>
    <row r="7" ht="15" spans="1:12">
      <c r="A7" s="20"/>
      <c r="B7" s="24"/>
      <c r="C7" s="28"/>
      <c r="D7" s="26"/>
      <c r="E7" s="25"/>
      <c r="F7" s="27"/>
      <c r="G7" s="10"/>
      <c r="H7" s="10"/>
      <c r="I7" s="30"/>
      <c r="J7" s="9"/>
      <c r="K7" s="31"/>
      <c r="L7" s="10"/>
    </row>
    <row r="8" ht="15" spans="1:12">
      <c r="A8" s="20"/>
      <c r="B8" s="24"/>
      <c r="C8" s="28"/>
      <c r="D8" s="26"/>
      <c r="E8" s="25"/>
      <c r="F8" s="27"/>
      <c r="G8" s="10"/>
      <c r="H8" s="10"/>
      <c r="I8" s="30"/>
      <c r="J8" s="9"/>
      <c r="K8" s="31"/>
      <c r="L8" s="10"/>
    </row>
    <row r="9" ht="15" spans="1:12">
      <c r="A9" s="20"/>
      <c r="B9" s="24"/>
      <c r="C9" s="28"/>
      <c r="D9" s="26"/>
      <c r="E9" s="25"/>
      <c r="F9" s="27"/>
      <c r="G9" s="10"/>
      <c r="H9" s="10"/>
      <c r="I9" s="30"/>
      <c r="J9" s="9"/>
      <c r="K9" s="31"/>
      <c r="L9" s="10"/>
    </row>
    <row r="10" ht="15" spans="1:12">
      <c r="A10" s="20"/>
      <c r="B10" s="24"/>
      <c r="C10" s="28"/>
      <c r="D10" s="26"/>
      <c r="E10" s="25"/>
      <c r="F10" s="27"/>
      <c r="G10" s="10"/>
      <c r="H10" s="10"/>
      <c r="I10" s="30"/>
      <c r="J10" s="9"/>
      <c r="K10" s="31"/>
      <c r="L10" s="10"/>
    </row>
    <row r="11" spans="1:12">
      <c r="A11" s="9"/>
      <c r="B11" s="24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8.75" spans="1:12">
      <c r="A12" s="9"/>
      <c r="B12" s="9"/>
      <c r="C12" s="9"/>
      <c r="D12" s="9"/>
      <c r="E12" s="9"/>
      <c r="F12" s="9"/>
      <c r="G12" s="9"/>
      <c r="H12" s="11"/>
      <c r="I12" s="12"/>
      <c r="J12" s="12"/>
      <c r="K12" s="13"/>
      <c r="L12" s="9"/>
    </row>
    <row r="13" s="2" customFormat="1" ht="18.75" spans="1:12">
      <c r="A13" s="11" t="s">
        <v>357</v>
      </c>
      <c r="B13" s="12"/>
      <c r="C13" s="12"/>
      <c r="D13" s="12"/>
      <c r="E13" s="13"/>
      <c r="F13" s="14"/>
      <c r="G13" s="29"/>
      <c r="H13" s="11" t="s">
        <v>358</v>
      </c>
      <c r="I13" s="12"/>
      <c r="J13" s="12"/>
      <c r="K13" s="12"/>
      <c r="L13" s="19"/>
    </row>
    <row r="14" ht="16.5" spans="1:12">
      <c r="A14" s="15" t="s">
        <v>359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</row>
  </sheetData>
  <mergeCells count="6">
    <mergeCell ref="A1:J1"/>
    <mergeCell ref="H12:K12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286</v>
      </c>
      <c r="B2" s="5" t="s">
        <v>291</v>
      </c>
      <c r="C2" s="5" t="s">
        <v>328</v>
      </c>
      <c r="D2" s="5" t="s">
        <v>289</v>
      </c>
      <c r="E2" s="5" t="s">
        <v>290</v>
      </c>
      <c r="F2" s="4" t="s">
        <v>361</v>
      </c>
      <c r="G2" s="4" t="s">
        <v>311</v>
      </c>
      <c r="H2" s="6" t="s">
        <v>312</v>
      </c>
      <c r="I2" s="17" t="s">
        <v>314</v>
      </c>
    </row>
    <row r="3" s="1" customFormat="1" ht="16.5" spans="1:9">
      <c r="A3" s="4"/>
      <c r="B3" s="7"/>
      <c r="C3" s="7"/>
      <c r="D3" s="7"/>
      <c r="E3" s="7"/>
      <c r="F3" s="4" t="s">
        <v>362</v>
      </c>
      <c r="G3" s="4" t="s">
        <v>315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346</v>
      </c>
      <c r="B12" s="12"/>
      <c r="C12" s="12"/>
      <c r="D12" s="13"/>
      <c r="E12" s="14"/>
      <c r="F12" s="11" t="s">
        <v>347</v>
      </c>
      <c r="G12" s="12"/>
      <c r="H12" s="13"/>
      <c r="I12" s="19"/>
    </row>
    <row r="13" ht="16.5" spans="1:9">
      <c r="A13" s="15" t="s">
        <v>363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3" t="s">
        <v>35</v>
      </c>
      <c r="C2" s="454"/>
      <c r="D2" s="454"/>
      <c r="E2" s="454"/>
      <c r="F2" s="454"/>
      <c r="G2" s="454"/>
      <c r="H2" s="454"/>
      <c r="I2" s="468"/>
    </row>
    <row r="3" ht="27.95" customHeight="1" spans="2:9">
      <c r="B3" s="455"/>
      <c r="C3" s="456"/>
      <c r="D3" s="457" t="s">
        <v>36</v>
      </c>
      <c r="E3" s="458"/>
      <c r="F3" s="459" t="s">
        <v>37</v>
      </c>
      <c r="G3" s="460"/>
      <c r="H3" s="457" t="s">
        <v>38</v>
      </c>
      <c r="I3" s="469"/>
    </row>
    <row r="4" ht="27.95" customHeight="1" spans="2:9">
      <c r="B4" s="455" t="s">
        <v>39</v>
      </c>
      <c r="C4" s="456" t="s">
        <v>40</v>
      </c>
      <c r="D4" s="456" t="s">
        <v>41</v>
      </c>
      <c r="E4" s="456" t="s">
        <v>42</v>
      </c>
      <c r="F4" s="461" t="s">
        <v>41</v>
      </c>
      <c r="G4" s="461" t="s">
        <v>42</v>
      </c>
      <c r="H4" s="456" t="s">
        <v>41</v>
      </c>
      <c r="I4" s="470" t="s">
        <v>42</v>
      </c>
    </row>
    <row r="5" ht="27.95" customHeight="1" spans="2:9">
      <c r="B5" s="462" t="s">
        <v>43</v>
      </c>
      <c r="C5" s="9">
        <v>13</v>
      </c>
      <c r="D5" s="9">
        <v>0</v>
      </c>
      <c r="E5" s="9">
        <v>1</v>
      </c>
      <c r="F5" s="463">
        <v>0</v>
      </c>
      <c r="G5" s="463">
        <v>1</v>
      </c>
      <c r="H5" s="9">
        <v>1</v>
      </c>
      <c r="I5" s="471">
        <v>2</v>
      </c>
    </row>
    <row r="6" ht="27.95" customHeight="1" spans="2:9">
      <c r="B6" s="462" t="s">
        <v>44</v>
      </c>
      <c r="C6" s="9">
        <v>20</v>
      </c>
      <c r="D6" s="9">
        <v>0</v>
      </c>
      <c r="E6" s="9">
        <v>1</v>
      </c>
      <c r="F6" s="463">
        <v>1</v>
      </c>
      <c r="G6" s="463">
        <v>2</v>
      </c>
      <c r="H6" s="9">
        <v>2</v>
      </c>
      <c r="I6" s="471">
        <v>3</v>
      </c>
    </row>
    <row r="7" ht="27.95" customHeight="1" spans="2:9">
      <c r="B7" s="462" t="s">
        <v>45</v>
      </c>
      <c r="C7" s="9">
        <v>32</v>
      </c>
      <c r="D7" s="9">
        <v>0</v>
      </c>
      <c r="E7" s="9">
        <v>1</v>
      </c>
      <c r="F7" s="463">
        <v>2</v>
      </c>
      <c r="G7" s="463">
        <v>3</v>
      </c>
      <c r="H7" s="9">
        <v>3</v>
      </c>
      <c r="I7" s="471">
        <v>4</v>
      </c>
    </row>
    <row r="8" ht="27.95" customHeight="1" spans="2:9">
      <c r="B8" s="462" t="s">
        <v>46</v>
      </c>
      <c r="C8" s="9">
        <v>50</v>
      </c>
      <c r="D8" s="9">
        <v>1</v>
      </c>
      <c r="E8" s="9">
        <v>2</v>
      </c>
      <c r="F8" s="463">
        <v>3</v>
      </c>
      <c r="G8" s="463">
        <v>4</v>
      </c>
      <c r="H8" s="9">
        <v>5</v>
      </c>
      <c r="I8" s="471">
        <v>6</v>
      </c>
    </row>
    <row r="9" ht="27.95" customHeight="1" spans="2:9">
      <c r="B9" s="462" t="s">
        <v>47</v>
      </c>
      <c r="C9" s="9">
        <v>80</v>
      </c>
      <c r="D9" s="9">
        <v>2</v>
      </c>
      <c r="E9" s="9">
        <v>3</v>
      </c>
      <c r="F9" s="463">
        <v>5</v>
      </c>
      <c r="G9" s="463">
        <v>6</v>
      </c>
      <c r="H9" s="9">
        <v>7</v>
      </c>
      <c r="I9" s="471">
        <v>8</v>
      </c>
    </row>
    <row r="10" ht="27.95" customHeight="1" spans="2:9">
      <c r="B10" s="462" t="s">
        <v>48</v>
      </c>
      <c r="C10" s="9">
        <v>125</v>
      </c>
      <c r="D10" s="9">
        <v>3</v>
      </c>
      <c r="E10" s="9">
        <v>4</v>
      </c>
      <c r="F10" s="463">
        <v>7</v>
      </c>
      <c r="G10" s="463">
        <v>8</v>
      </c>
      <c r="H10" s="9">
        <v>10</v>
      </c>
      <c r="I10" s="471">
        <v>11</v>
      </c>
    </row>
    <row r="11" ht="27.95" customHeight="1" spans="2:9">
      <c r="B11" s="462" t="s">
        <v>49</v>
      </c>
      <c r="C11" s="9">
        <v>200</v>
      </c>
      <c r="D11" s="9">
        <v>5</v>
      </c>
      <c r="E11" s="9">
        <v>6</v>
      </c>
      <c r="F11" s="463">
        <v>10</v>
      </c>
      <c r="G11" s="463">
        <v>11</v>
      </c>
      <c r="H11" s="9">
        <v>14</v>
      </c>
      <c r="I11" s="471">
        <v>15</v>
      </c>
    </row>
    <row r="12" ht="27.95" customHeight="1" spans="2:9">
      <c r="B12" s="464" t="s">
        <v>50</v>
      </c>
      <c r="C12" s="465">
        <v>315</v>
      </c>
      <c r="D12" s="465">
        <v>7</v>
      </c>
      <c r="E12" s="465">
        <v>8</v>
      </c>
      <c r="F12" s="466">
        <v>14</v>
      </c>
      <c r="G12" s="466">
        <v>15</v>
      </c>
      <c r="H12" s="465">
        <v>21</v>
      </c>
      <c r="I12" s="472">
        <v>22</v>
      </c>
    </row>
    <row r="14" spans="2:4">
      <c r="B14" s="467" t="s">
        <v>51</v>
      </c>
      <c r="C14" s="467"/>
      <c r="D14" s="4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N20" sqref="N20"/>
    </sheetView>
  </sheetViews>
  <sheetFormatPr defaultColWidth="10.375" defaultRowHeight="16.5" customHeight="1"/>
  <cols>
    <col min="1" max="1" width="11.125" style="252" customWidth="1"/>
    <col min="2" max="9" width="10.375" style="252"/>
    <col min="10" max="10" width="8.875" style="252" customWidth="1"/>
    <col min="11" max="11" width="12" style="252" customWidth="1"/>
    <col min="12" max="16384" width="10.375" style="252"/>
  </cols>
  <sheetData>
    <row r="1" ht="21" spans="1:11">
      <c r="A1" s="385" t="s">
        <v>52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ht="15" spans="1:11">
      <c r="A2" s="253" t="s">
        <v>53</v>
      </c>
      <c r="B2" s="254" t="s">
        <v>54</v>
      </c>
      <c r="C2" s="254"/>
      <c r="D2" s="255" t="s">
        <v>55</v>
      </c>
      <c r="E2" s="255"/>
      <c r="F2" s="254" t="s">
        <v>56</v>
      </c>
      <c r="G2" s="254"/>
      <c r="H2" s="256" t="s">
        <v>57</v>
      </c>
      <c r="I2" s="327" t="s">
        <v>56</v>
      </c>
      <c r="J2" s="327"/>
      <c r="K2" s="328"/>
    </row>
    <row r="3" ht="14.25" spans="1:11">
      <c r="A3" s="257" t="s">
        <v>58</v>
      </c>
      <c r="B3" s="258"/>
      <c r="C3" s="259"/>
      <c r="D3" s="260" t="s">
        <v>59</v>
      </c>
      <c r="E3" s="261"/>
      <c r="F3" s="261"/>
      <c r="G3" s="262"/>
      <c r="H3" s="260" t="s">
        <v>60</v>
      </c>
      <c r="I3" s="261"/>
      <c r="J3" s="261"/>
      <c r="K3" s="262"/>
    </row>
    <row r="4" ht="14.25" spans="1:11">
      <c r="A4" s="263" t="s">
        <v>61</v>
      </c>
      <c r="B4" s="157" t="s">
        <v>62</v>
      </c>
      <c r="C4" s="158"/>
      <c r="D4" s="263" t="s">
        <v>63</v>
      </c>
      <c r="E4" s="264"/>
      <c r="F4" s="265">
        <v>45866</v>
      </c>
      <c r="G4" s="266"/>
      <c r="H4" s="263" t="s">
        <v>64</v>
      </c>
      <c r="I4" s="264"/>
      <c r="J4" s="157" t="s">
        <v>65</v>
      </c>
      <c r="K4" s="158" t="s">
        <v>66</v>
      </c>
    </row>
    <row r="5" ht="14.25" spans="1:11">
      <c r="A5" s="267" t="s">
        <v>67</v>
      </c>
      <c r="B5" s="157" t="s">
        <v>68</v>
      </c>
      <c r="C5" s="158"/>
      <c r="D5" s="263" t="s">
        <v>69</v>
      </c>
      <c r="E5" s="264"/>
      <c r="F5" s="265">
        <v>45800</v>
      </c>
      <c r="G5" s="266"/>
      <c r="H5" s="263" t="s">
        <v>70</v>
      </c>
      <c r="I5" s="264"/>
      <c r="J5" s="157" t="s">
        <v>65</v>
      </c>
      <c r="K5" s="158" t="s">
        <v>66</v>
      </c>
    </row>
    <row r="6" ht="14.25" spans="1:11">
      <c r="A6" s="263" t="s">
        <v>71</v>
      </c>
      <c r="B6" s="268" t="s">
        <v>72</v>
      </c>
      <c r="C6" s="269">
        <v>6</v>
      </c>
      <c r="D6" s="267" t="s">
        <v>73</v>
      </c>
      <c r="E6" s="270"/>
      <c r="F6" s="265">
        <v>45848</v>
      </c>
      <c r="G6" s="266"/>
      <c r="H6" s="263" t="s">
        <v>74</v>
      </c>
      <c r="I6" s="264"/>
      <c r="J6" s="157" t="s">
        <v>65</v>
      </c>
      <c r="K6" s="158" t="s">
        <v>66</v>
      </c>
    </row>
    <row r="7" ht="14.25" spans="1:11">
      <c r="A7" s="263" t="s">
        <v>75</v>
      </c>
      <c r="B7" s="271">
        <v>37122</v>
      </c>
      <c r="C7" s="272"/>
      <c r="D7" s="267" t="s">
        <v>76</v>
      </c>
      <c r="E7" s="273"/>
      <c r="F7" s="265">
        <v>45853</v>
      </c>
      <c r="G7" s="266"/>
      <c r="H7" s="263" t="s">
        <v>77</v>
      </c>
      <c r="I7" s="264"/>
      <c r="J7" s="157" t="s">
        <v>65</v>
      </c>
      <c r="K7" s="158" t="s">
        <v>66</v>
      </c>
    </row>
    <row r="8" ht="15" spans="1:11">
      <c r="A8" s="274" t="s">
        <v>78</v>
      </c>
      <c r="B8" s="275" t="s">
        <v>79</v>
      </c>
      <c r="C8" s="276"/>
      <c r="D8" s="277" t="s">
        <v>80</v>
      </c>
      <c r="E8" s="278"/>
      <c r="F8" s="279">
        <v>45858</v>
      </c>
      <c r="G8" s="280"/>
      <c r="H8" s="277" t="s">
        <v>81</v>
      </c>
      <c r="I8" s="278"/>
      <c r="J8" s="297" t="s">
        <v>65</v>
      </c>
      <c r="K8" s="329" t="s">
        <v>66</v>
      </c>
    </row>
    <row r="9" ht="15" spans="1:11">
      <c r="A9" s="386" t="s">
        <v>82</v>
      </c>
      <c r="B9" s="387"/>
      <c r="C9" s="387"/>
      <c r="D9" s="388"/>
      <c r="E9" s="388"/>
      <c r="F9" s="388"/>
      <c r="G9" s="388"/>
      <c r="H9" s="388"/>
      <c r="I9" s="388"/>
      <c r="J9" s="388"/>
      <c r="K9" s="435"/>
    </row>
    <row r="10" ht="15" spans="1:11">
      <c r="A10" s="389" t="s">
        <v>83</v>
      </c>
      <c r="B10" s="390"/>
      <c r="C10" s="390"/>
      <c r="D10" s="390"/>
      <c r="E10" s="390"/>
      <c r="F10" s="390"/>
      <c r="G10" s="390"/>
      <c r="H10" s="390"/>
      <c r="I10" s="390"/>
      <c r="J10" s="390"/>
      <c r="K10" s="436"/>
    </row>
    <row r="11" ht="14.25" spans="1:11">
      <c r="A11" s="391" t="s">
        <v>84</v>
      </c>
      <c r="B11" s="392" t="s">
        <v>85</v>
      </c>
      <c r="C11" s="393" t="s">
        <v>86</v>
      </c>
      <c r="D11" s="394"/>
      <c r="E11" s="395" t="s">
        <v>87</v>
      </c>
      <c r="F11" s="392" t="s">
        <v>85</v>
      </c>
      <c r="G11" s="393" t="s">
        <v>86</v>
      </c>
      <c r="H11" s="393" t="s">
        <v>88</v>
      </c>
      <c r="I11" s="395" t="s">
        <v>89</v>
      </c>
      <c r="J11" s="392" t="s">
        <v>85</v>
      </c>
      <c r="K11" s="437" t="s">
        <v>86</v>
      </c>
    </row>
    <row r="12" ht="14.25" spans="1:11">
      <c r="A12" s="267" t="s">
        <v>90</v>
      </c>
      <c r="B12" s="287" t="s">
        <v>85</v>
      </c>
      <c r="C12" s="157" t="s">
        <v>86</v>
      </c>
      <c r="D12" s="273"/>
      <c r="E12" s="270" t="s">
        <v>91</v>
      </c>
      <c r="F12" s="287" t="s">
        <v>85</v>
      </c>
      <c r="G12" s="157" t="s">
        <v>86</v>
      </c>
      <c r="H12" s="157" t="s">
        <v>88</v>
      </c>
      <c r="I12" s="270" t="s">
        <v>92</v>
      </c>
      <c r="J12" s="287" t="s">
        <v>85</v>
      </c>
      <c r="K12" s="158" t="s">
        <v>86</v>
      </c>
    </row>
    <row r="13" ht="14.25" spans="1:11">
      <c r="A13" s="267" t="s">
        <v>93</v>
      </c>
      <c r="B13" s="287" t="s">
        <v>85</v>
      </c>
      <c r="C13" s="157" t="s">
        <v>86</v>
      </c>
      <c r="D13" s="273"/>
      <c r="E13" s="270" t="s">
        <v>94</v>
      </c>
      <c r="F13" s="157" t="s">
        <v>95</v>
      </c>
      <c r="G13" s="157" t="s">
        <v>96</v>
      </c>
      <c r="H13" s="157" t="s">
        <v>88</v>
      </c>
      <c r="I13" s="270" t="s">
        <v>97</v>
      </c>
      <c r="J13" s="287" t="s">
        <v>85</v>
      </c>
      <c r="K13" s="158" t="s">
        <v>86</v>
      </c>
    </row>
    <row r="14" ht="15" spans="1:11">
      <c r="A14" s="277" t="s">
        <v>98</v>
      </c>
      <c r="B14" s="278"/>
      <c r="C14" s="278"/>
      <c r="D14" s="278"/>
      <c r="E14" s="278"/>
      <c r="F14" s="278"/>
      <c r="G14" s="278"/>
      <c r="H14" s="278"/>
      <c r="I14" s="278"/>
      <c r="J14" s="278"/>
      <c r="K14" s="331"/>
    </row>
    <row r="15" ht="15" spans="1:11">
      <c r="A15" s="389" t="s">
        <v>99</v>
      </c>
      <c r="B15" s="390"/>
      <c r="C15" s="390"/>
      <c r="D15" s="390"/>
      <c r="E15" s="390"/>
      <c r="F15" s="390"/>
      <c r="G15" s="390"/>
      <c r="H15" s="390"/>
      <c r="I15" s="390"/>
      <c r="J15" s="390"/>
      <c r="K15" s="436"/>
    </row>
    <row r="16" ht="14.25" spans="1:11">
      <c r="A16" s="396" t="s">
        <v>100</v>
      </c>
      <c r="B16" s="393" t="s">
        <v>95</v>
      </c>
      <c r="C16" s="393" t="s">
        <v>96</v>
      </c>
      <c r="D16" s="397"/>
      <c r="E16" s="398" t="s">
        <v>101</v>
      </c>
      <c r="F16" s="393" t="s">
        <v>95</v>
      </c>
      <c r="G16" s="393" t="s">
        <v>96</v>
      </c>
      <c r="H16" s="399"/>
      <c r="I16" s="398" t="s">
        <v>102</v>
      </c>
      <c r="J16" s="393" t="s">
        <v>95</v>
      </c>
      <c r="K16" s="437" t="s">
        <v>96</v>
      </c>
    </row>
    <row r="17" customHeight="1" spans="1:22">
      <c r="A17" s="304" t="s">
        <v>103</v>
      </c>
      <c r="B17" s="157" t="s">
        <v>95</v>
      </c>
      <c r="C17" s="157" t="s">
        <v>96</v>
      </c>
      <c r="D17" s="400"/>
      <c r="E17" s="305" t="s">
        <v>104</v>
      </c>
      <c r="F17" s="157" t="s">
        <v>95</v>
      </c>
      <c r="G17" s="157" t="s">
        <v>96</v>
      </c>
      <c r="H17" s="401"/>
      <c r="I17" s="305" t="s">
        <v>105</v>
      </c>
      <c r="J17" s="157" t="s">
        <v>95</v>
      </c>
      <c r="K17" s="158" t="s">
        <v>96</v>
      </c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</row>
    <row r="18" ht="18" customHeight="1" spans="1:11">
      <c r="A18" s="402" t="s">
        <v>106</v>
      </c>
      <c r="B18" s="403"/>
      <c r="C18" s="403"/>
      <c r="D18" s="403"/>
      <c r="E18" s="403"/>
      <c r="F18" s="403"/>
      <c r="G18" s="403"/>
      <c r="H18" s="403"/>
      <c r="I18" s="403"/>
      <c r="J18" s="403"/>
      <c r="K18" s="439"/>
    </row>
    <row r="19" s="384" customFormat="1" ht="18" customHeight="1" spans="1:14">
      <c r="A19" s="389" t="s">
        <v>107</v>
      </c>
      <c r="B19" s="390"/>
      <c r="C19" s="390"/>
      <c r="D19" s="390"/>
      <c r="E19" s="390"/>
      <c r="F19" s="390"/>
      <c r="G19" s="390"/>
      <c r="H19" s="390"/>
      <c r="I19" s="390"/>
      <c r="J19" s="390"/>
      <c r="K19" s="436"/>
      <c r="N19" s="384">
        <f>5394+1418</f>
        <v>6812</v>
      </c>
    </row>
    <row r="20" customHeight="1" spans="1:14">
      <c r="A20" s="404" t="s">
        <v>108</v>
      </c>
      <c r="B20" s="405"/>
      <c r="C20" s="405"/>
      <c r="D20" s="405"/>
      <c r="E20" s="405"/>
      <c r="F20" s="405"/>
      <c r="G20" s="405"/>
      <c r="H20" s="405"/>
      <c r="I20" s="405"/>
      <c r="J20" s="405"/>
      <c r="K20" s="440"/>
      <c r="N20" s="252">
        <f>6812-900</f>
        <v>5912</v>
      </c>
    </row>
    <row r="21" ht="21.75" customHeight="1" spans="1:11">
      <c r="A21" s="406" t="s">
        <v>109</v>
      </c>
      <c r="B21" s="407"/>
      <c r="C21" s="408" t="s">
        <v>110</v>
      </c>
      <c r="D21" s="408" t="s">
        <v>111</v>
      </c>
      <c r="E21" s="408" t="s">
        <v>112</v>
      </c>
      <c r="F21" s="408" t="s">
        <v>113</v>
      </c>
      <c r="G21" s="408" t="s">
        <v>114</v>
      </c>
      <c r="H21" s="408" t="s">
        <v>115</v>
      </c>
      <c r="I21" s="407"/>
      <c r="J21" s="441"/>
      <c r="K21" s="336" t="s">
        <v>116</v>
      </c>
    </row>
    <row r="22" ht="23" customHeight="1" spans="1:11">
      <c r="A22" s="409" t="s">
        <v>117</v>
      </c>
      <c r="B22" s="410"/>
      <c r="C22" s="410" t="s">
        <v>95</v>
      </c>
      <c r="D22" s="410" t="s">
        <v>95</v>
      </c>
      <c r="E22" s="410" t="s">
        <v>95</v>
      </c>
      <c r="F22" s="410" t="s">
        <v>95</v>
      </c>
      <c r="G22" s="410" t="s">
        <v>95</v>
      </c>
      <c r="H22" s="410" t="s">
        <v>95</v>
      </c>
      <c r="I22" s="410"/>
      <c r="J22" s="410"/>
      <c r="K22" s="442"/>
    </row>
    <row r="23" ht="23" customHeight="1" spans="1:11">
      <c r="A23" s="409" t="s">
        <v>118</v>
      </c>
      <c r="B23" s="410"/>
      <c r="C23" s="410" t="s">
        <v>95</v>
      </c>
      <c r="D23" s="410" t="s">
        <v>95</v>
      </c>
      <c r="E23" s="410" t="s">
        <v>95</v>
      </c>
      <c r="F23" s="410" t="s">
        <v>95</v>
      </c>
      <c r="G23" s="410" t="s">
        <v>95</v>
      </c>
      <c r="H23" s="410" t="s">
        <v>95</v>
      </c>
      <c r="I23" s="410"/>
      <c r="J23" s="410"/>
      <c r="K23" s="442"/>
    </row>
    <row r="24" ht="23" customHeight="1" spans="1:11">
      <c r="A24" s="409" t="s">
        <v>119</v>
      </c>
      <c r="B24" s="410"/>
      <c r="C24" s="410" t="s">
        <v>95</v>
      </c>
      <c r="D24" s="410" t="s">
        <v>95</v>
      </c>
      <c r="E24" s="410" t="s">
        <v>95</v>
      </c>
      <c r="F24" s="410" t="s">
        <v>95</v>
      </c>
      <c r="G24" s="410" t="s">
        <v>95</v>
      </c>
      <c r="H24" s="410" t="s">
        <v>95</v>
      </c>
      <c r="I24" s="410"/>
      <c r="J24" s="410"/>
      <c r="K24" s="442"/>
    </row>
    <row r="25" ht="23" customHeight="1" spans="1:11">
      <c r="A25" s="411"/>
      <c r="B25" s="410"/>
      <c r="C25" s="410"/>
      <c r="D25" s="410"/>
      <c r="E25" s="410"/>
      <c r="F25" s="410"/>
      <c r="G25" s="410"/>
      <c r="H25" s="410"/>
      <c r="I25" s="410"/>
      <c r="J25" s="410"/>
      <c r="K25" s="442"/>
    </row>
    <row r="26" ht="23" customHeight="1" spans="1:11">
      <c r="A26" s="412"/>
      <c r="B26" s="413"/>
      <c r="C26" s="414"/>
      <c r="D26" s="414"/>
      <c r="E26" s="414"/>
      <c r="F26" s="414"/>
      <c r="G26" s="414"/>
      <c r="H26" s="414"/>
      <c r="I26" s="413"/>
      <c r="J26" s="413"/>
      <c r="K26" s="443"/>
    </row>
    <row r="27" ht="18" customHeight="1" spans="1:11">
      <c r="A27" s="415" t="s">
        <v>120</v>
      </c>
      <c r="B27" s="416"/>
      <c r="C27" s="416"/>
      <c r="D27" s="416"/>
      <c r="E27" s="416"/>
      <c r="F27" s="416"/>
      <c r="G27" s="416"/>
      <c r="H27" s="416"/>
      <c r="I27" s="416"/>
      <c r="J27" s="416"/>
      <c r="K27" s="444"/>
    </row>
    <row r="28" ht="18.75" customHeight="1" spans="1:11">
      <c r="A28" s="417"/>
      <c r="B28" s="418"/>
      <c r="C28" s="418"/>
      <c r="D28" s="418"/>
      <c r="E28" s="418"/>
      <c r="F28" s="418"/>
      <c r="G28" s="418"/>
      <c r="H28" s="418"/>
      <c r="I28" s="418"/>
      <c r="J28" s="418"/>
      <c r="K28" s="445"/>
    </row>
    <row r="29" ht="18.75" customHeight="1" spans="1:11">
      <c r="A29" s="419"/>
      <c r="B29" s="420"/>
      <c r="C29" s="420"/>
      <c r="D29" s="420"/>
      <c r="E29" s="420"/>
      <c r="F29" s="420"/>
      <c r="G29" s="420"/>
      <c r="H29" s="420"/>
      <c r="I29" s="420"/>
      <c r="J29" s="420"/>
      <c r="K29" s="446"/>
    </row>
    <row r="30" ht="18" customHeight="1" spans="1:11">
      <c r="A30" s="415" t="s">
        <v>121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44"/>
    </row>
    <row r="31" ht="14.25" spans="1:11">
      <c r="A31" s="421" t="s">
        <v>122</v>
      </c>
      <c r="B31" s="422"/>
      <c r="C31" s="422"/>
      <c r="D31" s="422"/>
      <c r="E31" s="422"/>
      <c r="F31" s="422"/>
      <c r="G31" s="422"/>
      <c r="H31" s="422"/>
      <c r="I31" s="422"/>
      <c r="J31" s="422"/>
      <c r="K31" s="447"/>
    </row>
    <row r="32" ht="15" spans="1:11">
      <c r="A32" s="165" t="s">
        <v>123</v>
      </c>
      <c r="B32" s="166"/>
      <c r="C32" s="157" t="s">
        <v>65</v>
      </c>
      <c r="D32" s="157" t="s">
        <v>66</v>
      </c>
      <c r="E32" s="423" t="s">
        <v>124</v>
      </c>
      <c r="F32" s="424"/>
      <c r="G32" s="424"/>
      <c r="H32" s="424"/>
      <c r="I32" s="424"/>
      <c r="J32" s="424"/>
      <c r="K32" s="448"/>
    </row>
    <row r="33" ht="15" spans="1:11">
      <c r="A33" s="425" t="s">
        <v>125</v>
      </c>
      <c r="B33" s="425"/>
      <c r="C33" s="425"/>
      <c r="D33" s="425"/>
      <c r="E33" s="425"/>
      <c r="F33" s="425"/>
      <c r="G33" s="425"/>
      <c r="H33" s="425"/>
      <c r="I33" s="425"/>
      <c r="J33" s="425"/>
      <c r="K33" s="425"/>
    </row>
    <row r="34" ht="21" customHeight="1" spans="1:11">
      <c r="A34" s="310" t="s">
        <v>126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41"/>
    </row>
    <row r="35" ht="21" customHeight="1" spans="1:11">
      <c r="A35" s="312" t="s">
        <v>127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42"/>
    </row>
    <row r="36" ht="21" customHeight="1" spans="1:11">
      <c r="A36" s="312" t="s">
        <v>128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42"/>
    </row>
    <row r="37" ht="21" customHeight="1" spans="1:11">
      <c r="A37" s="312" t="s">
        <v>129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42"/>
    </row>
    <row r="38" ht="21" customHeight="1" spans="1:11">
      <c r="A38" s="312"/>
      <c r="B38" s="313"/>
      <c r="C38" s="313"/>
      <c r="D38" s="313"/>
      <c r="E38" s="313"/>
      <c r="F38" s="313"/>
      <c r="G38" s="313"/>
      <c r="H38" s="313"/>
      <c r="I38" s="313"/>
      <c r="J38" s="313"/>
      <c r="K38" s="342"/>
    </row>
    <row r="39" ht="21" customHeight="1" spans="1:11">
      <c r="A39" s="312"/>
      <c r="B39" s="313"/>
      <c r="C39" s="313"/>
      <c r="D39" s="313"/>
      <c r="E39" s="313"/>
      <c r="F39" s="313"/>
      <c r="G39" s="313"/>
      <c r="H39" s="313"/>
      <c r="I39" s="313"/>
      <c r="J39" s="313"/>
      <c r="K39" s="342"/>
    </row>
    <row r="40" ht="21" customHeight="1" spans="1:11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42"/>
    </row>
    <row r="41" ht="15" spans="1:11">
      <c r="A41" s="307" t="s">
        <v>130</v>
      </c>
      <c r="B41" s="308"/>
      <c r="C41" s="308"/>
      <c r="D41" s="308"/>
      <c r="E41" s="308"/>
      <c r="F41" s="308"/>
      <c r="G41" s="308"/>
      <c r="H41" s="308"/>
      <c r="I41" s="308"/>
      <c r="J41" s="308"/>
      <c r="K41" s="340"/>
    </row>
    <row r="42" ht="15" spans="1:11">
      <c r="A42" s="389" t="s">
        <v>131</v>
      </c>
      <c r="B42" s="390"/>
      <c r="C42" s="390"/>
      <c r="D42" s="390"/>
      <c r="E42" s="390"/>
      <c r="F42" s="390"/>
      <c r="G42" s="390"/>
      <c r="H42" s="390"/>
      <c r="I42" s="390"/>
      <c r="J42" s="390"/>
      <c r="K42" s="436"/>
    </row>
    <row r="43" ht="14.25" spans="1:11">
      <c r="A43" s="396" t="s">
        <v>132</v>
      </c>
      <c r="B43" s="393" t="s">
        <v>95</v>
      </c>
      <c r="C43" s="393" t="s">
        <v>96</v>
      </c>
      <c r="D43" s="393" t="s">
        <v>88</v>
      </c>
      <c r="E43" s="398" t="s">
        <v>133</v>
      </c>
      <c r="F43" s="393" t="s">
        <v>95</v>
      </c>
      <c r="G43" s="393" t="s">
        <v>96</v>
      </c>
      <c r="H43" s="393" t="s">
        <v>88</v>
      </c>
      <c r="I43" s="398" t="s">
        <v>134</v>
      </c>
      <c r="J43" s="393" t="s">
        <v>95</v>
      </c>
      <c r="K43" s="437" t="s">
        <v>96</v>
      </c>
    </row>
    <row r="44" ht="14.25" spans="1:11">
      <c r="A44" s="304" t="s">
        <v>87</v>
      </c>
      <c r="B44" s="157" t="s">
        <v>95</v>
      </c>
      <c r="C44" s="157" t="s">
        <v>96</v>
      </c>
      <c r="D44" s="157" t="s">
        <v>88</v>
      </c>
      <c r="E44" s="305" t="s">
        <v>94</v>
      </c>
      <c r="F44" s="157" t="s">
        <v>95</v>
      </c>
      <c r="G44" s="157" t="s">
        <v>96</v>
      </c>
      <c r="H44" s="157" t="s">
        <v>88</v>
      </c>
      <c r="I44" s="305" t="s">
        <v>105</v>
      </c>
      <c r="J44" s="157" t="s">
        <v>95</v>
      </c>
      <c r="K44" s="158" t="s">
        <v>96</v>
      </c>
    </row>
    <row r="45" ht="15" spans="1:11">
      <c r="A45" s="277" t="s">
        <v>98</v>
      </c>
      <c r="B45" s="278"/>
      <c r="C45" s="278"/>
      <c r="D45" s="278"/>
      <c r="E45" s="278"/>
      <c r="F45" s="278"/>
      <c r="G45" s="278"/>
      <c r="H45" s="278"/>
      <c r="I45" s="278"/>
      <c r="J45" s="278"/>
      <c r="K45" s="331"/>
    </row>
    <row r="46" ht="15" spans="1:11">
      <c r="A46" s="425" t="s">
        <v>135</v>
      </c>
      <c r="B46" s="425"/>
      <c r="C46" s="425"/>
      <c r="D46" s="425"/>
      <c r="E46" s="425"/>
      <c r="F46" s="425"/>
      <c r="G46" s="425"/>
      <c r="H46" s="425"/>
      <c r="I46" s="425"/>
      <c r="J46" s="425"/>
      <c r="K46" s="425"/>
    </row>
    <row r="47" ht="15" spans="1:11">
      <c r="A47" s="310"/>
      <c r="B47" s="311"/>
      <c r="C47" s="311"/>
      <c r="D47" s="311"/>
      <c r="E47" s="311"/>
      <c r="F47" s="311"/>
      <c r="G47" s="311"/>
      <c r="H47" s="311"/>
      <c r="I47" s="311"/>
      <c r="J47" s="311"/>
      <c r="K47" s="341"/>
    </row>
    <row r="48" ht="15" spans="1:11">
      <c r="A48" s="426" t="s">
        <v>136</v>
      </c>
      <c r="B48" s="427" t="s">
        <v>137</v>
      </c>
      <c r="C48" s="427"/>
      <c r="D48" s="428" t="s">
        <v>138</v>
      </c>
      <c r="E48" s="429" t="s">
        <v>139</v>
      </c>
      <c r="F48" s="430" t="s">
        <v>140</v>
      </c>
      <c r="G48" s="431">
        <v>45810</v>
      </c>
      <c r="H48" s="432" t="s">
        <v>141</v>
      </c>
      <c r="I48" s="449"/>
      <c r="J48" s="450" t="s">
        <v>142</v>
      </c>
      <c r="K48" s="451"/>
    </row>
    <row r="49" ht="15" spans="1:11">
      <c r="A49" s="425" t="s">
        <v>143</v>
      </c>
      <c r="B49" s="425"/>
      <c r="C49" s="425"/>
      <c r="D49" s="425"/>
      <c r="E49" s="425"/>
      <c r="F49" s="425"/>
      <c r="G49" s="425"/>
      <c r="H49" s="425"/>
      <c r="I49" s="425"/>
      <c r="J49" s="425"/>
      <c r="K49" s="425"/>
    </row>
    <row r="50" ht="15" spans="1:11">
      <c r="A50" s="433" t="s">
        <v>144</v>
      </c>
      <c r="B50" s="434"/>
      <c r="C50" s="434"/>
      <c r="D50" s="434"/>
      <c r="E50" s="434"/>
      <c r="F50" s="434"/>
      <c r="G50" s="434"/>
      <c r="H50" s="434"/>
      <c r="I50" s="434"/>
      <c r="J50" s="434"/>
      <c r="K50" s="452"/>
    </row>
    <row r="51" ht="15" spans="1:11">
      <c r="A51" s="426" t="s">
        <v>136</v>
      </c>
      <c r="B51" s="427" t="s">
        <v>137</v>
      </c>
      <c r="C51" s="427"/>
      <c r="D51" s="428" t="s">
        <v>138</v>
      </c>
      <c r="E51" s="429" t="s">
        <v>139</v>
      </c>
      <c r="F51" s="430" t="s">
        <v>140</v>
      </c>
      <c r="G51" s="431">
        <v>45810</v>
      </c>
      <c r="H51" s="432" t="s">
        <v>141</v>
      </c>
      <c r="I51" s="449"/>
      <c r="J51" s="450" t="s">
        <v>142</v>
      </c>
      <c r="K51" s="4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A2" sqref="A2:P19"/>
    </sheetView>
  </sheetViews>
  <sheetFormatPr defaultColWidth="9" defaultRowHeight="14.25"/>
  <cols>
    <col min="1" max="1" width="15.625" style="89" customWidth="1"/>
    <col min="2" max="2" width="9" style="89" customWidth="1"/>
    <col min="3" max="4" width="8.5" style="90" customWidth="1"/>
    <col min="5" max="7" width="8.5" style="89" customWidth="1"/>
    <col min="8" max="8" width="7.7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16" width="9.75" style="348" customWidth="1"/>
    <col min="17" max="254" width="9" style="89"/>
    <col min="255" max="16384" width="9" style="92"/>
  </cols>
  <sheetData>
    <row r="1" s="89" customFormat="1" ht="29" customHeight="1" spans="1:257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361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  <c r="IW1" s="92"/>
    </row>
    <row r="2" s="89" customFormat="1" ht="20" customHeight="1" spans="1:257">
      <c r="A2" s="349" t="s">
        <v>61</v>
      </c>
      <c r="B2" s="350" t="str">
        <f>首期!B4</f>
        <v>TACCAN91209</v>
      </c>
      <c r="C2" s="351"/>
      <c r="D2" s="352"/>
      <c r="E2" s="353" t="s">
        <v>67</v>
      </c>
      <c r="F2" s="354" t="str">
        <f>首期!B5</f>
        <v>男式超轻套头抓绒服</v>
      </c>
      <c r="G2" s="354"/>
      <c r="H2" s="354"/>
      <c r="I2" s="362"/>
      <c r="J2" s="363" t="s">
        <v>57</v>
      </c>
      <c r="K2" s="364" t="s">
        <v>56</v>
      </c>
      <c r="L2" s="364"/>
      <c r="M2" s="364"/>
      <c r="N2" s="364"/>
      <c r="O2" s="365"/>
      <c r="P2" s="366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  <c r="IW2" s="92"/>
    </row>
    <row r="3" s="89" customFormat="1" spans="1:257">
      <c r="A3" s="355" t="s">
        <v>146</v>
      </c>
      <c r="B3" s="103" t="s">
        <v>147</v>
      </c>
      <c r="C3" s="104"/>
      <c r="D3" s="103"/>
      <c r="E3" s="103"/>
      <c r="F3" s="103"/>
      <c r="G3" s="103"/>
      <c r="H3" s="103"/>
      <c r="I3" s="134"/>
      <c r="J3" s="135"/>
      <c r="K3" s="135"/>
      <c r="L3" s="135"/>
      <c r="M3" s="135"/>
      <c r="N3" s="135"/>
      <c r="O3" s="367"/>
      <c r="P3" s="368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  <c r="IW3" s="92"/>
    </row>
    <row r="4" s="89" customFormat="1" ht="16.5" spans="1:257">
      <c r="A4" s="355"/>
      <c r="B4" s="105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6" t="s">
        <v>148</v>
      </c>
      <c r="H4" s="106" t="s">
        <v>149</v>
      </c>
      <c r="I4" s="134"/>
      <c r="J4" s="369"/>
      <c r="K4" s="370" t="s">
        <v>117</v>
      </c>
      <c r="L4" s="370" t="s">
        <v>150</v>
      </c>
      <c r="M4" s="370" t="s">
        <v>151</v>
      </c>
      <c r="N4" s="371"/>
      <c r="O4" s="371"/>
      <c r="P4" s="37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</row>
    <row r="5" s="89" customFormat="1" ht="16.5" spans="1:257">
      <c r="A5" s="355"/>
      <c r="B5" s="105" t="s">
        <v>152</v>
      </c>
      <c r="C5" s="106" t="s">
        <v>153</v>
      </c>
      <c r="D5" s="107" t="s">
        <v>154</v>
      </c>
      <c r="E5" s="106" t="s">
        <v>155</v>
      </c>
      <c r="F5" s="106" t="s">
        <v>156</v>
      </c>
      <c r="G5" s="106" t="s">
        <v>157</v>
      </c>
      <c r="H5" s="106" t="s">
        <v>158</v>
      </c>
      <c r="I5" s="373"/>
      <c r="J5" s="374"/>
      <c r="K5" s="375"/>
      <c r="L5" s="376" t="s">
        <v>111</v>
      </c>
      <c r="M5" s="376" t="s">
        <v>111</v>
      </c>
      <c r="N5" s="377"/>
      <c r="O5" s="375"/>
      <c r="P5" s="378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  <c r="IW5" s="92"/>
    </row>
    <row r="6" s="89" customFormat="1" ht="20" customHeight="1" spans="1:257">
      <c r="A6" s="356" t="s">
        <v>159</v>
      </c>
      <c r="B6" s="109">
        <f>C6-1</f>
        <v>67</v>
      </c>
      <c r="C6" s="109">
        <f>D6-2</f>
        <v>68</v>
      </c>
      <c r="D6" s="110">
        <v>70</v>
      </c>
      <c r="E6" s="109">
        <f>D6+2</f>
        <v>72</v>
      </c>
      <c r="F6" s="109">
        <f>E6+2</f>
        <v>74</v>
      </c>
      <c r="G6" s="109">
        <f>F6+1</f>
        <v>75</v>
      </c>
      <c r="H6" s="109">
        <f>G6+1</f>
        <v>76</v>
      </c>
      <c r="I6" s="373"/>
      <c r="J6" s="374"/>
      <c r="K6" s="374"/>
      <c r="L6" s="374" t="s">
        <v>160</v>
      </c>
      <c r="M6" s="374" t="s">
        <v>161</v>
      </c>
      <c r="N6" s="374"/>
      <c r="O6" s="374"/>
      <c r="P6" s="379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  <c r="IW6" s="92"/>
    </row>
    <row r="7" s="89" customFormat="1" ht="20" customHeight="1" spans="1:257">
      <c r="A7" s="357" t="s">
        <v>162</v>
      </c>
      <c r="B7" s="238">
        <f>C7</f>
        <v>20.5</v>
      </c>
      <c r="C7" s="238">
        <f>D7-1.5</f>
        <v>20.5</v>
      </c>
      <c r="D7" s="239">
        <v>22</v>
      </c>
      <c r="E7" s="238">
        <f>D7</f>
        <v>22</v>
      </c>
      <c r="F7" s="238">
        <f>E7+2</f>
        <v>24</v>
      </c>
      <c r="G7" s="238">
        <f>F7</f>
        <v>24</v>
      </c>
      <c r="H7" s="238">
        <f>G7+1</f>
        <v>25</v>
      </c>
      <c r="I7" s="373"/>
      <c r="J7" s="374"/>
      <c r="K7" s="374"/>
      <c r="L7" s="374" t="s">
        <v>160</v>
      </c>
      <c r="M7" s="374" t="s">
        <v>160</v>
      </c>
      <c r="N7" s="374"/>
      <c r="O7" s="374"/>
      <c r="P7" s="379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  <c r="IW7" s="92"/>
    </row>
    <row r="8" s="89" customFormat="1" ht="20" customHeight="1" spans="1:257">
      <c r="A8" s="236" t="s">
        <v>163</v>
      </c>
      <c r="B8" s="109">
        <f t="shared" ref="B8:B10" si="0">C8-4</f>
        <v>102</v>
      </c>
      <c r="C8" s="109">
        <f t="shared" ref="C8:C10" si="1">D8-4</f>
        <v>106</v>
      </c>
      <c r="D8" s="110">
        <v>110</v>
      </c>
      <c r="E8" s="109">
        <f t="shared" ref="E8:E10" si="2">D8+4</f>
        <v>114</v>
      </c>
      <c r="F8" s="109">
        <f>E8+4</f>
        <v>118</v>
      </c>
      <c r="G8" s="109">
        <f t="shared" ref="G8:G10" si="3">F8+6</f>
        <v>124</v>
      </c>
      <c r="H8" s="109">
        <f>G8+6</f>
        <v>130</v>
      </c>
      <c r="I8" s="373"/>
      <c r="J8" s="374"/>
      <c r="K8" s="374"/>
      <c r="L8" s="374" t="s">
        <v>164</v>
      </c>
      <c r="M8" s="374" t="s">
        <v>165</v>
      </c>
      <c r="N8" s="374"/>
      <c r="O8" s="374"/>
      <c r="P8" s="379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  <c r="IW8" s="92"/>
    </row>
    <row r="9" s="89" customFormat="1" ht="20" customHeight="1" spans="1:257">
      <c r="A9" s="236" t="s">
        <v>166</v>
      </c>
      <c r="B9" s="109">
        <f t="shared" si="0"/>
        <v>98</v>
      </c>
      <c r="C9" s="109">
        <f t="shared" si="1"/>
        <v>102</v>
      </c>
      <c r="D9" s="112" t="s">
        <v>167</v>
      </c>
      <c r="E9" s="109">
        <f t="shared" si="2"/>
        <v>110</v>
      </c>
      <c r="F9" s="109">
        <f>E9+5</f>
        <v>115</v>
      </c>
      <c r="G9" s="109">
        <f t="shared" si="3"/>
        <v>121</v>
      </c>
      <c r="H9" s="109">
        <f>G9+7</f>
        <v>128</v>
      </c>
      <c r="I9" s="373"/>
      <c r="J9" s="374"/>
      <c r="K9" s="374"/>
      <c r="L9" s="374" t="s">
        <v>164</v>
      </c>
      <c r="M9" s="374" t="s">
        <v>165</v>
      </c>
      <c r="N9" s="374"/>
      <c r="O9" s="374"/>
      <c r="P9" s="379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  <c r="IW9" s="92"/>
    </row>
    <row r="10" s="89" customFormat="1" ht="20" customHeight="1" spans="1:257">
      <c r="A10" s="236" t="s">
        <v>168</v>
      </c>
      <c r="B10" s="109">
        <f t="shared" si="0"/>
        <v>98</v>
      </c>
      <c r="C10" s="109">
        <f t="shared" si="1"/>
        <v>102</v>
      </c>
      <c r="D10" s="112" t="s">
        <v>167</v>
      </c>
      <c r="E10" s="109">
        <f t="shared" si="2"/>
        <v>110</v>
      </c>
      <c r="F10" s="109">
        <f>E10+5</f>
        <v>115</v>
      </c>
      <c r="G10" s="109">
        <f t="shared" si="3"/>
        <v>121</v>
      </c>
      <c r="H10" s="109">
        <f>G10+7</f>
        <v>128</v>
      </c>
      <c r="I10" s="373"/>
      <c r="J10" s="374"/>
      <c r="K10" s="374"/>
      <c r="L10" s="374" t="s">
        <v>164</v>
      </c>
      <c r="M10" s="374" t="s">
        <v>165</v>
      </c>
      <c r="N10" s="374"/>
      <c r="O10" s="374"/>
      <c r="P10" s="379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92"/>
    </row>
    <row r="11" s="89" customFormat="1" ht="20" customHeight="1" spans="1:257">
      <c r="A11" s="236" t="s">
        <v>169</v>
      </c>
      <c r="B11" s="109">
        <f>C11-1.2</f>
        <v>43.6</v>
      </c>
      <c r="C11" s="109">
        <f>D11-1.2</f>
        <v>44.8</v>
      </c>
      <c r="D11" s="112" t="s">
        <v>170</v>
      </c>
      <c r="E11" s="109">
        <f>D11+1.2</f>
        <v>47.2</v>
      </c>
      <c r="F11" s="109">
        <f>E11+1.2</f>
        <v>48.4</v>
      </c>
      <c r="G11" s="109">
        <f>F11+1.4</f>
        <v>49.8</v>
      </c>
      <c r="H11" s="109">
        <f>G11+1.4</f>
        <v>51.2</v>
      </c>
      <c r="I11" s="373"/>
      <c r="J11" s="374"/>
      <c r="K11" s="374"/>
      <c r="L11" s="374" t="s">
        <v>171</v>
      </c>
      <c r="M11" s="374" t="s">
        <v>172</v>
      </c>
      <c r="N11" s="374"/>
      <c r="O11" s="374"/>
      <c r="P11" s="379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</row>
    <row r="12" s="89" customFormat="1" ht="20" customHeight="1" spans="1:257">
      <c r="A12" s="236" t="s">
        <v>173</v>
      </c>
      <c r="B12" s="109">
        <f>C12-0.6</f>
        <v>60.7</v>
      </c>
      <c r="C12" s="109">
        <f>D12-1.2</f>
        <v>61.3</v>
      </c>
      <c r="D12" s="112" t="s">
        <v>174</v>
      </c>
      <c r="E12" s="109">
        <f>D12+1.2</f>
        <v>63.7</v>
      </c>
      <c r="F12" s="109">
        <f>E12+1.2</f>
        <v>64.9</v>
      </c>
      <c r="G12" s="109">
        <f>F12+0.6</f>
        <v>65.5</v>
      </c>
      <c r="H12" s="109">
        <f>G12+0.6</f>
        <v>66.1</v>
      </c>
      <c r="I12" s="373"/>
      <c r="J12" s="374"/>
      <c r="K12" s="374"/>
      <c r="L12" s="374" t="s">
        <v>175</v>
      </c>
      <c r="M12" s="374" t="s">
        <v>176</v>
      </c>
      <c r="N12" s="374"/>
      <c r="O12" s="374"/>
      <c r="P12" s="379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  <c r="IW12" s="92"/>
    </row>
    <row r="13" s="89" customFormat="1" ht="20" customHeight="1" spans="1:257">
      <c r="A13" s="236" t="s">
        <v>177</v>
      </c>
      <c r="B13" s="109">
        <f>C13-0.7</f>
        <v>18.1</v>
      </c>
      <c r="C13" s="109">
        <f>D13-0.7</f>
        <v>18.8</v>
      </c>
      <c r="D13" s="112" t="s">
        <v>178</v>
      </c>
      <c r="E13" s="109">
        <f>D13+0.7</f>
        <v>20.2</v>
      </c>
      <c r="F13" s="109">
        <f>E13+0.7</f>
        <v>20.9</v>
      </c>
      <c r="G13" s="109">
        <f>F13+0.95</f>
        <v>21.85</v>
      </c>
      <c r="H13" s="109">
        <f>G13+0.95</f>
        <v>22.8</v>
      </c>
      <c r="I13" s="373"/>
      <c r="J13" s="374"/>
      <c r="K13" s="374"/>
      <c r="L13" s="374" t="s">
        <v>171</v>
      </c>
      <c r="M13" s="374" t="s">
        <v>172</v>
      </c>
      <c r="N13" s="374"/>
      <c r="O13" s="374"/>
      <c r="P13" s="379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  <c r="IW13" s="92"/>
    </row>
    <row r="14" s="89" customFormat="1" ht="20" customHeight="1" spans="1:257">
      <c r="A14" s="241" t="s">
        <v>179</v>
      </c>
      <c r="B14" s="114">
        <f>C14-0.6</f>
        <v>14.3</v>
      </c>
      <c r="C14" s="114">
        <f>D14-0.6</f>
        <v>14.9</v>
      </c>
      <c r="D14" s="115">
        <v>15.5</v>
      </c>
      <c r="E14" s="114">
        <f>D14+0.6</f>
        <v>16.1</v>
      </c>
      <c r="F14" s="114">
        <f>E14+0.6</f>
        <v>16.7</v>
      </c>
      <c r="G14" s="114">
        <f>F14+0.95</f>
        <v>17.65</v>
      </c>
      <c r="H14" s="114">
        <f>G14+0.95</f>
        <v>18.6</v>
      </c>
      <c r="I14" s="373"/>
      <c r="J14" s="374"/>
      <c r="K14" s="374"/>
      <c r="L14" s="374" t="s">
        <v>180</v>
      </c>
      <c r="M14" s="374" t="s">
        <v>171</v>
      </c>
      <c r="N14" s="374"/>
      <c r="O14" s="374"/>
      <c r="P14" s="379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</row>
    <row r="15" s="89" customFormat="1" ht="20" customHeight="1" spans="1:257">
      <c r="A15" s="241" t="s">
        <v>181</v>
      </c>
      <c r="B15" s="114">
        <f>C15-0.4</f>
        <v>11.2</v>
      </c>
      <c r="C15" s="114">
        <f>D15-0.4</f>
        <v>11.6</v>
      </c>
      <c r="D15" s="115">
        <v>12</v>
      </c>
      <c r="E15" s="114">
        <f>D15+0.4</f>
        <v>12.4</v>
      </c>
      <c r="F15" s="114">
        <f>E15+0.4</f>
        <v>12.8</v>
      </c>
      <c r="G15" s="114">
        <f>F15+0.6</f>
        <v>13.4</v>
      </c>
      <c r="H15" s="114">
        <f>G15+0.6</f>
        <v>14</v>
      </c>
      <c r="I15" s="373"/>
      <c r="J15" s="374"/>
      <c r="K15" s="374"/>
      <c r="L15" s="374" t="s">
        <v>160</v>
      </c>
      <c r="M15" s="374" t="s">
        <v>180</v>
      </c>
      <c r="N15" s="374"/>
      <c r="O15" s="374"/>
      <c r="P15" s="379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  <c r="IW15" s="92"/>
    </row>
    <row r="16" s="89" customFormat="1" ht="20" customHeight="1" spans="1:257">
      <c r="A16" s="236" t="s">
        <v>182</v>
      </c>
      <c r="B16" s="109">
        <f>C16-1</f>
        <v>44</v>
      </c>
      <c r="C16" s="109">
        <f>D16-1</f>
        <v>45</v>
      </c>
      <c r="D16" s="110">
        <v>46</v>
      </c>
      <c r="E16" s="109">
        <f>D16+1</f>
        <v>47</v>
      </c>
      <c r="F16" s="109">
        <f>E16+1</f>
        <v>48</v>
      </c>
      <c r="G16" s="109">
        <f>F16+1.5</f>
        <v>49.5</v>
      </c>
      <c r="H16" s="109">
        <f>G16+1.5</f>
        <v>51</v>
      </c>
      <c r="I16" s="373"/>
      <c r="J16" s="374"/>
      <c r="K16" s="374"/>
      <c r="L16" s="374" t="s">
        <v>171</v>
      </c>
      <c r="M16" s="374" t="s">
        <v>176</v>
      </c>
      <c r="N16" s="374"/>
      <c r="O16" s="374"/>
      <c r="P16" s="379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</row>
    <row r="17" s="89" customFormat="1" ht="20" customHeight="1" spans="1:257">
      <c r="A17" s="236" t="s">
        <v>183</v>
      </c>
      <c r="B17" s="109">
        <f>C17-1</f>
        <v>46</v>
      </c>
      <c r="C17" s="109">
        <f>D17-1</f>
        <v>47</v>
      </c>
      <c r="D17" s="110">
        <v>48</v>
      </c>
      <c r="E17" s="109">
        <f>D17+1</f>
        <v>49</v>
      </c>
      <c r="F17" s="109">
        <f>E17+1</f>
        <v>50</v>
      </c>
      <c r="G17" s="109">
        <f>F17+1.5</f>
        <v>51.5</v>
      </c>
      <c r="H17" s="109">
        <f>G17+1.5</f>
        <v>53</v>
      </c>
      <c r="I17" s="373"/>
      <c r="J17" s="374"/>
      <c r="K17" s="374"/>
      <c r="L17" s="374" t="s">
        <v>184</v>
      </c>
      <c r="M17" s="374" t="s">
        <v>160</v>
      </c>
      <c r="N17" s="374"/>
      <c r="O17" s="374"/>
      <c r="P17" s="379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</row>
    <row r="18" s="89" customFormat="1" ht="20" customHeight="1" spans="1:257">
      <c r="A18" s="236" t="s">
        <v>185</v>
      </c>
      <c r="B18" s="109">
        <f>D18</f>
        <v>4</v>
      </c>
      <c r="C18" s="109">
        <f>D18</f>
        <v>4</v>
      </c>
      <c r="D18" s="110">
        <v>4</v>
      </c>
      <c r="E18" s="109">
        <f>D18</f>
        <v>4</v>
      </c>
      <c r="F18" s="109">
        <f>D18</f>
        <v>4</v>
      </c>
      <c r="G18" s="109">
        <f>D18</f>
        <v>4</v>
      </c>
      <c r="H18" s="109">
        <f>D18</f>
        <v>4</v>
      </c>
      <c r="I18" s="373"/>
      <c r="J18" s="374"/>
      <c r="K18" s="374"/>
      <c r="L18" s="374"/>
      <c r="M18" s="374"/>
      <c r="N18" s="374"/>
      <c r="O18" s="374"/>
      <c r="P18" s="379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</row>
    <row r="19" s="89" customFormat="1" ht="20" customHeight="1" spans="1:257">
      <c r="A19" s="358"/>
      <c r="B19" s="359"/>
      <c r="C19" s="359"/>
      <c r="D19" s="359"/>
      <c r="E19" s="360"/>
      <c r="F19" s="359"/>
      <c r="G19" s="359"/>
      <c r="H19" s="359"/>
      <c r="I19" s="380"/>
      <c r="J19" s="381"/>
      <c r="K19" s="381"/>
      <c r="L19" s="382"/>
      <c r="M19" s="381"/>
      <c r="N19" s="381"/>
      <c r="O19" s="382"/>
      <c r="P19" s="383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  <c r="IW19" s="92"/>
    </row>
    <row r="20" s="89" customFormat="1" ht="17.25" spans="1:257">
      <c r="A20" s="125"/>
      <c r="B20" s="125"/>
      <c r="C20" s="126"/>
      <c r="D20" s="126"/>
      <c r="E20" s="127"/>
      <c r="F20" s="126"/>
      <c r="G20" s="126"/>
      <c r="H20" s="126"/>
      <c r="P20" s="361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  <c r="IW20" s="92"/>
    </row>
    <row r="21" s="89" customFormat="1" spans="1:257">
      <c r="A21" s="128" t="s">
        <v>186</v>
      </c>
      <c r="B21" s="128"/>
      <c r="C21" s="129"/>
      <c r="D21" s="129"/>
      <c r="P21" s="361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  <c r="IW21" s="92"/>
    </row>
    <row r="22" s="89" customFormat="1" spans="3:257">
      <c r="C22" s="90"/>
      <c r="D22" s="90"/>
      <c r="J22" s="146" t="s">
        <v>187</v>
      </c>
      <c r="K22" s="147">
        <v>45810</v>
      </c>
      <c r="L22" s="146" t="s">
        <v>188</v>
      </c>
      <c r="M22" s="146" t="s">
        <v>139</v>
      </c>
      <c r="N22" s="146" t="s">
        <v>189</v>
      </c>
      <c r="O22" s="89" t="s">
        <v>142</v>
      </c>
      <c r="P22" s="361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  <c r="IW22" s="92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0" workbookViewId="0">
      <selection activeCell="E52" sqref="E52:G52"/>
    </sheetView>
  </sheetViews>
  <sheetFormatPr defaultColWidth="10" defaultRowHeight="16.5" customHeight="1"/>
  <cols>
    <col min="1" max="1" width="10.875" style="252" customWidth="1"/>
    <col min="2" max="16384" width="10" style="252"/>
  </cols>
  <sheetData>
    <row r="1" ht="22.5" customHeight="1" spans="1:11">
      <c r="A1" s="151" t="s">
        <v>190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7.25" customHeight="1" spans="1:11">
      <c r="A2" s="253" t="s">
        <v>53</v>
      </c>
      <c r="B2" s="254" t="s">
        <v>54</v>
      </c>
      <c r="C2" s="254"/>
      <c r="D2" s="255" t="s">
        <v>55</v>
      </c>
      <c r="E2" s="255"/>
      <c r="F2" s="254" t="s">
        <v>56</v>
      </c>
      <c r="G2" s="254"/>
      <c r="H2" s="256" t="s">
        <v>57</v>
      </c>
      <c r="I2" s="327" t="s">
        <v>56</v>
      </c>
      <c r="J2" s="327"/>
      <c r="K2" s="328"/>
    </row>
    <row r="3" customHeight="1" spans="1:11">
      <c r="A3" s="257" t="s">
        <v>58</v>
      </c>
      <c r="B3" s="258"/>
      <c r="C3" s="259"/>
      <c r="D3" s="260" t="s">
        <v>59</v>
      </c>
      <c r="E3" s="261"/>
      <c r="F3" s="261"/>
      <c r="G3" s="262"/>
      <c r="H3" s="260" t="s">
        <v>60</v>
      </c>
      <c r="I3" s="261"/>
      <c r="J3" s="261"/>
      <c r="K3" s="262"/>
    </row>
    <row r="4" customHeight="1" spans="1:11">
      <c r="A4" s="263" t="s">
        <v>61</v>
      </c>
      <c r="B4" s="157" t="s">
        <v>62</v>
      </c>
      <c r="C4" s="158"/>
      <c r="D4" s="263" t="s">
        <v>63</v>
      </c>
      <c r="E4" s="264"/>
      <c r="F4" s="265">
        <v>45866</v>
      </c>
      <c r="G4" s="266"/>
      <c r="H4" s="263" t="s">
        <v>64</v>
      </c>
      <c r="I4" s="264"/>
      <c r="J4" s="157" t="s">
        <v>65</v>
      </c>
      <c r="K4" s="158" t="s">
        <v>66</v>
      </c>
    </row>
    <row r="5" customHeight="1" spans="1:11">
      <c r="A5" s="267" t="s">
        <v>67</v>
      </c>
      <c r="B5" s="157" t="s">
        <v>68</v>
      </c>
      <c r="C5" s="158"/>
      <c r="D5" s="263" t="s">
        <v>69</v>
      </c>
      <c r="E5" s="264"/>
      <c r="F5" s="265">
        <v>45800</v>
      </c>
      <c r="G5" s="266"/>
      <c r="H5" s="263" t="s">
        <v>70</v>
      </c>
      <c r="I5" s="264"/>
      <c r="J5" s="157" t="s">
        <v>65</v>
      </c>
      <c r="K5" s="158" t="s">
        <v>66</v>
      </c>
    </row>
    <row r="6" customHeight="1" spans="1:11">
      <c r="A6" s="263" t="s">
        <v>71</v>
      </c>
      <c r="B6" s="268" t="s">
        <v>72</v>
      </c>
      <c r="C6" s="269">
        <v>6</v>
      </c>
      <c r="D6" s="267" t="s">
        <v>73</v>
      </c>
      <c r="E6" s="270"/>
      <c r="F6" s="265">
        <v>45848</v>
      </c>
      <c r="G6" s="266"/>
      <c r="H6" s="263" t="s">
        <v>74</v>
      </c>
      <c r="I6" s="264"/>
      <c r="J6" s="157" t="s">
        <v>65</v>
      </c>
      <c r="K6" s="158" t="s">
        <v>66</v>
      </c>
    </row>
    <row r="7" customHeight="1" spans="1:11">
      <c r="A7" s="263" t="s">
        <v>75</v>
      </c>
      <c r="B7" s="271">
        <v>37122</v>
      </c>
      <c r="C7" s="272"/>
      <c r="D7" s="267" t="s">
        <v>76</v>
      </c>
      <c r="E7" s="273"/>
      <c r="F7" s="265">
        <v>45853</v>
      </c>
      <c r="G7" s="266"/>
      <c r="H7" s="263" t="s">
        <v>77</v>
      </c>
      <c r="I7" s="264"/>
      <c r="J7" s="157" t="s">
        <v>65</v>
      </c>
      <c r="K7" s="158" t="s">
        <v>66</v>
      </c>
    </row>
    <row r="8" customHeight="1" spans="1:16">
      <c r="A8" s="274" t="s">
        <v>78</v>
      </c>
      <c r="B8" s="275" t="s">
        <v>79</v>
      </c>
      <c r="C8" s="276"/>
      <c r="D8" s="277" t="s">
        <v>80</v>
      </c>
      <c r="E8" s="278"/>
      <c r="F8" s="279">
        <v>45858</v>
      </c>
      <c r="G8" s="280"/>
      <c r="H8" s="277" t="s">
        <v>81</v>
      </c>
      <c r="I8" s="278"/>
      <c r="J8" s="297" t="s">
        <v>65</v>
      </c>
      <c r="K8" s="329" t="s">
        <v>66</v>
      </c>
      <c r="P8" s="210" t="s">
        <v>191</v>
      </c>
    </row>
    <row r="9" customHeight="1" spans="1:11">
      <c r="A9" s="281" t="s">
        <v>192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customHeight="1" spans="1:11">
      <c r="A10" s="282" t="s">
        <v>84</v>
      </c>
      <c r="B10" s="283" t="s">
        <v>85</v>
      </c>
      <c r="C10" s="284" t="s">
        <v>86</v>
      </c>
      <c r="D10" s="285"/>
      <c r="E10" s="286" t="s">
        <v>89</v>
      </c>
      <c r="F10" s="283" t="s">
        <v>85</v>
      </c>
      <c r="G10" s="284" t="s">
        <v>86</v>
      </c>
      <c r="H10" s="283"/>
      <c r="I10" s="286" t="s">
        <v>87</v>
      </c>
      <c r="J10" s="283" t="s">
        <v>85</v>
      </c>
      <c r="K10" s="330" t="s">
        <v>86</v>
      </c>
    </row>
    <row r="11" customHeight="1" spans="1:11">
      <c r="A11" s="267" t="s">
        <v>90</v>
      </c>
      <c r="B11" s="287" t="s">
        <v>85</v>
      </c>
      <c r="C11" s="157" t="s">
        <v>86</v>
      </c>
      <c r="D11" s="273"/>
      <c r="E11" s="270" t="s">
        <v>92</v>
      </c>
      <c r="F11" s="287" t="s">
        <v>85</v>
      </c>
      <c r="G11" s="157" t="s">
        <v>86</v>
      </c>
      <c r="H11" s="287"/>
      <c r="I11" s="270" t="s">
        <v>97</v>
      </c>
      <c r="J11" s="287" t="s">
        <v>85</v>
      </c>
      <c r="K11" s="158" t="s">
        <v>86</v>
      </c>
    </row>
    <row r="12" customHeight="1" spans="1:11">
      <c r="A12" s="277" t="s">
        <v>124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331"/>
    </row>
    <row r="13" customHeight="1" spans="1:11">
      <c r="A13" s="288" t="s">
        <v>193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customHeight="1" spans="1:11">
      <c r="A14" s="289" t="s">
        <v>194</v>
      </c>
      <c r="B14" s="290"/>
      <c r="C14" s="290"/>
      <c r="D14" s="290"/>
      <c r="E14" s="290"/>
      <c r="F14" s="290"/>
      <c r="G14" s="290"/>
      <c r="H14" s="291"/>
      <c r="I14" s="332"/>
      <c r="J14" s="332"/>
      <c r="K14" s="333"/>
    </row>
    <row r="15" customHeight="1" spans="1:11">
      <c r="A15" s="292"/>
      <c r="B15" s="293"/>
      <c r="C15" s="293"/>
      <c r="D15" s="294"/>
      <c r="E15" s="295"/>
      <c r="F15" s="293"/>
      <c r="G15" s="293"/>
      <c r="H15" s="294"/>
      <c r="I15" s="334"/>
      <c r="J15" s="335"/>
      <c r="K15" s="336"/>
    </row>
    <row r="16" customHeight="1" spans="1:11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329"/>
    </row>
    <row r="17" customHeight="1" spans="1:11">
      <c r="A17" s="288" t="s">
        <v>195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</row>
    <row r="18" customHeight="1" spans="1:11">
      <c r="A18" s="298" t="s">
        <v>196</v>
      </c>
      <c r="B18" s="299"/>
      <c r="C18" s="299"/>
      <c r="D18" s="299"/>
      <c r="E18" s="299"/>
      <c r="F18" s="299"/>
      <c r="G18" s="299"/>
      <c r="H18" s="299"/>
      <c r="I18" s="332"/>
      <c r="J18" s="332"/>
      <c r="K18" s="333"/>
    </row>
    <row r="19" customHeight="1" spans="1:11">
      <c r="A19" s="292"/>
      <c r="B19" s="293"/>
      <c r="C19" s="293"/>
      <c r="D19" s="294"/>
      <c r="E19" s="295"/>
      <c r="F19" s="293"/>
      <c r="G19" s="293"/>
      <c r="H19" s="294"/>
      <c r="I19" s="334"/>
      <c r="J19" s="335"/>
      <c r="K19" s="336"/>
    </row>
    <row r="20" customHeight="1" spans="1:11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329"/>
    </row>
    <row r="21" customHeight="1" spans="1:11">
      <c r="A21" s="300" t="s">
        <v>121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customHeight="1" spans="1:11">
      <c r="A22" s="152" t="s">
        <v>122</v>
      </c>
      <c r="B22" s="186"/>
      <c r="C22" s="186"/>
      <c r="D22" s="186"/>
      <c r="E22" s="186"/>
      <c r="F22" s="186"/>
      <c r="G22" s="186"/>
      <c r="H22" s="186"/>
      <c r="I22" s="186"/>
      <c r="J22" s="186"/>
      <c r="K22" s="214"/>
    </row>
    <row r="23" customHeight="1" spans="1:11">
      <c r="A23" s="165" t="s">
        <v>123</v>
      </c>
      <c r="B23" s="166"/>
      <c r="C23" s="157" t="s">
        <v>65</v>
      </c>
      <c r="D23" s="157" t="s">
        <v>66</v>
      </c>
      <c r="E23" s="164"/>
      <c r="F23" s="164"/>
      <c r="G23" s="164"/>
      <c r="H23" s="164"/>
      <c r="I23" s="164"/>
      <c r="J23" s="164"/>
      <c r="K23" s="207"/>
    </row>
    <row r="24" customHeight="1" spans="1:11">
      <c r="A24" s="301" t="s">
        <v>197</v>
      </c>
      <c r="B24" s="160"/>
      <c r="C24" s="160"/>
      <c r="D24" s="160"/>
      <c r="E24" s="160"/>
      <c r="F24" s="160"/>
      <c r="G24" s="160"/>
      <c r="H24" s="160"/>
      <c r="I24" s="160"/>
      <c r="J24" s="160"/>
      <c r="K24" s="337"/>
    </row>
    <row r="25" customHeight="1" spans="1:11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38"/>
    </row>
    <row r="26" customHeight="1" spans="1:11">
      <c r="A26" s="281" t="s">
        <v>131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customHeight="1" spans="1:11">
      <c r="A27" s="257" t="s">
        <v>132</v>
      </c>
      <c r="B27" s="284" t="s">
        <v>95</v>
      </c>
      <c r="C27" s="284" t="s">
        <v>96</v>
      </c>
      <c r="D27" s="284" t="s">
        <v>88</v>
      </c>
      <c r="E27" s="258" t="s">
        <v>133</v>
      </c>
      <c r="F27" s="284" t="s">
        <v>95</v>
      </c>
      <c r="G27" s="284" t="s">
        <v>96</v>
      </c>
      <c r="H27" s="284" t="s">
        <v>88</v>
      </c>
      <c r="I27" s="258" t="s">
        <v>134</v>
      </c>
      <c r="J27" s="284" t="s">
        <v>95</v>
      </c>
      <c r="K27" s="330" t="s">
        <v>96</v>
      </c>
    </row>
    <row r="28" customHeight="1" spans="1:11">
      <c r="A28" s="304" t="s">
        <v>87</v>
      </c>
      <c r="B28" s="157" t="s">
        <v>95</v>
      </c>
      <c r="C28" s="157" t="s">
        <v>96</v>
      </c>
      <c r="D28" s="157" t="s">
        <v>88</v>
      </c>
      <c r="E28" s="305" t="s">
        <v>94</v>
      </c>
      <c r="F28" s="157" t="s">
        <v>95</v>
      </c>
      <c r="G28" s="157" t="s">
        <v>96</v>
      </c>
      <c r="H28" s="157" t="s">
        <v>88</v>
      </c>
      <c r="I28" s="305" t="s">
        <v>105</v>
      </c>
      <c r="J28" s="157" t="s">
        <v>95</v>
      </c>
      <c r="K28" s="158" t="s">
        <v>96</v>
      </c>
    </row>
    <row r="29" customHeight="1" spans="1:11">
      <c r="A29" s="263" t="s">
        <v>98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39"/>
    </row>
    <row r="30" customHeight="1" spans="1:11">
      <c r="A30" s="307"/>
      <c r="B30" s="308"/>
      <c r="C30" s="308"/>
      <c r="D30" s="308"/>
      <c r="E30" s="308"/>
      <c r="F30" s="308"/>
      <c r="G30" s="308"/>
      <c r="H30" s="308"/>
      <c r="I30" s="308"/>
      <c r="J30" s="308"/>
      <c r="K30" s="340"/>
    </row>
    <row r="31" customHeight="1" spans="1:11">
      <c r="A31" s="309" t="s">
        <v>198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</row>
    <row r="32" ht="21" customHeight="1" spans="1:11">
      <c r="A32" s="310" t="s">
        <v>126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41"/>
    </row>
    <row r="33" ht="21" customHeight="1" spans="1:11">
      <c r="A33" s="312" t="s">
        <v>127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42"/>
    </row>
    <row r="34" ht="21" customHeight="1" spans="1:11">
      <c r="A34" s="312" t="s">
        <v>128</v>
      </c>
      <c r="B34" s="313"/>
      <c r="C34" s="313"/>
      <c r="D34" s="313"/>
      <c r="E34" s="313"/>
      <c r="F34" s="313"/>
      <c r="G34" s="313"/>
      <c r="H34" s="313"/>
      <c r="I34" s="313"/>
      <c r="J34" s="313"/>
      <c r="K34" s="342"/>
    </row>
    <row r="35" ht="21" customHeight="1" spans="1:11">
      <c r="A35" s="312" t="s">
        <v>129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42"/>
    </row>
    <row r="36" ht="21" customHeight="1" spans="1:11">
      <c r="A36" s="312"/>
      <c r="B36" s="313"/>
      <c r="C36" s="313"/>
      <c r="D36" s="313"/>
      <c r="E36" s="313"/>
      <c r="F36" s="313"/>
      <c r="G36" s="313"/>
      <c r="H36" s="313"/>
      <c r="I36" s="313"/>
      <c r="J36" s="313"/>
      <c r="K36" s="342"/>
    </row>
    <row r="37" ht="21" customHeight="1" spans="1:11">
      <c r="A37" s="312"/>
      <c r="B37" s="313"/>
      <c r="C37" s="313"/>
      <c r="D37" s="313"/>
      <c r="E37" s="313"/>
      <c r="F37" s="313"/>
      <c r="G37" s="313"/>
      <c r="H37" s="313"/>
      <c r="I37" s="313"/>
      <c r="J37" s="313"/>
      <c r="K37" s="342"/>
    </row>
    <row r="38" ht="21" customHeight="1" spans="1:11">
      <c r="A38" s="312"/>
      <c r="B38" s="313"/>
      <c r="C38" s="313"/>
      <c r="D38" s="313"/>
      <c r="E38" s="313"/>
      <c r="F38" s="313"/>
      <c r="G38" s="313"/>
      <c r="H38" s="313"/>
      <c r="I38" s="313"/>
      <c r="J38" s="313"/>
      <c r="K38" s="342"/>
    </row>
    <row r="39" ht="21" customHeight="1" spans="1:11">
      <c r="A39" s="312"/>
      <c r="B39" s="313"/>
      <c r="C39" s="313"/>
      <c r="D39" s="313"/>
      <c r="E39" s="313"/>
      <c r="F39" s="313"/>
      <c r="G39" s="313"/>
      <c r="H39" s="313"/>
      <c r="I39" s="313"/>
      <c r="J39" s="313"/>
      <c r="K39" s="342"/>
    </row>
    <row r="40" ht="21" customHeight="1" spans="1:11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42"/>
    </row>
    <row r="41" ht="21" customHeight="1" spans="1:11">
      <c r="A41" s="312"/>
      <c r="B41" s="313"/>
      <c r="C41" s="313"/>
      <c r="D41" s="313"/>
      <c r="E41" s="313"/>
      <c r="F41" s="313"/>
      <c r="G41" s="313"/>
      <c r="H41" s="313"/>
      <c r="I41" s="313"/>
      <c r="J41" s="313"/>
      <c r="K41" s="342"/>
    </row>
    <row r="42" ht="21" customHeight="1" spans="1:11">
      <c r="A42" s="312"/>
      <c r="B42" s="313"/>
      <c r="C42" s="313"/>
      <c r="D42" s="313"/>
      <c r="E42" s="313"/>
      <c r="F42" s="313"/>
      <c r="G42" s="313"/>
      <c r="H42" s="313"/>
      <c r="I42" s="313"/>
      <c r="J42" s="313"/>
      <c r="K42" s="342"/>
    </row>
    <row r="43" ht="17.25" customHeight="1" spans="1:11">
      <c r="A43" s="307" t="s">
        <v>130</v>
      </c>
      <c r="B43" s="308"/>
      <c r="C43" s="308"/>
      <c r="D43" s="308"/>
      <c r="E43" s="308"/>
      <c r="F43" s="308"/>
      <c r="G43" s="308"/>
      <c r="H43" s="308"/>
      <c r="I43" s="308"/>
      <c r="J43" s="308"/>
      <c r="K43" s="340"/>
    </row>
    <row r="44" customHeight="1" spans="1:11">
      <c r="A44" s="309" t="s">
        <v>199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</row>
    <row r="45" ht="18" customHeight="1" spans="1:11">
      <c r="A45" s="314" t="s">
        <v>124</v>
      </c>
      <c r="B45" s="315"/>
      <c r="C45" s="315"/>
      <c r="D45" s="315"/>
      <c r="E45" s="315"/>
      <c r="F45" s="315"/>
      <c r="G45" s="315"/>
      <c r="H45" s="315"/>
      <c r="I45" s="315"/>
      <c r="J45" s="315"/>
      <c r="K45" s="343"/>
    </row>
    <row r="46" ht="18" customHeight="1" spans="1:11">
      <c r="A46" s="314" t="s">
        <v>200</v>
      </c>
      <c r="B46" s="315"/>
      <c r="C46" s="315"/>
      <c r="D46" s="315"/>
      <c r="E46" s="315"/>
      <c r="F46" s="315"/>
      <c r="G46" s="315"/>
      <c r="H46" s="315"/>
      <c r="I46" s="315"/>
      <c r="J46" s="315"/>
      <c r="K46" s="343"/>
    </row>
    <row r="47" ht="18" customHeight="1" spans="1:11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38"/>
    </row>
    <row r="48" ht="21" customHeight="1" spans="1:11">
      <c r="A48" s="316" t="s">
        <v>136</v>
      </c>
      <c r="B48" s="317" t="s">
        <v>137</v>
      </c>
      <c r="C48" s="317"/>
      <c r="D48" s="318" t="s">
        <v>138</v>
      </c>
      <c r="E48" s="318" t="s">
        <v>139</v>
      </c>
      <c r="F48" s="318" t="s">
        <v>140</v>
      </c>
      <c r="G48" s="319">
        <v>45824</v>
      </c>
      <c r="H48" s="320" t="s">
        <v>141</v>
      </c>
      <c r="I48" s="320"/>
      <c r="J48" s="317" t="s">
        <v>142</v>
      </c>
      <c r="K48" s="344"/>
    </row>
    <row r="49" customHeight="1" spans="1:11">
      <c r="A49" s="321" t="s">
        <v>143</v>
      </c>
      <c r="B49" s="322"/>
      <c r="C49" s="322"/>
      <c r="D49" s="322"/>
      <c r="E49" s="322"/>
      <c r="F49" s="322"/>
      <c r="G49" s="322"/>
      <c r="H49" s="322"/>
      <c r="I49" s="322"/>
      <c r="J49" s="322"/>
      <c r="K49" s="345"/>
    </row>
    <row r="50" customHeight="1" spans="1:11">
      <c r="A50" s="323"/>
      <c r="B50" s="324"/>
      <c r="C50" s="324"/>
      <c r="D50" s="324"/>
      <c r="E50" s="324"/>
      <c r="F50" s="324"/>
      <c r="G50" s="324"/>
      <c r="H50" s="324"/>
      <c r="I50" s="324"/>
      <c r="J50" s="324"/>
      <c r="K50" s="346"/>
    </row>
    <row r="51" customHeight="1" spans="1:11">
      <c r="A51" s="325"/>
      <c r="B51" s="326"/>
      <c r="C51" s="326"/>
      <c r="D51" s="326"/>
      <c r="E51" s="326"/>
      <c r="F51" s="326"/>
      <c r="G51" s="326"/>
      <c r="H51" s="326"/>
      <c r="I51" s="326"/>
      <c r="J51" s="326"/>
      <c r="K51" s="347"/>
    </row>
    <row r="52" ht="21" customHeight="1" spans="1:11">
      <c r="A52" s="316" t="s">
        <v>136</v>
      </c>
      <c r="B52" s="317" t="s">
        <v>137</v>
      </c>
      <c r="C52" s="317"/>
      <c r="D52" s="318" t="s">
        <v>138</v>
      </c>
      <c r="E52" s="318" t="s">
        <v>139</v>
      </c>
      <c r="F52" s="318" t="s">
        <v>140</v>
      </c>
      <c r="G52" s="319">
        <v>45824</v>
      </c>
      <c r="H52" s="320" t="s">
        <v>141</v>
      </c>
      <c r="I52" s="320"/>
      <c r="J52" s="317" t="s">
        <v>142</v>
      </c>
      <c r="K52" s="34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L28" sqref="L28"/>
    </sheetView>
  </sheetViews>
  <sheetFormatPr defaultColWidth="9" defaultRowHeight="14.25"/>
  <cols>
    <col min="1" max="1" width="13.625" style="89" customWidth="1"/>
    <col min="2" max="2" width="8.5" style="89" customWidth="1"/>
    <col min="3" max="3" width="8.5" style="90" customWidth="1"/>
    <col min="4" max="7" width="8.5" style="89" customWidth="1"/>
    <col min="8" max="8" width="10.125" style="89" customWidth="1"/>
    <col min="9" max="9" width="8" style="89" customWidth="1"/>
    <col min="10" max="14" width="12.625" style="89" customWidth="1"/>
    <col min="15" max="15" width="12.625" style="229" customWidth="1"/>
    <col min="16" max="247" width="9" style="89"/>
    <col min="248" max="16384" width="9" style="92"/>
  </cols>
  <sheetData>
    <row r="1" s="89" customFormat="1" ht="29" customHeight="1" spans="1:250">
      <c r="A1" s="93" t="s">
        <v>145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46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</row>
    <row r="2" s="89" customFormat="1" ht="20" customHeight="1" spans="1:250">
      <c r="A2" s="230" t="s">
        <v>61</v>
      </c>
      <c r="B2" s="231" t="str">
        <f>首期!B4</f>
        <v>TACCAN91209</v>
      </c>
      <c r="C2" s="232"/>
      <c r="D2" s="231"/>
      <c r="E2" s="233" t="s">
        <v>67</v>
      </c>
      <c r="F2" s="234" t="str">
        <f>首期!B5</f>
        <v>男式超轻套头抓绒服</v>
      </c>
      <c r="G2" s="234"/>
      <c r="H2" s="234"/>
      <c r="I2" s="134"/>
      <c r="J2" s="230" t="s">
        <v>57</v>
      </c>
      <c r="K2" s="247" t="s">
        <v>56</v>
      </c>
      <c r="L2" s="247"/>
      <c r="M2" s="247"/>
      <c r="N2" s="247"/>
      <c r="O2" s="247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</row>
    <row r="3" s="89" customFormat="1" spans="1:250">
      <c r="A3" s="235" t="s">
        <v>146</v>
      </c>
      <c r="B3" s="103" t="s">
        <v>147</v>
      </c>
      <c r="C3" s="104"/>
      <c r="D3" s="103"/>
      <c r="E3" s="103"/>
      <c r="F3" s="103"/>
      <c r="G3" s="103"/>
      <c r="H3" s="103"/>
      <c r="I3" s="134"/>
      <c r="J3" s="135"/>
      <c r="K3" s="135"/>
      <c r="L3" s="135"/>
      <c r="M3" s="135"/>
      <c r="N3" s="135"/>
      <c r="O3" s="135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</row>
    <row r="4" s="89" customFormat="1" ht="16.5" spans="1:250">
      <c r="A4" s="235"/>
      <c r="B4" s="106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6" t="s">
        <v>148</v>
      </c>
      <c r="H4" s="106" t="s">
        <v>149</v>
      </c>
      <c r="I4" s="134"/>
      <c r="J4" s="106" t="s">
        <v>110</v>
      </c>
      <c r="K4" s="106" t="s">
        <v>111</v>
      </c>
      <c r="L4" s="106" t="s">
        <v>112</v>
      </c>
      <c r="M4" s="106" t="s">
        <v>113</v>
      </c>
      <c r="N4" s="106" t="s">
        <v>114</v>
      </c>
      <c r="O4" s="106" t="s">
        <v>148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</row>
    <row r="5" s="89" customFormat="1" ht="20" customHeight="1" spans="1:250">
      <c r="A5" s="235"/>
      <c r="B5" s="106" t="s">
        <v>152</v>
      </c>
      <c r="C5" s="106" t="s">
        <v>153</v>
      </c>
      <c r="D5" s="107" t="s">
        <v>154</v>
      </c>
      <c r="E5" s="106" t="s">
        <v>155</v>
      </c>
      <c r="F5" s="106" t="s">
        <v>156</v>
      </c>
      <c r="G5" s="106" t="s">
        <v>157</v>
      </c>
      <c r="H5" s="106" t="s">
        <v>158</v>
      </c>
      <c r="I5" s="134"/>
      <c r="J5" s="139" t="s">
        <v>118</v>
      </c>
      <c r="K5" s="248" t="s">
        <v>117</v>
      </c>
      <c r="L5" s="248" t="s">
        <v>117</v>
      </c>
      <c r="M5" s="249" t="s">
        <v>119</v>
      </c>
      <c r="N5" s="244"/>
      <c r="O5" s="249" t="s">
        <v>119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</row>
    <row r="6" s="89" customFormat="1" ht="20" customHeight="1" spans="1:250">
      <c r="A6" s="236" t="s">
        <v>159</v>
      </c>
      <c r="B6" s="109">
        <f>C6-1</f>
        <v>67</v>
      </c>
      <c r="C6" s="109">
        <f>D6-2</f>
        <v>68</v>
      </c>
      <c r="D6" s="110">
        <v>70</v>
      </c>
      <c r="E6" s="109">
        <f>D6+2</f>
        <v>72</v>
      </c>
      <c r="F6" s="109">
        <f>E6+2</f>
        <v>74</v>
      </c>
      <c r="G6" s="109">
        <f>F6+1</f>
        <v>75</v>
      </c>
      <c r="H6" s="109">
        <f>G6+1</f>
        <v>76</v>
      </c>
      <c r="I6" s="134"/>
      <c r="J6" s="139" t="s">
        <v>201</v>
      </c>
      <c r="K6" s="139" t="s">
        <v>202</v>
      </c>
      <c r="L6" s="139" t="s">
        <v>203</v>
      </c>
      <c r="M6" s="139" t="s">
        <v>204</v>
      </c>
      <c r="N6" s="139"/>
      <c r="O6" s="139" t="s">
        <v>205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</row>
    <row r="7" s="89" customFormat="1" ht="20" customHeight="1" spans="1:250">
      <c r="A7" s="237" t="s">
        <v>162</v>
      </c>
      <c r="B7" s="238">
        <f>C7</f>
        <v>20.5</v>
      </c>
      <c r="C7" s="238">
        <f>D7-1.5</f>
        <v>20.5</v>
      </c>
      <c r="D7" s="239">
        <v>22</v>
      </c>
      <c r="E7" s="238">
        <f>D7</f>
        <v>22</v>
      </c>
      <c r="F7" s="238">
        <f>E7+2</f>
        <v>24</v>
      </c>
      <c r="G7" s="238">
        <f>F7</f>
        <v>24</v>
      </c>
      <c r="H7" s="238">
        <f>G7+1</f>
        <v>25</v>
      </c>
      <c r="I7" s="134"/>
      <c r="J7" s="139" t="s">
        <v>206</v>
      </c>
      <c r="K7" s="139" t="s">
        <v>206</v>
      </c>
      <c r="L7" s="139" t="s">
        <v>206</v>
      </c>
      <c r="M7" s="139" t="s">
        <v>206</v>
      </c>
      <c r="N7" s="139"/>
      <c r="O7" s="139" t="s">
        <v>206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</row>
    <row r="8" s="89" customFormat="1" ht="20" customHeight="1" spans="1:250">
      <c r="A8" s="236" t="s">
        <v>163</v>
      </c>
      <c r="B8" s="109">
        <f t="shared" ref="B8:B10" si="0">C8-4</f>
        <v>102</v>
      </c>
      <c r="C8" s="109">
        <f t="shared" ref="C8:C10" si="1">D8-4</f>
        <v>106</v>
      </c>
      <c r="D8" s="110">
        <v>110</v>
      </c>
      <c r="E8" s="109">
        <f t="shared" ref="E8:E10" si="2">D8+4</f>
        <v>114</v>
      </c>
      <c r="F8" s="109">
        <f>E8+4</f>
        <v>118</v>
      </c>
      <c r="G8" s="109">
        <f t="shared" ref="G8:G10" si="3">F8+6</f>
        <v>124</v>
      </c>
      <c r="H8" s="109">
        <f>G8+6</f>
        <v>130</v>
      </c>
      <c r="I8" s="134"/>
      <c r="J8" s="139" t="s">
        <v>207</v>
      </c>
      <c r="K8" s="139" t="s">
        <v>208</v>
      </c>
      <c r="L8" s="139" t="s">
        <v>209</v>
      </c>
      <c r="M8" s="139" t="s">
        <v>209</v>
      </c>
      <c r="N8" s="139"/>
      <c r="O8" s="139" t="s">
        <v>209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</row>
    <row r="9" s="89" customFormat="1" ht="20" customHeight="1" spans="1:250">
      <c r="A9" s="236" t="s">
        <v>166</v>
      </c>
      <c r="B9" s="109">
        <f t="shared" si="0"/>
        <v>98</v>
      </c>
      <c r="C9" s="109">
        <f t="shared" si="1"/>
        <v>102</v>
      </c>
      <c r="D9" s="240" t="s">
        <v>167</v>
      </c>
      <c r="E9" s="109">
        <f t="shared" si="2"/>
        <v>110</v>
      </c>
      <c r="F9" s="109">
        <f>E9+5</f>
        <v>115</v>
      </c>
      <c r="G9" s="109">
        <f t="shared" si="3"/>
        <v>121</v>
      </c>
      <c r="H9" s="109">
        <f>G9+7</f>
        <v>128</v>
      </c>
      <c r="I9" s="134"/>
      <c r="J9" s="139" t="s">
        <v>210</v>
      </c>
      <c r="K9" s="139" t="s">
        <v>211</v>
      </c>
      <c r="L9" s="139" t="s">
        <v>212</v>
      </c>
      <c r="M9" s="139" t="s">
        <v>209</v>
      </c>
      <c r="N9" s="139"/>
      <c r="O9" s="139" t="s">
        <v>209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</row>
    <row r="10" s="89" customFormat="1" ht="20" customHeight="1" spans="1:250">
      <c r="A10" s="236" t="s">
        <v>168</v>
      </c>
      <c r="B10" s="109">
        <f t="shared" si="0"/>
        <v>98</v>
      </c>
      <c r="C10" s="109">
        <f t="shared" si="1"/>
        <v>102</v>
      </c>
      <c r="D10" s="240" t="s">
        <v>167</v>
      </c>
      <c r="E10" s="109">
        <f t="shared" si="2"/>
        <v>110</v>
      </c>
      <c r="F10" s="109">
        <f>E10+5</f>
        <v>115</v>
      </c>
      <c r="G10" s="109">
        <f t="shared" si="3"/>
        <v>121</v>
      </c>
      <c r="H10" s="109">
        <f>G10+7</f>
        <v>128</v>
      </c>
      <c r="I10" s="134"/>
      <c r="J10" s="139" t="s">
        <v>210</v>
      </c>
      <c r="K10" s="139" t="s">
        <v>211</v>
      </c>
      <c r="L10" s="139" t="s">
        <v>211</v>
      </c>
      <c r="M10" s="139" t="s">
        <v>212</v>
      </c>
      <c r="N10" s="139"/>
      <c r="O10" s="139" t="s">
        <v>211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</row>
    <row r="11" s="89" customFormat="1" ht="20" customHeight="1" spans="1:250">
      <c r="A11" s="236" t="s">
        <v>169</v>
      </c>
      <c r="B11" s="109">
        <f>C11-1.2</f>
        <v>43.6</v>
      </c>
      <c r="C11" s="109">
        <f>D11-1.2</f>
        <v>44.8</v>
      </c>
      <c r="D11" s="240" t="s">
        <v>170</v>
      </c>
      <c r="E11" s="109">
        <f>D11+1.2</f>
        <v>47.2</v>
      </c>
      <c r="F11" s="109">
        <f>E11+1.2</f>
        <v>48.4</v>
      </c>
      <c r="G11" s="109">
        <f>F11+1.4</f>
        <v>49.8</v>
      </c>
      <c r="H11" s="109">
        <f>G11+1.4</f>
        <v>51.2</v>
      </c>
      <c r="I11" s="134"/>
      <c r="J11" s="139" t="s">
        <v>213</v>
      </c>
      <c r="K11" s="139" t="s">
        <v>214</v>
      </c>
      <c r="L11" s="139" t="s">
        <v>206</v>
      </c>
      <c r="M11" s="139" t="s">
        <v>215</v>
      </c>
      <c r="N11" s="139"/>
      <c r="O11" s="139" t="s">
        <v>216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</row>
    <row r="12" s="89" customFormat="1" ht="20" customHeight="1" spans="1:250">
      <c r="A12" s="236" t="s">
        <v>173</v>
      </c>
      <c r="B12" s="109">
        <f>C12-0.6</f>
        <v>60.7</v>
      </c>
      <c r="C12" s="109">
        <f>D12-1.2</f>
        <v>61.3</v>
      </c>
      <c r="D12" s="240" t="s">
        <v>174</v>
      </c>
      <c r="E12" s="109">
        <f>D12+1.2</f>
        <v>63.7</v>
      </c>
      <c r="F12" s="109">
        <f>E12+1.2</f>
        <v>64.9</v>
      </c>
      <c r="G12" s="109">
        <f>F12+0.6</f>
        <v>65.5</v>
      </c>
      <c r="H12" s="109">
        <f>G12+0.6</f>
        <v>66.1</v>
      </c>
      <c r="I12" s="134"/>
      <c r="J12" s="139" t="s">
        <v>210</v>
      </c>
      <c r="K12" s="139" t="s">
        <v>207</v>
      </c>
      <c r="L12" s="139" t="s">
        <v>217</v>
      </c>
      <c r="M12" s="139" t="s">
        <v>215</v>
      </c>
      <c r="N12" s="139"/>
      <c r="O12" s="139" t="s">
        <v>218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</row>
    <row r="13" s="89" customFormat="1" ht="20" customHeight="1" spans="1:250">
      <c r="A13" s="236" t="s">
        <v>177</v>
      </c>
      <c r="B13" s="109">
        <f>C13-0.7</f>
        <v>18.1</v>
      </c>
      <c r="C13" s="109">
        <f>D13-0.7</f>
        <v>18.8</v>
      </c>
      <c r="D13" s="240" t="s">
        <v>178</v>
      </c>
      <c r="E13" s="109">
        <f>D13+0.7</f>
        <v>20.2</v>
      </c>
      <c r="F13" s="109">
        <f>E13+0.7</f>
        <v>20.9</v>
      </c>
      <c r="G13" s="109">
        <f>F13+0.95</f>
        <v>21.85</v>
      </c>
      <c r="H13" s="109">
        <f>G13+0.95</f>
        <v>22.8</v>
      </c>
      <c r="I13" s="134"/>
      <c r="J13" s="139" t="s">
        <v>219</v>
      </c>
      <c r="K13" s="139" t="s">
        <v>206</v>
      </c>
      <c r="L13" s="139" t="s">
        <v>216</v>
      </c>
      <c r="M13" s="139" t="s">
        <v>220</v>
      </c>
      <c r="N13" s="139"/>
      <c r="O13" s="139" t="s">
        <v>221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</row>
    <row r="14" s="89" customFormat="1" ht="20" customHeight="1" spans="1:250">
      <c r="A14" s="241" t="s">
        <v>179</v>
      </c>
      <c r="B14" s="114">
        <f>C14-0.6</f>
        <v>14.3</v>
      </c>
      <c r="C14" s="114">
        <f>D14-0.6</f>
        <v>14.9</v>
      </c>
      <c r="D14" s="115">
        <v>15.5</v>
      </c>
      <c r="E14" s="114">
        <f>D14+0.6</f>
        <v>16.1</v>
      </c>
      <c r="F14" s="114">
        <f>E14+0.6</f>
        <v>16.7</v>
      </c>
      <c r="G14" s="114">
        <f>F14+0.95</f>
        <v>17.65</v>
      </c>
      <c r="H14" s="114">
        <f>G14+0.95</f>
        <v>18.6</v>
      </c>
      <c r="I14" s="134"/>
      <c r="J14" s="139" t="s">
        <v>216</v>
      </c>
      <c r="K14" s="139" t="s">
        <v>206</v>
      </c>
      <c r="L14" s="139" t="s">
        <v>206</v>
      </c>
      <c r="M14" s="139" t="s">
        <v>206</v>
      </c>
      <c r="N14" s="139"/>
      <c r="O14" s="139" t="s">
        <v>206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</row>
    <row r="15" s="89" customFormat="1" ht="20" customHeight="1" spans="1:250">
      <c r="A15" s="241" t="s">
        <v>181</v>
      </c>
      <c r="B15" s="114">
        <f>C15-0.4</f>
        <v>11.2</v>
      </c>
      <c r="C15" s="114">
        <f>D15-0.4</f>
        <v>11.6</v>
      </c>
      <c r="D15" s="115">
        <v>12</v>
      </c>
      <c r="E15" s="114">
        <f>D15+0.4</f>
        <v>12.4</v>
      </c>
      <c r="F15" s="114">
        <f>E15+0.4</f>
        <v>12.8</v>
      </c>
      <c r="G15" s="114">
        <f>F15+0.6</f>
        <v>13.4</v>
      </c>
      <c r="H15" s="114">
        <f>G15+0.6</f>
        <v>14</v>
      </c>
      <c r="I15" s="134"/>
      <c r="J15" s="139" t="s">
        <v>222</v>
      </c>
      <c r="K15" s="139" t="s">
        <v>206</v>
      </c>
      <c r="L15" s="139" t="s">
        <v>223</v>
      </c>
      <c r="M15" s="139" t="s">
        <v>206</v>
      </c>
      <c r="N15" s="139"/>
      <c r="O15" s="139" t="s">
        <v>215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</row>
    <row r="16" s="89" customFormat="1" ht="20" customHeight="1" spans="1:250">
      <c r="A16" s="236" t="s">
        <v>182</v>
      </c>
      <c r="B16" s="109">
        <f>C16-1</f>
        <v>44</v>
      </c>
      <c r="C16" s="109">
        <f>D16-1</f>
        <v>45</v>
      </c>
      <c r="D16" s="110">
        <v>46</v>
      </c>
      <c r="E16" s="109">
        <f>D16+1</f>
        <v>47</v>
      </c>
      <c r="F16" s="109">
        <f>E16+1</f>
        <v>48</v>
      </c>
      <c r="G16" s="109">
        <f>F16+1.5</f>
        <v>49.5</v>
      </c>
      <c r="H16" s="109">
        <f>G16+1.5</f>
        <v>51</v>
      </c>
      <c r="I16" s="134"/>
      <c r="J16" s="139" t="s">
        <v>206</v>
      </c>
      <c r="K16" s="139" t="s">
        <v>224</v>
      </c>
      <c r="L16" s="139" t="s">
        <v>224</v>
      </c>
      <c r="M16" s="139" t="s">
        <v>206</v>
      </c>
      <c r="N16" s="139"/>
      <c r="O16" s="139" t="s">
        <v>211</v>
      </c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</row>
    <row r="17" s="89" customFormat="1" ht="20" customHeight="1" spans="1:250">
      <c r="A17" s="236" t="s">
        <v>183</v>
      </c>
      <c r="B17" s="109">
        <f>C17-1</f>
        <v>46</v>
      </c>
      <c r="C17" s="109">
        <f>D17-1</f>
        <v>47</v>
      </c>
      <c r="D17" s="110">
        <v>48</v>
      </c>
      <c r="E17" s="109">
        <f>D17+1</f>
        <v>49</v>
      </c>
      <c r="F17" s="109">
        <f>E17+1</f>
        <v>50</v>
      </c>
      <c r="G17" s="109">
        <f>F17+1.5</f>
        <v>51.5</v>
      </c>
      <c r="H17" s="109">
        <f>G17+1.5</f>
        <v>53</v>
      </c>
      <c r="I17" s="134"/>
      <c r="J17" s="139" t="s">
        <v>225</v>
      </c>
      <c r="K17" s="139" t="s">
        <v>206</v>
      </c>
      <c r="L17" s="139" t="s">
        <v>203</v>
      </c>
      <c r="M17" s="139" t="s">
        <v>225</v>
      </c>
      <c r="N17" s="139"/>
      <c r="O17" s="139" t="s">
        <v>210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</row>
    <row r="18" s="89" customFormat="1" ht="20" customHeight="1" spans="1:250">
      <c r="A18" s="236" t="s">
        <v>185</v>
      </c>
      <c r="B18" s="109">
        <f>D18</f>
        <v>4</v>
      </c>
      <c r="C18" s="109">
        <f>D18</f>
        <v>4</v>
      </c>
      <c r="D18" s="110">
        <v>4</v>
      </c>
      <c r="E18" s="109">
        <f>D18</f>
        <v>4</v>
      </c>
      <c r="F18" s="109">
        <f>D18</f>
        <v>4</v>
      </c>
      <c r="G18" s="109">
        <f>D18</f>
        <v>4</v>
      </c>
      <c r="H18" s="109">
        <f>D18</f>
        <v>4</v>
      </c>
      <c r="I18" s="134"/>
      <c r="J18" s="139" t="s">
        <v>206</v>
      </c>
      <c r="K18" s="139" t="s">
        <v>206</v>
      </c>
      <c r="L18" s="139" t="s">
        <v>206</v>
      </c>
      <c r="M18" s="139" t="s">
        <v>206</v>
      </c>
      <c r="N18" s="139"/>
      <c r="O18" s="139" t="s">
        <v>206</v>
      </c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</row>
    <row r="19" s="89" customFormat="1" ht="20" customHeight="1" spans="1:250">
      <c r="A19" s="242"/>
      <c r="B19" s="117"/>
      <c r="C19" s="117"/>
      <c r="D19" s="117"/>
      <c r="E19" s="118"/>
      <c r="F19" s="117"/>
      <c r="G19" s="117"/>
      <c r="H19" s="117"/>
      <c r="I19" s="134"/>
      <c r="J19" s="250"/>
      <c r="K19" s="250"/>
      <c r="L19" s="139"/>
      <c r="M19" s="250"/>
      <c r="N19" s="250"/>
      <c r="O19" s="139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</row>
    <row r="20" s="89" customFormat="1" ht="20" customHeight="1" spans="1:250">
      <c r="A20" s="243"/>
      <c r="B20" s="117"/>
      <c r="C20" s="117"/>
      <c r="D20" s="118"/>
      <c r="E20" s="117"/>
      <c r="F20" s="117"/>
      <c r="G20" s="117"/>
      <c r="H20" s="244"/>
      <c r="I20" s="250"/>
      <c r="J20" s="250"/>
      <c r="K20" s="139"/>
      <c r="L20" s="250"/>
      <c r="M20" s="250"/>
      <c r="N20" s="139"/>
      <c r="O20" s="139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</row>
    <row r="21" s="89" customFormat="1" ht="16.5" spans="1:250">
      <c r="A21" s="125"/>
      <c r="B21" s="126"/>
      <c r="C21" s="126"/>
      <c r="D21" s="127"/>
      <c r="E21" s="126"/>
      <c r="F21" s="126"/>
      <c r="G21" s="245"/>
      <c r="O21" s="246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</row>
    <row r="22" s="89" customFormat="1" spans="1:250">
      <c r="A22" s="128" t="s">
        <v>186</v>
      </c>
      <c r="B22" s="128"/>
      <c r="C22" s="129"/>
      <c r="O22" s="246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</row>
    <row r="23" s="89" customFormat="1" spans="3:250">
      <c r="C23" s="90"/>
      <c r="I23" s="146" t="s">
        <v>187</v>
      </c>
      <c r="J23" s="251">
        <v>45824</v>
      </c>
      <c r="K23" s="251"/>
      <c r="L23" s="146" t="s">
        <v>188</v>
      </c>
      <c r="M23" s="146" t="s">
        <v>139</v>
      </c>
      <c r="N23" s="146" t="s">
        <v>189</v>
      </c>
      <c r="O23" s="246" t="s">
        <v>142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</row>
  </sheetData>
  <mergeCells count="9">
    <mergeCell ref="A1:N1"/>
    <mergeCell ref="B2:D2"/>
    <mergeCell ref="F2:H2"/>
    <mergeCell ref="K2:O2"/>
    <mergeCell ref="B3:H3"/>
    <mergeCell ref="J3:O3"/>
    <mergeCell ref="J23:K23"/>
    <mergeCell ref="A3:A5"/>
    <mergeCell ref="I2:I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11" sqref="N11"/>
    </sheetView>
  </sheetViews>
  <sheetFormatPr defaultColWidth="10.125" defaultRowHeight="14.25"/>
  <cols>
    <col min="1" max="1" width="9.625" style="150" customWidth="1"/>
    <col min="2" max="2" width="11.125" style="150" customWidth="1"/>
    <col min="3" max="3" width="7" style="150" customWidth="1"/>
    <col min="4" max="4" width="9.5" style="150" customWidth="1"/>
    <col min="5" max="5" width="11.375" style="150" customWidth="1"/>
    <col min="6" max="6" width="10.375" style="150" customWidth="1"/>
    <col min="7" max="7" width="9.5" style="150" customWidth="1"/>
    <col min="8" max="8" width="9.125" style="150" customWidth="1"/>
    <col min="9" max="9" width="8.125" style="150" customWidth="1"/>
    <col min="10" max="10" width="10.5" style="150" customWidth="1"/>
    <col min="11" max="11" width="12.125" style="150" customWidth="1"/>
    <col min="12" max="16384" width="10.125" style="150"/>
  </cols>
  <sheetData>
    <row r="1" ht="23.25" spans="1:11">
      <c r="A1" s="151" t="s">
        <v>226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8" customHeight="1" spans="1:11">
      <c r="A2" s="152" t="s">
        <v>53</v>
      </c>
      <c r="B2" s="153" t="s">
        <v>54</v>
      </c>
      <c r="C2" s="153"/>
      <c r="D2" s="154" t="s">
        <v>61</v>
      </c>
      <c r="E2" s="155" t="str">
        <f>首期!B4</f>
        <v>TACCAN91209</v>
      </c>
      <c r="F2" s="156" t="s">
        <v>227</v>
      </c>
      <c r="G2" s="157" t="str">
        <f>首期!B5</f>
        <v>男式超轻套头抓绒服</v>
      </c>
      <c r="H2" s="158"/>
      <c r="I2" s="186" t="s">
        <v>57</v>
      </c>
      <c r="J2" s="205" t="s">
        <v>56</v>
      </c>
      <c r="K2" s="206"/>
    </row>
    <row r="3" ht="18" customHeight="1" spans="1:11">
      <c r="A3" s="159" t="s">
        <v>75</v>
      </c>
      <c r="B3" s="160">
        <v>12987</v>
      </c>
      <c r="C3" s="160"/>
      <c r="D3" s="161" t="s">
        <v>228</v>
      </c>
      <c r="E3" s="162">
        <v>45866</v>
      </c>
      <c r="F3" s="163"/>
      <c r="G3" s="163"/>
      <c r="H3" s="164" t="s">
        <v>229</v>
      </c>
      <c r="I3" s="164"/>
      <c r="J3" s="164"/>
      <c r="K3" s="207"/>
    </row>
    <row r="4" ht="18" customHeight="1" spans="1:11">
      <c r="A4" s="165" t="s">
        <v>71</v>
      </c>
      <c r="B4" s="160">
        <v>3</v>
      </c>
      <c r="C4" s="160">
        <v>6</v>
      </c>
      <c r="D4" s="166" t="s">
        <v>230</v>
      </c>
      <c r="E4" s="163" t="s">
        <v>231</v>
      </c>
      <c r="F4" s="163"/>
      <c r="G4" s="163"/>
      <c r="H4" s="166" t="s">
        <v>232</v>
      </c>
      <c r="I4" s="166"/>
      <c r="J4" s="178" t="s">
        <v>65</v>
      </c>
      <c r="K4" s="208" t="s">
        <v>66</v>
      </c>
    </row>
    <row r="5" ht="18" customHeight="1" spans="1:11">
      <c r="A5" s="165" t="s">
        <v>233</v>
      </c>
      <c r="B5" s="160">
        <v>1</v>
      </c>
      <c r="C5" s="160"/>
      <c r="D5" s="161" t="s">
        <v>234</v>
      </c>
      <c r="E5" s="161"/>
      <c r="G5" s="161"/>
      <c r="H5" s="166" t="s">
        <v>235</v>
      </c>
      <c r="I5" s="166"/>
      <c r="J5" s="178" t="s">
        <v>65</v>
      </c>
      <c r="K5" s="208" t="s">
        <v>66</v>
      </c>
    </row>
    <row r="6" ht="18" customHeight="1" spans="1:13">
      <c r="A6" s="167" t="s">
        <v>236</v>
      </c>
      <c r="B6" s="168">
        <v>24</v>
      </c>
      <c r="C6" s="168"/>
      <c r="D6" s="169" t="s">
        <v>237</v>
      </c>
      <c r="E6" s="170" t="s">
        <v>238</v>
      </c>
      <c r="F6" s="170"/>
      <c r="G6" s="169"/>
      <c r="H6" s="171" t="s">
        <v>239</v>
      </c>
      <c r="I6" s="171"/>
      <c r="J6" s="170" t="s">
        <v>65</v>
      </c>
      <c r="K6" s="209" t="s">
        <v>66</v>
      </c>
      <c r="M6" s="210"/>
    </row>
    <row r="7" ht="18" customHeight="1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ht="18" customHeight="1" spans="1:11">
      <c r="A8" s="175" t="s">
        <v>240</v>
      </c>
      <c r="B8" s="156" t="s">
        <v>241</v>
      </c>
      <c r="C8" s="156" t="s">
        <v>242</v>
      </c>
      <c r="D8" s="156" t="s">
        <v>243</v>
      </c>
      <c r="E8" s="156" t="s">
        <v>244</v>
      </c>
      <c r="F8" s="156" t="s">
        <v>245</v>
      </c>
      <c r="G8" s="176" t="s">
        <v>246</v>
      </c>
      <c r="H8" s="177"/>
      <c r="I8" s="177"/>
      <c r="J8" s="177"/>
      <c r="K8" s="211"/>
    </row>
    <row r="9" ht="18" customHeight="1" spans="1:11">
      <c r="A9" s="165" t="s">
        <v>247</v>
      </c>
      <c r="B9" s="166"/>
      <c r="C9" s="178" t="s">
        <v>65</v>
      </c>
      <c r="D9" s="178" t="s">
        <v>66</v>
      </c>
      <c r="E9" s="161" t="s">
        <v>248</v>
      </c>
      <c r="F9" s="179" t="s">
        <v>249</v>
      </c>
      <c r="G9" s="180"/>
      <c r="H9" s="181"/>
      <c r="I9" s="181"/>
      <c r="J9" s="181"/>
      <c r="K9" s="212"/>
    </row>
    <row r="10" ht="18" customHeight="1" spans="1:11">
      <c r="A10" s="165" t="s">
        <v>250</v>
      </c>
      <c r="B10" s="166"/>
      <c r="C10" s="178" t="s">
        <v>65</v>
      </c>
      <c r="D10" s="178" t="s">
        <v>66</v>
      </c>
      <c r="E10" s="161" t="s">
        <v>251</v>
      </c>
      <c r="F10" s="179" t="s">
        <v>252</v>
      </c>
      <c r="G10" s="180" t="s">
        <v>253</v>
      </c>
      <c r="H10" s="181"/>
      <c r="I10" s="181"/>
      <c r="J10" s="181"/>
      <c r="K10" s="212"/>
    </row>
    <row r="11" ht="18" customHeight="1" spans="1:11">
      <c r="A11" s="182" t="s">
        <v>192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3"/>
    </row>
    <row r="12" ht="18" customHeight="1" spans="1:11">
      <c r="A12" s="159" t="s">
        <v>89</v>
      </c>
      <c r="B12" s="178" t="s">
        <v>85</v>
      </c>
      <c r="C12" s="178" t="s">
        <v>86</v>
      </c>
      <c r="D12" s="179"/>
      <c r="E12" s="161" t="s">
        <v>87</v>
      </c>
      <c r="F12" s="178" t="s">
        <v>85</v>
      </c>
      <c r="G12" s="178" t="s">
        <v>86</v>
      </c>
      <c r="H12" s="178"/>
      <c r="I12" s="161" t="s">
        <v>254</v>
      </c>
      <c r="J12" s="178" t="s">
        <v>85</v>
      </c>
      <c r="K12" s="208" t="s">
        <v>86</v>
      </c>
    </row>
    <row r="13" ht="18" customHeight="1" spans="1:11">
      <c r="A13" s="159" t="s">
        <v>92</v>
      </c>
      <c r="B13" s="178" t="s">
        <v>85</v>
      </c>
      <c r="C13" s="178" t="s">
        <v>86</v>
      </c>
      <c r="D13" s="179"/>
      <c r="E13" s="161" t="s">
        <v>97</v>
      </c>
      <c r="F13" s="178" t="s">
        <v>85</v>
      </c>
      <c r="G13" s="178" t="s">
        <v>86</v>
      </c>
      <c r="H13" s="178"/>
      <c r="I13" s="161" t="s">
        <v>255</v>
      </c>
      <c r="J13" s="178" t="s">
        <v>85</v>
      </c>
      <c r="K13" s="208" t="s">
        <v>86</v>
      </c>
    </row>
    <row r="14" ht="18" customHeight="1" spans="1:11">
      <c r="A14" s="167" t="s">
        <v>256</v>
      </c>
      <c r="B14" s="170" t="s">
        <v>85</v>
      </c>
      <c r="C14" s="170" t="s">
        <v>86</v>
      </c>
      <c r="D14" s="184"/>
      <c r="E14" s="169" t="s">
        <v>257</v>
      </c>
      <c r="F14" s="170" t="s">
        <v>85</v>
      </c>
      <c r="G14" s="170" t="s">
        <v>86</v>
      </c>
      <c r="H14" s="170"/>
      <c r="I14" s="169" t="s">
        <v>258</v>
      </c>
      <c r="J14" s="170" t="s">
        <v>85</v>
      </c>
      <c r="K14" s="209" t="s">
        <v>86</v>
      </c>
    </row>
    <row r="15" ht="18" customHeight="1" spans="1:11">
      <c r="A15" s="172"/>
      <c r="B15" s="185"/>
      <c r="C15" s="185"/>
      <c r="D15" s="173"/>
      <c r="E15" s="172"/>
      <c r="F15" s="185"/>
      <c r="G15" s="185"/>
      <c r="H15" s="185"/>
      <c r="I15" s="172"/>
      <c r="J15" s="185"/>
      <c r="K15" s="185"/>
    </row>
    <row r="16" s="148" customFormat="1" ht="18" customHeight="1" spans="1:11">
      <c r="A16" s="152" t="s">
        <v>259</v>
      </c>
      <c r="B16" s="186"/>
      <c r="C16" s="186"/>
      <c r="D16" s="186"/>
      <c r="E16" s="186"/>
      <c r="F16" s="186"/>
      <c r="G16" s="186"/>
      <c r="H16" s="186"/>
      <c r="I16" s="186"/>
      <c r="J16" s="186"/>
      <c r="K16" s="214"/>
    </row>
    <row r="17" ht="18" customHeight="1" spans="1:11">
      <c r="A17" s="165" t="s">
        <v>260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15"/>
    </row>
    <row r="18" ht="18" customHeight="1" spans="1:11">
      <c r="A18" s="165" t="s">
        <v>261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15"/>
    </row>
    <row r="19" ht="22" customHeight="1" spans="1:11">
      <c r="A19" s="187"/>
      <c r="B19" s="178"/>
      <c r="C19" s="178"/>
      <c r="D19" s="178"/>
      <c r="E19" s="178"/>
      <c r="F19" s="178"/>
      <c r="G19" s="178"/>
      <c r="H19" s="178"/>
      <c r="I19" s="178"/>
      <c r="J19" s="178"/>
      <c r="K19" s="208"/>
    </row>
    <row r="20" ht="22" customHeight="1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16"/>
    </row>
    <row r="21" ht="22" customHeight="1" spans="1:11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216"/>
    </row>
    <row r="22" ht="22" customHeight="1" spans="1:11">
      <c r="A22" s="188"/>
      <c r="B22" s="189"/>
      <c r="C22" s="189"/>
      <c r="D22" s="189"/>
      <c r="E22" s="189"/>
      <c r="F22" s="189"/>
      <c r="G22" s="189"/>
      <c r="H22" s="189"/>
      <c r="I22" s="189"/>
      <c r="J22" s="189"/>
      <c r="K22" s="216"/>
    </row>
    <row r="23" ht="22" customHeight="1" spans="1:11">
      <c r="A23" s="190"/>
      <c r="B23" s="191"/>
      <c r="C23" s="191"/>
      <c r="D23" s="191"/>
      <c r="E23" s="191"/>
      <c r="F23" s="191"/>
      <c r="G23" s="191"/>
      <c r="H23" s="191"/>
      <c r="I23" s="191"/>
      <c r="J23" s="191"/>
      <c r="K23" s="217"/>
    </row>
    <row r="24" ht="18" customHeight="1" spans="1:11">
      <c r="A24" s="165" t="s">
        <v>123</v>
      </c>
      <c r="B24" s="166"/>
      <c r="C24" s="178" t="s">
        <v>65</v>
      </c>
      <c r="D24" s="178" t="s">
        <v>66</v>
      </c>
      <c r="E24" s="164"/>
      <c r="F24" s="164"/>
      <c r="G24" s="164"/>
      <c r="H24" s="164"/>
      <c r="I24" s="164"/>
      <c r="J24" s="164"/>
      <c r="K24" s="207"/>
    </row>
    <row r="25" ht="18" customHeight="1" spans="1:11">
      <c r="A25" s="192" t="s">
        <v>262</v>
      </c>
      <c r="B25" s="193"/>
      <c r="C25" s="193"/>
      <c r="D25" s="193"/>
      <c r="E25" s="193"/>
      <c r="F25" s="193"/>
      <c r="G25" s="193"/>
      <c r="H25" s="193"/>
      <c r="I25" s="193"/>
      <c r="J25" s="193"/>
      <c r="K25" s="218"/>
    </row>
    <row r="26" ht="15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ht="20" customHeight="1" spans="1:11">
      <c r="A27" s="195" t="s">
        <v>263</v>
      </c>
      <c r="B27" s="177"/>
      <c r="C27" s="177"/>
      <c r="D27" s="177"/>
      <c r="E27" s="177"/>
      <c r="F27" s="177"/>
      <c r="G27" s="177"/>
      <c r="H27" s="177"/>
      <c r="I27" s="177"/>
      <c r="J27" s="177"/>
      <c r="K27" s="219" t="s">
        <v>264</v>
      </c>
    </row>
    <row r="28" ht="23" customHeight="1" spans="1:11">
      <c r="A28" s="188" t="s">
        <v>265</v>
      </c>
      <c r="B28" s="189"/>
      <c r="C28" s="189"/>
      <c r="D28" s="189"/>
      <c r="E28" s="189"/>
      <c r="F28" s="189"/>
      <c r="G28" s="189"/>
      <c r="H28" s="189"/>
      <c r="I28" s="189"/>
      <c r="J28" s="220"/>
      <c r="K28" s="221">
        <v>1</v>
      </c>
    </row>
    <row r="29" ht="23" customHeight="1" spans="1:11">
      <c r="A29" s="188" t="s">
        <v>266</v>
      </c>
      <c r="B29" s="189"/>
      <c r="C29" s="189"/>
      <c r="D29" s="189"/>
      <c r="E29" s="189"/>
      <c r="F29" s="189"/>
      <c r="G29" s="189"/>
      <c r="H29" s="189"/>
      <c r="I29" s="189"/>
      <c r="J29" s="220"/>
      <c r="K29" s="212">
        <v>1</v>
      </c>
    </row>
    <row r="30" ht="23" customHeight="1" spans="1:11">
      <c r="A30" s="188"/>
      <c r="B30" s="189"/>
      <c r="C30" s="189"/>
      <c r="D30" s="189"/>
      <c r="E30" s="189"/>
      <c r="F30" s="189"/>
      <c r="G30" s="189"/>
      <c r="H30" s="189"/>
      <c r="I30" s="189"/>
      <c r="J30" s="220"/>
      <c r="K30" s="221">
        <v>2</v>
      </c>
    </row>
    <row r="31" ht="23" customHeight="1" spans="1:11">
      <c r="A31" s="188"/>
      <c r="B31" s="189"/>
      <c r="C31" s="189"/>
      <c r="D31" s="189"/>
      <c r="E31" s="189"/>
      <c r="F31" s="189"/>
      <c r="G31" s="189"/>
      <c r="H31" s="189"/>
      <c r="I31" s="189"/>
      <c r="J31" s="220"/>
      <c r="K31" s="212"/>
    </row>
    <row r="32" ht="23" customHeight="1" spans="1:11">
      <c r="A32" s="188"/>
      <c r="B32" s="189"/>
      <c r="C32" s="189"/>
      <c r="D32" s="189"/>
      <c r="E32" s="189"/>
      <c r="F32" s="189"/>
      <c r="G32" s="189"/>
      <c r="H32" s="189"/>
      <c r="I32" s="189"/>
      <c r="J32" s="220"/>
      <c r="K32" s="222"/>
    </row>
    <row r="33" ht="23" customHeight="1" spans="1:11">
      <c r="A33" s="188"/>
      <c r="B33" s="189"/>
      <c r="C33" s="189"/>
      <c r="D33" s="189"/>
      <c r="E33" s="189"/>
      <c r="F33" s="189"/>
      <c r="G33" s="189"/>
      <c r="H33" s="189"/>
      <c r="I33" s="189"/>
      <c r="J33" s="220"/>
      <c r="K33" s="223"/>
    </row>
    <row r="34" ht="23" customHeight="1" spans="1:11">
      <c r="A34" s="188"/>
      <c r="B34" s="189"/>
      <c r="C34" s="189"/>
      <c r="D34" s="189"/>
      <c r="E34" s="189"/>
      <c r="F34" s="189"/>
      <c r="G34" s="189"/>
      <c r="H34" s="189"/>
      <c r="I34" s="189"/>
      <c r="J34" s="220"/>
      <c r="K34" s="212"/>
    </row>
    <row r="35" ht="23" customHeight="1" spans="1:11">
      <c r="A35" s="188"/>
      <c r="B35" s="189"/>
      <c r="C35" s="189"/>
      <c r="D35" s="189"/>
      <c r="E35" s="189"/>
      <c r="F35" s="189"/>
      <c r="G35" s="189"/>
      <c r="H35" s="189"/>
      <c r="I35" s="189"/>
      <c r="J35" s="220"/>
      <c r="K35" s="224"/>
    </row>
    <row r="36" ht="23" customHeight="1" spans="1:11">
      <c r="A36" s="196" t="s">
        <v>267</v>
      </c>
      <c r="B36" s="197"/>
      <c r="C36" s="197"/>
      <c r="D36" s="197"/>
      <c r="E36" s="197"/>
      <c r="F36" s="197"/>
      <c r="G36" s="197"/>
      <c r="H36" s="197"/>
      <c r="I36" s="197"/>
      <c r="J36" s="225"/>
      <c r="K36" s="226">
        <f>SUM(K28:K35)</f>
        <v>4</v>
      </c>
    </row>
    <row r="37" ht="18.75" customHeight="1" spans="1:11">
      <c r="A37" s="198" t="s">
        <v>268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27"/>
    </row>
    <row r="38" s="149" customFormat="1" ht="18.75" customHeight="1" spans="1:11">
      <c r="A38" s="165" t="s">
        <v>269</v>
      </c>
      <c r="B38" s="166"/>
      <c r="C38" s="166"/>
      <c r="D38" s="164" t="s">
        <v>270</v>
      </c>
      <c r="E38" s="164"/>
      <c r="F38" s="200" t="s">
        <v>271</v>
      </c>
      <c r="G38" s="201"/>
      <c r="H38" s="166" t="s">
        <v>272</v>
      </c>
      <c r="I38" s="166"/>
      <c r="J38" s="166" t="s">
        <v>273</v>
      </c>
      <c r="K38" s="215"/>
    </row>
    <row r="39" ht="18.75" customHeight="1" spans="1:11">
      <c r="A39" s="165" t="s">
        <v>124</v>
      </c>
      <c r="B39" s="166" t="s">
        <v>274</v>
      </c>
      <c r="C39" s="166"/>
      <c r="D39" s="166"/>
      <c r="E39" s="166"/>
      <c r="F39" s="166"/>
      <c r="G39" s="166"/>
      <c r="H39" s="166"/>
      <c r="I39" s="166"/>
      <c r="J39" s="166"/>
      <c r="K39" s="215"/>
    </row>
    <row r="40" ht="24" customHeight="1" spans="1:11">
      <c r="A40" s="165"/>
      <c r="B40" s="166"/>
      <c r="C40" s="166"/>
      <c r="D40" s="166"/>
      <c r="E40" s="166"/>
      <c r="F40" s="166"/>
      <c r="G40" s="166"/>
      <c r="H40" s="166"/>
      <c r="I40" s="166"/>
      <c r="J40" s="166"/>
      <c r="K40" s="215"/>
    </row>
    <row r="41" ht="24" customHeight="1" spans="1:11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215"/>
    </row>
    <row r="42" ht="32.1" customHeight="1" spans="1:11">
      <c r="A42" s="167" t="s">
        <v>136</v>
      </c>
      <c r="B42" s="202" t="s">
        <v>275</v>
      </c>
      <c r="C42" s="202"/>
      <c r="D42" s="169" t="s">
        <v>276</v>
      </c>
      <c r="E42" s="184" t="s">
        <v>139</v>
      </c>
      <c r="F42" s="169" t="s">
        <v>140</v>
      </c>
      <c r="G42" s="203">
        <v>45838</v>
      </c>
      <c r="H42" s="204" t="s">
        <v>141</v>
      </c>
      <c r="I42" s="204"/>
      <c r="J42" s="202" t="s">
        <v>142</v>
      </c>
      <c r="K42" s="22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619125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628650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619125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3</xdr:col>
                    <xdr:colOff>102870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619125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285750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247650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0"/>
  <sheetViews>
    <sheetView workbookViewId="0">
      <selection activeCell="L10" sqref="L10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11.625" style="89" customWidth="1"/>
    <col min="9" max="9" width="2.75" style="89" customWidth="1"/>
    <col min="10" max="12" width="15.625" style="89" customWidth="1"/>
    <col min="13" max="13" width="15.625" style="91" customWidth="1"/>
    <col min="14" max="14" width="17.875" style="91" customWidth="1"/>
    <col min="15" max="15" width="17.625" style="91" customWidth="1"/>
    <col min="16" max="244" width="9" style="89"/>
    <col min="245" max="16384" width="9" style="92"/>
  </cols>
  <sheetData>
    <row r="1" s="89" customFormat="1" ht="29" customHeight="1" spans="1:247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</row>
    <row r="2" s="89" customFormat="1" ht="20" customHeight="1" spans="1:247">
      <c r="A2" s="96" t="s">
        <v>61</v>
      </c>
      <c r="B2" s="97" t="str">
        <f>首期!B4</f>
        <v>TACCAN91209</v>
      </c>
      <c r="C2" s="98"/>
      <c r="D2" s="99"/>
      <c r="E2" s="100" t="s">
        <v>67</v>
      </c>
      <c r="F2" s="101" t="str">
        <f>首期!B5</f>
        <v>男式超轻套头抓绒服</v>
      </c>
      <c r="G2" s="101"/>
      <c r="H2" s="101"/>
      <c r="I2" s="130"/>
      <c r="J2" s="131" t="s">
        <v>57</v>
      </c>
      <c r="K2" s="132" t="s">
        <v>277</v>
      </c>
      <c r="L2" s="132"/>
      <c r="M2" s="132"/>
      <c r="N2" s="132"/>
      <c r="O2" s="13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</row>
    <row r="3" s="89" customFormat="1" spans="1:247">
      <c r="A3" s="102" t="s">
        <v>146</v>
      </c>
      <c r="B3" s="103" t="s">
        <v>147</v>
      </c>
      <c r="C3" s="104"/>
      <c r="D3" s="103"/>
      <c r="E3" s="103"/>
      <c r="F3" s="103"/>
      <c r="G3" s="103"/>
      <c r="H3" s="103"/>
      <c r="I3" s="134"/>
      <c r="J3" s="135"/>
      <c r="K3" s="135"/>
      <c r="L3" s="135"/>
      <c r="M3" s="135"/>
      <c r="N3" s="135"/>
      <c r="O3" s="136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</row>
    <row r="4" s="89" customFormat="1" ht="18" spans="1:247">
      <c r="A4" s="102"/>
      <c r="B4" s="105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6" t="s">
        <v>148</v>
      </c>
      <c r="H4" s="106" t="s">
        <v>149</v>
      </c>
      <c r="I4" s="134"/>
      <c r="J4" s="137" t="s">
        <v>110</v>
      </c>
      <c r="K4" s="137" t="s">
        <v>111</v>
      </c>
      <c r="L4" s="137" t="s">
        <v>112</v>
      </c>
      <c r="M4" s="137" t="s">
        <v>113</v>
      </c>
      <c r="N4" s="137" t="s">
        <v>114</v>
      </c>
      <c r="O4" s="138" t="s">
        <v>148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</row>
    <row r="5" s="89" customFormat="1" ht="16.5" spans="1:247">
      <c r="A5" s="102"/>
      <c r="B5" s="105" t="s">
        <v>152</v>
      </c>
      <c r="C5" s="106" t="s">
        <v>153</v>
      </c>
      <c r="D5" s="107" t="s">
        <v>154</v>
      </c>
      <c r="E5" s="106" t="s">
        <v>155</v>
      </c>
      <c r="F5" s="106" t="s">
        <v>156</v>
      </c>
      <c r="G5" s="106" t="s">
        <v>157</v>
      </c>
      <c r="H5" s="106" t="s">
        <v>158</v>
      </c>
      <c r="I5" s="134"/>
      <c r="J5" s="139"/>
      <c r="K5" s="139" t="s">
        <v>278</v>
      </c>
      <c r="L5" s="139" t="s">
        <v>278</v>
      </c>
      <c r="M5" s="139" t="s">
        <v>278</v>
      </c>
      <c r="N5" s="139" t="s">
        <v>278</v>
      </c>
      <c r="O5" s="140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</row>
    <row r="6" s="89" customFormat="1" ht="21" customHeight="1" spans="1:247">
      <c r="A6" s="108" t="s">
        <v>159</v>
      </c>
      <c r="B6" s="109">
        <f>C6-1</f>
        <v>67</v>
      </c>
      <c r="C6" s="109">
        <f>D6-2</f>
        <v>68</v>
      </c>
      <c r="D6" s="110">
        <v>70</v>
      </c>
      <c r="E6" s="109">
        <f>D6+2</f>
        <v>72</v>
      </c>
      <c r="F6" s="109">
        <f>E6+2</f>
        <v>74</v>
      </c>
      <c r="G6" s="109">
        <f>F6+1</f>
        <v>75</v>
      </c>
      <c r="H6" s="109">
        <f>G6+1</f>
        <v>76</v>
      </c>
      <c r="I6" s="134"/>
      <c r="J6" s="139"/>
      <c r="K6" s="139" t="s">
        <v>206</v>
      </c>
      <c r="L6" s="139" t="s">
        <v>279</v>
      </c>
      <c r="M6" s="141" t="s">
        <v>206</v>
      </c>
      <c r="N6" s="139" t="s">
        <v>280</v>
      </c>
      <c r="O6" s="14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</row>
    <row r="7" s="89" customFormat="1" ht="21" customHeight="1" spans="1:247">
      <c r="A7" s="111" t="s">
        <v>163</v>
      </c>
      <c r="B7" s="109">
        <f>C7-4</f>
        <v>102</v>
      </c>
      <c r="C7" s="109">
        <f>D7-4</f>
        <v>106</v>
      </c>
      <c r="D7" s="110">
        <v>110</v>
      </c>
      <c r="E7" s="109">
        <f>D7+4</f>
        <v>114</v>
      </c>
      <c r="F7" s="109">
        <f>E7+4</f>
        <v>118</v>
      </c>
      <c r="G7" s="109">
        <f>F7+6</f>
        <v>124</v>
      </c>
      <c r="H7" s="109">
        <f>G7+6</f>
        <v>130</v>
      </c>
      <c r="I7" s="134"/>
      <c r="J7" s="139"/>
      <c r="K7" s="139" t="s">
        <v>281</v>
      </c>
      <c r="L7" s="139" t="s">
        <v>206</v>
      </c>
      <c r="M7" s="141" t="s">
        <v>206</v>
      </c>
      <c r="N7" s="139" t="s">
        <v>208</v>
      </c>
      <c r="O7" s="140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</row>
    <row r="8" s="89" customFormat="1" ht="21" customHeight="1" spans="1:247">
      <c r="A8" s="111" t="s">
        <v>168</v>
      </c>
      <c r="B8" s="109">
        <f>C8-4</f>
        <v>98</v>
      </c>
      <c r="C8" s="109">
        <f>D8-4</f>
        <v>102</v>
      </c>
      <c r="D8" s="112" t="s">
        <v>167</v>
      </c>
      <c r="E8" s="109">
        <f>D8+4</f>
        <v>110</v>
      </c>
      <c r="F8" s="109">
        <f>E8+5</f>
        <v>115</v>
      </c>
      <c r="G8" s="109">
        <f>F8+6</f>
        <v>121</v>
      </c>
      <c r="H8" s="109">
        <f>G8+7</f>
        <v>128</v>
      </c>
      <c r="I8" s="134"/>
      <c r="J8" s="139"/>
      <c r="K8" s="139" t="s">
        <v>210</v>
      </c>
      <c r="L8" s="139" t="s">
        <v>282</v>
      </c>
      <c r="M8" s="141" t="s">
        <v>283</v>
      </c>
      <c r="N8" s="139" t="s">
        <v>279</v>
      </c>
      <c r="O8" s="140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</row>
    <row r="9" s="89" customFormat="1" ht="21" customHeight="1" spans="1:247">
      <c r="A9" s="111" t="s">
        <v>169</v>
      </c>
      <c r="B9" s="109">
        <f>C9-1.2</f>
        <v>43.6</v>
      </c>
      <c r="C9" s="109">
        <f>D9-1.2</f>
        <v>44.8</v>
      </c>
      <c r="D9" s="112" t="s">
        <v>170</v>
      </c>
      <c r="E9" s="109">
        <f>D9+1.2</f>
        <v>47.2</v>
      </c>
      <c r="F9" s="109">
        <f>E9+1.2</f>
        <v>48.4</v>
      </c>
      <c r="G9" s="109">
        <f>F9+1.4</f>
        <v>49.8</v>
      </c>
      <c r="H9" s="109">
        <f>G9+1.4</f>
        <v>51.2</v>
      </c>
      <c r="I9" s="134"/>
      <c r="J9" s="139"/>
      <c r="K9" s="139" t="s">
        <v>204</v>
      </c>
      <c r="L9" s="139" t="s">
        <v>284</v>
      </c>
      <c r="M9" s="139" t="s">
        <v>283</v>
      </c>
      <c r="N9" s="139" t="s">
        <v>279</v>
      </c>
      <c r="O9" s="140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</row>
    <row r="10" s="89" customFormat="1" ht="21" customHeight="1" spans="1:247">
      <c r="A10" s="111" t="s">
        <v>173</v>
      </c>
      <c r="B10" s="109">
        <f>C10-0.6</f>
        <v>60.7</v>
      </c>
      <c r="C10" s="109">
        <f>D10-1.2</f>
        <v>61.3</v>
      </c>
      <c r="D10" s="112" t="s">
        <v>174</v>
      </c>
      <c r="E10" s="109">
        <f>D10+1.2</f>
        <v>63.7</v>
      </c>
      <c r="F10" s="109">
        <f>E10+1.2</f>
        <v>64.9</v>
      </c>
      <c r="G10" s="109">
        <f>F10+0.6</f>
        <v>65.5</v>
      </c>
      <c r="H10" s="109">
        <f>G10+0.6</f>
        <v>66.1</v>
      </c>
      <c r="I10" s="134"/>
      <c r="J10" s="139"/>
      <c r="K10" s="139" t="s">
        <v>225</v>
      </c>
      <c r="L10" s="139" t="s">
        <v>206</v>
      </c>
      <c r="M10" s="141" t="s">
        <v>218</v>
      </c>
      <c r="N10" s="139" t="s">
        <v>206</v>
      </c>
      <c r="O10" s="14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</row>
    <row r="11" s="89" customFormat="1" ht="21" customHeight="1" spans="1:247">
      <c r="A11" s="111" t="s">
        <v>177</v>
      </c>
      <c r="B11" s="109">
        <f>C11-0.7</f>
        <v>18.1</v>
      </c>
      <c r="C11" s="109">
        <f>D11-0.7</f>
        <v>18.8</v>
      </c>
      <c r="D11" s="112" t="s">
        <v>178</v>
      </c>
      <c r="E11" s="109">
        <f>D11+0.7</f>
        <v>20.2</v>
      </c>
      <c r="F11" s="109">
        <f>E11+0.7</f>
        <v>20.9</v>
      </c>
      <c r="G11" s="109">
        <f>F11+0.95</f>
        <v>21.85</v>
      </c>
      <c r="H11" s="109">
        <f>G11+0.95</f>
        <v>22.8</v>
      </c>
      <c r="I11" s="134"/>
      <c r="J11" s="139"/>
      <c r="K11" s="139" t="s">
        <v>206</v>
      </c>
      <c r="L11" s="139" t="s">
        <v>206</v>
      </c>
      <c r="M11" s="141" t="s">
        <v>206</v>
      </c>
      <c r="N11" s="141" t="s">
        <v>206</v>
      </c>
      <c r="O11" s="140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</row>
    <row r="12" s="89" customFormat="1" ht="21" customHeight="1" spans="1:247">
      <c r="A12" s="113" t="s">
        <v>179</v>
      </c>
      <c r="B12" s="114">
        <f>C12-0.6</f>
        <v>14.3</v>
      </c>
      <c r="C12" s="114">
        <f>D12-0.6</f>
        <v>14.9</v>
      </c>
      <c r="D12" s="115">
        <v>15.5</v>
      </c>
      <c r="E12" s="114">
        <f>D12+0.6</f>
        <v>16.1</v>
      </c>
      <c r="F12" s="114">
        <f>E12+0.6</f>
        <v>16.7</v>
      </c>
      <c r="G12" s="114">
        <f>F12+0.95</f>
        <v>17.65</v>
      </c>
      <c r="H12" s="114">
        <f>G12+0.95</f>
        <v>18.6</v>
      </c>
      <c r="I12" s="134"/>
      <c r="J12" s="139"/>
      <c r="K12" s="139" t="s">
        <v>206</v>
      </c>
      <c r="L12" s="139" t="s">
        <v>206</v>
      </c>
      <c r="M12" s="141" t="s">
        <v>206</v>
      </c>
      <c r="N12" s="141" t="s">
        <v>206</v>
      </c>
      <c r="O12" s="140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</row>
    <row r="13" s="89" customFormat="1" ht="21" customHeight="1" spans="1:247">
      <c r="A13" s="113" t="s">
        <v>181</v>
      </c>
      <c r="B13" s="114">
        <f>C13-0.4</f>
        <v>11.2</v>
      </c>
      <c r="C13" s="114">
        <f>D13-0.4</f>
        <v>11.6</v>
      </c>
      <c r="D13" s="115">
        <v>12</v>
      </c>
      <c r="E13" s="114">
        <f>D13+0.4</f>
        <v>12.4</v>
      </c>
      <c r="F13" s="114">
        <f>E13+0.4</f>
        <v>12.8</v>
      </c>
      <c r="G13" s="114">
        <f>F13+0.6</f>
        <v>13.4</v>
      </c>
      <c r="H13" s="114">
        <f>G13+0.6</f>
        <v>14</v>
      </c>
      <c r="I13" s="134"/>
      <c r="J13" s="139"/>
      <c r="K13" s="139" t="s">
        <v>206</v>
      </c>
      <c r="L13" s="139" t="s">
        <v>206</v>
      </c>
      <c r="M13" s="141" t="s">
        <v>206</v>
      </c>
      <c r="N13" s="141" t="s">
        <v>206</v>
      </c>
      <c r="O13" s="140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</row>
    <row r="14" s="89" customFormat="1" ht="21" customHeight="1" spans="1:247">
      <c r="A14" s="111" t="s">
        <v>182</v>
      </c>
      <c r="B14" s="109">
        <f>C14-1</f>
        <v>44</v>
      </c>
      <c r="C14" s="109">
        <f>D14-1</f>
        <v>45</v>
      </c>
      <c r="D14" s="110">
        <v>46</v>
      </c>
      <c r="E14" s="109">
        <f>D14+1</f>
        <v>47</v>
      </c>
      <c r="F14" s="109">
        <f>E14+1</f>
        <v>48</v>
      </c>
      <c r="G14" s="109">
        <f>F14+1.5</f>
        <v>49.5</v>
      </c>
      <c r="H14" s="109">
        <f>G14+1.5</f>
        <v>51</v>
      </c>
      <c r="I14" s="134"/>
      <c r="J14" s="139"/>
      <c r="K14" s="139" t="s">
        <v>206</v>
      </c>
      <c r="L14" s="139" t="s">
        <v>206</v>
      </c>
      <c r="M14" s="141" t="s">
        <v>206</v>
      </c>
      <c r="N14" s="141" t="s">
        <v>206</v>
      </c>
      <c r="O14" s="140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</row>
    <row r="15" s="89" customFormat="1" ht="21" customHeight="1" spans="1:247">
      <c r="A15" s="116"/>
      <c r="B15" s="117"/>
      <c r="C15" s="117"/>
      <c r="D15" s="117"/>
      <c r="E15" s="118"/>
      <c r="F15" s="117"/>
      <c r="G15" s="117"/>
      <c r="H15" s="117"/>
      <c r="I15" s="134"/>
      <c r="J15" s="139"/>
      <c r="K15" s="139"/>
      <c r="L15" s="139"/>
      <c r="M15" s="139"/>
      <c r="N15" s="139"/>
      <c r="O15" s="14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</row>
    <row r="16" s="89" customFormat="1" ht="21" customHeight="1" spans="1:247">
      <c r="A16" s="119"/>
      <c r="B16" s="120"/>
      <c r="C16" s="120"/>
      <c r="D16" s="120"/>
      <c r="E16" s="120"/>
      <c r="F16" s="120"/>
      <c r="G16" s="120"/>
      <c r="H16" s="121"/>
      <c r="I16" s="134"/>
      <c r="J16" s="139"/>
      <c r="K16" s="139"/>
      <c r="L16" s="139"/>
      <c r="M16" s="139"/>
      <c r="N16" s="139"/>
      <c r="O16" s="14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</row>
    <row r="17" s="89" customFormat="1" ht="21" customHeight="1" spans="1:247">
      <c r="A17" s="122"/>
      <c r="B17" s="123"/>
      <c r="C17" s="123"/>
      <c r="D17" s="123"/>
      <c r="E17" s="124"/>
      <c r="F17" s="123"/>
      <c r="G17" s="123"/>
      <c r="H17" s="123"/>
      <c r="I17" s="142"/>
      <c r="J17" s="143"/>
      <c r="K17" s="143"/>
      <c r="L17" s="144"/>
      <c r="M17" s="143"/>
      <c r="N17" s="143"/>
      <c r="O17" s="145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</row>
    <row r="18" ht="16.5" spans="1:15">
      <c r="A18" s="125"/>
      <c r="B18" s="125"/>
      <c r="C18" s="126"/>
      <c r="D18" s="126"/>
      <c r="E18" s="127"/>
      <c r="F18" s="126"/>
      <c r="G18" s="126"/>
      <c r="H18" s="126"/>
      <c r="M18" s="89"/>
      <c r="N18" s="89"/>
      <c r="O18" s="89"/>
    </row>
    <row r="19" spans="1:15">
      <c r="A19" s="128" t="s">
        <v>186</v>
      </c>
      <c r="B19" s="128"/>
      <c r="C19" s="129"/>
      <c r="D19" s="129"/>
      <c r="M19" s="89"/>
      <c r="N19" s="89"/>
      <c r="O19" s="89"/>
    </row>
    <row r="20" spans="3:15">
      <c r="C20" s="90"/>
      <c r="J20" s="146" t="s">
        <v>187</v>
      </c>
      <c r="K20" s="147">
        <v>45838</v>
      </c>
      <c r="L20" s="146" t="s">
        <v>188</v>
      </c>
      <c r="M20" s="146" t="s">
        <v>139</v>
      </c>
      <c r="N20" s="146" t="s">
        <v>189</v>
      </c>
      <c r="O20" s="89" t="s">
        <v>142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B4" sqref="B4:E6"/>
    </sheetView>
  </sheetViews>
  <sheetFormatPr defaultColWidth="9" defaultRowHeight="14.25"/>
  <cols>
    <col min="1" max="1" width="7" customWidth="1"/>
    <col min="2" max="2" width="14.5" customWidth="1"/>
    <col min="3" max="3" width="21.4" style="74" customWidth="1"/>
    <col min="4" max="4" width="12.8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286</v>
      </c>
      <c r="B2" s="5" t="s">
        <v>287</v>
      </c>
      <c r="C2" s="5" t="s">
        <v>288</v>
      </c>
      <c r="D2" s="5" t="s">
        <v>289</v>
      </c>
      <c r="E2" s="5" t="s">
        <v>290</v>
      </c>
      <c r="F2" s="5" t="s">
        <v>291</v>
      </c>
      <c r="G2" s="5" t="s">
        <v>292</v>
      </c>
      <c r="H2" s="75" t="s">
        <v>293</v>
      </c>
      <c r="I2" s="4" t="s">
        <v>294</v>
      </c>
      <c r="J2" s="4" t="s">
        <v>295</v>
      </c>
      <c r="K2" s="4" t="s">
        <v>296</v>
      </c>
      <c r="L2" s="4" t="s">
        <v>297</v>
      </c>
      <c r="M2" s="4" t="s">
        <v>298</v>
      </c>
      <c r="N2" s="5" t="s">
        <v>299</v>
      </c>
      <c r="O2" s="5" t="s">
        <v>300</v>
      </c>
    </row>
    <row r="3" s="1" customFormat="1" ht="16.5" spans="1:15">
      <c r="A3" s="4"/>
      <c r="B3" s="7"/>
      <c r="C3" s="7"/>
      <c r="D3" s="7"/>
      <c r="E3" s="7"/>
      <c r="F3" s="7"/>
      <c r="G3" s="7"/>
      <c r="H3" s="76"/>
      <c r="I3" s="4" t="s">
        <v>264</v>
      </c>
      <c r="J3" s="4" t="s">
        <v>264</v>
      </c>
      <c r="K3" s="4" t="s">
        <v>264</v>
      </c>
      <c r="L3" s="4" t="s">
        <v>264</v>
      </c>
      <c r="M3" s="4" t="s">
        <v>264</v>
      </c>
      <c r="N3" s="7"/>
      <c r="O3" s="7"/>
    </row>
    <row r="4" ht="25" customHeight="1" spans="1:15">
      <c r="A4" s="10">
        <v>1</v>
      </c>
      <c r="B4" s="22">
        <v>250417045</v>
      </c>
      <c r="C4" s="22" t="s">
        <v>301</v>
      </c>
      <c r="D4" s="22" t="s">
        <v>302</v>
      </c>
      <c r="E4" s="23" t="s">
        <v>62</v>
      </c>
      <c r="F4" s="21" t="s">
        <v>303</v>
      </c>
      <c r="G4" s="77" t="s">
        <v>65</v>
      </c>
      <c r="H4" s="10" t="s">
        <v>65</v>
      </c>
      <c r="I4" s="84">
        <v>1</v>
      </c>
      <c r="J4" s="85">
        <v>1</v>
      </c>
      <c r="K4" s="85">
        <v>2</v>
      </c>
      <c r="L4" s="85">
        <v>0</v>
      </c>
      <c r="M4" s="10">
        <v>0</v>
      </c>
      <c r="N4" s="10">
        <f t="shared" ref="N4:N6" si="0">SUM(I4:M4)</f>
        <v>4</v>
      </c>
      <c r="O4" s="10"/>
    </row>
    <row r="5" ht="20" customHeight="1" spans="1:15">
      <c r="A5" s="10">
        <v>2</v>
      </c>
      <c r="B5" s="22">
        <v>250410094</v>
      </c>
      <c r="C5" s="22" t="s">
        <v>301</v>
      </c>
      <c r="D5" s="22" t="s">
        <v>304</v>
      </c>
      <c r="E5" s="23" t="s">
        <v>62</v>
      </c>
      <c r="F5" s="21" t="s">
        <v>303</v>
      </c>
      <c r="G5" s="77" t="s">
        <v>65</v>
      </c>
      <c r="H5" s="10" t="s">
        <v>65</v>
      </c>
      <c r="I5" s="84">
        <v>3</v>
      </c>
      <c r="J5" s="85">
        <v>1</v>
      </c>
      <c r="K5" s="85">
        <v>2</v>
      </c>
      <c r="L5" s="85">
        <v>0</v>
      </c>
      <c r="M5" s="10">
        <v>0</v>
      </c>
      <c r="N5" s="10">
        <f t="shared" si="0"/>
        <v>6</v>
      </c>
      <c r="O5" s="10"/>
    </row>
    <row r="6" ht="20" customHeight="1" spans="1:15">
      <c r="A6" s="10">
        <v>3</v>
      </c>
      <c r="B6" s="22">
        <v>250410095</v>
      </c>
      <c r="C6" s="22" t="s">
        <v>301</v>
      </c>
      <c r="D6" s="22" t="s">
        <v>305</v>
      </c>
      <c r="E6" s="23" t="s">
        <v>62</v>
      </c>
      <c r="F6" s="21" t="s">
        <v>303</v>
      </c>
      <c r="G6" s="77" t="s">
        <v>65</v>
      </c>
      <c r="H6" s="10" t="s">
        <v>65</v>
      </c>
      <c r="I6" s="84">
        <v>1</v>
      </c>
      <c r="J6" s="85">
        <v>2</v>
      </c>
      <c r="K6" s="85">
        <v>2</v>
      </c>
      <c r="L6" s="85">
        <v>0</v>
      </c>
      <c r="M6" s="10">
        <v>0</v>
      </c>
      <c r="N6" s="10">
        <f t="shared" si="0"/>
        <v>5</v>
      </c>
      <c r="O6" s="10"/>
    </row>
    <row r="7" ht="20" customHeight="1" spans="1:15">
      <c r="A7" s="10"/>
      <c r="B7" s="25"/>
      <c r="C7" s="26"/>
      <c r="D7" s="25"/>
      <c r="E7" s="27"/>
      <c r="F7" s="26"/>
      <c r="G7" s="78"/>
      <c r="H7" s="79"/>
      <c r="I7" s="86"/>
      <c r="J7" s="85"/>
      <c r="K7" s="85"/>
      <c r="L7" s="85"/>
      <c r="M7" s="10"/>
      <c r="N7" s="10"/>
      <c r="O7" s="10"/>
    </row>
    <row r="8" ht="20" customHeight="1" spans="1:15">
      <c r="A8" s="10"/>
      <c r="B8" s="28"/>
      <c r="C8" s="26"/>
      <c r="D8" s="25"/>
      <c r="E8" s="27"/>
      <c r="F8" s="26"/>
      <c r="G8" s="78"/>
      <c r="H8" s="79"/>
      <c r="I8" s="84"/>
      <c r="J8" s="85"/>
      <c r="K8" s="85"/>
      <c r="L8" s="85"/>
      <c r="M8" s="10"/>
      <c r="N8" s="10"/>
      <c r="O8" s="9"/>
    </row>
    <row r="9" ht="20" customHeight="1" spans="1:15">
      <c r="A9" s="10"/>
      <c r="B9" s="28"/>
      <c r="C9" s="26"/>
      <c r="D9" s="25"/>
      <c r="E9" s="27"/>
      <c r="F9" s="26"/>
      <c r="G9" s="78"/>
      <c r="H9" s="79"/>
      <c r="I9" s="86"/>
      <c r="J9" s="85"/>
      <c r="K9" s="85"/>
      <c r="L9" s="85"/>
      <c r="M9" s="10"/>
      <c r="N9" s="10"/>
      <c r="O9" s="9"/>
    </row>
    <row r="10" ht="20" customHeight="1" spans="1:15">
      <c r="A10" s="10"/>
      <c r="B10" s="28"/>
      <c r="C10" s="26"/>
      <c r="D10" s="25"/>
      <c r="E10" s="27"/>
      <c r="F10" s="26"/>
      <c r="G10" s="78"/>
      <c r="H10" s="79"/>
      <c r="I10" s="86"/>
      <c r="J10" s="85"/>
      <c r="K10" s="85"/>
      <c r="L10" s="85"/>
      <c r="M10" s="10"/>
      <c r="N10" s="10"/>
      <c r="O10" s="9"/>
    </row>
    <row r="11" ht="20" customHeight="1" spans="1:15">
      <c r="A11" s="10"/>
      <c r="B11" s="28"/>
      <c r="C11" s="26"/>
      <c r="D11" s="25"/>
      <c r="E11" s="27"/>
      <c r="F11" s="26"/>
      <c r="G11" s="78"/>
      <c r="H11" s="79"/>
      <c r="I11" s="86"/>
      <c r="J11" s="85"/>
      <c r="K11" s="85"/>
      <c r="L11" s="85"/>
      <c r="M11" s="10"/>
      <c r="N11" s="10"/>
      <c r="O11" s="9"/>
    </row>
    <row r="12" s="2" customFormat="1" ht="18.75" spans="1:15">
      <c r="A12" s="11"/>
      <c r="B12" s="12"/>
      <c r="C12" s="80"/>
      <c r="D12" s="13"/>
      <c r="E12" s="14"/>
      <c r="F12" s="80"/>
      <c r="G12" s="79"/>
      <c r="H12" s="81"/>
      <c r="I12" s="87"/>
      <c r="J12" s="48"/>
      <c r="K12" s="49"/>
      <c r="L12" s="49"/>
      <c r="M12" s="19"/>
      <c r="N12" s="12"/>
      <c r="O12" s="19"/>
    </row>
    <row r="13" s="2" customFormat="1" ht="18.75" spans="1:15">
      <c r="A13" s="11" t="s">
        <v>306</v>
      </c>
      <c r="B13" s="12"/>
      <c r="C13" s="24"/>
      <c r="D13" s="13"/>
      <c r="E13" s="14"/>
      <c r="F13" s="24"/>
      <c r="G13" s="10"/>
      <c r="H13" s="36"/>
      <c r="I13" s="29"/>
      <c r="J13" s="11" t="s">
        <v>307</v>
      </c>
      <c r="K13" s="12"/>
      <c r="L13" s="12"/>
      <c r="M13" s="13"/>
      <c r="N13" s="12"/>
      <c r="O13" s="19"/>
    </row>
    <row r="14" ht="61" customHeight="1" spans="1:15">
      <c r="A14" s="82" t="s">
        <v>308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8"/>
    </row>
  </sheetData>
  <mergeCells count="14">
    <mergeCell ref="A1:O1"/>
    <mergeCell ref="J12:M12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2025-07-01T03:49:01Z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