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tabRatio="727" activeTab="2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<sst xmlns="http://schemas.openxmlformats.org/spreadsheetml/2006/main" count="399" uniqueCount="136">
  <si>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</si>
  <si>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</si>
  <si>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</si>
  <si>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</si>
  <si>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</si>
  <si>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</si>
  <si>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</si>
  <si>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</si>
  <si>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</si>
  <si>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</si>
  <si>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</si>
  <si>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</si>
  <si>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</si>
  <si>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</si>
  <si>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</si>
  <si>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</si>
  <si>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</si>
  <si>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</si>
  <si>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</si>
  <si>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QAWWBL93624</t>
  </si>
  <si>
    <t>品名</t>
  </si>
  <si>
    <t>儿童套绒夹克</t>
  </si>
  <si>
    <t>生产工厂</t>
  </si>
  <si>
    <t>大连-信和</t>
  </si>
  <si>
    <t>部位名称</t>
  </si>
  <si>
    <t>指示规格  FINAL SPEC（外件）</t>
  </si>
  <si>
    <t>样品规格  SAMPLE SPEC</t>
  </si>
  <si>
    <t>儿童号型</t>
  </si>
  <si>
    <t>成人号型</t>
  </si>
  <si>
    <t>160/80</t>
  </si>
  <si>
    <t>120/60</t>
  </si>
  <si>
    <t>130/64</t>
  </si>
  <si>
    <t>140/68</t>
  </si>
  <si>
    <t>150/72</t>
  </si>
  <si>
    <t>170/88A</t>
  </si>
  <si>
    <t>洗前</t>
  </si>
  <si>
    <t>洗后</t>
  </si>
  <si>
    <t>后中长</t>
  </si>
  <si>
    <t>0</t>
  </si>
  <si>
    <t>-0.5</t>
  </si>
  <si>
    <t>前中长</t>
  </si>
  <si>
    <t>胸围</t>
  </si>
  <si>
    <t>2</t>
  </si>
  <si>
    <t>摆围</t>
  </si>
  <si>
    <t>0.5</t>
  </si>
  <si>
    <t>肩宽</t>
  </si>
  <si>
    <t>下领围</t>
  </si>
  <si>
    <t>肩点袖长</t>
  </si>
  <si>
    <t>1</t>
  </si>
  <si>
    <t>袖肥/2</t>
  </si>
  <si>
    <t>0.4</t>
  </si>
  <si>
    <t>袖肘围/2</t>
  </si>
  <si>
    <t>0.6</t>
  </si>
  <si>
    <t>袖口围/2（松量）</t>
  </si>
  <si>
    <t>指示规格  FINAL SPEC（内件）</t>
  </si>
  <si>
    <t>-2</t>
  </si>
  <si>
    <t>上领围</t>
  </si>
  <si>
    <t>-1</t>
  </si>
  <si>
    <t>-0.3</t>
  </si>
  <si>
    <r>
      <rPr>
        <sz val="8"/>
        <rFont val="微软雅黑"/>
        <charset val="134"/>
      </rPr>
      <t>袖口围</t>
    </r>
    <r>
      <rPr>
        <sz val="8"/>
        <rFont val="Arial"/>
        <charset val="0"/>
      </rPr>
      <t>/2</t>
    </r>
    <r>
      <rPr>
        <sz val="8"/>
        <rFont val="宋体"/>
        <charset val="134"/>
      </rPr>
      <t>平量</t>
    </r>
  </si>
  <si>
    <t>外件问题点：</t>
  </si>
  <si>
    <t>内件问题点：</t>
  </si>
  <si>
    <r>
      <rPr>
        <b/>
        <sz val="12"/>
        <rFont val="仿宋_GB2312"/>
        <charset val="0"/>
      </rPr>
      <t>1</t>
    </r>
    <r>
      <rPr>
        <b/>
        <sz val="12"/>
        <rFont val="宋体"/>
        <charset val="0"/>
      </rPr>
      <t>，注意里子合缝吃纵不匀，请注意改进。</t>
    </r>
  </si>
  <si>
    <t>1，内件注意袋口明线要宽窄均匀。</t>
  </si>
  <si>
    <r>
      <rPr>
        <b/>
        <sz val="12"/>
        <rFont val="仿宋_GB2312"/>
        <charset val="0"/>
      </rPr>
      <t>2</t>
    </r>
    <r>
      <rPr>
        <b/>
        <sz val="12"/>
        <rFont val="宋体"/>
        <charset val="0"/>
      </rPr>
      <t>，门襟两侧吃纵不匀斜绺不平服，大货不能接受收。</t>
    </r>
  </si>
  <si>
    <t>2，门禁明线要注意宽窄均匀。</t>
  </si>
  <si>
    <r>
      <rPr>
        <b/>
        <sz val="12"/>
        <rFont val="仿宋_GB2312"/>
        <charset val="0"/>
      </rPr>
      <t>3</t>
    </r>
    <r>
      <rPr>
        <b/>
        <sz val="12"/>
        <rFont val="宋体"/>
        <charset val="0"/>
      </rPr>
      <t>，注意下摆吃纵要均匀，不能斜绺，大货不能接受收。</t>
    </r>
  </si>
  <si>
    <t>3，注意围度规格洗后偏小，请及时调整，避免不能收货的情况。</t>
  </si>
  <si>
    <r>
      <rPr>
        <b/>
        <sz val="12"/>
        <rFont val="仿宋_GB2312"/>
        <charset val="0"/>
      </rPr>
      <t>4</t>
    </r>
    <r>
      <rPr>
        <b/>
        <sz val="12"/>
        <rFont val="宋体"/>
        <charset val="0"/>
      </rPr>
      <t>，帽子拼缝要吃纵均匀，大货不能接受收。</t>
    </r>
  </si>
  <si>
    <t>备注：</t>
  </si>
  <si>
    <t xml:space="preserve">     初期请洗测2-3件，有问题的另加测量数量。</t>
  </si>
  <si>
    <t>验货时间：5-7</t>
  </si>
  <si>
    <t>跟单QC:周苑</t>
  </si>
  <si>
    <t>工厂负责人：</t>
  </si>
  <si>
    <t>李秀颖</t>
  </si>
  <si>
    <t>120/60云母灰</t>
  </si>
  <si>
    <t>130/64活力红</t>
  </si>
  <si>
    <t>140/68琥珀绿</t>
  </si>
  <si>
    <t>150/72活力红</t>
  </si>
  <si>
    <t>160/80数码蓝</t>
  </si>
  <si>
    <t>170/88A矿石绿</t>
  </si>
  <si>
    <t>洗前/洗后</t>
  </si>
  <si>
    <t>-1/-0.5</t>
  </si>
  <si>
    <t>-0.5/-1</t>
  </si>
  <si>
    <t>0.5/0</t>
  </si>
  <si>
    <t>0.5/0.5</t>
  </si>
  <si>
    <t>0/0</t>
  </si>
  <si>
    <t>-0.5/-0.5</t>
  </si>
  <si>
    <t>2/2</t>
  </si>
  <si>
    <t>1/1</t>
  </si>
  <si>
    <t>-1/-1</t>
  </si>
  <si>
    <t>0/-0.5</t>
  </si>
  <si>
    <t>1/-0.5</t>
  </si>
  <si>
    <t>0.4/0</t>
  </si>
  <si>
    <t>0.3/0</t>
  </si>
  <si>
    <t>0.2/0</t>
  </si>
  <si>
    <t>-0.3/-0.5</t>
  </si>
  <si>
    <t>0.5/1</t>
  </si>
  <si>
    <t>0/1</t>
  </si>
  <si>
    <t>1/0</t>
  </si>
  <si>
    <t>0/0.5</t>
  </si>
  <si>
    <t>-2/-2</t>
  </si>
  <si>
    <t xml:space="preserve">0.5/0 </t>
  </si>
  <si>
    <t>-0.4/-0.5</t>
  </si>
  <si>
    <t>-0.5/0</t>
  </si>
  <si>
    <t>-0.2/-0.4</t>
  </si>
  <si>
    <t>0.6/0</t>
  </si>
  <si>
    <t>0.2/0.2</t>
  </si>
  <si>
    <r>
      <rPr>
        <b/>
        <sz val="12"/>
        <color rgb="FFFF0000"/>
        <rFont val="仿宋_GB2312"/>
        <charset val="0"/>
      </rPr>
      <t>2</t>
    </r>
    <r>
      <rPr>
        <b/>
        <sz val="12"/>
        <color rgb="FFFF0000"/>
        <rFont val="宋体"/>
        <charset val="0"/>
      </rPr>
      <t>，帽与领子结合处吃纵不匀斜绺不平服，大货不能接受收。</t>
    </r>
  </si>
  <si>
    <r>
      <rPr>
        <b/>
        <sz val="12"/>
        <color rgb="FFFF0000"/>
        <rFont val="仿宋_GB2312"/>
        <charset val="0"/>
      </rPr>
      <t>3</t>
    </r>
    <r>
      <rPr>
        <b/>
        <sz val="12"/>
        <color rgb="FFFF0000"/>
        <rFont val="宋体"/>
        <charset val="0"/>
      </rPr>
      <t>，注意下摆吃纵要均匀，不能斜绺，大货不能接受收。</t>
    </r>
  </si>
  <si>
    <t xml:space="preserve">     中期请洗测齐色各2件，有问题的另加测量数量。</t>
  </si>
  <si>
    <t>验货时间：5-22</t>
  </si>
  <si>
    <t>工厂负责人：李秀颖</t>
  </si>
  <si>
    <t>S</t>
  </si>
  <si>
    <t>M</t>
  </si>
  <si>
    <t>L</t>
  </si>
  <si>
    <t>XL</t>
  </si>
  <si>
    <t>XXL</t>
  </si>
  <si>
    <t>XXXL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</si>
  <si>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</si>
  <si>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</si>
  <si>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</si>
  <si>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</si>
  <si>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</si>
  <si>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</si>
  <si>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</si>
  <si>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</si>
  <si>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前中拉链长</t>
  </si>
  <si>
    <t>内主项拉链</t>
  </si>
  <si>
    <t>腰围</t>
  </si>
  <si>
    <t>袖肥/2（参考值见注解）</t>
  </si>
  <si>
    <t>袖口围/2平量</t>
  </si>
  <si>
    <t>袖口围/3拉量</t>
  </si>
  <si>
    <t xml:space="preserve">     尾期测量全码齐色全码至少3件，有问题的另加测量数量。</t>
  </si>
  <si>
    <t>验货时间：</t>
  </si>
  <si>
    <t>跟单QC: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</si>
</sst>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1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12"/>
      <name val="仿宋_GB2312"/>
      <charset val="0"/>
    </font>
    <font>
      <sz val="8"/>
      <name val="仿宋_GB2312"/>
      <charset val="134"/>
    </font>
    <font>
      <b/>
      <sz val="12"/>
      <name val="宋体"/>
      <charset val="0"/>
    </font>
    <font>
      <b/>
      <sz val="12"/>
      <color rgb="FFFF0000"/>
      <name val="仿宋_GB2312"/>
      <charset val="0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color rgb="FFFF0000"/>
      <name val="宋体"/>
      <charset val="0"/>
    </font>
    <font>
      <sz val="8"/>
      <name val="微软雅黑"/>
      <charset val="134"/>
    </font>
    <font>
      <sz val="8"/>
      <name val="Arial"/>
      <charset val="0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6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8" borderId="20" applyNumberFormat="0" applyAlignment="0" applyProtection="0">
      <alignment vertical="center"/>
    </xf>
    <xf numFmtId="0" fontId="27" fillId="8" borderId="19" applyNumberFormat="0" applyAlignment="0" applyProtection="0">
      <alignment vertical="center"/>
    </xf>
    <xf numFmtId="0" fontId="28" fillId="9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/>
    <xf numFmtId="0" fontId="16" fillId="0" borderId="0">
      <alignment vertical="center"/>
    </xf>
    <xf numFmtId="0" fontId="4" fillId="0" borderId="0">
      <alignment vertical="center"/>
    </xf>
  </cellStyleXfs>
  <cellXfs count="97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6" fillId="0" borderId="0" xfId="53" applyFont="1" applyFill="1" applyAlignment="1">
      <alignment horizontal="center"/>
    </xf>
    <xf numFmtId="176" fontId="7" fillId="0" borderId="0" xfId="53" applyNumberFormat="1" applyFont="1" applyFill="1" applyAlignment="1">
      <alignment horizontal="center"/>
    </xf>
    <xf numFmtId="0" fontId="6" fillId="0" borderId="0" xfId="54" applyFont="1" applyFill="1" applyAlignment="1">
      <alignment horizontal="center"/>
    </xf>
    <xf numFmtId="0" fontId="1" fillId="2" borderId="0" xfId="52" applyFont="1" applyFill="1" applyAlignment="1"/>
    <xf numFmtId="49" fontId="4" fillId="2" borderId="4" xfId="53" applyNumberFormat="1" applyFont="1" applyFill="1" applyBorder="1" applyAlignment="1">
      <alignment horizontal="center" vertical="center"/>
    </xf>
    <xf numFmtId="49" fontId="13" fillId="2" borderId="4" xfId="53" applyNumberFormat="1" applyFont="1" applyFill="1" applyBorder="1" applyAlignment="1">
      <alignment horizontal="center" vertical="center"/>
    </xf>
    <xf numFmtId="49" fontId="2" fillId="2" borderId="12" xfId="52" applyNumberFormat="1" applyFont="1" applyFill="1" applyBorder="1" applyAlignment="1">
      <alignment horizontal="left"/>
    </xf>
    <xf numFmtId="49" fontId="2" fillId="2" borderId="13" xfId="52" applyNumberFormat="1" applyFont="1" applyFill="1" applyBorder="1" applyAlignment="1">
      <alignment horizontal="left"/>
    </xf>
    <xf numFmtId="49" fontId="2" fillId="2" borderId="11" xfId="52" applyNumberFormat="1" applyFont="1" applyFill="1" applyBorder="1" applyAlignment="1">
      <alignment horizontal="left"/>
    </xf>
    <xf numFmtId="49" fontId="1" fillId="2" borderId="12" xfId="52" applyNumberFormat="1" applyFont="1" applyFill="1" applyBorder="1" applyAlignment="1">
      <alignment horizontal="left"/>
    </xf>
    <xf numFmtId="49" fontId="1" fillId="2" borderId="13" xfId="52" applyNumberFormat="1" applyFont="1" applyFill="1" applyBorder="1" applyAlignment="1">
      <alignment horizontal="left"/>
    </xf>
    <xf numFmtId="49" fontId="1" fillId="2" borderId="11" xfId="52" applyNumberFormat="1" applyFont="1" applyFill="1" applyBorder="1" applyAlignment="1">
      <alignment horizontal="left"/>
    </xf>
    <xf numFmtId="49" fontId="1" fillId="2" borderId="0" xfId="52" applyNumberFormat="1" applyFont="1" applyFill="1" applyAlignment="1">
      <alignment horizontal="center"/>
    </xf>
    <xf numFmtId="49" fontId="1" fillId="2" borderId="0" xfId="53" applyNumberFormat="1" applyFont="1" applyFill="1" applyAlignment="1">
      <alignment horizontal="center" vertical="center"/>
    </xf>
    <xf numFmtId="0" fontId="9" fillId="0" borderId="11" xfId="0" applyFont="1" applyFill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4" xfId="0" applyFont="1" applyBorder="1"/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4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4" fillId="0" borderId="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7" xfId="0" applyFont="1" applyBorder="1"/>
    <xf numFmtId="0" fontId="0" fillId="0" borderId="7" xfId="0" applyBorder="1"/>
    <xf numFmtId="0" fontId="0" fillId="0" borderId="8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4876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8</xdr:col>
      <xdr:colOff>1143000</xdr:colOff>
      <xdr:row>31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8</xdr:col>
      <xdr:colOff>1143000</xdr:colOff>
      <xdr:row>27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486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8</xdr:col>
      <xdr:colOff>1143000</xdr:colOff>
      <xdr:row>27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486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1143000</xdr:colOff>
      <xdr:row>28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8</xdr:col>
      <xdr:colOff>1143000</xdr:colOff>
      <xdr:row>31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76" t="s">
        <v>0</v>
      </c>
      <c r="C2" s="77"/>
      <c r="D2" s="77"/>
      <c r="E2" s="77"/>
      <c r="F2" s="77"/>
      <c r="G2" s="77"/>
      <c r="H2" s="77"/>
      <c r="I2" s="92"/>
    </row>
    <row r="3" ht="28" customHeight="1" spans="2:9">
      <c r="B3" s="78"/>
      <c r="C3" s="79"/>
      <c r="D3" s="80" t="s">
        <v>1</v>
      </c>
      <c r="E3" s="81"/>
      <c r="F3" s="82" t="s">
        <v>2</v>
      </c>
      <c r="G3" s="83"/>
      <c r="H3" s="80" t="s">
        <v>3</v>
      </c>
      <c r="I3" s="93"/>
    </row>
    <row r="4" ht="28" customHeight="1" spans="2:9">
      <c r="B4" s="78" t="s">
        <v>4</v>
      </c>
      <c r="C4" s="79" t="s">
        <v>5</v>
      </c>
      <c r="D4" s="79" t="s">
        <v>6</v>
      </c>
      <c r="E4" s="79" t="s">
        <v>7</v>
      </c>
      <c r="F4" s="84" t="s">
        <v>6</v>
      </c>
      <c r="G4" s="84" t="s">
        <v>7</v>
      </c>
      <c r="H4" s="79" t="s">
        <v>6</v>
      </c>
      <c r="I4" s="94" t="s">
        <v>7</v>
      </c>
    </row>
    <row r="5" ht="28" customHeight="1" spans="2:9">
      <c r="B5" s="85" t="s">
        <v>8</v>
      </c>
      <c r="C5" s="86">
        <v>13</v>
      </c>
      <c r="D5" s="86">
        <v>0</v>
      </c>
      <c r="E5" s="86">
        <v>1</v>
      </c>
      <c r="F5" s="87">
        <v>0</v>
      </c>
      <c r="G5" s="87">
        <v>1</v>
      </c>
      <c r="H5" s="86">
        <v>1</v>
      </c>
      <c r="I5" s="95">
        <v>2</v>
      </c>
    </row>
    <row r="6" ht="28" customHeight="1" spans="2:9">
      <c r="B6" s="85" t="s">
        <v>9</v>
      </c>
      <c r="C6" s="86">
        <v>20</v>
      </c>
      <c r="D6" s="86">
        <v>0</v>
      </c>
      <c r="E6" s="86">
        <v>1</v>
      </c>
      <c r="F6" s="87">
        <v>1</v>
      </c>
      <c r="G6" s="87">
        <v>2</v>
      </c>
      <c r="H6" s="86">
        <v>2</v>
      </c>
      <c r="I6" s="95">
        <v>3</v>
      </c>
    </row>
    <row r="7" ht="28" customHeight="1" spans="2:9">
      <c r="B7" s="85" t="s">
        <v>10</v>
      </c>
      <c r="C7" s="86">
        <v>32</v>
      </c>
      <c r="D7" s="86">
        <v>0</v>
      </c>
      <c r="E7" s="86">
        <v>1</v>
      </c>
      <c r="F7" s="87">
        <v>2</v>
      </c>
      <c r="G7" s="87">
        <v>3</v>
      </c>
      <c r="H7" s="86">
        <v>3</v>
      </c>
      <c r="I7" s="95">
        <v>4</v>
      </c>
    </row>
    <row r="8" ht="28" customHeight="1" spans="2:9">
      <c r="B8" s="85" t="s">
        <v>11</v>
      </c>
      <c r="C8" s="86">
        <v>50</v>
      </c>
      <c r="D8" s="86">
        <v>1</v>
      </c>
      <c r="E8" s="86">
        <v>2</v>
      </c>
      <c r="F8" s="87">
        <v>3</v>
      </c>
      <c r="G8" s="87">
        <v>4</v>
      </c>
      <c r="H8" s="86">
        <v>5</v>
      </c>
      <c r="I8" s="95">
        <v>6</v>
      </c>
    </row>
    <row r="9" ht="28" customHeight="1" spans="2:9">
      <c r="B9" s="85" t="s">
        <v>12</v>
      </c>
      <c r="C9" s="86">
        <v>80</v>
      </c>
      <c r="D9" s="86">
        <v>2</v>
      </c>
      <c r="E9" s="86">
        <v>3</v>
      </c>
      <c r="F9" s="87">
        <v>5</v>
      </c>
      <c r="G9" s="87">
        <v>6</v>
      </c>
      <c r="H9" s="86">
        <v>7</v>
      </c>
      <c r="I9" s="95">
        <v>8</v>
      </c>
    </row>
    <row r="10" ht="28" customHeight="1" spans="2:9">
      <c r="B10" s="85" t="s">
        <v>13</v>
      </c>
      <c r="C10" s="86">
        <v>125</v>
      </c>
      <c r="D10" s="86">
        <v>3</v>
      </c>
      <c r="E10" s="86">
        <v>4</v>
      </c>
      <c r="F10" s="87">
        <v>7</v>
      </c>
      <c r="G10" s="87">
        <v>8</v>
      </c>
      <c r="H10" s="86">
        <v>10</v>
      </c>
      <c r="I10" s="95">
        <v>11</v>
      </c>
    </row>
    <row r="11" ht="28" customHeight="1" spans="2:9">
      <c r="B11" s="85" t="s">
        <v>14</v>
      </c>
      <c r="C11" s="86">
        <v>200</v>
      </c>
      <c r="D11" s="86">
        <v>5</v>
      </c>
      <c r="E11" s="86">
        <v>6</v>
      </c>
      <c r="F11" s="87">
        <v>10</v>
      </c>
      <c r="G11" s="87">
        <v>11</v>
      </c>
      <c r="H11" s="86">
        <v>14</v>
      </c>
      <c r="I11" s="95">
        <v>15</v>
      </c>
    </row>
    <row r="12" ht="28" customHeight="1" spans="2:9">
      <c r="B12" s="88" t="s">
        <v>15</v>
      </c>
      <c r="C12" s="89">
        <v>315</v>
      </c>
      <c r="D12" s="89">
        <v>7</v>
      </c>
      <c r="E12" s="89">
        <v>8</v>
      </c>
      <c r="F12" s="90">
        <v>14</v>
      </c>
      <c r="G12" s="90">
        <v>15</v>
      </c>
      <c r="H12" s="89">
        <v>21</v>
      </c>
      <c r="I12" s="96">
        <v>22</v>
      </c>
    </row>
    <row r="14" spans="2:4">
      <c r="B14" s="91" t="s">
        <v>16</v>
      </c>
      <c r="C14" s="91"/>
      <c r="D14" s="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9" workbookViewId="0">
      <selection activeCell="A1" sqref="$A1:$XFD34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2.8833333333333" style="1" customWidth="1"/>
    <col min="11" max="11" width="12.9416666666667" style="1" customWidth="1"/>
    <col min="12" max="12" width="12.8833333333333" style="1" customWidth="1"/>
    <col min="13" max="13" width="13.6916666666667" style="1" customWidth="1"/>
    <col min="14" max="14" width="12.6916666666667" style="1" customWidth="1"/>
    <col min="15" max="15" width="1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44" t="s">
        <v>27</v>
      </c>
      <c r="C4" s="44"/>
      <c r="D4" s="44"/>
      <c r="E4" s="44"/>
      <c r="F4" s="45"/>
      <c r="G4" s="46" t="s">
        <v>28</v>
      </c>
      <c r="H4" s="10"/>
      <c r="I4" s="26"/>
      <c r="J4" s="48" t="s">
        <v>29</v>
      </c>
      <c r="K4" s="48" t="s">
        <v>29</v>
      </c>
      <c r="L4" s="29"/>
      <c r="M4" s="29"/>
      <c r="N4" s="29"/>
      <c r="O4" s="30"/>
    </row>
    <row r="5" s="1" customFormat="1" ht="16" customHeight="1" spans="1:15">
      <c r="A5" s="7"/>
      <c r="B5" s="48" t="s">
        <v>30</v>
      </c>
      <c r="C5" s="48" t="s">
        <v>31</v>
      </c>
      <c r="D5" s="48" t="s">
        <v>32</v>
      </c>
      <c r="E5" s="48" t="s">
        <v>33</v>
      </c>
      <c r="F5" s="47" t="s">
        <v>29</v>
      </c>
      <c r="G5" s="48" t="s">
        <v>34</v>
      </c>
      <c r="H5" s="11"/>
      <c r="I5" s="26"/>
      <c r="J5" s="31" t="s">
        <v>35</v>
      </c>
      <c r="K5" s="31" t="s">
        <v>36</v>
      </c>
      <c r="L5" s="31"/>
      <c r="M5" s="31"/>
      <c r="N5" s="31"/>
      <c r="O5" s="32"/>
    </row>
    <row r="6" s="1" customFormat="1" ht="16" customHeight="1" spans="1:15">
      <c r="A6" s="49" t="s">
        <v>37</v>
      </c>
      <c r="B6" s="48">
        <f t="shared" ref="B6:B9" si="0">C6-4</f>
        <v>51</v>
      </c>
      <c r="C6" s="48">
        <v>55</v>
      </c>
      <c r="D6" s="48">
        <f t="shared" ref="D6:G6" si="1">C6+4</f>
        <v>59</v>
      </c>
      <c r="E6" s="48">
        <f t="shared" si="1"/>
        <v>63</v>
      </c>
      <c r="F6" s="47">
        <f t="shared" si="1"/>
        <v>67</v>
      </c>
      <c r="G6" s="48">
        <f t="shared" si="1"/>
        <v>71</v>
      </c>
      <c r="H6" s="13"/>
      <c r="I6" s="26"/>
      <c r="J6" s="35" t="s">
        <v>38</v>
      </c>
      <c r="K6" s="35" t="s">
        <v>39</v>
      </c>
      <c r="L6" s="33"/>
      <c r="M6" s="33"/>
      <c r="N6" s="33"/>
      <c r="O6" s="34"/>
    </row>
    <row r="7" s="1" customFormat="1" ht="16" customHeight="1" spans="1:15">
      <c r="A7" s="49" t="s">
        <v>40</v>
      </c>
      <c r="B7" s="48">
        <f t="shared" si="0"/>
        <v>50</v>
      </c>
      <c r="C7" s="48">
        <v>54</v>
      </c>
      <c r="D7" s="48">
        <f t="shared" ref="D7:G7" si="2">C7+4</f>
        <v>58</v>
      </c>
      <c r="E7" s="48">
        <f t="shared" si="2"/>
        <v>62</v>
      </c>
      <c r="F7" s="47">
        <f t="shared" si="2"/>
        <v>66</v>
      </c>
      <c r="G7" s="48">
        <f t="shared" si="2"/>
        <v>70</v>
      </c>
      <c r="H7" s="13"/>
      <c r="I7" s="26"/>
      <c r="J7" s="35" t="s">
        <v>38</v>
      </c>
      <c r="K7" s="35" t="s">
        <v>38</v>
      </c>
      <c r="L7" s="35"/>
      <c r="M7" s="35"/>
      <c r="N7" s="35"/>
      <c r="O7" s="36"/>
    </row>
    <row r="8" s="1" customFormat="1" ht="16" customHeight="1" spans="1:15">
      <c r="A8" s="49" t="s">
        <v>41</v>
      </c>
      <c r="B8" s="48">
        <f t="shared" si="0"/>
        <v>86</v>
      </c>
      <c r="C8" s="48">
        <v>90</v>
      </c>
      <c r="D8" s="48">
        <f>C8+4</f>
        <v>94</v>
      </c>
      <c r="E8" s="48">
        <f t="shared" ref="E8:G8" si="3">D8+6</f>
        <v>100</v>
      </c>
      <c r="F8" s="47">
        <f t="shared" si="3"/>
        <v>106</v>
      </c>
      <c r="G8" s="48">
        <f t="shared" si="3"/>
        <v>112</v>
      </c>
      <c r="H8" s="13"/>
      <c r="I8" s="26"/>
      <c r="J8" s="35" t="s">
        <v>42</v>
      </c>
      <c r="K8" s="35" t="s">
        <v>42</v>
      </c>
      <c r="L8" s="35"/>
      <c r="M8" s="35"/>
      <c r="N8" s="35"/>
      <c r="O8" s="36"/>
    </row>
    <row r="9" s="1" customFormat="1" ht="16" customHeight="1" spans="1:15">
      <c r="A9" s="49" t="s">
        <v>43</v>
      </c>
      <c r="B9" s="48">
        <f t="shared" si="0"/>
        <v>84</v>
      </c>
      <c r="C9" s="48">
        <v>88</v>
      </c>
      <c r="D9" s="48">
        <f>C9+4</f>
        <v>92</v>
      </c>
      <c r="E9" s="48">
        <f t="shared" ref="E9:G9" si="4">D9+6</f>
        <v>98</v>
      </c>
      <c r="F9" s="47">
        <f t="shared" si="4"/>
        <v>104</v>
      </c>
      <c r="G9" s="48">
        <f t="shared" si="4"/>
        <v>110</v>
      </c>
      <c r="H9" s="13"/>
      <c r="I9" s="26"/>
      <c r="J9" s="35" t="s">
        <v>44</v>
      </c>
      <c r="K9" s="35" t="s">
        <v>38</v>
      </c>
      <c r="L9" s="33"/>
      <c r="M9" s="33"/>
      <c r="N9" s="33"/>
      <c r="O9" s="34"/>
    </row>
    <row r="10" s="1" customFormat="1" ht="16" customHeight="1" spans="1:15">
      <c r="A10" s="49" t="s">
        <v>45</v>
      </c>
      <c r="B10" s="48">
        <f>C10-1.5</f>
        <v>33.5</v>
      </c>
      <c r="C10" s="48">
        <v>35</v>
      </c>
      <c r="D10" s="48">
        <f t="shared" ref="D10:G10" si="5">C10+2.2</f>
        <v>37.2</v>
      </c>
      <c r="E10" s="48">
        <f t="shared" si="5"/>
        <v>39.4</v>
      </c>
      <c r="F10" s="47">
        <f t="shared" si="5"/>
        <v>41.6</v>
      </c>
      <c r="G10" s="48">
        <f t="shared" si="5"/>
        <v>43.8</v>
      </c>
      <c r="H10" s="13"/>
      <c r="I10" s="26"/>
      <c r="J10" s="35" t="s">
        <v>39</v>
      </c>
      <c r="K10" s="35" t="s">
        <v>39</v>
      </c>
      <c r="L10" s="33"/>
      <c r="M10" s="33"/>
      <c r="N10" s="33"/>
      <c r="O10" s="34"/>
    </row>
    <row r="11" s="1" customFormat="1" ht="16" customHeight="1" spans="1:15">
      <c r="A11" s="49" t="s">
        <v>46</v>
      </c>
      <c r="B11" s="48">
        <f>C11-1</f>
        <v>47</v>
      </c>
      <c r="C11" s="48">
        <v>48</v>
      </c>
      <c r="D11" s="48">
        <f>C11+1</f>
        <v>49</v>
      </c>
      <c r="E11" s="48">
        <f t="shared" ref="E11:G11" si="6">D11+1.5</f>
        <v>50.5</v>
      </c>
      <c r="F11" s="47">
        <f t="shared" si="6"/>
        <v>52</v>
      </c>
      <c r="G11" s="48">
        <f t="shared" si="6"/>
        <v>53.5</v>
      </c>
      <c r="H11" s="13"/>
      <c r="I11" s="26"/>
      <c r="J11" s="35" t="s">
        <v>38</v>
      </c>
      <c r="K11" s="35" t="s">
        <v>38</v>
      </c>
      <c r="L11" s="33"/>
      <c r="M11" s="33"/>
      <c r="N11" s="33"/>
      <c r="O11" s="34"/>
    </row>
    <row r="12" s="1" customFormat="1" ht="16" customHeight="1" spans="1:15">
      <c r="A12" s="49" t="s">
        <v>47</v>
      </c>
      <c r="B12" s="48">
        <f>C12-4</f>
        <v>44</v>
      </c>
      <c r="C12" s="48">
        <v>48</v>
      </c>
      <c r="D12" s="48">
        <f t="shared" ref="D12:G12" si="7">C12+3</f>
        <v>51</v>
      </c>
      <c r="E12" s="48">
        <f t="shared" si="7"/>
        <v>54</v>
      </c>
      <c r="F12" s="47">
        <f t="shared" si="7"/>
        <v>57</v>
      </c>
      <c r="G12" s="48">
        <f t="shared" si="7"/>
        <v>60</v>
      </c>
      <c r="H12" s="13"/>
      <c r="I12" s="26"/>
      <c r="J12" s="35" t="s">
        <v>48</v>
      </c>
      <c r="K12" s="35" t="s">
        <v>48</v>
      </c>
      <c r="L12" s="33"/>
      <c r="M12" s="33"/>
      <c r="N12" s="33"/>
      <c r="O12" s="34"/>
    </row>
    <row r="13" s="1" customFormat="1" ht="16" customHeight="1" spans="1:15">
      <c r="A13" s="49" t="s">
        <v>49</v>
      </c>
      <c r="B13" s="48">
        <f>C13-1.2</f>
        <v>17.8</v>
      </c>
      <c r="C13" s="48">
        <v>19</v>
      </c>
      <c r="D13" s="48">
        <f t="shared" ref="D13:G13" si="8">C13+1.2</f>
        <v>20.2</v>
      </c>
      <c r="E13" s="48">
        <f t="shared" si="8"/>
        <v>21.4</v>
      </c>
      <c r="F13" s="47">
        <f t="shared" si="8"/>
        <v>22.6</v>
      </c>
      <c r="G13" s="48">
        <f t="shared" si="8"/>
        <v>23.8</v>
      </c>
      <c r="H13" s="13"/>
      <c r="I13" s="26"/>
      <c r="J13" s="35" t="s">
        <v>50</v>
      </c>
      <c r="K13" s="35" t="s">
        <v>38</v>
      </c>
      <c r="L13" s="33"/>
      <c r="M13" s="33"/>
      <c r="N13" s="33"/>
      <c r="O13" s="34"/>
    </row>
    <row r="14" s="1" customFormat="1" ht="16" customHeight="1" spans="1:15">
      <c r="A14" s="49" t="s">
        <v>51</v>
      </c>
      <c r="B14" s="48">
        <f>C14-0.8</f>
        <v>15.2</v>
      </c>
      <c r="C14" s="48">
        <v>16</v>
      </c>
      <c r="D14" s="48">
        <f t="shared" ref="D14:G14" si="9">C14+0.8</f>
        <v>16.8</v>
      </c>
      <c r="E14" s="48">
        <f t="shared" si="9"/>
        <v>17.6</v>
      </c>
      <c r="F14" s="47">
        <f t="shared" si="9"/>
        <v>18.4</v>
      </c>
      <c r="G14" s="48">
        <f t="shared" si="9"/>
        <v>19.2</v>
      </c>
      <c r="H14" s="13"/>
      <c r="I14" s="26"/>
      <c r="J14" s="35" t="s">
        <v>52</v>
      </c>
      <c r="K14" s="35" t="s">
        <v>52</v>
      </c>
      <c r="L14" s="33"/>
      <c r="M14" s="33"/>
      <c r="N14" s="33"/>
      <c r="O14" s="34"/>
    </row>
    <row r="15" s="1" customFormat="1" ht="16" customHeight="1" spans="1:15">
      <c r="A15" s="49" t="s">
        <v>53</v>
      </c>
      <c r="B15" s="49">
        <f>C15-0.2</f>
        <v>10.8</v>
      </c>
      <c r="C15" s="49">
        <v>11</v>
      </c>
      <c r="D15" s="49">
        <f>C15+0.2</f>
        <v>11.2</v>
      </c>
      <c r="E15" s="49">
        <f t="shared" ref="E15:G15" si="10">D15+0.4</f>
        <v>11.6</v>
      </c>
      <c r="F15" s="50">
        <f t="shared" si="10"/>
        <v>12</v>
      </c>
      <c r="G15" s="49">
        <f t="shared" si="10"/>
        <v>12.4</v>
      </c>
      <c r="H15" s="15"/>
      <c r="I15" s="26"/>
      <c r="J15" s="35" t="s">
        <v>38</v>
      </c>
      <c r="K15" s="35" t="s">
        <v>38</v>
      </c>
      <c r="L15" s="33"/>
      <c r="M15" s="33"/>
      <c r="N15" s="33"/>
      <c r="O15" s="34"/>
    </row>
    <row r="16" s="1" customFormat="1" ht="16" customHeight="1" spans="1:15">
      <c r="A16" s="7" t="s">
        <v>24</v>
      </c>
      <c r="B16" s="8" t="s">
        <v>54</v>
      </c>
      <c r="C16" s="8"/>
      <c r="D16" s="8"/>
      <c r="E16" s="8"/>
      <c r="F16" s="8"/>
      <c r="G16" s="8"/>
      <c r="H16" s="8"/>
      <c r="I16" s="26"/>
      <c r="J16" s="37"/>
      <c r="K16" s="37"/>
      <c r="L16" s="37"/>
      <c r="M16" s="37"/>
      <c r="N16" s="37"/>
      <c r="O16" s="38"/>
    </row>
    <row r="17" s="1" customFormat="1" ht="16" customHeight="1" spans="1:15">
      <c r="A17" s="7"/>
      <c r="B17" s="44" t="s">
        <v>27</v>
      </c>
      <c r="C17" s="44"/>
      <c r="D17" s="44"/>
      <c r="E17" s="44"/>
      <c r="F17" s="45"/>
      <c r="G17" s="46" t="s">
        <v>28</v>
      </c>
      <c r="H17" s="10"/>
      <c r="I17" s="26"/>
      <c r="J17" s="48" t="s">
        <v>29</v>
      </c>
      <c r="K17" s="48" t="s">
        <v>29</v>
      </c>
      <c r="L17" s="33"/>
      <c r="M17" s="33"/>
      <c r="N17" s="33"/>
      <c r="O17" s="34"/>
    </row>
    <row r="18" s="1" customFormat="1" ht="16" customHeight="1" spans="1:15">
      <c r="A18" s="7"/>
      <c r="B18" s="48" t="s">
        <v>30</v>
      </c>
      <c r="C18" s="48" t="s">
        <v>31</v>
      </c>
      <c r="D18" s="48" t="s">
        <v>32</v>
      </c>
      <c r="E18" s="48" t="s">
        <v>33</v>
      </c>
      <c r="F18" s="48" t="s">
        <v>29</v>
      </c>
      <c r="G18" s="48" t="s">
        <v>34</v>
      </c>
      <c r="H18" s="11"/>
      <c r="I18" s="26"/>
      <c r="J18" s="31" t="s">
        <v>35</v>
      </c>
      <c r="K18" s="31" t="s">
        <v>36</v>
      </c>
      <c r="L18" s="33"/>
      <c r="M18" s="33"/>
      <c r="N18" s="33"/>
      <c r="O18" s="34"/>
    </row>
    <row r="19" s="1" customFormat="1" ht="16" customHeight="1" spans="1:15">
      <c r="A19" s="51" t="s">
        <v>37</v>
      </c>
      <c r="B19" s="53">
        <v>47</v>
      </c>
      <c r="C19" s="53">
        <v>51</v>
      </c>
      <c r="D19" s="53">
        <v>55</v>
      </c>
      <c r="E19" s="53">
        <v>59</v>
      </c>
      <c r="F19" s="52">
        <v>63</v>
      </c>
      <c r="G19" s="53">
        <v>67</v>
      </c>
      <c r="H19" s="13"/>
      <c r="I19" s="26"/>
      <c r="J19" s="35" t="s">
        <v>38</v>
      </c>
      <c r="K19" s="35" t="s">
        <v>38</v>
      </c>
      <c r="L19" s="33"/>
      <c r="M19" s="33"/>
      <c r="N19" s="33"/>
      <c r="O19" s="34"/>
    </row>
    <row r="20" s="1" customFormat="1" ht="16" customHeight="1" spans="1:15">
      <c r="A20" s="51" t="s">
        <v>40</v>
      </c>
      <c r="B20" s="53">
        <v>45</v>
      </c>
      <c r="C20" s="53">
        <v>49</v>
      </c>
      <c r="D20" s="53">
        <v>53</v>
      </c>
      <c r="E20" s="53">
        <v>57</v>
      </c>
      <c r="F20" s="52">
        <v>61</v>
      </c>
      <c r="G20" s="53">
        <v>65</v>
      </c>
      <c r="H20" s="13"/>
      <c r="I20" s="26"/>
      <c r="J20" s="35" t="s">
        <v>38</v>
      </c>
      <c r="K20" s="35" t="s">
        <v>38</v>
      </c>
      <c r="L20" s="33"/>
      <c r="M20" s="33"/>
      <c r="N20" s="33"/>
      <c r="O20" s="34"/>
    </row>
    <row r="21" s="1" customFormat="1" ht="16" customHeight="1" spans="1:15">
      <c r="A21" s="51" t="s">
        <v>41</v>
      </c>
      <c r="B21" s="53">
        <v>80</v>
      </c>
      <c r="C21" s="53">
        <v>84</v>
      </c>
      <c r="D21" s="53">
        <v>88</v>
      </c>
      <c r="E21" s="53">
        <v>94</v>
      </c>
      <c r="F21" s="52">
        <v>100</v>
      </c>
      <c r="G21" s="53">
        <v>106</v>
      </c>
      <c r="H21" s="13"/>
      <c r="I21" s="26"/>
      <c r="J21" s="35" t="s">
        <v>39</v>
      </c>
      <c r="K21" s="66" t="s">
        <v>55</v>
      </c>
      <c r="L21" s="33"/>
      <c r="M21" s="33"/>
      <c r="N21" s="33"/>
      <c r="O21" s="34"/>
    </row>
    <row r="22" s="1" customFormat="1" ht="16" customHeight="1" spans="1:15">
      <c r="A22" s="51" t="s">
        <v>43</v>
      </c>
      <c r="B22" s="53">
        <v>78</v>
      </c>
      <c r="C22" s="53">
        <v>82</v>
      </c>
      <c r="D22" s="53">
        <v>86</v>
      </c>
      <c r="E22" s="53">
        <v>92</v>
      </c>
      <c r="F22" s="52">
        <v>98</v>
      </c>
      <c r="G22" s="53">
        <v>104</v>
      </c>
      <c r="H22" s="13"/>
      <c r="I22" s="26"/>
      <c r="J22" s="35" t="s">
        <v>38</v>
      </c>
      <c r="K22" s="66" t="s">
        <v>55</v>
      </c>
      <c r="L22" s="33"/>
      <c r="M22" s="33"/>
      <c r="N22" s="33"/>
      <c r="O22" s="34"/>
    </row>
    <row r="23" s="1" customFormat="1" ht="16" customHeight="1" spans="1:15">
      <c r="A23" s="51" t="s">
        <v>45</v>
      </c>
      <c r="B23" s="53">
        <v>31.5</v>
      </c>
      <c r="C23" s="53">
        <v>33</v>
      </c>
      <c r="D23" s="53">
        <v>35.2</v>
      </c>
      <c r="E23" s="53">
        <v>37.4</v>
      </c>
      <c r="F23" s="52">
        <v>39.6</v>
      </c>
      <c r="G23" s="53">
        <v>41.8</v>
      </c>
      <c r="H23" s="13"/>
      <c r="I23" s="26"/>
      <c r="J23" s="35" t="s">
        <v>38</v>
      </c>
      <c r="K23" s="35" t="s">
        <v>38</v>
      </c>
      <c r="L23" s="33"/>
      <c r="M23" s="33"/>
      <c r="N23" s="33"/>
      <c r="O23" s="34"/>
    </row>
    <row r="24" s="1" customFormat="1" ht="16" customHeight="1" spans="1:15">
      <c r="A24" s="51" t="s">
        <v>56</v>
      </c>
      <c r="B24" s="53">
        <v>38.5</v>
      </c>
      <c r="C24" s="53">
        <v>39.5</v>
      </c>
      <c r="D24" s="53">
        <v>40.5</v>
      </c>
      <c r="E24" s="53">
        <v>42</v>
      </c>
      <c r="F24" s="52">
        <v>43.5</v>
      </c>
      <c r="G24" s="53">
        <v>45</v>
      </c>
      <c r="H24" s="13"/>
      <c r="I24" s="26"/>
      <c r="J24" s="35" t="s">
        <v>39</v>
      </c>
      <c r="K24" s="35" t="s">
        <v>57</v>
      </c>
      <c r="L24" s="35"/>
      <c r="M24" s="35"/>
      <c r="N24" s="35"/>
      <c r="O24" s="36"/>
    </row>
    <row r="25" s="1" customFormat="1" ht="16" customHeight="1" spans="1:15">
      <c r="A25" s="51" t="s">
        <v>47</v>
      </c>
      <c r="B25" s="53">
        <f>C25-4</f>
        <v>43</v>
      </c>
      <c r="C25" s="53">
        <v>47</v>
      </c>
      <c r="D25" s="53">
        <f t="shared" ref="D25:G25" si="11">C25+3.6</f>
        <v>50.6</v>
      </c>
      <c r="E25" s="53">
        <f t="shared" si="11"/>
        <v>54.2</v>
      </c>
      <c r="F25" s="52">
        <f t="shared" si="11"/>
        <v>57.8</v>
      </c>
      <c r="G25" s="53">
        <f t="shared" si="11"/>
        <v>61.4</v>
      </c>
      <c r="H25" s="13"/>
      <c r="I25" s="26"/>
      <c r="J25" s="35" t="s">
        <v>38</v>
      </c>
      <c r="K25" s="35" t="s">
        <v>58</v>
      </c>
      <c r="L25" s="35"/>
      <c r="M25" s="35"/>
      <c r="N25" s="35"/>
      <c r="O25" s="36"/>
    </row>
    <row r="26" s="1" customFormat="1" ht="16" customHeight="1" spans="1:15">
      <c r="A26" s="51" t="s">
        <v>49</v>
      </c>
      <c r="B26" s="53">
        <v>15.3</v>
      </c>
      <c r="C26" s="53">
        <v>16.5</v>
      </c>
      <c r="D26" s="53">
        <v>17.7</v>
      </c>
      <c r="E26" s="53">
        <v>18.9</v>
      </c>
      <c r="F26" s="52">
        <v>20.1</v>
      </c>
      <c r="G26" s="53">
        <v>21.3</v>
      </c>
      <c r="H26" s="13"/>
      <c r="I26" s="26"/>
      <c r="J26" s="35" t="s">
        <v>38</v>
      </c>
      <c r="K26" s="35" t="s">
        <v>38</v>
      </c>
      <c r="L26" s="35"/>
      <c r="M26" s="35"/>
      <c r="N26" s="35"/>
      <c r="O26" s="36"/>
    </row>
    <row r="27" s="1" customFormat="1" ht="16" customHeight="1" spans="1:15">
      <c r="A27" s="51" t="s">
        <v>51</v>
      </c>
      <c r="B27" s="53">
        <v>13.2</v>
      </c>
      <c r="C27" s="53">
        <v>14</v>
      </c>
      <c r="D27" s="53">
        <v>14.8</v>
      </c>
      <c r="E27" s="53">
        <v>15.8</v>
      </c>
      <c r="F27" s="52">
        <v>16.8</v>
      </c>
      <c r="G27" s="53">
        <v>17.6</v>
      </c>
      <c r="H27" s="16"/>
      <c r="I27" s="26"/>
      <c r="J27" s="35" t="s">
        <v>38</v>
      </c>
      <c r="K27" s="35" t="s">
        <v>58</v>
      </c>
      <c r="L27" s="35"/>
      <c r="M27" s="35"/>
      <c r="N27" s="35"/>
      <c r="O27" s="36"/>
    </row>
    <row r="28" s="1" customFormat="1" ht="16" customHeight="1" spans="1:15">
      <c r="A28" s="54" t="s">
        <v>59</v>
      </c>
      <c r="B28" s="51">
        <v>9.3</v>
      </c>
      <c r="C28" s="51">
        <v>9.5</v>
      </c>
      <c r="D28" s="51">
        <v>9.7</v>
      </c>
      <c r="E28" s="51">
        <v>10.1</v>
      </c>
      <c r="F28" s="55">
        <v>10.5</v>
      </c>
      <c r="G28" s="51">
        <v>10.9</v>
      </c>
      <c r="H28" s="16"/>
      <c r="I28" s="26"/>
      <c r="J28" s="35" t="s">
        <v>38</v>
      </c>
      <c r="K28" s="35" t="s">
        <v>38</v>
      </c>
      <c r="L28" s="35"/>
      <c r="M28" s="35"/>
      <c r="N28" s="35"/>
      <c r="O28" s="36"/>
    </row>
    <row r="29" s="1" customFormat="1" ht="16" customHeight="1" spans="1:15">
      <c r="A29" s="56" t="s">
        <v>60</v>
      </c>
      <c r="B29" s="57"/>
      <c r="C29" s="57"/>
      <c r="D29" s="57"/>
      <c r="E29" s="57"/>
      <c r="F29" s="57"/>
      <c r="G29" s="57"/>
      <c r="H29" s="75"/>
      <c r="I29" s="26"/>
      <c r="J29" s="67" t="s">
        <v>61</v>
      </c>
      <c r="K29" s="68"/>
      <c r="L29" s="68"/>
      <c r="M29" s="68"/>
      <c r="N29" s="68"/>
      <c r="O29" s="69"/>
    </row>
    <row r="30" s="1" customFormat="1" ht="16" customHeight="1" spans="1:15">
      <c r="A30" s="58" t="s">
        <v>62</v>
      </c>
      <c r="B30" s="57"/>
      <c r="C30" s="57"/>
      <c r="D30" s="57"/>
      <c r="E30" s="57"/>
      <c r="F30" s="57"/>
      <c r="G30" s="57"/>
      <c r="H30" s="75"/>
      <c r="I30" s="26"/>
      <c r="J30" s="70" t="s">
        <v>63</v>
      </c>
      <c r="K30" s="71"/>
      <c r="L30" s="71"/>
      <c r="M30" s="71"/>
      <c r="N30" s="71"/>
      <c r="O30" s="72"/>
    </row>
    <row r="31" s="1" customFormat="1" ht="16" customHeight="1" spans="1:15">
      <c r="A31" s="58" t="s">
        <v>64</v>
      </c>
      <c r="B31" s="57"/>
      <c r="C31" s="57"/>
      <c r="D31" s="57"/>
      <c r="E31" s="57"/>
      <c r="F31" s="57"/>
      <c r="G31" s="57"/>
      <c r="H31" s="75"/>
      <c r="I31" s="26"/>
      <c r="J31" s="70" t="s">
        <v>65</v>
      </c>
      <c r="K31" s="71"/>
      <c r="L31" s="71"/>
      <c r="M31" s="71"/>
      <c r="N31" s="71"/>
      <c r="O31" s="72"/>
    </row>
    <row r="32" s="1" customFormat="1" ht="16" customHeight="1" spans="1:15">
      <c r="A32" s="58" t="s">
        <v>66</v>
      </c>
      <c r="B32" s="57"/>
      <c r="C32" s="57"/>
      <c r="D32" s="57"/>
      <c r="E32" s="57"/>
      <c r="F32" s="57"/>
      <c r="G32" s="57"/>
      <c r="H32" s="75"/>
      <c r="I32" s="26"/>
      <c r="J32" s="70" t="s">
        <v>67</v>
      </c>
      <c r="K32" s="71"/>
      <c r="L32" s="71"/>
      <c r="M32" s="71"/>
      <c r="N32" s="71"/>
      <c r="O32" s="72"/>
    </row>
    <row r="33" s="1" customFormat="1" ht="16" customHeight="1" spans="1:15">
      <c r="A33" s="58" t="s">
        <v>68</v>
      </c>
      <c r="B33" s="57"/>
      <c r="C33" s="57"/>
      <c r="D33" s="57"/>
      <c r="E33" s="57"/>
      <c r="F33" s="57"/>
      <c r="G33" s="57"/>
      <c r="H33" s="75"/>
      <c r="I33" s="26"/>
      <c r="J33" s="70"/>
      <c r="K33" s="71"/>
      <c r="L33" s="71"/>
      <c r="M33" s="71"/>
      <c r="N33" s="71"/>
      <c r="O33" s="72"/>
    </row>
    <row r="34" s="1" customFormat="1" ht="16" customHeight="1" spans="1:15">
      <c r="A34" s="58"/>
      <c r="B34" s="57"/>
      <c r="C34" s="57"/>
      <c r="D34" s="57"/>
      <c r="E34" s="57"/>
      <c r="F34" s="57"/>
      <c r="G34" s="57"/>
      <c r="H34" s="75"/>
      <c r="I34" s="26"/>
      <c r="J34" s="70"/>
      <c r="K34" s="71"/>
      <c r="L34" s="71"/>
      <c r="M34" s="71"/>
      <c r="N34" s="71"/>
      <c r="O34" s="72"/>
    </row>
    <row r="35" s="1" customFormat="1" ht="15.75" spans="1:15">
      <c r="A35" s="21" t="s">
        <v>69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.75" spans="1:15">
      <c r="A36" s="1" t="s">
        <v>70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.75" spans="1:15">
      <c r="A37" s="22"/>
      <c r="B37" s="22"/>
      <c r="C37" s="22"/>
      <c r="D37" s="22"/>
      <c r="E37" s="22"/>
      <c r="F37" s="22"/>
      <c r="G37" s="22"/>
      <c r="H37" s="22"/>
      <c r="I37" s="22"/>
      <c r="J37" s="21" t="s">
        <v>71</v>
      </c>
      <c r="K37" s="43"/>
      <c r="L37" s="21" t="s">
        <v>72</v>
      </c>
      <c r="M37" s="21"/>
      <c r="N37" s="21" t="s">
        <v>73</v>
      </c>
      <c r="O37" s="1" t="s">
        <v>74</v>
      </c>
    </row>
  </sheetData>
  <mergeCells count="23">
    <mergeCell ref="A1:O1"/>
    <mergeCell ref="B2:C2"/>
    <mergeCell ref="E2:H2"/>
    <mergeCell ref="K2:O2"/>
    <mergeCell ref="B3:H3"/>
    <mergeCell ref="J3:O3"/>
    <mergeCell ref="B4:F4"/>
    <mergeCell ref="B16:H16"/>
    <mergeCell ref="B17:F17"/>
    <mergeCell ref="A29:H29"/>
    <mergeCell ref="J29:O29"/>
    <mergeCell ref="A30:H30"/>
    <mergeCell ref="J30:O30"/>
    <mergeCell ref="A31:H31"/>
    <mergeCell ref="J31:O31"/>
    <mergeCell ref="A32:H32"/>
    <mergeCell ref="J32:O32"/>
    <mergeCell ref="A33:H33"/>
    <mergeCell ref="J33:O33"/>
    <mergeCell ref="A34:H34"/>
    <mergeCell ref="J34:O34"/>
    <mergeCell ref="A3:A5"/>
    <mergeCell ref="A16:A18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zoomScale="90" zoomScaleNormal="90" topLeftCell="A13" workbookViewId="0">
      <selection activeCell="P23" sqref="P23"/>
    </sheetView>
  </sheetViews>
  <sheetFormatPr defaultColWidth="9" defaultRowHeight="26" customHeight="1"/>
  <cols>
    <col min="1" max="1" width="17.1666666666667" style="1" customWidth="1"/>
    <col min="2" max="7" width="9.33333333333333" style="1" customWidth="1"/>
    <col min="8" max="8" width="1.33333333333333" style="1" customWidth="1"/>
    <col min="9" max="9" width="16.5" style="1" customWidth="1"/>
    <col min="10" max="10" width="17" style="1" customWidth="1"/>
    <col min="11" max="11" width="18.5" style="1" customWidth="1"/>
    <col min="12" max="12" width="16.6666666666667" style="1" customWidth="1"/>
    <col min="13" max="13" width="14.1666666666667" style="1" customWidth="1"/>
    <col min="14" max="14" width="16.3333333333333" style="1" customWidth="1"/>
    <col min="15" max="16384" width="9" style="1"/>
  </cols>
  <sheetData>
    <row r="1" s="1" customFormat="1" ht="16" customHeight="1" spans="1:14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" customHeight="1" spans="1:14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23"/>
      <c r="I2" s="24" t="s">
        <v>22</v>
      </c>
      <c r="J2" s="5" t="s">
        <v>23</v>
      </c>
      <c r="K2" s="5"/>
      <c r="L2" s="5"/>
      <c r="M2" s="5"/>
      <c r="N2" s="25"/>
    </row>
    <row r="3" s="1" customFormat="1" ht="16" customHeight="1" spans="1:14">
      <c r="A3" s="7" t="s">
        <v>24</v>
      </c>
      <c r="B3" s="8" t="s">
        <v>25</v>
      </c>
      <c r="C3" s="8"/>
      <c r="D3" s="8"/>
      <c r="E3" s="8"/>
      <c r="F3" s="8"/>
      <c r="G3" s="8"/>
      <c r="H3" s="26"/>
      <c r="I3" s="27" t="s">
        <v>26</v>
      </c>
      <c r="J3" s="27"/>
      <c r="K3" s="27"/>
      <c r="L3" s="27"/>
      <c r="M3" s="27"/>
      <c r="N3" s="28"/>
    </row>
    <row r="4" s="1" customFormat="1" ht="16" customHeight="1" spans="1:14">
      <c r="A4" s="7"/>
      <c r="B4" s="44" t="s">
        <v>27</v>
      </c>
      <c r="C4" s="44"/>
      <c r="D4" s="44"/>
      <c r="E4" s="44"/>
      <c r="F4" s="45"/>
      <c r="G4" s="46" t="s">
        <v>28</v>
      </c>
      <c r="H4" s="26"/>
      <c r="I4" s="48" t="s">
        <v>75</v>
      </c>
      <c r="J4" s="48" t="s">
        <v>76</v>
      </c>
      <c r="K4" s="48" t="s">
        <v>77</v>
      </c>
      <c r="L4" s="48" t="s">
        <v>78</v>
      </c>
      <c r="M4" s="48" t="s">
        <v>79</v>
      </c>
      <c r="N4" s="48" t="s">
        <v>80</v>
      </c>
    </row>
    <row r="5" s="1" customFormat="1" ht="16" customHeight="1" spans="1:14">
      <c r="A5" s="7"/>
      <c r="B5" s="47" t="s">
        <v>30</v>
      </c>
      <c r="C5" s="48" t="s">
        <v>31</v>
      </c>
      <c r="D5" s="47" t="s">
        <v>32</v>
      </c>
      <c r="E5" s="48" t="s">
        <v>33</v>
      </c>
      <c r="F5" s="47" t="s">
        <v>29</v>
      </c>
      <c r="G5" s="48" t="s">
        <v>34</v>
      </c>
      <c r="H5" s="26"/>
      <c r="I5" s="31" t="s">
        <v>81</v>
      </c>
      <c r="J5" s="31" t="s">
        <v>81</v>
      </c>
      <c r="K5" s="31" t="s">
        <v>81</v>
      </c>
      <c r="L5" s="31" t="s">
        <v>81</v>
      </c>
      <c r="M5" s="31" t="s">
        <v>81</v>
      </c>
      <c r="N5" s="31" t="s">
        <v>81</v>
      </c>
    </row>
    <row r="6" s="1" customFormat="1" ht="16" customHeight="1" spans="1:14">
      <c r="A6" s="49" t="s">
        <v>37</v>
      </c>
      <c r="B6" s="47">
        <f t="shared" ref="B6:B9" si="0">C6-4</f>
        <v>51</v>
      </c>
      <c r="C6" s="48">
        <v>55</v>
      </c>
      <c r="D6" s="47">
        <f t="shared" ref="D6:G6" si="1">C6+4</f>
        <v>59</v>
      </c>
      <c r="E6" s="48">
        <f t="shared" si="1"/>
        <v>63</v>
      </c>
      <c r="F6" s="47">
        <f t="shared" si="1"/>
        <v>67</v>
      </c>
      <c r="G6" s="48">
        <f t="shared" si="1"/>
        <v>71</v>
      </c>
      <c r="H6" s="26"/>
      <c r="I6" s="35" t="s">
        <v>82</v>
      </c>
      <c r="J6" s="35" t="s">
        <v>83</v>
      </c>
      <c r="K6" s="35" t="s">
        <v>82</v>
      </c>
      <c r="L6" s="35" t="s">
        <v>84</v>
      </c>
      <c r="M6" s="35" t="s">
        <v>82</v>
      </c>
      <c r="N6" s="36" t="s">
        <v>82</v>
      </c>
    </row>
    <row r="7" s="1" customFormat="1" ht="16" customHeight="1" spans="1:14">
      <c r="A7" s="49" t="s">
        <v>40</v>
      </c>
      <c r="B7" s="47">
        <f t="shared" si="0"/>
        <v>50</v>
      </c>
      <c r="C7" s="48">
        <v>54</v>
      </c>
      <c r="D7" s="47">
        <f t="shared" ref="D7:G7" si="2">C7+4</f>
        <v>58</v>
      </c>
      <c r="E7" s="48">
        <f t="shared" si="2"/>
        <v>62</v>
      </c>
      <c r="F7" s="47">
        <f t="shared" si="2"/>
        <v>66</v>
      </c>
      <c r="G7" s="48">
        <f t="shared" si="2"/>
        <v>70</v>
      </c>
      <c r="H7" s="26"/>
      <c r="I7" s="35" t="s">
        <v>85</v>
      </c>
      <c r="J7" s="35" t="s">
        <v>86</v>
      </c>
      <c r="K7" s="35" t="s">
        <v>87</v>
      </c>
      <c r="L7" s="35" t="s">
        <v>87</v>
      </c>
      <c r="M7" s="35" t="s">
        <v>87</v>
      </c>
      <c r="N7" s="36" t="s">
        <v>86</v>
      </c>
    </row>
    <row r="8" s="1" customFormat="1" ht="16" customHeight="1" spans="1:14">
      <c r="A8" s="49" t="s">
        <v>41</v>
      </c>
      <c r="B8" s="47">
        <f t="shared" si="0"/>
        <v>86</v>
      </c>
      <c r="C8" s="48">
        <v>90</v>
      </c>
      <c r="D8" s="47">
        <f>C8+4</f>
        <v>94</v>
      </c>
      <c r="E8" s="48">
        <f t="shared" ref="E8:G8" si="3">D8+6</f>
        <v>100</v>
      </c>
      <c r="F8" s="47">
        <f t="shared" si="3"/>
        <v>106</v>
      </c>
      <c r="G8" s="48">
        <f t="shared" si="3"/>
        <v>112</v>
      </c>
      <c r="H8" s="26"/>
      <c r="I8" s="35" t="s">
        <v>88</v>
      </c>
      <c r="J8" s="35" t="s">
        <v>89</v>
      </c>
      <c r="K8" s="35" t="s">
        <v>89</v>
      </c>
      <c r="L8" s="35" t="s">
        <v>89</v>
      </c>
      <c r="M8" s="35" t="s">
        <v>89</v>
      </c>
      <c r="N8" s="36" t="s">
        <v>89</v>
      </c>
    </row>
    <row r="9" s="1" customFormat="1" ht="16" customHeight="1" spans="1:14">
      <c r="A9" s="49" t="s">
        <v>43</v>
      </c>
      <c r="B9" s="47">
        <f t="shared" si="0"/>
        <v>84</v>
      </c>
      <c r="C9" s="48">
        <v>88</v>
      </c>
      <c r="D9" s="47">
        <f>C9+4</f>
        <v>92</v>
      </c>
      <c r="E9" s="48">
        <f t="shared" ref="E9:G9" si="4">D9+6</f>
        <v>98</v>
      </c>
      <c r="F9" s="47">
        <f t="shared" si="4"/>
        <v>104</v>
      </c>
      <c r="G9" s="48">
        <f t="shared" si="4"/>
        <v>110</v>
      </c>
      <c r="H9" s="26"/>
      <c r="I9" s="35" t="s">
        <v>88</v>
      </c>
      <c r="J9" s="35" t="s">
        <v>89</v>
      </c>
      <c r="K9" s="35" t="s">
        <v>88</v>
      </c>
      <c r="L9" s="35" t="s">
        <v>89</v>
      </c>
      <c r="M9" s="35" t="s">
        <v>88</v>
      </c>
      <c r="N9" s="36" t="s">
        <v>89</v>
      </c>
    </row>
    <row r="10" s="1" customFormat="1" ht="16" customHeight="1" spans="1:14">
      <c r="A10" s="49" t="s">
        <v>46</v>
      </c>
      <c r="B10" s="47">
        <f>C10-1</f>
        <v>47</v>
      </c>
      <c r="C10" s="48">
        <v>48</v>
      </c>
      <c r="D10" s="47">
        <f>C10+1</f>
        <v>49</v>
      </c>
      <c r="E10" s="48">
        <f t="shared" ref="E10:G10" si="5">D10+1.5</f>
        <v>50.5</v>
      </c>
      <c r="F10" s="47">
        <f t="shared" si="5"/>
        <v>52</v>
      </c>
      <c r="G10" s="48">
        <f t="shared" si="5"/>
        <v>53.5</v>
      </c>
      <c r="H10" s="26"/>
      <c r="I10" s="35" t="s">
        <v>90</v>
      </c>
      <c r="J10" s="35" t="s">
        <v>90</v>
      </c>
      <c r="K10" s="35" t="s">
        <v>90</v>
      </c>
      <c r="L10" s="35" t="s">
        <v>91</v>
      </c>
      <c r="M10" s="35" t="s">
        <v>91</v>
      </c>
      <c r="N10" s="36" t="s">
        <v>91</v>
      </c>
    </row>
    <row r="11" s="1" customFormat="1" ht="16" customHeight="1" spans="1:14">
      <c r="A11" s="49" t="s">
        <v>47</v>
      </c>
      <c r="B11" s="47">
        <f>C11-4</f>
        <v>44</v>
      </c>
      <c r="C11" s="48">
        <v>48</v>
      </c>
      <c r="D11" s="47">
        <f t="shared" ref="D11:G11" si="6">C11+3</f>
        <v>51</v>
      </c>
      <c r="E11" s="48">
        <f t="shared" si="6"/>
        <v>54</v>
      </c>
      <c r="F11" s="47">
        <f t="shared" si="6"/>
        <v>57</v>
      </c>
      <c r="G11" s="48">
        <f t="shared" si="6"/>
        <v>60</v>
      </c>
      <c r="H11" s="26"/>
      <c r="I11" s="35" t="s">
        <v>86</v>
      </c>
      <c r="J11" s="35" t="s">
        <v>86</v>
      </c>
      <c r="K11" s="35" t="s">
        <v>87</v>
      </c>
      <c r="L11" s="35" t="s">
        <v>86</v>
      </c>
      <c r="M11" s="35" t="s">
        <v>84</v>
      </c>
      <c r="N11" s="36" t="s">
        <v>92</v>
      </c>
    </row>
    <row r="12" s="1" customFormat="1" ht="16" customHeight="1" spans="1:14">
      <c r="A12" s="49" t="s">
        <v>49</v>
      </c>
      <c r="B12" s="47">
        <f>C12-1.2</f>
        <v>17.8</v>
      </c>
      <c r="C12" s="48">
        <v>19</v>
      </c>
      <c r="D12" s="47">
        <f t="shared" ref="D12:G12" si="7">C12+1.2</f>
        <v>20.2</v>
      </c>
      <c r="E12" s="48">
        <f t="shared" si="7"/>
        <v>21.4</v>
      </c>
      <c r="F12" s="47">
        <f t="shared" si="7"/>
        <v>22.6</v>
      </c>
      <c r="G12" s="48">
        <f t="shared" si="7"/>
        <v>23.8</v>
      </c>
      <c r="H12" s="26"/>
      <c r="I12" s="35" t="s">
        <v>86</v>
      </c>
      <c r="J12" s="35" t="s">
        <v>93</v>
      </c>
      <c r="K12" s="35" t="s">
        <v>86</v>
      </c>
      <c r="L12" s="35" t="s">
        <v>87</v>
      </c>
      <c r="M12" s="35" t="s">
        <v>86</v>
      </c>
      <c r="N12" s="36" t="s">
        <v>86</v>
      </c>
    </row>
    <row r="13" s="1" customFormat="1" ht="16" customHeight="1" spans="1:14">
      <c r="A13" s="49" t="s">
        <v>51</v>
      </c>
      <c r="B13" s="47">
        <f>C13-0.8</f>
        <v>15.2</v>
      </c>
      <c r="C13" s="48">
        <v>16</v>
      </c>
      <c r="D13" s="47">
        <f t="shared" ref="D13:G13" si="8">C13+0.8</f>
        <v>16.8</v>
      </c>
      <c r="E13" s="48">
        <f t="shared" si="8"/>
        <v>17.6</v>
      </c>
      <c r="F13" s="47">
        <f t="shared" si="8"/>
        <v>18.4</v>
      </c>
      <c r="G13" s="48">
        <f t="shared" si="8"/>
        <v>19.2</v>
      </c>
      <c r="H13" s="26"/>
      <c r="I13" s="35" t="s">
        <v>85</v>
      </c>
      <c r="J13" s="35" t="s">
        <v>94</v>
      </c>
      <c r="K13" s="35" t="s">
        <v>86</v>
      </c>
      <c r="L13" s="35" t="s">
        <v>86</v>
      </c>
      <c r="M13" s="35" t="s">
        <v>93</v>
      </c>
      <c r="N13" s="36" t="s">
        <v>95</v>
      </c>
    </row>
    <row r="14" s="1" customFormat="1" ht="16" customHeight="1" spans="1:14">
      <c r="A14" s="49" t="s">
        <v>53</v>
      </c>
      <c r="B14" s="50">
        <f>C14-0.2</f>
        <v>10.8</v>
      </c>
      <c r="C14" s="49">
        <v>11</v>
      </c>
      <c r="D14" s="50">
        <f>C14+0.2</f>
        <v>11.2</v>
      </c>
      <c r="E14" s="49">
        <f t="shared" ref="E14:G14" si="9">D14+0.4</f>
        <v>11.6</v>
      </c>
      <c r="F14" s="50">
        <f t="shared" si="9"/>
        <v>12</v>
      </c>
      <c r="G14" s="49">
        <f t="shared" si="9"/>
        <v>12.4</v>
      </c>
      <c r="H14" s="26"/>
      <c r="I14" s="35" t="s">
        <v>86</v>
      </c>
      <c r="J14" s="35" t="s">
        <v>87</v>
      </c>
      <c r="K14" s="35" t="s">
        <v>86</v>
      </c>
      <c r="L14" s="35" t="s">
        <v>96</v>
      </c>
      <c r="M14" s="35" t="s">
        <v>91</v>
      </c>
      <c r="N14" s="36" t="s">
        <v>91</v>
      </c>
    </row>
    <row r="15" s="1" customFormat="1" ht="16" customHeight="1" spans="1:14">
      <c r="A15" s="7" t="s">
        <v>24</v>
      </c>
      <c r="B15" s="8" t="s">
        <v>54</v>
      </c>
      <c r="C15" s="8"/>
      <c r="D15" s="8"/>
      <c r="E15" s="8"/>
      <c r="F15" s="8"/>
      <c r="G15" s="8"/>
      <c r="H15" s="26"/>
      <c r="I15" s="37"/>
      <c r="J15" s="37"/>
      <c r="K15" s="37"/>
      <c r="L15" s="37"/>
      <c r="M15" s="37"/>
      <c r="N15" s="38"/>
    </row>
    <row r="16" s="1" customFormat="1" ht="16" customHeight="1" spans="1:14">
      <c r="A16" s="7"/>
      <c r="B16" s="44" t="s">
        <v>27</v>
      </c>
      <c r="C16" s="44"/>
      <c r="D16" s="44"/>
      <c r="E16" s="44"/>
      <c r="F16" s="45"/>
      <c r="G16" s="46" t="s">
        <v>28</v>
      </c>
      <c r="H16" s="26"/>
      <c r="I16" s="48" t="s">
        <v>75</v>
      </c>
      <c r="J16" s="48" t="s">
        <v>76</v>
      </c>
      <c r="K16" s="48" t="s">
        <v>77</v>
      </c>
      <c r="L16" s="48" t="s">
        <v>78</v>
      </c>
      <c r="M16" s="48" t="s">
        <v>79</v>
      </c>
      <c r="N16" s="48" t="s">
        <v>80</v>
      </c>
    </row>
    <row r="17" s="1" customFormat="1" ht="16" customHeight="1" spans="1:14">
      <c r="A17" s="7"/>
      <c r="B17" s="47" t="s">
        <v>30</v>
      </c>
      <c r="C17" s="48" t="s">
        <v>31</v>
      </c>
      <c r="D17" s="47" t="s">
        <v>32</v>
      </c>
      <c r="E17" s="48" t="s">
        <v>33</v>
      </c>
      <c r="F17" s="48" t="s">
        <v>29</v>
      </c>
      <c r="G17" s="48" t="s">
        <v>34</v>
      </c>
      <c r="H17" s="26"/>
      <c r="I17" s="31" t="s">
        <v>81</v>
      </c>
      <c r="J17" s="31" t="s">
        <v>81</v>
      </c>
      <c r="K17" s="31" t="s">
        <v>81</v>
      </c>
      <c r="L17" s="31" t="s">
        <v>81</v>
      </c>
      <c r="M17" s="31" t="s">
        <v>81</v>
      </c>
      <c r="N17" s="31" t="s">
        <v>81</v>
      </c>
    </row>
    <row r="18" s="1" customFormat="1" ht="16" customHeight="1" spans="1:14">
      <c r="A18" s="51" t="s">
        <v>37</v>
      </c>
      <c r="B18" s="52">
        <v>47</v>
      </c>
      <c r="C18" s="53">
        <v>51</v>
      </c>
      <c r="D18" s="52">
        <v>55</v>
      </c>
      <c r="E18" s="53">
        <v>59</v>
      </c>
      <c r="F18" s="52">
        <v>63</v>
      </c>
      <c r="G18" s="53">
        <v>67</v>
      </c>
      <c r="H18" s="26"/>
      <c r="I18" s="35" t="s">
        <v>97</v>
      </c>
      <c r="J18" s="35" t="s">
        <v>98</v>
      </c>
      <c r="K18" s="35" t="s">
        <v>85</v>
      </c>
      <c r="L18" s="35" t="s">
        <v>97</v>
      </c>
      <c r="M18" s="35" t="s">
        <v>85</v>
      </c>
      <c r="N18" s="36" t="s">
        <v>99</v>
      </c>
    </row>
    <row r="19" s="1" customFormat="1" ht="16" customHeight="1" spans="1:14">
      <c r="A19" s="51" t="s">
        <v>40</v>
      </c>
      <c r="B19" s="52">
        <v>45</v>
      </c>
      <c r="C19" s="53">
        <v>49</v>
      </c>
      <c r="D19" s="52">
        <v>53</v>
      </c>
      <c r="E19" s="53">
        <v>57</v>
      </c>
      <c r="F19" s="52">
        <v>61</v>
      </c>
      <c r="G19" s="53">
        <v>65</v>
      </c>
      <c r="H19" s="26"/>
      <c r="I19" s="35" t="s">
        <v>97</v>
      </c>
      <c r="J19" s="35" t="s">
        <v>97</v>
      </c>
      <c r="K19" s="35" t="s">
        <v>86</v>
      </c>
      <c r="L19" s="35" t="s">
        <v>100</v>
      </c>
      <c r="M19" s="35" t="s">
        <v>91</v>
      </c>
      <c r="N19" s="36" t="s">
        <v>87</v>
      </c>
    </row>
    <row r="20" s="1" customFormat="1" ht="16" customHeight="1" spans="1:14">
      <c r="A20" s="51" t="s">
        <v>41</v>
      </c>
      <c r="B20" s="52">
        <v>80</v>
      </c>
      <c r="C20" s="53">
        <v>84</v>
      </c>
      <c r="D20" s="52">
        <v>88</v>
      </c>
      <c r="E20" s="53">
        <v>94</v>
      </c>
      <c r="F20" s="52">
        <v>100</v>
      </c>
      <c r="G20" s="53">
        <v>106</v>
      </c>
      <c r="H20" s="26"/>
      <c r="I20" s="35" t="s">
        <v>86</v>
      </c>
      <c r="J20" s="65" t="s">
        <v>90</v>
      </c>
      <c r="K20" s="66" t="s">
        <v>101</v>
      </c>
      <c r="L20" s="66" t="s">
        <v>101</v>
      </c>
      <c r="M20" s="35" t="s">
        <v>90</v>
      </c>
      <c r="N20" s="36" t="s">
        <v>90</v>
      </c>
    </row>
    <row r="21" s="1" customFormat="1" ht="16" customHeight="1" spans="1:14">
      <c r="A21" s="51" t="s">
        <v>43</v>
      </c>
      <c r="B21" s="52">
        <v>78</v>
      </c>
      <c r="C21" s="53">
        <v>82</v>
      </c>
      <c r="D21" s="52">
        <v>86</v>
      </c>
      <c r="E21" s="53">
        <v>92</v>
      </c>
      <c r="F21" s="52">
        <v>98</v>
      </c>
      <c r="G21" s="53">
        <v>104</v>
      </c>
      <c r="H21" s="26"/>
      <c r="I21" s="35" t="s">
        <v>86</v>
      </c>
      <c r="J21" s="65" t="s">
        <v>90</v>
      </c>
      <c r="K21" s="35" t="s">
        <v>90</v>
      </c>
      <c r="L21" s="35" t="s">
        <v>90</v>
      </c>
      <c r="M21" s="35" t="s">
        <v>91</v>
      </c>
      <c r="N21" s="36" t="s">
        <v>90</v>
      </c>
    </row>
    <row r="22" s="1" customFormat="1" ht="16" customHeight="1" spans="1:14">
      <c r="A22" s="51" t="s">
        <v>45</v>
      </c>
      <c r="B22" s="52">
        <v>31.5</v>
      </c>
      <c r="C22" s="53">
        <v>33</v>
      </c>
      <c r="D22" s="52">
        <v>35.2</v>
      </c>
      <c r="E22" s="53">
        <v>37.4</v>
      </c>
      <c r="F22" s="52">
        <v>39.6</v>
      </c>
      <c r="G22" s="53">
        <v>41.8</v>
      </c>
      <c r="H22" s="26"/>
      <c r="I22" s="35" t="s">
        <v>102</v>
      </c>
      <c r="J22" s="35" t="s">
        <v>84</v>
      </c>
      <c r="K22" s="35" t="s">
        <v>86</v>
      </c>
      <c r="L22" s="35" t="s">
        <v>103</v>
      </c>
      <c r="M22" s="35" t="s">
        <v>84</v>
      </c>
      <c r="N22" s="36" t="s">
        <v>95</v>
      </c>
    </row>
    <row r="23" s="1" customFormat="1" ht="16" customHeight="1" spans="1:14">
      <c r="A23" s="51" t="s">
        <v>56</v>
      </c>
      <c r="B23" s="52">
        <v>38.5</v>
      </c>
      <c r="C23" s="53">
        <v>39.5</v>
      </c>
      <c r="D23" s="52">
        <v>40.5</v>
      </c>
      <c r="E23" s="53">
        <v>42</v>
      </c>
      <c r="F23" s="52">
        <v>43.5</v>
      </c>
      <c r="G23" s="53">
        <v>45</v>
      </c>
      <c r="H23" s="26"/>
      <c r="I23" s="35" t="s">
        <v>104</v>
      </c>
      <c r="J23" s="35" t="s">
        <v>87</v>
      </c>
      <c r="K23" s="35" t="s">
        <v>86</v>
      </c>
      <c r="L23" s="35" t="s">
        <v>91</v>
      </c>
      <c r="M23" s="35" t="s">
        <v>91</v>
      </c>
      <c r="N23" s="36" t="s">
        <v>91</v>
      </c>
    </row>
    <row r="24" s="1" customFormat="1" ht="16" customHeight="1" spans="1:14">
      <c r="A24" s="51" t="s">
        <v>47</v>
      </c>
      <c r="B24" s="52">
        <f>C24-4</f>
        <v>43</v>
      </c>
      <c r="C24" s="53">
        <v>47</v>
      </c>
      <c r="D24" s="52">
        <f t="shared" ref="D24:G24" si="10">C24+3.6</f>
        <v>50.6</v>
      </c>
      <c r="E24" s="53">
        <f t="shared" si="10"/>
        <v>54.2</v>
      </c>
      <c r="F24" s="52">
        <f t="shared" si="10"/>
        <v>57.8</v>
      </c>
      <c r="G24" s="53">
        <f t="shared" si="10"/>
        <v>61.4</v>
      </c>
      <c r="H24" s="26"/>
      <c r="I24" s="35" t="s">
        <v>85</v>
      </c>
      <c r="J24" s="35" t="s">
        <v>85</v>
      </c>
      <c r="K24" s="35" t="s">
        <v>93</v>
      </c>
      <c r="L24" s="35" t="s">
        <v>105</v>
      </c>
      <c r="M24" s="35" t="s">
        <v>95</v>
      </c>
      <c r="N24" s="36" t="s">
        <v>106</v>
      </c>
    </row>
    <row r="25" s="1" customFormat="1" ht="16" customHeight="1" spans="1:14">
      <c r="A25" s="51" t="s">
        <v>49</v>
      </c>
      <c r="B25" s="52">
        <v>15.3</v>
      </c>
      <c r="C25" s="53">
        <v>16.5</v>
      </c>
      <c r="D25" s="52">
        <v>17.7</v>
      </c>
      <c r="E25" s="53">
        <v>18.9</v>
      </c>
      <c r="F25" s="52">
        <v>20.1</v>
      </c>
      <c r="G25" s="53">
        <v>21.3</v>
      </c>
      <c r="H25" s="26"/>
      <c r="I25" s="35" t="s">
        <v>85</v>
      </c>
      <c r="J25" s="35" t="s">
        <v>91</v>
      </c>
      <c r="K25" s="35" t="s">
        <v>86</v>
      </c>
      <c r="L25" s="35" t="s">
        <v>86</v>
      </c>
      <c r="M25" s="35" t="s">
        <v>91</v>
      </c>
      <c r="N25" s="36" t="s">
        <v>96</v>
      </c>
    </row>
    <row r="26" s="1" customFormat="1" ht="16" customHeight="1" spans="1:14">
      <c r="A26" s="51" t="s">
        <v>51</v>
      </c>
      <c r="B26" s="52">
        <v>13.2</v>
      </c>
      <c r="C26" s="53">
        <v>14</v>
      </c>
      <c r="D26" s="52">
        <v>14.8</v>
      </c>
      <c r="E26" s="53">
        <v>15.8</v>
      </c>
      <c r="F26" s="52">
        <v>16.8</v>
      </c>
      <c r="G26" s="53">
        <v>17.6</v>
      </c>
      <c r="H26" s="26"/>
      <c r="I26" s="35" t="s">
        <v>107</v>
      </c>
      <c r="J26" s="35" t="s">
        <v>107</v>
      </c>
      <c r="K26" s="35" t="s">
        <v>95</v>
      </c>
      <c r="L26" s="35" t="s">
        <v>91</v>
      </c>
      <c r="M26" s="35" t="s">
        <v>86</v>
      </c>
      <c r="N26" s="36" t="s">
        <v>86</v>
      </c>
    </row>
    <row r="27" s="1" customFormat="1" ht="16" customHeight="1" spans="1:14">
      <c r="A27" s="54" t="s">
        <v>59</v>
      </c>
      <c r="B27" s="55">
        <v>9.3</v>
      </c>
      <c r="C27" s="51">
        <v>9.5</v>
      </c>
      <c r="D27" s="55">
        <v>9.7</v>
      </c>
      <c r="E27" s="51">
        <v>10.1</v>
      </c>
      <c r="F27" s="55">
        <v>10.5</v>
      </c>
      <c r="G27" s="51">
        <v>10.9</v>
      </c>
      <c r="H27" s="26"/>
      <c r="I27" s="35" t="s">
        <v>86</v>
      </c>
      <c r="J27" s="35" t="s">
        <v>86</v>
      </c>
      <c r="K27" s="35" t="s">
        <v>95</v>
      </c>
      <c r="L27" s="35" t="s">
        <v>86</v>
      </c>
      <c r="M27" s="35" t="s">
        <v>86</v>
      </c>
      <c r="N27" s="36" t="s">
        <v>86</v>
      </c>
    </row>
    <row r="28" s="1" customFormat="1" ht="16" customHeight="1" spans="1:14">
      <c r="A28" s="56" t="s">
        <v>60</v>
      </c>
      <c r="B28" s="57"/>
      <c r="C28" s="57"/>
      <c r="D28" s="57"/>
      <c r="E28" s="57"/>
      <c r="F28" s="57"/>
      <c r="G28" s="57"/>
      <c r="H28" s="26"/>
      <c r="I28" s="67" t="s">
        <v>61</v>
      </c>
      <c r="J28" s="68"/>
      <c r="K28" s="68"/>
      <c r="L28" s="68"/>
      <c r="M28" s="68"/>
      <c r="N28" s="69"/>
    </row>
    <row r="29" s="1" customFormat="1" ht="16" customHeight="1" spans="1:14">
      <c r="A29" s="58" t="s">
        <v>62</v>
      </c>
      <c r="B29" s="57"/>
      <c r="C29" s="57"/>
      <c r="D29" s="57"/>
      <c r="E29" s="57"/>
      <c r="F29" s="57"/>
      <c r="G29" s="57"/>
      <c r="H29" s="26"/>
      <c r="I29" s="70" t="s">
        <v>63</v>
      </c>
      <c r="J29" s="71"/>
      <c r="K29" s="71"/>
      <c r="L29" s="71"/>
      <c r="M29" s="71"/>
      <c r="N29" s="72"/>
    </row>
    <row r="30" s="1" customFormat="1" ht="16" customHeight="1" spans="1:14">
      <c r="A30" s="59" t="s">
        <v>108</v>
      </c>
      <c r="B30" s="60"/>
      <c r="C30" s="60"/>
      <c r="D30" s="60"/>
      <c r="E30" s="60"/>
      <c r="F30" s="60"/>
      <c r="G30" s="60"/>
      <c r="H30" s="26"/>
      <c r="I30" s="70" t="s">
        <v>65</v>
      </c>
      <c r="J30" s="71"/>
      <c r="K30" s="71"/>
      <c r="L30" s="71"/>
      <c r="M30" s="71"/>
      <c r="N30" s="72"/>
    </row>
    <row r="31" s="1" customFormat="1" ht="16" customHeight="1" spans="1:14">
      <c r="A31" s="59" t="s">
        <v>109</v>
      </c>
      <c r="B31" s="60"/>
      <c r="C31" s="60"/>
      <c r="D31" s="60"/>
      <c r="E31" s="60"/>
      <c r="F31" s="60"/>
      <c r="G31" s="60"/>
      <c r="H31" s="26"/>
      <c r="I31" s="70" t="s">
        <v>67</v>
      </c>
      <c r="J31" s="71"/>
      <c r="K31" s="71"/>
      <c r="L31" s="71"/>
      <c r="M31" s="71"/>
      <c r="N31" s="72"/>
    </row>
    <row r="32" s="1" customFormat="1" ht="16" customHeight="1" spans="1:14">
      <c r="A32" s="58" t="s">
        <v>68</v>
      </c>
      <c r="B32" s="57"/>
      <c r="C32" s="57"/>
      <c r="D32" s="57"/>
      <c r="E32" s="57"/>
      <c r="F32" s="57"/>
      <c r="G32" s="57"/>
      <c r="H32" s="26"/>
      <c r="I32" s="70"/>
      <c r="J32" s="71"/>
      <c r="K32" s="71"/>
      <c r="L32" s="71"/>
      <c r="M32" s="71"/>
      <c r="N32" s="72"/>
    </row>
    <row r="33" s="1" customFormat="1" ht="16" customHeight="1" spans="1:14">
      <c r="A33" s="58"/>
      <c r="B33" s="57"/>
      <c r="C33" s="57"/>
      <c r="D33" s="57"/>
      <c r="E33" s="57"/>
      <c r="F33" s="57"/>
      <c r="G33" s="57"/>
      <c r="H33" s="26"/>
      <c r="I33" s="70"/>
      <c r="J33" s="71"/>
      <c r="K33" s="71"/>
      <c r="L33" s="71"/>
      <c r="M33" s="71"/>
      <c r="N33" s="72"/>
    </row>
    <row r="34" s="1" customFormat="1" ht="16" customHeight="1" spans="1:14">
      <c r="A34" s="61"/>
      <c r="B34" s="62"/>
      <c r="C34" s="62"/>
      <c r="D34" s="63"/>
      <c r="E34" s="62"/>
      <c r="F34" s="62"/>
      <c r="G34" s="62"/>
      <c r="H34" s="64"/>
      <c r="I34" s="73"/>
      <c r="J34" s="73"/>
      <c r="K34" s="74"/>
      <c r="L34" s="73"/>
      <c r="M34" s="73"/>
      <c r="N34" s="73"/>
    </row>
    <row r="35" s="1" customFormat="1" ht="16" customHeight="1" spans="1:14">
      <c r="A35" s="61"/>
      <c r="B35" s="62"/>
      <c r="C35" s="62"/>
      <c r="D35" s="63"/>
      <c r="E35" s="62"/>
      <c r="F35" s="62"/>
      <c r="G35" s="62"/>
      <c r="H35" s="64"/>
      <c r="I35" s="73"/>
      <c r="J35" s="73"/>
      <c r="K35" s="74"/>
      <c r="L35" s="73"/>
      <c r="M35" s="73"/>
      <c r="N35" s="73"/>
    </row>
    <row r="36" s="1" customFormat="1" ht="16" customHeight="1" spans="1:14">
      <c r="A36" s="61"/>
      <c r="B36" s="62"/>
      <c r="C36" s="62"/>
      <c r="D36" s="63"/>
      <c r="E36" s="62"/>
      <c r="F36" s="62"/>
      <c r="G36" s="62"/>
      <c r="H36" s="64"/>
      <c r="I36" s="73"/>
      <c r="J36" s="73"/>
      <c r="K36" s="74"/>
      <c r="L36" s="73"/>
      <c r="M36" s="73"/>
      <c r="N36" s="73"/>
    </row>
    <row r="37" s="1" customFormat="1" ht="16" customHeight="1" spans="1:14">
      <c r="A37" s="61"/>
      <c r="B37" s="62"/>
      <c r="C37" s="62"/>
      <c r="D37" s="63"/>
      <c r="E37" s="62"/>
      <c r="F37" s="62"/>
      <c r="G37" s="62"/>
      <c r="H37" s="64"/>
      <c r="I37" s="73"/>
      <c r="J37" s="73"/>
      <c r="K37" s="74"/>
      <c r="L37" s="73"/>
      <c r="M37" s="73"/>
      <c r="N37" s="73"/>
    </row>
    <row r="38" s="1" customFormat="1" ht="15.75" spans="1:14">
      <c r="A38" s="21" t="s">
        <v>69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="1" customFormat="1" ht="15.75" spans="1:14">
      <c r="A39" s="1" t="s">
        <v>110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="1" customFormat="1" ht="15.75" spans="1:13">
      <c r="A40" s="22"/>
      <c r="B40" s="22"/>
      <c r="C40" s="22"/>
      <c r="D40" s="22"/>
      <c r="E40" s="22"/>
      <c r="F40" s="22"/>
      <c r="G40" s="22"/>
      <c r="H40" s="22"/>
      <c r="I40" s="21" t="s">
        <v>111</v>
      </c>
      <c r="J40" s="43"/>
      <c r="K40" s="21" t="s">
        <v>72</v>
      </c>
      <c r="L40" s="21"/>
      <c r="M40" s="21" t="s">
        <v>112</v>
      </c>
    </row>
  </sheetData>
  <mergeCells count="23">
    <mergeCell ref="A1:N1"/>
    <mergeCell ref="B2:C2"/>
    <mergeCell ref="E2:G2"/>
    <mergeCell ref="J2:N2"/>
    <mergeCell ref="B3:G3"/>
    <mergeCell ref="I3:N3"/>
    <mergeCell ref="B4:F4"/>
    <mergeCell ref="B15:G15"/>
    <mergeCell ref="B16:F16"/>
    <mergeCell ref="A28:G28"/>
    <mergeCell ref="I28:N28"/>
    <mergeCell ref="A29:G29"/>
    <mergeCell ref="I29:N29"/>
    <mergeCell ref="A30:G30"/>
    <mergeCell ref="I30:N30"/>
    <mergeCell ref="A31:G31"/>
    <mergeCell ref="I31:N31"/>
    <mergeCell ref="A32:G32"/>
    <mergeCell ref="I32:N32"/>
    <mergeCell ref="A33:G33"/>
    <mergeCell ref="I33:N33"/>
    <mergeCell ref="A3:A5"/>
    <mergeCell ref="A15:A17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113</v>
      </c>
      <c r="C4" s="9" t="s">
        <v>114</v>
      </c>
      <c r="D4" s="9" t="s">
        <v>115</v>
      </c>
      <c r="E4" s="9" t="s">
        <v>116</v>
      </c>
      <c r="F4" s="9" t="s">
        <v>117</v>
      </c>
      <c r="G4" s="9" t="s">
        <v>118</v>
      </c>
      <c r="H4" s="10" t="s">
        <v>119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120</v>
      </c>
      <c r="C5" s="11" t="s">
        <v>121</v>
      </c>
      <c r="D5" s="11" t="s">
        <v>122</v>
      </c>
      <c r="E5" s="11" t="s">
        <v>123</v>
      </c>
      <c r="F5" s="11" t="s">
        <v>124</v>
      </c>
      <c r="G5" s="11" t="s">
        <v>125</v>
      </c>
      <c r="H5" s="11" t="s">
        <v>126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37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40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127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128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41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129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43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45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47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130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51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131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56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54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113</v>
      </c>
      <c r="C20" s="9" t="s">
        <v>114</v>
      </c>
      <c r="D20" s="9" t="s">
        <v>115</v>
      </c>
      <c r="E20" s="9" t="s">
        <v>116</v>
      </c>
      <c r="F20" s="9" t="s">
        <v>117</v>
      </c>
      <c r="G20" s="9" t="s">
        <v>118</v>
      </c>
      <c r="H20" s="10" t="s">
        <v>119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120</v>
      </c>
      <c r="C21" s="11" t="s">
        <v>121</v>
      </c>
      <c r="D21" s="11" t="s">
        <v>122</v>
      </c>
      <c r="E21" s="11" t="s">
        <v>123</v>
      </c>
      <c r="F21" s="11" t="s">
        <v>124</v>
      </c>
      <c r="G21" s="11" t="s">
        <v>125</v>
      </c>
      <c r="H21" s="11" t="s">
        <v>126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37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40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127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41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129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43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45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47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130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51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131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132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56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.75" spans="1:15">
      <c r="A35" s="21" t="s">
        <v>69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.75" spans="1:15">
      <c r="A36" s="1" t="s">
        <v>133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.7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134</v>
      </c>
      <c r="K37" s="43"/>
      <c r="L37" s="21" t="s">
        <v>135</v>
      </c>
      <c r="M37" s="21"/>
      <c r="N37" s="21" t="s">
        <v>73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2025-05-24T00:41:35Z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