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tabRatio="892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<sst xmlns="http://schemas.openxmlformats.org/spreadsheetml/2006/main" count="1252" uniqueCount="374">
  <si>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</si>
  <si>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</si>
  <si>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</si>
  <si>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</si>
  <si>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</si>
  <si>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</si>
  <si>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</si>
  <si>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</si>
  <si>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</si>
  <si>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</si>
  <si>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</si>
  <si>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</si>
  <si>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</si>
  <si>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</si>
  <si>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</si>
  <si>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</si>
  <si>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</si>
  <si>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</si>
  <si>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</si>
  <si>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</si>
  <si>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</si>
  <si>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</si>
  <si>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</si>
  <si>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</si>
  <si>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</si>
  <si>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</si>
  <si>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</si>
  <si>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</si>
  <si>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</si>
  <si>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</si>
  <si>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</si>
  <si>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</si>
  <si>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</si>
  <si>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</si>
  <si>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</si>
  <si>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</si>
  <si>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</si>
  <si>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</si>
  <si>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</si>
  <si>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</si>
  <si>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</si>
  <si>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</si>
  <si>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</si>
  <si>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</si>
  <si>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</si>
  <si>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</si>
  <si>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</si>
  <si>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TAWWAN91543</t>
  </si>
  <si>
    <t>合同交期</t>
  </si>
  <si>
    <t>2025/8/23 2025/9/13    2025/10/3 2025/10/13</t>
  </si>
  <si>
    <t>产前确认样</t>
  </si>
  <si>
    <t>有</t>
  </si>
  <si>
    <t>无</t>
  </si>
  <si>
    <t>品名</t>
  </si>
  <si>
    <t>男款套羽绒冲锋衣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</si>
  <si>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</si>
  <si>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</si>
  <si>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</si>
  <si>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</si>
  <si>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</si>
  <si>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</si>
  <si>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</si>
  <si>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</si>
  <si>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</si>
  <si>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CGDD25052600031
CGDD25052600032
CGDD25052600033
CGDD25052600034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</si>
  <si>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</si>
  <si>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</si>
  <si>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</si>
  <si>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</si>
  <si>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</si>
  <si>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</si>
  <si>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</si>
  <si>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</si>
  <si>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</si>
  <si>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</si>
  <si>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</si>
  <si>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</si>
  <si>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</si>
  <si>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</si>
  <si>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</si>
  <si>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</si>
  <si>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</si>
  <si>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</si>
  <si>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</si>
  <si>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</si>
  <si>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</si>
  <si>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</si>
  <si>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</si>
  <si>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</si>
  <si>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</si>
  <si>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</si>
  <si>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</si>
  <si>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</si>
  <si>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</si>
  <si>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</si>
  <si>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</si>
  <si>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</si>
  <si>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</si>
  <si>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</si>
  <si>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</si>
  <si>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</si>
  <si>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</si>
  <si>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海鸥灰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</si>
  <si>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</si>
  <si>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</si>
  <si>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  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</si>
  <si>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</si>
  <si>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</si>
  <si>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</si>
  <si>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</si>
  <si>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</si>
  <si>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1。修笼压胶不平皱多</t>
  </si>
  <si>
    <t>2。帽檐双面胶有折印</t>
  </si>
  <si>
    <t>3。注意胸袋与门襟拉链拼缝要注意平整不能斜柳</t>
  </si>
  <si>
    <t>4。注意对称部位，拼缝位置要左右</t>
  </si>
  <si>
    <t>5。各拼缝不能起浪，保证平服</t>
  </si>
  <si>
    <t>产前样提出问题已改进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</si>
  <si>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</si>
  <si>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</si>
  <si>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</si>
  <si>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</si>
  <si>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</si>
  <si>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</si>
  <si>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</si>
  <si>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</si>
  <si>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</si>
  <si>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周苑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</si>
  <si>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</si>
  <si>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</si>
  <si>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</si>
  <si>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</si>
  <si>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</si>
  <si>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</si>
  <si>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</si>
  <si>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</si>
  <si>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</si>
  <si>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</si>
  <si>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</si>
  <si>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</si>
  <si>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</si>
  <si>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</si>
  <si>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</si>
  <si>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</si>
  <si>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洗前\洗后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</si>
  <si>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</si>
  <si>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</si>
  <si>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</si>
  <si>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</si>
  <si>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</si>
  <si>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</si>
  <si>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</si>
  <si>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</si>
  <si>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</si>
  <si>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内主项拉链</t>
  </si>
  <si>
    <t>0.5/0</t>
  </si>
  <si>
    <t>胸围</t>
  </si>
  <si>
    <t>0/-0.5</t>
  </si>
  <si>
    <t>腰围</t>
  </si>
  <si>
    <t>摆围</t>
  </si>
  <si>
    <t>-0.5/-0.4</t>
  </si>
  <si>
    <t>-0.6/-0.8</t>
  </si>
  <si>
    <t>-0.8/-0.7</t>
  </si>
  <si>
    <t>-1/-0.7</t>
  </si>
  <si>
    <t>-0.8/-0.8</t>
  </si>
  <si>
    <t>肩宽</t>
  </si>
  <si>
    <t>0/-0.1</t>
  </si>
  <si>
    <t>-0.2/-0.2</t>
  </si>
  <si>
    <t>0/-0.3</t>
  </si>
  <si>
    <t>肩点袖长</t>
  </si>
  <si>
    <t>+0.2/+0.3</t>
  </si>
  <si>
    <t>+0.3/+0.3</t>
  </si>
  <si>
    <t>袖肥/2（参
考值见注解）</t>
  </si>
  <si>
    <t>+0.3/+0.2</t>
  </si>
  <si>
    <t>+0.2/+0.2</t>
  </si>
  <si>
    <t>袖肘围/2</t>
  </si>
  <si>
    <t>袖口围/2</t>
  </si>
  <si>
    <t>前领高</t>
  </si>
  <si>
    <t>后领高</t>
  </si>
  <si>
    <t>+0.4/+0.3</t>
  </si>
  <si>
    <t>+0.5/+0.3</t>
  </si>
  <si>
    <t>上领围</t>
  </si>
  <si>
    <t>下领围</t>
  </si>
  <si>
    <t>帽高</t>
  </si>
  <si>
    <t>帽宽</t>
  </si>
  <si>
    <t>侧袋拉链袋口</t>
  </si>
  <si>
    <t>胸袋拉链袋口</t>
  </si>
  <si>
    <t>帽后拉链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</si>
  <si>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</si>
  <si>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</si>
  <si>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</si>
  <si>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</si>
  <si>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</si>
  <si>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</si>
  <si>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</si>
  <si>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</si>
  <si>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</si>
  <si>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</si>
  <si>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</si>
  <si>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</si>
  <si>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</si>
  <si>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黑色：15#21#26#30#37#各5件</t>
  </si>
  <si>
    <t>海鸥灰：13#19#24#28#33#各5件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</si>
  <si>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</si>
  <si>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</si>
  <si>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</si>
  <si>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</si>
  <si>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</si>
  <si>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初期问题点已改进</t>
  </si>
  <si>
    <t>【整改的严重缺陷及整改复核时间】</t>
  </si>
  <si>
    <t>品控</t>
  </si>
  <si>
    <t>-0.4/-0.5</t>
  </si>
  <si>
    <t>-0.4/-0.3</t>
  </si>
  <si>
    <t>-0.6/-0.5</t>
  </si>
  <si>
    <t>-0.5/-0.6</t>
  </si>
  <si>
    <t>QC出货报告书</t>
  </si>
  <si>
    <t>产品名称</t>
  </si>
  <si>
    <t>合同日期</t>
  </si>
  <si>
    <t>2025/8/23  2025/9/13    2025/10/3  2025/10/13</t>
  </si>
  <si>
    <t>检验资料确认</t>
  </si>
  <si>
    <t>交货形式</t>
  </si>
  <si>
    <t>非直发</t>
  </si>
  <si>
    <t>面料第三方合格报告</t>
  </si>
  <si>
    <t>验货次数</t>
  </si>
  <si>
    <t>俄罗斯S</t>
  </si>
  <si>
    <t>盛源仓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</si>
  <si>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</si>
  <si>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</si>
  <si>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</si>
  <si>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</si>
  <si>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</si>
  <si>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</si>
  <si>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</si>
  <si>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</si>
  <si>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</si>
  <si>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</si>
  <si>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</si>
  <si>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采购凭证编号：CGDD25052600031  2147件  抽验200件
             CGDD25052600032  2522件  抽验260件
             CGDD25052600033  3479件  抽验350件
             CGDD25052600034  709件   抽验100件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</si>
  <si>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</si>
  <si>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</si>
  <si>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</si>
  <si>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</si>
  <si>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</si>
  <si>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</si>
  <si>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</si>
  <si>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</si>
  <si>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</si>
  <si>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</si>
  <si>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</si>
  <si>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</si>
  <si>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</si>
  <si>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</si>
  <si>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黑色：56#70#71#88#90#98#107#120#121#140#149#</t>
  </si>
  <si>
    <t>海鸥灰：60#62#71#77#78#91#94#95#100#120#121#140#</t>
  </si>
  <si>
    <t>情况说明：</t>
  </si>
  <si>
    <t xml:space="preserve">【问题点描述】  </t>
  </si>
  <si>
    <t>1，有少量线毛</t>
  </si>
  <si>
    <t>中期的问题点已改进，返修已修复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</si>
  <si>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</si>
  <si>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</si>
  <si>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</si>
  <si>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</si>
  <si>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</si>
  <si>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</si>
  <si>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</si>
  <si>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</si>
  <si>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</si>
  <si>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</si>
  <si>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</si>
  <si>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</si>
  <si>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</si>
  <si>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</si>
  <si>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</si>
  <si>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</si>
  <si>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</si>
  <si>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</si>
  <si>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</si>
  <si>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</si>
  <si>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</si>
  <si>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</si>
  <si>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</si>
  <si>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</si>
  <si>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</si>
  <si>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</si>
  <si>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7/11</t>
  </si>
  <si>
    <t>FW12901</t>
  </si>
  <si>
    <t>赢合</t>
  </si>
  <si>
    <t>6/9</t>
  </si>
  <si>
    <t>制表时间：2025/5/27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</si>
  <si>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</si>
  <si>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</si>
  <si>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</si>
  <si>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</si>
  <si>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</si>
  <si>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</si>
  <si>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</si>
  <si>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</si>
  <si>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</si>
  <si>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</si>
  <si>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3/6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</si>
  <si>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</si>
  <si>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</si>
  <si>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</si>
  <si>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</si>
  <si>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</si>
  <si>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</si>
  <si>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</si>
  <si>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</si>
  <si>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</si>
  <si>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</si>
  <si>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外件</t>
  </si>
  <si>
    <t>6/8</t>
  </si>
  <si>
    <t>KE00815</t>
  </si>
  <si>
    <t>5#尼龙双开尾反装，TD011/DABLH拉头</t>
  </si>
  <si>
    <t>YK</t>
  </si>
  <si>
    <t>ZD00014</t>
  </si>
  <si>
    <t>定卡织带</t>
  </si>
  <si>
    <t>上海锦湾</t>
  </si>
  <si>
    <t>FK00510</t>
  </si>
  <si>
    <t>超细天鹅绒</t>
  </si>
  <si>
    <t>新颜</t>
  </si>
  <si>
    <t>XJ00002</t>
  </si>
  <si>
    <t>橡筋绳</t>
  </si>
  <si>
    <t>FW13530</t>
  </si>
  <si>
    <t>50D涤纶抗静电里布</t>
  </si>
  <si>
    <t>台华</t>
  </si>
  <si>
    <t>3/7</t>
  </si>
  <si>
    <t>内件</t>
  </si>
  <si>
    <t>9/13</t>
  </si>
  <si>
    <t>FW12710</t>
  </si>
  <si>
    <t>YK00032</t>
  </si>
  <si>
    <t>5#树脂开尾，DU拉头，含注塑上止</t>
  </si>
  <si>
    <t>FW07860</t>
  </si>
  <si>
    <t xml:space="preserve">20D无胆防绒哑光面为正 </t>
  </si>
  <si>
    <t>QY00001</t>
  </si>
  <si>
    <t>喷漆气眼</t>
  </si>
  <si>
    <t>嘉善天路达</t>
  </si>
  <si>
    <t>1/3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</si>
  <si>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</si>
  <si>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</si>
  <si>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</si>
  <si>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</si>
  <si>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</si>
  <si>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</si>
  <si>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</si>
  <si>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5/9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</si>
  <si>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</si>
  <si>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</si>
  <si>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8/15</t>
  </si>
  <si>
    <t>ok</t>
  </si>
  <si>
    <t>制表时间：2025/5/29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</si>
  <si>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</si>
  <si>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</si>
  <si>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</si>
  <si>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</si>
  <si>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</si>
  <si>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</si>
  <si>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</si>
  <si>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9/14</t>
  </si>
  <si>
    <t>所有缝份</t>
  </si>
  <si>
    <t>胶条</t>
  </si>
  <si>
    <t>印花</t>
  </si>
  <si>
    <t>装饰胶</t>
  </si>
  <si>
    <t>洗测4次</t>
  </si>
  <si>
    <t>5/7</t>
  </si>
  <si>
    <t>洗测2次</t>
  </si>
  <si>
    <t>6/11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</si>
  <si>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</si>
  <si>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</si>
  <si>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</si>
  <si>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</si>
  <si>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</si>
  <si>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</si>
  <si>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制表时间：2025/5/28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</si>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</sst>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name val="华文细黑"/>
      <charset val="134"/>
    </font>
    <font>
      <b/>
      <sz val="14"/>
      <name val="华文楷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7" borderId="62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3" applyNumberFormat="0" applyFill="0" applyAlignment="0" applyProtection="0">
      <alignment vertical="center"/>
    </xf>
    <xf numFmtId="0" fontId="46" fillId="0" borderId="63" applyNumberFormat="0" applyFill="0" applyAlignment="0" applyProtection="0">
      <alignment vertical="center"/>
    </xf>
    <xf numFmtId="0" fontId="47" fillId="0" borderId="6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8" borderId="65" applyNumberFormat="0" applyAlignment="0" applyProtection="0">
      <alignment vertical="center"/>
    </xf>
    <xf numFmtId="0" fontId="49" fillId="9" borderId="66" applyNumberFormat="0" applyAlignment="0" applyProtection="0">
      <alignment vertical="center"/>
    </xf>
    <xf numFmtId="0" fontId="50" fillId="9" borderId="65" applyNumberFormat="0" applyAlignment="0" applyProtection="0">
      <alignment vertical="center"/>
    </xf>
    <xf numFmtId="0" fontId="51" fillId="10" borderId="67" applyNumberFormat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59" fillId="0" borderId="0">
      <alignment vertical="center"/>
    </xf>
    <xf numFmtId="0" fontId="22" fillId="0" borderId="0">
      <alignment vertical="center"/>
    </xf>
    <xf numFmtId="0" fontId="22" fillId="0" borderId="0"/>
    <xf numFmtId="0" fontId="1" fillId="0" borderId="0">
      <alignment vertical="center"/>
    </xf>
    <xf numFmtId="0" fontId="22" fillId="0" borderId="0"/>
    <xf numFmtId="0" fontId="22" fillId="0" borderId="0"/>
    <xf numFmtId="176" fontId="60" fillId="0" borderId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25" fillId="0" borderId="0">
      <alignment vertical="center"/>
    </xf>
    <xf numFmtId="0" fontId="61" fillId="0" borderId="0">
      <alignment vertical="center"/>
    </xf>
    <xf numFmtId="0" fontId="22" fillId="0" borderId="0">
      <alignment vertical="center"/>
    </xf>
  </cellStyleXfs>
  <cellXfs count="370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0" xfId="55" applyFont="1" applyFill="1"/>
    <xf numFmtId="0" fontId="14" fillId="0" borderId="0" xfId="0" applyFont="1" applyFill="1" applyAlignment="1">
      <alignment vertical="center"/>
    </xf>
    <xf numFmtId="0" fontId="13" fillId="0" borderId="9" xfId="55" applyFont="1" applyFill="1" applyBorder="1" applyAlignment="1">
      <alignment horizontal="center" vertical="center"/>
    </xf>
    <xf numFmtId="0" fontId="13" fillId="0" borderId="0" xfId="55" applyFont="1" applyFill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6" fillId="0" borderId="2" xfId="54" applyFont="1" applyFill="1" applyBorder="1" applyAlignment="1">
      <alignment horizontal="left" vertical="center"/>
    </xf>
    <xf numFmtId="0" fontId="15" fillId="0" borderId="2" xfId="57" applyFont="1" applyFill="1" applyBorder="1" applyAlignment="1">
      <alignment horizontal="left" vertical="center"/>
    </xf>
    <xf numFmtId="0" fontId="15" fillId="0" borderId="2" xfId="57" applyFont="1" applyFill="1" applyBorder="1" applyAlignment="1">
      <alignment horizontal="center" vertical="center"/>
    </xf>
    <xf numFmtId="0" fontId="17" fillId="0" borderId="2" xfId="65" applyFont="1" applyFill="1" applyBorder="1" applyAlignment="1">
      <alignment horizontal="left" vertical="top"/>
    </xf>
    <xf numFmtId="0" fontId="18" fillId="0" borderId="2" xfId="64" applyFont="1" applyFill="1" applyBorder="1" applyAlignment="1">
      <alignment horizontal="left" vertical="top"/>
    </xf>
    <xf numFmtId="0" fontId="19" fillId="0" borderId="2" xfId="65" applyFont="1" applyFill="1" applyBorder="1" applyAlignment="1">
      <alignment horizontal="left" vertical="top"/>
    </xf>
    <xf numFmtId="0" fontId="17" fillId="0" borderId="2" xfId="65" applyFont="1" applyFill="1" applyBorder="1" applyAlignment="1">
      <alignment horizontal="left" vertical="top" wrapText="1"/>
    </xf>
    <xf numFmtId="0" fontId="19" fillId="0" borderId="2" xfId="63" applyFont="1" applyFill="1" applyBorder="1" applyAlignment="1">
      <alignment horizontal="left" vertical="top"/>
    </xf>
    <xf numFmtId="0" fontId="18" fillId="0" borderId="2" xfId="64" applyFont="1" applyFill="1" applyBorder="1" applyAlignment="1">
      <alignment horizontal="center" vertical="top"/>
    </xf>
    <xf numFmtId="0" fontId="20" fillId="0" borderId="0" xfId="56" applyFont="1" applyFill="1">
      <alignment vertical="center"/>
    </xf>
    <xf numFmtId="0" fontId="2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49" fontId="15" fillId="0" borderId="2" xfId="57" applyNumberFormat="1" applyFont="1" applyFill="1" applyBorder="1" applyAlignment="1">
      <alignment horizontal="center"/>
    </xf>
    <xf numFmtId="0" fontId="13" fillId="0" borderId="2" xfId="55" applyFont="1" applyFill="1" applyBorder="1" applyAlignment="1">
      <alignment horizontal="center"/>
    </xf>
    <xf numFmtId="49" fontId="13" fillId="0" borderId="2" xfId="55" applyNumberFormat="1" applyFont="1" applyFill="1" applyBorder="1" applyAlignment="1">
      <alignment horizontal="center"/>
    </xf>
    <xf numFmtId="14" fontId="13" fillId="0" borderId="0" xfId="55" applyNumberFormat="1" applyFont="1" applyFill="1"/>
    <xf numFmtId="0" fontId="22" fillId="0" borderId="0" xfId="54" applyFill="1" applyBorder="1" applyAlignment="1">
      <alignment horizontal="left" vertical="center"/>
    </xf>
    <xf numFmtId="0" fontId="22" fillId="0" borderId="0" xfId="54" applyFont="1" applyFill="1" applyAlignment="1">
      <alignment horizontal="left" vertical="center"/>
    </xf>
    <xf numFmtId="0" fontId="22" fillId="0" borderId="0" xfId="54" applyFill="1" applyAlignment="1">
      <alignment horizontal="left" vertical="center"/>
    </xf>
    <xf numFmtId="0" fontId="23" fillId="0" borderId="10" xfId="54" applyFont="1" applyFill="1" applyBorder="1" applyAlignment="1">
      <alignment horizontal="center" vertical="top"/>
    </xf>
    <xf numFmtId="0" fontId="24" fillId="0" borderId="11" xfId="54" applyFont="1" applyFill="1" applyBorder="1" applyAlignment="1">
      <alignment horizontal="left" vertical="center"/>
    </xf>
    <xf numFmtId="0" fontId="25" fillId="0" borderId="12" xfId="54" applyFont="1" applyFill="1" applyBorder="1" applyAlignment="1">
      <alignment horizontal="center" vertical="center"/>
    </xf>
    <xf numFmtId="0" fontId="24" fillId="0" borderId="12" xfId="54" applyFont="1" applyFill="1" applyBorder="1" applyAlignment="1">
      <alignment horizontal="center" vertical="center"/>
    </xf>
    <xf numFmtId="0" fontId="26" fillId="0" borderId="12" xfId="54" applyFont="1" applyFill="1" applyBorder="1" applyAlignment="1">
      <alignment vertical="center"/>
    </xf>
    <xf numFmtId="0" fontId="24" fillId="0" borderId="12" xfId="54" applyFont="1" applyFill="1" applyBorder="1" applyAlignment="1">
      <alignment vertical="center"/>
    </xf>
    <xf numFmtId="0" fontId="26" fillId="0" borderId="12" xfId="54" applyFont="1" applyFill="1" applyBorder="1" applyAlignment="1">
      <alignment horizontal="center" vertical="center"/>
    </xf>
    <xf numFmtId="0" fontId="24" fillId="0" borderId="13" xfId="54" applyFont="1" applyFill="1" applyBorder="1" applyAlignment="1">
      <alignment vertical="center"/>
    </xf>
    <xf numFmtId="0" fontId="25" fillId="0" borderId="14" xfId="54" applyFont="1" applyFill="1" applyBorder="1" applyAlignment="1">
      <alignment horizontal="center" vertical="center"/>
    </xf>
    <xf numFmtId="0" fontId="24" fillId="0" borderId="14" xfId="54" applyFont="1" applyFill="1" applyBorder="1" applyAlignment="1">
      <alignment vertical="center"/>
    </xf>
    <xf numFmtId="178" fontId="26" fillId="0" borderId="14" xfId="54" applyNumberFormat="1" applyFont="1" applyFill="1" applyBorder="1" applyAlignment="1">
      <alignment horizontal="center" vertical="center"/>
    </xf>
    <xf numFmtId="0" fontId="24" fillId="0" borderId="14" xfId="54" applyFont="1" applyFill="1" applyBorder="1" applyAlignment="1">
      <alignment horizontal="center" vertical="center"/>
    </xf>
    <xf numFmtId="0" fontId="24" fillId="0" borderId="13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horizontal="right" vertical="center"/>
    </xf>
    <xf numFmtId="0" fontId="24" fillId="0" borderId="14" xfId="54" applyFont="1" applyFill="1" applyBorder="1" applyAlignment="1">
      <alignment horizontal="left" vertical="center"/>
    </xf>
    <xf numFmtId="0" fontId="26" fillId="0" borderId="14" xfId="54" applyFont="1" applyFill="1" applyBorder="1" applyAlignment="1">
      <alignment horizontal="center" vertical="center"/>
    </xf>
    <xf numFmtId="0" fontId="24" fillId="0" borderId="15" xfId="54" applyFont="1" applyFill="1" applyBorder="1" applyAlignment="1">
      <alignment vertical="center"/>
    </xf>
    <xf numFmtId="0" fontId="25" fillId="0" borderId="16" xfId="54" applyFont="1" applyFill="1" applyBorder="1" applyAlignment="1">
      <alignment horizontal="center" vertical="center"/>
    </xf>
    <xf numFmtId="0" fontId="24" fillId="0" borderId="16" xfId="54" applyFont="1" applyFill="1" applyBorder="1" applyAlignment="1">
      <alignment vertical="center"/>
    </xf>
    <xf numFmtId="0" fontId="26" fillId="0" borderId="16" xfId="54" applyFont="1" applyFill="1" applyBorder="1" applyAlignment="1">
      <alignment vertical="center"/>
    </xf>
    <xf numFmtId="0" fontId="26" fillId="0" borderId="16" xfId="54" applyFont="1" applyFill="1" applyBorder="1" applyAlignment="1">
      <alignment horizontal="center" vertical="center"/>
    </xf>
    <xf numFmtId="0" fontId="24" fillId="0" borderId="16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vertical="center"/>
    </xf>
    <xf numFmtId="0" fontId="26" fillId="0" borderId="0" xfId="54" applyFont="1" applyFill="1" applyBorder="1" applyAlignment="1">
      <alignment vertical="center"/>
    </xf>
    <xf numFmtId="0" fontId="26" fillId="0" borderId="0" xfId="54" applyFont="1" applyFill="1" applyAlignment="1">
      <alignment horizontal="left" vertical="center"/>
    </xf>
    <xf numFmtId="0" fontId="24" fillId="0" borderId="11" xfId="54" applyFont="1" applyFill="1" applyBorder="1" applyAlignment="1">
      <alignment vertical="center"/>
    </xf>
    <xf numFmtId="0" fontId="24" fillId="0" borderId="17" xfId="54" applyFont="1" applyFill="1" applyBorder="1" applyAlignment="1">
      <alignment horizontal="left" vertical="center" wrapText="1"/>
    </xf>
    <xf numFmtId="0" fontId="24" fillId="0" borderId="18" xfId="54" applyFont="1" applyFill="1" applyBorder="1" applyAlignment="1">
      <alignment horizontal="left" vertical="center"/>
    </xf>
    <xf numFmtId="0" fontId="26" fillId="0" borderId="14" xfId="54" applyFont="1" applyFill="1" applyBorder="1" applyAlignment="1">
      <alignment horizontal="left" vertical="center"/>
    </xf>
    <xf numFmtId="0" fontId="26" fillId="0" borderId="14" xfId="54" applyFont="1" applyFill="1" applyBorder="1" applyAlignment="1">
      <alignment vertical="center"/>
    </xf>
    <xf numFmtId="0" fontId="26" fillId="0" borderId="19" xfId="54" applyFont="1" applyFill="1" applyBorder="1" applyAlignment="1">
      <alignment horizontal="center" vertical="center"/>
    </xf>
    <xf numFmtId="0" fontId="26" fillId="0" borderId="20" xfId="54" applyFont="1" applyFill="1" applyBorder="1" applyAlignment="1">
      <alignment horizontal="center" vertical="center"/>
    </xf>
    <xf numFmtId="0" fontId="16" fillId="0" borderId="21" xfId="54" applyFont="1" applyFill="1" applyBorder="1" applyAlignment="1">
      <alignment horizontal="left" vertical="center"/>
    </xf>
    <xf numFmtId="0" fontId="16" fillId="0" borderId="20" xfId="54" applyFont="1" applyFill="1" applyBorder="1" applyAlignment="1">
      <alignment horizontal="left" vertical="center"/>
    </xf>
    <xf numFmtId="0" fontId="26" fillId="0" borderId="16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4" fillId="0" borderId="12" xfId="54" applyFont="1" applyFill="1" applyBorder="1" applyAlignment="1">
      <alignment horizontal="left" vertical="center"/>
    </xf>
    <xf numFmtId="0" fontId="26" fillId="0" borderId="13" xfId="54" applyFont="1" applyFill="1" applyBorder="1" applyAlignment="1">
      <alignment horizontal="left" vertical="center"/>
    </xf>
    <xf numFmtId="0" fontId="26" fillId="0" borderId="21" xfId="54" applyFont="1" applyFill="1" applyBorder="1" applyAlignment="1">
      <alignment horizontal="left" vertical="center"/>
    </xf>
    <xf numFmtId="0" fontId="26" fillId="0" borderId="20" xfId="54" applyFont="1" applyFill="1" applyBorder="1" applyAlignment="1">
      <alignment horizontal="left" vertical="center"/>
    </xf>
    <xf numFmtId="0" fontId="26" fillId="0" borderId="13" xfId="54" applyFont="1" applyFill="1" applyBorder="1" applyAlignment="1">
      <alignment horizontal="left" vertical="center" wrapText="1"/>
    </xf>
    <xf numFmtId="0" fontId="26" fillId="0" borderId="14" xfId="54" applyFont="1" applyFill="1" applyBorder="1" applyAlignment="1">
      <alignment horizontal="left" vertical="center" wrapText="1"/>
    </xf>
    <xf numFmtId="0" fontId="24" fillId="0" borderId="15" xfId="54" applyFont="1" applyFill="1" applyBorder="1" applyAlignment="1">
      <alignment horizontal="left" vertical="center"/>
    </xf>
    <xf numFmtId="0" fontId="22" fillId="0" borderId="16" xfId="54" applyFill="1" applyBorder="1" applyAlignment="1">
      <alignment horizontal="center" vertical="center"/>
    </xf>
    <xf numFmtId="0" fontId="24" fillId="0" borderId="22" xfId="54" applyFont="1" applyFill="1" applyBorder="1" applyAlignment="1">
      <alignment horizontal="center" vertical="center"/>
    </xf>
    <xf numFmtId="0" fontId="24" fillId="0" borderId="23" xfId="54" applyFont="1" applyFill="1" applyBorder="1" applyAlignment="1">
      <alignment horizontal="left" vertical="center"/>
    </xf>
    <xf numFmtId="0" fontId="22" fillId="0" borderId="21" xfId="54" applyFont="1" applyFill="1" applyBorder="1" applyAlignment="1">
      <alignment horizontal="left" vertical="center"/>
    </xf>
    <xf numFmtId="0" fontId="22" fillId="0" borderId="20" xfId="54" applyFont="1" applyFill="1" applyBorder="1" applyAlignment="1">
      <alignment horizontal="left" vertical="center"/>
    </xf>
    <xf numFmtId="0" fontId="27" fillId="0" borderId="21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6" fillId="0" borderId="25" xfId="54" applyFont="1" applyFill="1" applyBorder="1" applyAlignment="1">
      <alignment horizontal="left" vertical="center"/>
    </xf>
    <xf numFmtId="0" fontId="16" fillId="0" borderId="11" xfId="54" applyFont="1" applyFill="1" applyBorder="1" applyAlignment="1">
      <alignment horizontal="left" vertical="center"/>
    </xf>
    <xf numFmtId="0" fontId="16" fillId="0" borderId="12" xfId="54" applyFont="1" applyFill="1" applyBorder="1" applyAlignment="1">
      <alignment horizontal="left" vertical="center"/>
    </xf>
    <xf numFmtId="0" fontId="24" fillId="0" borderId="19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178" fontId="26" fillId="0" borderId="16" xfId="54" applyNumberFormat="1" applyFont="1" applyFill="1" applyBorder="1" applyAlignment="1">
      <alignment vertical="center"/>
    </xf>
    <xf numFmtId="0" fontId="24" fillId="0" borderId="16" xfId="54" applyFont="1" applyFill="1" applyBorder="1" applyAlignment="1">
      <alignment horizontal="center" vertical="center"/>
    </xf>
    <xf numFmtId="0" fontId="26" fillId="0" borderId="27" xfId="54" applyFont="1" applyFill="1" applyBorder="1" applyAlignment="1">
      <alignment horizontal="center" vertical="center"/>
    </xf>
    <xf numFmtId="0" fontId="24" fillId="0" borderId="28" xfId="54" applyFont="1" applyFill="1" applyBorder="1" applyAlignment="1">
      <alignment horizontal="center" vertical="center"/>
    </xf>
    <xf numFmtId="0" fontId="26" fillId="0" borderId="28" xfId="54" applyFont="1" applyFill="1" applyBorder="1" applyAlignment="1">
      <alignment horizontal="left" vertical="center"/>
    </xf>
    <xf numFmtId="0" fontId="26" fillId="0" borderId="29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6" fillId="0" borderId="31" xfId="54" applyFont="1" applyFill="1" applyBorder="1" applyAlignment="1">
      <alignment horizontal="center" vertical="center"/>
    </xf>
    <xf numFmtId="0" fontId="16" fillId="0" borderId="31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6" fillId="0" borderId="31" xfId="54" applyFont="1" applyFill="1" applyBorder="1" applyAlignment="1">
      <alignment horizontal="left" vertical="center"/>
    </xf>
    <xf numFmtId="0" fontId="26" fillId="0" borderId="28" xfId="54" applyFont="1" applyFill="1" applyBorder="1" applyAlignment="1">
      <alignment horizontal="left" vertical="center" wrapText="1"/>
    </xf>
    <xf numFmtId="0" fontId="22" fillId="0" borderId="29" xfId="54" applyFill="1" applyBorder="1" applyAlignment="1">
      <alignment horizontal="center" vertical="center"/>
    </xf>
    <xf numFmtId="0" fontId="22" fillId="0" borderId="31" xfId="54" applyFont="1" applyFill="1" applyBorder="1" applyAlignment="1">
      <alignment horizontal="left" vertical="center"/>
    </xf>
    <xf numFmtId="0" fontId="26" fillId="0" borderId="32" xfId="54" applyFont="1" applyFill="1" applyBorder="1" applyAlignment="1">
      <alignment horizontal="left" vertical="center"/>
    </xf>
    <xf numFmtId="0" fontId="16" fillId="0" borderId="27" xfId="54" applyFont="1" applyFill="1" applyBorder="1" applyAlignment="1">
      <alignment horizontal="left" vertical="center"/>
    </xf>
    <xf numFmtId="0" fontId="26" fillId="0" borderId="29" xfId="54" applyFont="1" applyFill="1" applyBorder="1" applyAlignment="1">
      <alignment horizontal="center" vertical="center"/>
    </xf>
    <xf numFmtId="0" fontId="17" fillId="0" borderId="2" xfId="63" applyFont="1" applyFill="1" applyBorder="1" applyAlignment="1">
      <alignment horizontal="left" vertical="top"/>
    </xf>
    <xf numFmtId="0" fontId="22" fillId="0" borderId="0" xfId="54" applyFont="1" applyAlignment="1">
      <alignment horizontal="left" vertical="center"/>
    </xf>
    <xf numFmtId="0" fontId="28" fillId="0" borderId="10" xfId="54" applyFont="1" applyBorder="1" applyAlignment="1">
      <alignment horizontal="center" vertical="top"/>
    </xf>
    <xf numFmtId="0" fontId="27" fillId="0" borderId="33" xfId="54" applyFont="1" applyBorder="1" applyAlignment="1">
      <alignment horizontal="left" vertical="center"/>
    </xf>
    <xf numFmtId="0" fontId="25" fillId="0" borderId="34" xfId="54" applyFont="1" applyBorder="1" applyAlignment="1">
      <alignment horizontal="center" vertical="center"/>
    </xf>
    <xf numFmtId="0" fontId="27" fillId="0" borderId="34" xfId="54" applyFont="1" applyBorder="1" applyAlignment="1">
      <alignment horizontal="center" vertical="center"/>
    </xf>
    <xf numFmtId="0" fontId="16" fillId="0" borderId="34" xfId="54" applyFont="1" applyBorder="1" applyAlignment="1">
      <alignment horizontal="left" vertical="center"/>
    </xf>
    <xf numFmtId="0" fontId="16" fillId="0" borderId="11" xfId="54" applyFont="1" applyBorder="1" applyAlignment="1">
      <alignment horizontal="center" vertical="center"/>
    </xf>
    <xf numFmtId="0" fontId="16" fillId="0" borderId="12" xfId="54" applyFont="1" applyBorder="1" applyAlignment="1">
      <alignment horizontal="center" vertical="center"/>
    </xf>
    <xf numFmtId="0" fontId="16" fillId="0" borderId="27" xfId="54" applyFont="1" applyBorder="1" applyAlignment="1">
      <alignment horizontal="center" vertical="center"/>
    </xf>
    <xf numFmtId="0" fontId="27" fillId="0" borderId="11" xfId="54" applyFont="1" applyBorder="1" applyAlignment="1">
      <alignment horizontal="center" vertical="center"/>
    </xf>
    <xf numFmtId="0" fontId="27" fillId="0" borderId="12" xfId="54" applyFont="1" applyBorder="1" applyAlignment="1">
      <alignment horizontal="center" vertical="center"/>
    </xf>
    <xf numFmtId="0" fontId="27" fillId="0" borderId="27" xfId="54" applyFont="1" applyBorder="1" applyAlignment="1">
      <alignment horizontal="center" vertical="center"/>
    </xf>
    <xf numFmtId="0" fontId="16" fillId="0" borderId="13" xfId="54" applyFont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28" xfId="54" applyFont="1" applyFill="1" applyBorder="1" applyAlignment="1">
      <alignment horizontal="left" vertical="center"/>
    </xf>
    <xf numFmtId="0" fontId="16" fillId="0" borderId="14" xfId="54" applyFont="1" applyBorder="1" applyAlignment="1">
      <alignment horizontal="left" vertical="center"/>
    </xf>
    <xf numFmtId="0" fontId="22" fillId="0" borderId="0" xfId="54" applyNumberFormat="1" applyFont="1" applyAlignment="1">
      <alignment horizontal="center" vertical="center" wrapText="1"/>
    </xf>
    <xf numFmtId="0" fontId="16" fillId="0" borderId="13" xfId="54" applyFont="1" applyBorder="1" applyAlignment="1">
      <alignment vertical="center"/>
    </xf>
    <xf numFmtId="9" fontId="25" fillId="0" borderId="14" xfId="54" applyNumberFormat="1" applyFont="1" applyFill="1" applyBorder="1" applyAlignment="1" applyProtection="1">
      <alignment horizontal="center" vertical="center"/>
    </xf>
    <xf numFmtId="0" fontId="25" fillId="0" borderId="28" xfId="54" applyFont="1" applyFill="1" applyBorder="1" applyAlignment="1">
      <alignment horizontal="center" vertical="center"/>
    </xf>
    <xf numFmtId="9" fontId="25" fillId="0" borderId="14" xfId="54" applyNumberFormat="1" applyFont="1" applyFill="1" applyBorder="1" applyAlignment="1">
      <alignment horizontal="center" vertical="center"/>
    </xf>
    <xf numFmtId="0" fontId="16" fillId="0" borderId="13" xfId="54" applyFont="1" applyBorder="1" applyAlignment="1">
      <alignment horizontal="center" vertical="center"/>
    </xf>
    <xf numFmtId="0" fontId="25" fillId="0" borderId="19" xfId="54" applyFont="1" applyFill="1" applyBorder="1" applyAlignment="1">
      <alignment horizontal="left" vertical="center"/>
    </xf>
    <xf numFmtId="0" fontId="25" fillId="0" borderId="31" xfId="54" applyFont="1" applyFill="1" applyBorder="1" applyAlignment="1">
      <alignment horizontal="left" vertical="center"/>
    </xf>
    <xf numFmtId="0" fontId="25" fillId="0" borderId="13" xfId="54" applyFont="1" applyBorder="1" applyAlignment="1">
      <alignment horizontal="left" vertical="center"/>
    </xf>
    <xf numFmtId="0" fontId="29" fillId="0" borderId="15" xfId="54" applyFont="1" applyBorder="1" applyAlignment="1">
      <alignment vertical="center"/>
    </xf>
    <xf numFmtId="0" fontId="30" fillId="0" borderId="16" xfId="6" applyNumberFormat="1" applyFont="1" applyFill="1" applyBorder="1" applyAlignment="1" applyProtection="1">
      <alignment horizontal="center" vertical="center" wrapText="1"/>
    </xf>
    <xf numFmtId="0" fontId="31" fillId="0" borderId="29" xfId="54" applyFont="1" applyFill="1" applyBorder="1" applyAlignment="1">
      <alignment horizontal="center" vertical="center" wrapText="1"/>
    </xf>
    <xf numFmtId="0" fontId="16" fillId="0" borderId="15" xfId="54" applyFont="1" applyBorder="1" applyAlignment="1">
      <alignment horizontal="left" vertical="center"/>
    </xf>
    <xf numFmtId="0" fontId="16" fillId="0" borderId="16" xfId="54" applyFont="1" applyBorder="1" applyAlignment="1">
      <alignment horizontal="left" vertical="center"/>
    </xf>
    <xf numFmtId="14" fontId="25" fillId="0" borderId="16" xfId="54" applyNumberFormat="1" applyFont="1" applyFill="1" applyBorder="1" applyAlignment="1">
      <alignment horizontal="center" vertical="center" wrapText="1"/>
    </xf>
    <xf numFmtId="14" fontId="25" fillId="0" borderId="29" xfId="54" applyNumberFormat="1" applyFont="1" applyFill="1" applyBorder="1" applyAlignment="1">
      <alignment horizontal="center" vertical="center" wrapText="1"/>
    </xf>
    <xf numFmtId="0" fontId="27" fillId="0" borderId="0" xfId="54" applyFont="1" applyBorder="1" applyAlignment="1">
      <alignment horizontal="left" vertical="center"/>
    </xf>
    <xf numFmtId="0" fontId="16" fillId="0" borderId="11" xfId="54" applyFont="1" applyBorder="1" applyAlignment="1">
      <alignment vertical="center"/>
    </xf>
    <xf numFmtId="0" fontId="22" fillId="0" borderId="12" xfId="54" applyFont="1" applyBorder="1" applyAlignment="1">
      <alignment horizontal="left" vertical="center"/>
    </xf>
    <xf numFmtId="0" fontId="25" fillId="0" borderId="12" xfId="54" applyFont="1" applyBorder="1" applyAlignment="1">
      <alignment horizontal="left" vertical="center"/>
    </xf>
    <xf numFmtId="0" fontId="22" fillId="0" borderId="12" xfId="54" applyFont="1" applyBorder="1" applyAlignment="1">
      <alignment vertical="center"/>
    </xf>
    <xf numFmtId="0" fontId="16" fillId="0" borderId="12" xfId="54" applyFont="1" applyBorder="1" applyAlignment="1">
      <alignment vertical="center"/>
    </xf>
    <xf numFmtId="0" fontId="22" fillId="0" borderId="14" xfId="54" applyFont="1" applyBorder="1" applyAlignment="1">
      <alignment horizontal="left" vertical="center"/>
    </xf>
    <xf numFmtId="0" fontId="25" fillId="0" borderId="14" xfId="54" applyFont="1" applyBorder="1" applyAlignment="1">
      <alignment horizontal="left" vertical="center"/>
    </xf>
    <xf numFmtId="0" fontId="22" fillId="0" borderId="14" xfId="54" applyFont="1" applyBorder="1" applyAlignment="1">
      <alignment vertical="center"/>
    </xf>
    <xf numFmtId="0" fontId="16" fillId="0" borderId="14" xfId="54" applyFont="1" applyBorder="1" applyAlignment="1">
      <alignment vertical="center"/>
    </xf>
    <xf numFmtId="0" fontId="16" fillId="0" borderId="0" xfId="54" applyFont="1" applyBorder="1" applyAlignment="1">
      <alignment horizontal="left" vertical="center"/>
    </xf>
    <xf numFmtId="0" fontId="26" fillId="0" borderId="11" xfId="54" applyFont="1" applyFill="1" applyBorder="1" applyAlignment="1">
      <alignment horizontal="left" vertical="center"/>
    </xf>
    <xf numFmtId="0" fontId="26" fillId="0" borderId="12" xfId="54" applyFont="1" applyFill="1" applyBorder="1" applyAlignment="1">
      <alignment horizontal="left" vertical="center"/>
    </xf>
    <xf numFmtId="0" fontId="26" fillId="0" borderId="12" xfId="54" applyFont="1" applyBorder="1" applyAlignment="1">
      <alignment horizontal="left" vertical="center"/>
    </xf>
    <xf numFmtId="0" fontId="26" fillId="0" borderId="21" xfId="54" applyFont="1" applyBorder="1" applyAlignment="1">
      <alignment horizontal="left" vertical="center"/>
    </xf>
    <xf numFmtId="0" fontId="26" fillId="0" borderId="20" xfId="54" applyFont="1" applyBorder="1" applyAlignment="1">
      <alignment horizontal="left" vertical="center"/>
    </xf>
    <xf numFmtId="0" fontId="26" fillId="0" borderId="26" xfId="54" applyFont="1" applyBorder="1" applyAlignment="1">
      <alignment horizontal="left" vertical="center"/>
    </xf>
    <xf numFmtId="0" fontId="26" fillId="0" borderId="19" xfId="54" applyFont="1" applyBorder="1" applyAlignment="1">
      <alignment horizontal="left" vertical="center"/>
    </xf>
    <xf numFmtId="0" fontId="25" fillId="0" borderId="15" xfId="54" applyFont="1" applyBorder="1" applyAlignment="1">
      <alignment horizontal="left" vertical="center"/>
    </xf>
    <xf numFmtId="0" fontId="25" fillId="0" borderId="16" xfId="54" applyFont="1" applyBorder="1" applyAlignment="1">
      <alignment horizontal="left" vertical="center"/>
    </xf>
    <xf numFmtId="0" fontId="26" fillId="0" borderId="11" xfId="54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6" fillId="0" borderId="13" xfId="54" applyFont="1" applyFill="1" applyBorder="1" applyAlignment="1">
      <alignment horizontal="left" vertical="center"/>
    </xf>
    <xf numFmtId="0" fontId="16" fillId="0" borderId="15" xfId="54" applyFont="1" applyBorder="1" applyAlignment="1">
      <alignment horizontal="center" vertical="center"/>
    </xf>
    <xf numFmtId="0" fontId="16" fillId="0" borderId="16" xfId="54" applyFont="1" applyBorder="1" applyAlignment="1">
      <alignment horizontal="center" vertical="center"/>
    </xf>
    <xf numFmtId="0" fontId="16" fillId="0" borderId="14" xfId="54" applyFont="1" applyBorder="1" applyAlignment="1">
      <alignment horizontal="center" vertical="center"/>
    </xf>
    <xf numFmtId="0" fontId="24" fillId="0" borderId="14" xfId="54" applyFont="1" applyBorder="1" applyAlignment="1">
      <alignment horizontal="left" vertical="center"/>
    </xf>
    <xf numFmtId="0" fontId="16" fillId="0" borderId="24" xfId="54" applyFont="1" applyFill="1" applyBorder="1" applyAlignment="1">
      <alignment horizontal="left" vertical="center"/>
    </xf>
    <xf numFmtId="0" fontId="16" fillId="0" borderId="25" xfId="54" applyFont="1" applyFill="1" applyBorder="1" applyAlignment="1">
      <alignment horizontal="left" vertical="center"/>
    </xf>
    <xf numFmtId="0" fontId="27" fillId="0" borderId="0" xfId="54" applyFont="1" applyFill="1" applyBorder="1" applyAlignment="1">
      <alignment horizontal="left" vertical="center"/>
    </xf>
    <xf numFmtId="0" fontId="25" fillId="0" borderId="21" xfId="54" applyFont="1" applyFill="1" applyBorder="1" applyAlignment="1">
      <alignment horizontal="left" vertical="center"/>
    </xf>
    <xf numFmtId="0" fontId="25" fillId="0" borderId="20" xfId="54" applyFont="1" applyFill="1" applyBorder="1" applyAlignment="1">
      <alignment horizontal="left" vertical="center"/>
    </xf>
    <xf numFmtId="0" fontId="16" fillId="0" borderId="21" xfId="54" applyFont="1" applyBorder="1" applyAlignment="1">
      <alignment horizontal="left" vertical="center"/>
    </xf>
    <xf numFmtId="0" fontId="16" fillId="0" borderId="20" xfId="54" applyFont="1" applyBorder="1" applyAlignment="1">
      <alignment horizontal="left" vertical="center"/>
    </xf>
    <xf numFmtId="0" fontId="27" fillId="0" borderId="35" xfId="54" applyFont="1" applyBorder="1" applyAlignment="1">
      <alignment vertical="center"/>
    </xf>
    <xf numFmtId="0" fontId="25" fillId="0" borderId="36" xfId="54" applyFont="1" applyBorder="1" applyAlignment="1">
      <alignment horizontal="center" vertical="center"/>
    </xf>
    <xf numFmtId="0" fontId="27" fillId="0" borderId="36" xfId="54" applyFont="1" applyBorder="1" applyAlignment="1">
      <alignment vertical="center"/>
    </xf>
    <xf numFmtId="0" fontId="25" fillId="0" borderId="36" xfId="54" applyFont="1" applyBorder="1" applyAlignment="1">
      <alignment vertical="center"/>
    </xf>
    <xf numFmtId="58" fontId="22" fillId="0" borderId="36" xfId="54" applyNumberFormat="1" applyFont="1" applyBorder="1" applyAlignment="1">
      <alignment vertical="center"/>
    </xf>
    <xf numFmtId="0" fontId="27" fillId="0" borderId="36" xfId="54" applyFont="1" applyBorder="1" applyAlignment="1">
      <alignment horizontal="center" vertical="center"/>
    </xf>
    <xf numFmtId="0" fontId="27" fillId="0" borderId="37" xfId="54" applyFont="1" applyFill="1" applyBorder="1" applyAlignment="1">
      <alignment horizontal="left" vertical="center"/>
    </xf>
    <xf numFmtId="0" fontId="27" fillId="0" borderId="36" xfId="54" applyFont="1" applyFill="1" applyBorder="1" applyAlignment="1">
      <alignment horizontal="left" vertical="center"/>
    </xf>
    <xf numFmtId="0" fontId="27" fillId="0" borderId="38" xfId="54" applyFont="1" applyFill="1" applyBorder="1" applyAlignment="1">
      <alignment horizontal="center" vertical="center"/>
    </xf>
    <xf numFmtId="0" fontId="27" fillId="0" borderId="39" xfId="54" applyFont="1" applyFill="1" applyBorder="1" applyAlignment="1">
      <alignment horizontal="center" vertical="center"/>
    </xf>
    <xf numFmtId="0" fontId="27" fillId="0" borderId="15" xfId="54" applyFont="1" applyFill="1" applyBorder="1" applyAlignment="1">
      <alignment horizontal="center" vertical="center"/>
    </xf>
    <xf numFmtId="0" fontId="27" fillId="0" borderId="16" xfId="54" applyFont="1" applyFill="1" applyBorder="1" applyAlignment="1">
      <alignment horizontal="center" vertical="center"/>
    </xf>
    <xf numFmtId="58" fontId="27" fillId="0" borderId="36" xfId="54" applyNumberFormat="1" applyFont="1" applyFill="1" applyBorder="1" applyAlignment="1">
      <alignment vertical="center"/>
    </xf>
    <xf numFmtId="0" fontId="22" fillId="0" borderId="34" xfId="54" applyFont="1" applyBorder="1" applyAlignment="1">
      <alignment horizontal="center" vertical="center"/>
    </xf>
    <xf numFmtId="0" fontId="22" fillId="0" borderId="40" xfId="54" applyFont="1" applyBorder="1" applyAlignment="1">
      <alignment horizontal="center" vertical="center"/>
    </xf>
    <xf numFmtId="0" fontId="25" fillId="0" borderId="28" xfId="54" applyFont="1" applyBorder="1" applyAlignment="1">
      <alignment horizontal="left" vertical="center"/>
    </xf>
    <xf numFmtId="0" fontId="16" fillId="0" borderId="28" xfId="54" applyFont="1" applyBorder="1" applyAlignment="1">
      <alignment horizontal="center" vertical="center"/>
    </xf>
    <xf numFmtId="0" fontId="16" fillId="0" borderId="29" xfId="54" applyFont="1" applyBorder="1" applyAlignment="1">
      <alignment horizontal="left" vertical="center"/>
    </xf>
    <xf numFmtId="0" fontId="25" fillId="0" borderId="27" xfId="54" applyFont="1" applyBorder="1" applyAlignment="1">
      <alignment horizontal="left" vertical="center"/>
    </xf>
    <xf numFmtId="0" fontId="24" fillId="0" borderId="12" xfId="54" applyFont="1" applyBorder="1" applyAlignment="1">
      <alignment horizontal="left" vertical="center"/>
    </xf>
    <xf numFmtId="0" fontId="24" fillId="0" borderId="27" xfId="54" applyFont="1" applyBorder="1" applyAlignment="1">
      <alignment horizontal="left" vertical="center"/>
    </xf>
    <xf numFmtId="0" fontId="24" fillId="0" borderId="19" xfId="54" applyFont="1" applyBorder="1" applyAlignment="1">
      <alignment horizontal="left" vertical="center"/>
    </xf>
    <xf numFmtId="0" fontId="24" fillId="0" borderId="20" xfId="54" applyFont="1" applyBorder="1" applyAlignment="1">
      <alignment horizontal="left" vertical="center"/>
    </xf>
    <xf numFmtId="0" fontId="24" fillId="0" borderId="31" xfId="54" applyFont="1" applyBorder="1" applyAlignment="1">
      <alignment horizontal="left" vertical="center"/>
    </xf>
    <xf numFmtId="0" fontId="25" fillId="0" borderId="29" xfId="54" applyFont="1" applyBorder="1" applyAlignment="1">
      <alignment horizontal="left" vertical="center"/>
    </xf>
    <xf numFmtId="0" fontId="16" fillId="0" borderId="29" xfId="54" applyFont="1" applyBorder="1" applyAlignment="1">
      <alignment horizontal="center" vertical="center"/>
    </xf>
    <xf numFmtId="0" fontId="24" fillId="0" borderId="28" xfId="54" applyFont="1" applyBorder="1" applyAlignment="1">
      <alignment horizontal="left" vertical="center"/>
    </xf>
    <xf numFmtId="0" fontId="16" fillId="0" borderId="32" xfId="54" applyFont="1" applyFill="1" applyBorder="1" applyAlignment="1">
      <alignment horizontal="left" vertical="center"/>
    </xf>
    <xf numFmtId="0" fontId="16" fillId="0" borderId="31" xfId="54" applyFont="1" applyBorder="1" applyAlignment="1">
      <alignment horizontal="left" vertical="center"/>
    </xf>
    <xf numFmtId="0" fontId="25" fillId="0" borderId="41" xfId="54" applyFont="1" applyBorder="1" applyAlignment="1">
      <alignment horizontal="center" vertical="center"/>
    </xf>
    <xf numFmtId="0" fontId="27" fillId="0" borderId="42" xfId="54" applyFont="1" applyFill="1" applyBorder="1" applyAlignment="1">
      <alignment horizontal="left" vertical="center"/>
    </xf>
    <xf numFmtId="0" fontId="27" fillId="0" borderId="43" xfId="54" applyFont="1" applyFill="1" applyBorder="1" applyAlignment="1">
      <alignment horizontal="center" vertical="center"/>
    </xf>
    <xf numFmtId="0" fontId="27" fillId="0" borderId="29" xfId="54" applyFont="1" applyFill="1" applyBorder="1" applyAlignment="1">
      <alignment horizontal="center" vertical="center"/>
    </xf>
    <xf numFmtId="0" fontId="22" fillId="0" borderId="36" xfId="54" applyFont="1" applyBorder="1" applyAlignment="1">
      <alignment horizontal="center" vertical="center"/>
    </xf>
    <xf numFmtId="0" fontId="22" fillId="0" borderId="41" xfId="54" applyFont="1" applyBorder="1" applyAlignment="1">
      <alignment horizontal="center" vertical="center"/>
    </xf>
    <xf numFmtId="0" fontId="22" fillId="0" borderId="0" xfId="54" applyFont="1" applyBorder="1" applyAlignment="1">
      <alignment horizontal="left" vertical="center"/>
    </xf>
    <xf numFmtId="0" fontId="32" fillId="0" borderId="10" xfId="54" applyFont="1" applyBorder="1" applyAlignment="1">
      <alignment horizontal="center" vertical="top"/>
    </xf>
    <xf numFmtId="14" fontId="25" fillId="0" borderId="14" xfId="54" applyNumberFormat="1" applyFont="1" applyFill="1" applyBorder="1" applyAlignment="1">
      <alignment horizontal="center" vertical="center"/>
    </xf>
    <xf numFmtId="14" fontId="25" fillId="0" borderId="28" xfId="54" applyNumberFormat="1" applyFont="1" applyFill="1" applyBorder="1" applyAlignment="1">
      <alignment horizontal="center" vertical="center"/>
    </xf>
    <xf numFmtId="0" fontId="25" fillId="0" borderId="14" xfId="54" applyFont="1" applyFill="1" applyBorder="1" applyAlignment="1">
      <alignment vertical="center"/>
    </xf>
    <xf numFmtId="0" fontId="25" fillId="0" borderId="28" xfId="54" applyFont="1" applyFill="1" applyBorder="1" applyAlignment="1">
      <alignment vertical="center"/>
    </xf>
    <xf numFmtId="14" fontId="25" fillId="0" borderId="16" xfId="54" applyNumberFormat="1" applyFont="1" applyFill="1" applyBorder="1" applyAlignment="1">
      <alignment horizontal="center" vertical="center"/>
    </xf>
    <xf numFmtId="14" fontId="25" fillId="0" borderId="29" xfId="54" applyNumberFormat="1" applyFont="1" applyFill="1" applyBorder="1" applyAlignment="1">
      <alignment horizontal="center" vertical="center"/>
    </xf>
    <xf numFmtId="0" fontId="16" fillId="0" borderId="44" xfId="54" applyFont="1" applyBorder="1" applyAlignment="1">
      <alignment horizontal="left" vertical="center"/>
    </xf>
    <xf numFmtId="0" fontId="16" fillId="0" borderId="22" xfId="54" applyFont="1" applyBorder="1" applyAlignment="1">
      <alignment horizontal="left" vertical="center"/>
    </xf>
    <xf numFmtId="0" fontId="27" fillId="0" borderId="37" xfId="54" applyFont="1" applyBorder="1" applyAlignment="1">
      <alignment horizontal="left" vertical="center"/>
    </xf>
    <xf numFmtId="0" fontId="27" fillId="0" borderId="36" xfId="54" applyFont="1" applyBorder="1" applyAlignment="1">
      <alignment horizontal="left" vertical="center"/>
    </xf>
    <xf numFmtId="0" fontId="16" fillId="0" borderId="38" xfId="54" applyFont="1" applyBorder="1" applyAlignment="1">
      <alignment vertical="center"/>
    </xf>
    <xf numFmtId="0" fontId="22" fillId="0" borderId="39" xfId="54" applyFont="1" applyBorder="1" applyAlignment="1">
      <alignment horizontal="left" vertical="center"/>
    </xf>
    <xf numFmtId="0" fontId="25" fillId="0" borderId="39" xfId="54" applyFont="1" applyBorder="1" applyAlignment="1">
      <alignment horizontal="left" vertical="center"/>
    </xf>
    <xf numFmtId="0" fontId="22" fillId="0" borderId="39" xfId="54" applyFont="1" applyBorder="1" applyAlignment="1">
      <alignment vertical="center"/>
    </xf>
    <xf numFmtId="0" fontId="16" fillId="0" borderId="39" xfId="54" applyFont="1" applyBorder="1" applyAlignment="1">
      <alignment vertical="center"/>
    </xf>
    <xf numFmtId="0" fontId="16" fillId="0" borderId="38" xfId="54" applyFont="1" applyBorder="1" applyAlignment="1">
      <alignment horizontal="center" vertical="center"/>
    </xf>
    <xf numFmtId="0" fontId="25" fillId="0" borderId="39" xfId="54" applyFont="1" applyBorder="1" applyAlignment="1">
      <alignment horizontal="center" vertical="center"/>
    </xf>
    <xf numFmtId="0" fontId="16" fillId="0" borderId="39" xfId="54" applyFont="1" applyBorder="1" applyAlignment="1">
      <alignment horizontal="center" vertical="center"/>
    </xf>
    <xf numFmtId="0" fontId="22" fillId="0" borderId="39" xfId="54" applyFont="1" applyBorder="1" applyAlignment="1">
      <alignment horizontal="center" vertical="center"/>
    </xf>
    <xf numFmtId="0" fontId="25" fillId="0" borderId="14" xfId="54" applyFont="1" applyBorder="1" applyAlignment="1">
      <alignment horizontal="center" vertical="center"/>
    </xf>
    <xf numFmtId="0" fontId="22" fillId="0" borderId="14" xfId="54" applyFont="1" applyBorder="1" applyAlignment="1">
      <alignment horizontal="center" vertical="center"/>
    </xf>
    <xf numFmtId="0" fontId="16" fillId="0" borderId="24" xfId="54" applyFont="1" applyBorder="1" applyAlignment="1">
      <alignment horizontal="left" vertical="center" wrapText="1"/>
    </xf>
    <xf numFmtId="0" fontId="16" fillId="0" borderId="25" xfId="54" applyFont="1" applyBorder="1" applyAlignment="1">
      <alignment horizontal="left" vertical="center" wrapText="1"/>
    </xf>
    <xf numFmtId="0" fontId="16" fillId="0" borderId="38" xfId="54" applyFont="1" applyBorder="1" applyAlignment="1">
      <alignment horizontal="left" vertical="center"/>
    </xf>
    <xf numFmtId="0" fontId="16" fillId="0" borderId="39" xfId="54" applyFont="1" applyBorder="1" applyAlignment="1">
      <alignment horizontal="left" vertical="center"/>
    </xf>
    <xf numFmtId="0" fontId="33" fillId="0" borderId="45" xfId="54" applyFont="1" applyBorder="1" applyAlignment="1">
      <alignment horizontal="left" vertical="center" wrapText="1"/>
    </xf>
    <xf numFmtId="0" fontId="25" fillId="0" borderId="13" xfId="54" applyFont="1" applyFill="1" applyBorder="1" applyAlignment="1">
      <alignment horizontal="left" vertical="center"/>
    </xf>
    <xf numFmtId="9" fontId="25" fillId="0" borderId="14" xfId="54" applyNumberFormat="1" applyFont="1" applyBorder="1" applyAlignment="1">
      <alignment horizontal="center" vertical="center"/>
    </xf>
    <xf numFmtId="0" fontId="27" fillId="0" borderId="37" xfId="0" applyFont="1" applyBorder="1" applyAlignment="1">
      <alignment horizontal="left" vertical="center"/>
    </xf>
    <xf numFmtId="0" fontId="27" fillId="0" borderId="36" xfId="0" applyFont="1" applyBorder="1" applyAlignment="1">
      <alignment horizontal="left" vertical="center"/>
    </xf>
    <xf numFmtId="9" fontId="25" fillId="0" borderId="23" xfId="54" applyNumberFormat="1" applyFont="1" applyFill="1" applyBorder="1" applyAlignment="1">
      <alignment horizontal="left" vertical="center"/>
    </xf>
    <xf numFmtId="9" fontId="25" fillId="0" borderId="18" xfId="54" applyNumberFormat="1" applyFont="1" applyFill="1" applyBorder="1" applyAlignment="1">
      <alignment horizontal="left" vertical="center"/>
    </xf>
    <xf numFmtId="9" fontId="25" fillId="0" borderId="24" xfId="54" applyNumberFormat="1" applyFont="1" applyBorder="1" applyAlignment="1">
      <alignment horizontal="left" vertical="center"/>
    </xf>
    <xf numFmtId="9" fontId="25" fillId="0" borderId="25" xfId="54" applyNumberFormat="1" applyFont="1" applyBorder="1" applyAlignment="1">
      <alignment horizontal="left" vertical="center"/>
    </xf>
    <xf numFmtId="0" fontId="24" fillId="0" borderId="38" xfId="54" applyFont="1" applyFill="1" applyBorder="1" applyAlignment="1">
      <alignment horizontal="left" vertical="center"/>
    </xf>
    <xf numFmtId="0" fontId="24" fillId="0" borderId="39" xfId="54" applyFont="1" applyFill="1" applyBorder="1" applyAlignment="1">
      <alignment horizontal="left" vertical="center"/>
    </xf>
    <xf numFmtId="0" fontId="24" fillId="0" borderId="46" xfId="54" applyFont="1" applyFill="1" applyBorder="1" applyAlignment="1">
      <alignment horizontal="left" vertical="center"/>
    </xf>
    <xf numFmtId="0" fontId="24" fillId="0" borderId="25" xfId="54" applyFont="1" applyFill="1" applyBorder="1" applyAlignment="1">
      <alignment horizontal="left" vertical="center"/>
    </xf>
    <xf numFmtId="0" fontId="27" fillId="0" borderId="22" xfId="54" applyFont="1" applyFill="1" applyBorder="1" applyAlignment="1">
      <alignment horizontal="left" vertical="center"/>
    </xf>
    <xf numFmtId="0" fontId="25" fillId="0" borderId="47" xfId="54" applyFont="1" applyFill="1" applyBorder="1" applyAlignment="1">
      <alignment horizontal="left" vertical="center"/>
    </xf>
    <xf numFmtId="0" fontId="25" fillId="0" borderId="48" xfId="54" applyFont="1" applyFill="1" applyBorder="1" applyAlignment="1">
      <alignment horizontal="left" vertical="center"/>
    </xf>
    <xf numFmtId="0" fontId="27" fillId="0" borderId="33" xfId="54" applyFont="1" applyBorder="1" applyAlignment="1">
      <alignment vertical="center"/>
    </xf>
    <xf numFmtId="0" fontId="34" fillId="0" borderId="36" xfId="54" applyFont="1" applyBorder="1" applyAlignment="1">
      <alignment horizontal="center" vertical="center"/>
    </xf>
    <xf numFmtId="0" fontId="27" fillId="0" borderId="34" xfId="54" applyFont="1" applyBorder="1" applyAlignment="1">
      <alignment vertical="center"/>
    </xf>
    <xf numFmtId="0" fontId="25" fillId="0" borderId="49" xfId="54" applyFont="1" applyBorder="1" applyAlignment="1">
      <alignment vertical="center"/>
    </xf>
    <xf numFmtId="0" fontId="27" fillId="0" borderId="49" xfId="54" applyFont="1" applyBorder="1" applyAlignment="1">
      <alignment vertical="center"/>
    </xf>
    <xf numFmtId="58" fontId="22" fillId="0" borderId="34" xfId="54" applyNumberFormat="1" applyFont="1" applyBorder="1" applyAlignment="1">
      <alignment vertical="center"/>
    </xf>
    <xf numFmtId="0" fontId="27" fillId="0" borderId="22" xfId="54" applyFont="1" applyBorder="1" applyAlignment="1">
      <alignment horizontal="center" vertical="center"/>
    </xf>
    <xf numFmtId="0" fontId="25" fillId="0" borderId="44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2" fillId="0" borderId="49" xfId="54" applyFont="1" applyBorder="1" applyAlignment="1">
      <alignment vertical="center"/>
    </xf>
    <xf numFmtId="58" fontId="22" fillId="0" borderId="34" xfId="54" applyNumberFormat="1" applyFont="1" applyFill="1" applyBorder="1" applyAlignment="1">
      <alignment vertical="center"/>
    </xf>
    <xf numFmtId="0" fontId="16" fillId="0" borderId="50" xfId="54" applyFont="1" applyBorder="1" applyAlignment="1">
      <alignment horizontal="left" vertical="center"/>
    </xf>
    <xf numFmtId="0" fontId="27" fillId="0" borderId="42" xfId="54" applyFont="1" applyBorder="1" applyAlignment="1">
      <alignment horizontal="left" vertical="center"/>
    </xf>
    <xf numFmtId="0" fontId="25" fillId="0" borderId="43" xfId="54" applyFont="1" applyBorder="1" applyAlignment="1">
      <alignment horizontal="left" vertical="center"/>
    </xf>
    <xf numFmtId="0" fontId="16" fillId="0" borderId="0" xfId="54" applyFont="1" applyBorder="1" applyAlignment="1">
      <alignment vertical="center"/>
    </xf>
    <xf numFmtId="0" fontId="16" fillId="0" borderId="32" xfId="54" applyFont="1" applyBorder="1" applyAlignment="1">
      <alignment horizontal="left" vertical="center" wrapText="1"/>
    </xf>
    <xf numFmtId="0" fontId="16" fillId="0" borderId="43" xfId="54" applyFont="1" applyBorder="1" applyAlignment="1">
      <alignment horizontal="left" vertical="center"/>
    </xf>
    <xf numFmtId="0" fontId="35" fillId="0" borderId="28" xfId="54" applyFont="1" applyBorder="1" applyAlignment="1">
      <alignment horizontal="left" vertical="center"/>
    </xf>
    <xf numFmtId="0" fontId="26" fillId="0" borderId="28" xfId="54" applyFont="1" applyBorder="1" applyAlignment="1">
      <alignment horizontal="left" vertical="center"/>
    </xf>
    <xf numFmtId="0" fontId="27" fillId="0" borderId="42" xfId="0" applyFont="1" applyBorder="1" applyAlignment="1">
      <alignment horizontal="left" vertical="center"/>
    </xf>
    <xf numFmtId="9" fontId="25" fillId="0" borderId="30" xfId="54" applyNumberFormat="1" applyFont="1" applyFill="1" applyBorder="1" applyAlignment="1">
      <alignment horizontal="left" vertical="center"/>
    </xf>
    <xf numFmtId="9" fontId="25" fillId="0" borderId="32" xfId="54" applyNumberFormat="1" applyFont="1" applyBorder="1" applyAlignment="1">
      <alignment horizontal="left" vertical="center"/>
    </xf>
    <xf numFmtId="0" fontId="24" fillId="0" borderId="43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5" fillId="0" borderId="51" xfId="54" applyFont="1" applyFill="1" applyBorder="1" applyAlignment="1">
      <alignment horizontal="left" vertical="center"/>
    </xf>
    <xf numFmtId="0" fontId="27" fillId="0" borderId="52" xfId="54" applyFont="1" applyBorder="1" applyAlignment="1">
      <alignment horizontal="center" vertical="center"/>
    </xf>
    <xf numFmtId="0" fontId="25" fillId="0" borderId="49" xfId="54" applyFont="1" applyBorder="1" applyAlignment="1">
      <alignment horizontal="center" vertical="center"/>
    </xf>
    <xf numFmtId="0" fontId="25" fillId="0" borderId="50" xfId="54" applyFont="1" applyBorder="1" applyAlignment="1">
      <alignment horizontal="center" vertical="center"/>
    </xf>
    <xf numFmtId="0" fontId="25" fillId="0" borderId="50" xfId="54" applyFont="1" applyFill="1" applyBorder="1" applyAlignment="1">
      <alignment horizontal="left" vertical="center"/>
    </xf>
    <xf numFmtId="0" fontId="36" fillId="0" borderId="53" xfId="0" applyFont="1" applyBorder="1" applyAlignment="1">
      <alignment horizontal="center" vertical="center" wrapText="1"/>
    </xf>
    <xf numFmtId="0" fontId="36" fillId="0" borderId="54" xfId="0" applyFont="1" applyBorder="1" applyAlignment="1">
      <alignment horizontal="center" vertical="center" wrapText="1"/>
    </xf>
    <xf numFmtId="0" fontId="37" fillId="0" borderId="55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/>
    </xf>
    <xf numFmtId="0" fontId="37" fillId="4" borderId="7" xfId="0" applyFont="1" applyFill="1" applyBorder="1" applyAlignment="1">
      <alignment horizontal="center" vertical="center"/>
    </xf>
    <xf numFmtId="0" fontId="37" fillId="4" borderId="2" xfId="0" applyFont="1" applyFill="1" applyBorder="1"/>
    <xf numFmtId="0" fontId="0" fillId="0" borderId="55" xfId="0" applyBorder="1"/>
    <xf numFmtId="0" fontId="0" fillId="0" borderId="2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36" fillId="0" borderId="58" xfId="0" applyFont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/>
    </xf>
    <xf numFmtId="0" fontId="37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8" fillId="6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7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23 3" xfId="6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www.wps.cn/officeDocument/2023/relationships/customStorage" Target="customStorage/customStorage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35839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158113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351282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35839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351282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33858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8890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1581130"/>
              <a:ext cx="39370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33858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335597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35839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33858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33858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329247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35839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44081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46062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45935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43954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45935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439547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45935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43954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459359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459359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43954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439547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65481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85293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45669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394335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92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54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974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393700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45669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654810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85293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37820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37820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37820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37820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37820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105746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107600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107600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105619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107600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105619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107600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105619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107600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107600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105619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105619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107600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105619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107600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105619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372364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37820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35839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33858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107600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834453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83445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680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680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704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704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704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704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704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704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704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26</xdr:row>
      <xdr:rowOff>0</xdr:rowOff>
    </xdr:from>
    <xdr:to>
      <xdr:col>9</xdr:col>
      <xdr:colOff>465455</xdr:colOff>
      <xdr:row>26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7048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680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6807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12998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33350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31686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12998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34055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31572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31191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34010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31680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34080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31648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31362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33959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33401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3</xdr:row>
          <xdr:rowOff>247015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3</xdr:row>
          <xdr:rowOff>233680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3</xdr:row>
          <xdr:rowOff>457200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58578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58578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6740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6740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69183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69500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6727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69373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300799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62076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7</xdr:row>
          <xdr:rowOff>283845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045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862076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862076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863346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341185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300799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88099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307911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340423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330263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86829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307911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340423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323913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242125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243395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6320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7</xdr:row>
          <xdr:rowOff>198120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198120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7</xdr:row>
          <xdr:rowOff>198120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537908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301561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32137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317500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518096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316801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340233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99529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318071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7</xdr:row>
          <xdr:rowOff>274955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261302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600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58" customWidth="1"/>
    <col min="2" max="2" width="96.3333333333333" style="359" customWidth="1"/>
    <col min="3" max="3" width="10.1666666666667" customWidth="1"/>
  </cols>
  <sheetData>
    <row r="1" customFormat="1" ht="21" customHeight="1" spans="1:2">
      <c r="A1" s="360"/>
      <c r="B1" s="361" t="s">
        <v>0</v>
      </c>
    </row>
    <row r="2" customFormat="1" spans="1:2">
      <c r="A2" s="362">
        <v>1</v>
      </c>
      <c r="B2" s="363" t="s">
        <v>1</v>
      </c>
    </row>
    <row r="3" customFormat="1" spans="1:2">
      <c r="A3" s="362">
        <v>2</v>
      </c>
      <c r="B3" s="363" t="s">
        <v>2</v>
      </c>
    </row>
    <row r="4" customFormat="1" spans="1:2">
      <c r="A4" s="362">
        <v>3</v>
      </c>
      <c r="B4" s="363" t="s">
        <v>3</v>
      </c>
    </row>
    <row r="5" customFormat="1" spans="1:2">
      <c r="A5" s="362">
        <v>4</v>
      </c>
      <c r="B5" s="363" t="s">
        <v>4</v>
      </c>
    </row>
    <row r="6" customFormat="1" spans="1:2">
      <c r="A6" s="362">
        <v>5</v>
      </c>
      <c r="B6" s="363" t="s">
        <v>5</v>
      </c>
    </row>
    <row r="7" customFormat="1" spans="1:2">
      <c r="A7" s="362">
        <v>6</v>
      </c>
      <c r="B7" s="363" t="s">
        <v>6</v>
      </c>
    </row>
    <row r="8" s="357" customFormat="1" ht="35" customHeight="1" spans="1:2">
      <c r="A8" s="364">
        <v>7</v>
      </c>
      <c r="B8" s="365" t="s">
        <v>7</v>
      </c>
    </row>
    <row r="9" customFormat="1" ht="19" customHeight="1" spans="1:2">
      <c r="A9" s="360"/>
      <c r="B9" s="366" t="s">
        <v>8</v>
      </c>
    </row>
    <row r="10" customFormat="1" ht="30" customHeight="1" spans="1:2">
      <c r="A10" s="362">
        <v>1</v>
      </c>
      <c r="B10" s="367" t="s">
        <v>9</v>
      </c>
    </row>
    <row r="11" customFormat="1" spans="1:2">
      <c r="A11" s="362">
        <v>2</v>
      </c>
      <c r="B11" s="365" t="s">
        <v>10</v>
      </c>
    </row>
    <row r="12" customFormat="1" spans="1:2">
      <c r="A12" s="362"/>
      <c r="B12" s="363"/>
    </row>
    <row r="13" customFormat="1" ht="20.4" spans="1:2">
      <c r="A13" s="360"/>
      <c r="B13" s="366" t="s">
        <v>11</v>
      </c>
    </row>
    <row r="14" customFormat="1" ht="31.2" spans="1:2">
      <c r="A14" s="362">
        <v>1</v>
      </c>
      <c r="B14" s="367" t="s">
        <v>12</v>
      </c>
    </row>
    <row r="15" customFormat="1" spans="1:2">
      <c r="A15" s="362">
        <v>2</v>
      </c>
      <c r="B15" s="363" t="s">
        <v>13</v>
      </c>
    </row>
    <row r="16" customFormat="1" spans="1:2">
      <c r="A16" s="362">
        <v>3</v>
      </c>
      <c r="B16" s="363" t="s">
        <v>14</v>
      </c>
    </row>
    <row r="17" customFormat="1" spans="1:2">
      <c r="A17" s="362"/>
      <c r="B17" s="363"/>
    </row>
    <row r="18" customFormat="1" ht="20.4" spans="1:2">
      <c r="A18" s="360"/>
      <c r="B18" s="366" t="s">
        <v>15</v>
      </c>
    </row>
    <row r="19" customFormat="1" ht="31.2" spans="1:2">
      <c r="A19" s="362">
        <v>1</v>
      </c>
      <c r="B19" s="367" t="s">
        <v>16</v>
      </c>
    </row>
    <row r="20" customFormat="1" spans="1:2">
      <c r="A20" s="362">
        <v>2</v>
      </c>
      <c r="B20" s="363" t="s">
        <v>17</v>
      </c>
    </row>
    <row r="21" customFormat="1" ht="31.2" spans="1:2">
      <c r="A21" s="362">
        <v>3</v>
      </c>
      <c r="B21" s="363" t="s">
        <v>18</v>
      </c>
    </row>
    <row r="22" customFormat="1" spans="1:2">
      <c r="A22" s="362"/>
      <c r="B22" s="363"/>
    </row>
    <row r="24" customFormat="1" spans="1:2">
      <c r="A24" s="368"/>
      <c r="B24" s="36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A12" sqref="A12:M12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267</v>
      </c>
      <c r="B2" s="7" t="s">
        <v>272</v>
      </c>
      <c r="C2" s="7" t="s">
        <v>268</v>
      </c>
      <c r="D2" s="7" t="s">
        <v>269</v>
      </c>
      <c r="E2" s="7" t="s">
        <v>270</v>
      </c>
      <c r="F2" s="7" t="s">
        <v>271</v>
      </c>
      <c r="G2" s="6" t="s">
        <v>291</v>
      </c>
      <c r="H2" s="6"/>
      <c r="I2" s="6" t="s">
        <v>292</v>
      </c>
      <c r="J2" s="6"/>
      <c r="K2" s="8" t="s">
        <v>293</v>
      </c>
      <c r="L2" s="59" t="s">
        <v>294</v>
      </c>
      <c r="M2" s="25" t="s">
        <v>295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296</v>
      </c>
      <c r="H3" s="6" t="s">
        <v>297</v>
      </c>
      <c r="I3" s="6" t="s">
        <v>296</v>
      </c>
      <c r="J3" s="6" t="s">
        <v>297</v>
      </c>
      <c r="K3" s="10"/>
      <c r="L3" s="60"/>
      <c r="M3" s="26"/>
    </row>
    <row r="4" s="57" customFormat="1" ht="18" customHeight="1" spans="1:13">
      <c r="A4" s="11">
        <v>1</v>
      </c>
      <c r="B4" s="11" t="s">
        <v>285</v>
      </c>
      <c r="C4" s="32" t="s">
        <v>286</v>
      </c>
      <c r="D4" s="33" t="s">
        <v>284</v>
      </c>
      <c r="E4" s="12" t="s">
        <v>103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>SUM(G4:J4)</f>
        <v>-0.016</v>
      </c>
      <c r="L4" s="11"/>
      <c r="M4" s="11"/>
    </row>
    <row r="5" s="57" customFormat="1" ht="18" customHeight="1" spans="1:13">
      <c r="A5" s="11">
        <v>2</v>
      </c>
      <c r="B5" s="11" t="s">
        <v>285</v>
      </c>
      <c r="C5" s="32" t="s">
        <v>298</v>
      </c>
      <c r="D5" s="33" t="s">
        <v>284</v>
      </c>
      <c r="E5" s="12" t="s">
        <v>102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>SUM(G5:J5)</f>
        <v>-0.019</v>
      </c>
      <c r="L5" s="11"/>
      <c r="M5" s="11"/>
    </row>
    <row r="6" s="57" customFormat="1" ht="18" customHeight="1" spans="1:13">
      <c r="A6" s="11"/>
      <c r="B6" s="11"/>
      <c r="C6" s="32"/>
      <c r="D6" s="33"/>
      <c r="E6" s="12"/>
      <c r="F6" s="13"/>
      <c r="G6" s="14"/>
      <c r="H6" s="14"/>
      <c r="I6" s="15"/>
      <c r="J6" s="15"/>
      <c r="K6" s="14"/>
      <c r="L6" s="11"/>
      <c r="M6" s="11"/>
    </row>
    <row r="7" s="57" customFormat="1" ht="18" customHeight="1" spans="1:13">
      <c r="A7" s="11"/>
      <c r="B7" s="11"/>
      <c r="C7" s="32"/>
      <c r="D7" s="33"/>
      <c r="E7" s="12"/>
      <c r="F7" s="13"/>
      <c r="G7" s="14"/>
      <c r="H7" s="14"/>
      <c r="I7" s="15"/>
      <c r="J7" s="15"/>
      <c r="K7" s="14"/>
      <c r="L7" s="11"/>
      <c r="M7" s="11"/>
    </row>
    <row r="8" s="57" customFormat="1" ht="18" customHeight="1" spans="1:13">
      <c r="A8" s="11"/>
      <c r="B8" s="11"/>
      <c r="C8" s="32"/>
      <c r="D8" s="33"/>
      <c r="E8" s="12"/>
      <c r="F8" s="13"/>
      <c r="G8" s="14"/>
      <c r="H8" s="14"/>
      <c r="I8" s="15"/>
      <c r="J8" s="15"/>
      <c r="K8" s="14"/>
      <c r="L8" s="11"/>
      <c r="M8" s="11"/>
    </row>
    <row r="9" s="53" customFormat="1" ht="14.25" customHeight="1" spans="1:1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="1" customFormat="1" ht="14.25" customHeight="1" spans="1:1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="4" customFormat="1" ht="29.25" customHeight="1" spans="1:13">
      <c r="A11" s="19" t="s">
        <v>287</v>
      </c>
      <c r="B11" s="20"/>
      <c r="C11" s="20"/>
      <c r="D11" s="20"/>
      <c r="E11" s="21"/>
      <c r="F11" s="22"/>
      <c r="G11" s="35"/>
      <c r="H11" s="19" t="s">
        <v>288</v>
      </c>
      <c r="I11" s="20"/>
      <c r="J11" s="20"/>
      <c r="K11" s="21"/>
      <c r="L11" s="61"/>
      <c r="M11" s="28"/>
    </row>
    <row r="12" s="1" customFormat="1" ht="105" customHeight="1" spans="1:13">
      <c r="A12" s="58" t="s">
        <v>299</v>
      </c>
      <c r="B12" s="58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view="pageBreakPreview" zoomScale="110" zoomScaleNormal="100" workbookViewId="0">
      <selection activeCell="H16" sqref="H15:H16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10.45" style="1" customWidth="1"/>
    <col min="8" max="8" width="26.7" style="1" customWidth="1"/>
    <col min="9" max="9" width="5.74166666666667" style="1" customWidth="1"/>
    <col min="10" max="10" width="9.99166666666667" style="1" customWidth="1"/>
    <col min="11" max="11" width="16.7" style="1" customWidth="1"/>
    <col min="12" max="12" width="8.7" style="1" customWidth="1"/>
    <col min="13" max="13" width="9.54166666666667" style="1" customWidth="1"/>
    <col min="14" max="14" width="12.2666666666667" style="1" customWidth="1"/>
    <col min="15" max="15" width="8.7" style="1" customWidth="1"/>
    <col min="16" max="16" width="8.3" style="1" customWidth="1"/>
    <col min="17" max="17" width="6.9" style="1" customWidth="1"/>
    <col min="18" max="18" width="8.7" style="1" customWidth="1"/>
    <col min="19" max="19" width="8.3" style="1" customWidth="1"/>
    <col min="20" max="20" width="18.6" style="1" customWidth="1"/>
    <col min="21" max="21" width="10.6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300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30" t="s">
        <v>301</v>
      </c>
      <c r="B2" s="30" t="s">
        <v>272</v>
      </c>
      <c r="C2" s="30" t="s">
        <v>268</v>
      </c>
      <c r="D2" s="30" t="s">
        <v>269</v>
      </c>
      <c r="E2" s="30" t="s">
        <v>270</v>
      </c>
      <c r="F2" s="30" t="s">
        <v>271</v>
      </c>
      <c r="G2" s="44" t="s">
        <v>302</v>
      </c>
      <c r="H2" s="45"/>
      <c r="I2" s="51"/>
      <c r="J2" s="44" t="s">
        <v>303</v>
      </c>
      <c r="K2" s="45"/>
      <c r="L2" s="51"/>
      <c r="M2" s="44" t="s">
        <v>304</v>
      </c>
      <c r="N2" s="45"/>
      <c r="O2" s="51"/>
      <c r="P2" s="44" t="s">
        <v>305</v>
      </c>
      <c r="Q2" s="45"/>
      <c r="R2" s="51"/>
      <c r="S2" s="45" t="s">
        <v>306</v>
      </c>
      <c r="T2" s="45"/>
      <c r="U2" s="51"/>
      <c r="V2" s="30" t="s">
        <v>307</v>
      </c>
      <c r="W2" s="30" t="s">
        <v>281</v>
      </c>
    </row>
    <row r="3" s="2" customFormat="1" ht="18" customHeight="1" spans="1:23">
      <c r="A3" s="46"/>
      <c r="B3" s="46"/>
      <c r="C3" s="46"/>
      <c r="D3" s="46"/>
      <c r="E3" s="46"/>
      <c r="F3" s="46"/>
      <c r="G3" s="29" t="s">
        <v>308</v>
      </c>
      <c r="H3" s="29" t="s">
        <v>53</v>
      </c>
      <c r="I3" s="29" t="s">
        <v>272</v>
      </c>
      <c r="J3" s="29" t="s">
        <v>308</v>
      </c>
      <c r="K3" s="29" t="s">
        <v>53</v>
      </c>
      <c r="L3" s="29" t="s">
        <v>272</v>
      </c>
      <c r="M3" s="29" t="s">
        <v>308</v>
      </c>
      <c r="N3" s="29" t="s">
        <v>53</v>
      </c>
      <c r="O3" s="29" t="s">
        <v>272</v>
      </c>
      <c r="P3" s="29" t="s">
        <v>308</v>
      </c>
      <c r="Q3" s="29" t="s">
        <v>53</v>
      </c>
      <c r="R3" s="29" t="s">
        <v>272</v>
      </c>
      <c r="S3" s="29" t="s">
        <v>308</v>
      </c>
      <c r="T3" s="29" t="s">
        <v>53</v>
      </c>
      <c r="U3" s="29" t="s">
        <v>272</v>
      </c>
      <c r="V3" s="46"/>
      <c r="W3" s="46"/>
    </row>
    <row r="4" s="1" customFormat="1" ht="18" customHeight="1" spans="1:23">
      <c r="A4" s="18" t="s">
        <v>309</v>
      </c>
      <c r="B4" s="11" t="s">
        <v>285</v>
      </c>
      <c r="C4" s="32" t="s">
        <v>310</v>
      </c>
      <c r="D4" s="33" t="s">
        <v>284</v>
      </c>
      <c r="E4" s="12" t="s">
        <v>103</v>
      </c>
      <c r="F4" s="13" t="s">
        <v>47</v>
      </c>
      <c r="G4" s="33" t="s">
        <v>311</v>
      </c>
      <c r="H4" s="47" t="s">
        <v>312</v>
      </c>
      <c r="I4" s="12" t="s">
        <v>313</v>
      </c>
      <c r="J4" s="52" t="s">
        <v>314</v>
      </c>
      <c r="K4" s="41" t="s">
        <v>315</v>
      </c>
      <c r="L4" s="41" t="s">
        <v>316</v>
      </c>
      <c r="M4" s="52" t="s">
        <v>317</v>
      </c>
      <c r="N4" s="41" t="s">
        <v>318</v>
      </c>
      <c r="O4" s="41" t="s">
        <v>319</v>
      </c>
      <c r="P4" s="41" t="s">
        <v>320</v>
      </c>
      <c r="Q4" s="41" t="s">
        <v>321</v>
      </c>
      <c r="R4" s="41" t="s">
        <v>316</v>
      </c>
      <c r="S4" s="41" t="s">
        <v>322</v>
      </c>
      <c r="T4" s="41" t="s">
        <v>323</v>
      </c>
      <c r="U4" s="41" t="s">
        <v>324</v>
      </c>
      <c r="V4" s="41" t="s">
        <v>80</v>
      </c>
      <c r="W4" s="41"/>
    </row>
    <row r="5" s="1" customFormat="1" ht="18" customHeight="1" spans="1:23">
      <c r="A5" s="18"/>
      <c r="B5" s="11" t="s">
        <v>285</v>
      </c>
      <c r="C5" s="32" t="s">
        <v>325</v>
      </c>
      <c r="D5" s="33" t="s">
        <v>284</v>
      </c>
      <c r="E5" s="12" t="s">
        <v>102</v>
      </c>
      <c r="F5" s="13" t="s">
        <v>47</v>
      </c>
      <c r="G5" s="33" t="s">
        <v>311</v>
      </c>
      <c r="H5" s="47" t="s">
        <v>312</v>
      </c>
      <c r="I5" s="12" t="s">
        <v>313</v>
      </c>
      <c r="J5" s="52" t="s">
        <v>314</v>
      </c>
      <c r="K5" s="41" t="s">
        <v>315</v>
      </c>
      <c r="L5" s="41" t="s">
        <v>316</v>
      </c>
      <c r="M5" s="52" t="s">
        <v>317</v>
      </c>
      <c r="N5" s="41" t="s">
        <v>318</v>
      </c>
      <c r="O5" s="41" t="s">
        <v>319</v>
      </c>
      <c r="P5" s="41" t="s">
        <v>320</v>
      </c>
      <c r="Q5" s="41" t="s">
        <v>321</v>
      </c>
      <c r="R5" s="41" t="s">
        <v>316</v>
      </c>
      <c r="S5" s="41" t="s">
        <v>322</v>
      </c>
      <c r="T5" s="41" t="s">
        <v>323</v>
      </c>
      <c r="U5" s="41" t="s">
        <v>324</v>
      </c>
      <c r="V5" s="41" t="s">
        <v>80</v>
      </c>
      <c r="W5" s="41"/>
    </row>
    <row r="6" s="1" customFormat="1" ht="14.25" customHeight="1" spans="1:23">
      <c r="A6" s="18" t="s">
        <v>326</v>
      </c>
      <c r="B6" s="11" t="s">
        <v>324</v>
      </c>
      <c r="C6" s="32" t="s">
        <v>327</v>
      </c>
      <c r="D6" s="33" t="s">
        <v>328</v>
      </c>
      <c r="E6" s="12" t="s">
        <v>103</v>
      </c>
      <c r="F6" s="13" t="s">
        <v>47</v>
      </c>
      <c r="G6" s="1" t="s">
        <v>329</v>
      </c>
      <c r="H6" s="47" t="s">
        <v>330</v>
      </c>
      <c r="I6" s="53" t="s">
        <v>313</v>
      </c>
      <c r="J6" s="33" t="s">
        <v>331</v>
      </c>
      <c r="K6" s="47" t="s">
        <v>332</v>
      </c>
      <c r="L6" s="12" t="s">
        <v>285</v>
      </c>
      <c r="M6" s="52" t="s">
        <v>314</v>
      </c>
      <c r="N6" s="41" t="s">
        <v>315</v>
      </c>
      <c r="O6" s="41" t="s">
        <v>316</v>
      </c>
      <c r="P6" s="41" t="s">
        <v>320</v>
      </c>
      <c r="Q6" s="41" t="s">
        <v>321</v>
      </c>
      <c r="R6" s="41" t="s">
        <v>316</v>
      </c>
      <c r="S6" s="41" t="s">
        <v>333</v>
      </c>
      <c r="T6" s="41" t="s">
        <v>334</v>
      </c>
      <c r="U6" s="41" t="s">
        <v>335</v>
      </c>
      <c r="V6" s="41" t="s">
        <v>80</v>
      </c>
      <c r="W6" s="41"/>
    </row>
    <row r="7" s="1" customFormat="1" ht="15" customHeight="1" spans="1:23">
      <c r="A7" s="48"/>
      <c r="B7" s="11" t="s">
        <v>324</v>
      </c>
      <c r="C7" s="32" t="s">
        <v>336</v>
      </c>
      <c r="D7" s="33" t="s">
        <v>328</v>
      </c>
      <c r="E7" s="12" t="s">
        <v>102</v>
      </c>
      <c r="F7" s="13" t="s">
        <v>47</v>
      </c>
      <c r="G7" s="13" t="s">
        <v>329</v>
      </c>
      <c r="H7" s="47" t="s">
        <v>330</v>
      </c>
      <c r="I7" s="53" t="s">
        <v>313</v>
      </c>
      <c r="J7" s="33" t="s">
        <v>331</v>
      </c>
      <c r="K7" s="47" t="s">
        <v>332</v>
      </c>
      <c r="L7" s="12" t="s">
        <v>285</v>
      </c>
      <c r="M7" s="52" t="s">
        <v>314</v>
      </c>
      <c r="N7" s="41" t="s">
        <v>315</v>
      </c>
      <c r="O7" s="41" t="s">
        <v>316</v>
      </c>
      <c r="P7" s="41" t="s">
        <v>320</v>
      </c>
      <c r="Q7" s="41" t="s">
        <v>321</v>
      </c>
      <c r="R7" s="41" t="s">
        <v>316</v>
      </c>
      <c r="S7" s="54" t="s">
        <v>333</v>
      </c>
      <c r="T7" s="54" t="s">
        <v>334</v>
      </c>
      <c r="U7" s="55" t="s">
        <v>335</v>
      </c>
      <c r="V7" s="41" t="s">
        <v>80</v>
      </c>
      <c r="W7" s="55"/>
    </row>
    <row r="8" s="1" customFormat="1" ht="14.25" customHeight="1" spans="1:23">
      <c r="A8" s="48"/>
      <c r="B8" s="49"/>
      <c r="C8" s="49"/>
      <c r="D8" s="49"/>
      <c r="E8" s="50"/>
      <c r="F8" s="48"/>
      <c r="H8" s="49"/>
      <c r="I8" s="49"/>
      <c r="J8" s="48"/>
      <c r="K8" s="49"/>
      <c r="L8" s="49"/>
      <c r="M8" s="49"/>
      <c r="N8" s="49"/>
      <c r="O8" s="49"/>
      <c r="P8" s="49"/>
      <c r="Q8" s="49"/>
      <c r="R8" s="49"/>
      <c r="S8" s="49"/>
      <c r="T8" s="49"/>
      <c r="U8" s="56"/>
      <c r="V8" s="41"/>
      <c r="W8" s="56"/>
    </row>
    <row r="9" s="4" customFormat="1" ht="29.25" customHeight="1" spans="1:23">
      <c r="A9" s="19" t="s">
        <v>287</v>
      </c>
      <c r="B9" s="20"/>
      <c r="C9" s="20"/>
      <c r="D9" s="20"/>
      <c r="E9" s="21"/>
      <c r="F9" s="22"/>
      <c r="G9" s="35"/>
      <c r="H9" s="40"/>
      <c r="I9" s="40"/>
      <c r="J9" s="19" t="s">
        <v>288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0"/>
      <c r="W9" s="28"/>
    </row>
    <row r="10" s="1" customFormat="1" ht="72.95" customHeight="1" spans="1:23">
      <c r="A10" s="23" t="s">
        <v>337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</sheetData>
  <mergeCells count="18"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48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topLeftCell="C1" workbookViewId="0">
      <selection activeCell="E3" sqref="E3:E4"/>
    </sheetView>
  </sheetViews>
  <sheetFormatPr defaultColWidth="8.1" defaultRowHeight="14.4" outlineLevelRow="7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338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29" t="s">
        <v>339</v>
      </c>
      <c r="B2" s="30" t="s">
        <v>268</v>
      </c>
      <c r="C2" s="30" t="s">
        <v>269</v>
      </c>
      <c r="D2" s="30" t="s">
        <v>270</v>
      </c>
      <c r="E2" s="29" t="s">
        <v>271</v>
      </c>
      <c r="F2" s="30" t="s">
        <v>272</v>
      </c>
      <c r="G2" s="29" t="s">
        <v>340</v>
      </c>
      <c r="H2" s="29" t="s">
        <v>341</v>
      </c>
      <c r="I2" s="29" t="s">
        <v>342</v>
      </c>
      <c r="J2" s="29" t="s">
        <v>341</v>
      </c>
      <c r="K2" s="29" t="s">
        <v>343</v>
      </c>
      <c r="L2" s="29" t="s">
        <v>341</v>
      </c>
      <c r="M2" s="30" t="s">
        <v>307</v>
      </c>
      <c r="N2" s="30" t="s">
        <v>281</v>
      </c>
    </row>
    <row r="3" s="1" customFormat="1" ht="14.25" customHeight="1" spans="1:15">
      <c r="A3" s="37">
        <v>45755</v>
      </c>
      <c r="B3" s="32" t="s">
        <v>344</v>
      </c>
      <c r="C3" s="33" t="s">
        <v>284</v>
      </c>
      <c r="D3" s="12" t="s">
        <v>103</v>
      </c>
      <c r="E3" s="13" t="s">
        <v>47</v>
      </c>
      <c r="F3" s="11" t="s">
        <v>285</v>
      </c>
      <c r="G3" s="38">
        <v>0.333333333333333</v>
      </c>
      <c r="H3" s="39" t="s">
        <v>345</v>
      </c>
      <c r="I3" s="38">
        <v>0.583333333333333</v>
      </c>
      <c r="J3" s="39" t="s">
        <v>345</v>
      </c>
      <c r="K3" s="18"/>
      <c r="L3" s="41"/>
      <c r="M3" s="41"/>
      <c r="N3" s="41" t="s">
        <v>346</v>
      </c>
      <c r="O3" s="41"/>
    </row>
    <row r="4" s="1" customFormat="1" ht="14.25" customHeight="1" spans="1:15">
      <c r="A4" s="37">
        <v>45755</v>
      </c>
      <c r="B4" s="32" t="s">
        <v>347</v>
      </c>
      <c r="C4" s="33" t="s">
        <v>284</v>
      </c>
      <c r="D4" s="12" t="s">
        <v>102</v>
      </c>
      <c r="E4" s="13" t="s">
        <v>47</v>
      </c>
      <c r="F4" s="11" t="s">
        <v>285</v>
      </c>
      <c r="G4" s="38">
        <v>0.375</v>
      </c>
      <c r="H4" s="39" t="s">
        <v>345</v>
      </c>
      <c r="I4" s="38">
        <v>0.604166666666667</v>
      </c>
      <c r="J4" s="39" t="s">
        <v>345</v>
      </c>
      <c r="K4" s="18"/>
      <c r="L4" s="29"/>
      <c r="M4" s="29"/>
      <c r="N4" s="30" t="s">
        <v>348</v>
      </c>
      <c r="O4" s="30"/>
    </row>
    <row r="5" s="1" customFormat="1" ht="14.25" customHeight="1" spans="1:15">
      <c r="A5" s="37"/>
      <c r="B5" s="32"/>
      <c r="C5" s="33"/>
      <c r="D5" s="12"/>
      <c r="E5" s="13"/>
      <c r="F5" s="11"/>
      <c r="G5" s="38"/>
      <c r="H5" s="39"/>
      <c r="I5" s="38"/>
      <c r="J5" s="39"/>
      <c r="K5" s="18"/>
      <c r="L5" s="41"/>
      <c r="M5" s="41"/>
      <c r="N5" s="41"/>
      <c r="O5" s="41"/>
    </row>
    <row r="6" s="1" customFormat="1" ht="14.25" customHeight="1" spans="1:15">
      <c r="A6" s="37"/>
      <c r="B6" s="32"/>
      <c r="C6" s="33"/>
      <c r="D6" s="12"/>
      <c r="E6" s="13"/>
      <c r="F6" s="11"/>
      <c r="G6" s="38"/>
      <c r="H6" s="39"/>
      <c r="I6" s="38"/>
      <c r="J6" s="42"/>
      <c r="L6" s="43"/>
      <c r="M6" s="18"/>
      <c r="N6" s="41"/>
      <c r="O6" s="18"/>
    </row>
    <row r="7" s="4" customFormat="1" ht="29.25" customHeight="1" spans="1:14">
      <c r="A7" s="19" t="s">
        <v>349</v>
      </c>
      <c r="B7" s="20"/>
      <c r="C7" s="20"/>
      <c r="D7" s="21"/>
      <c r="E7" s="22"/>
      <c r="F7" s="40"/>
      <c r="G7" s="35"/>
      <c r="H7" s="40"/>
      <c r="I7" s="19" t="s">
        <v>288</v>
      </c>
      <c r="J7" s="20"/>
      <c r="K7" s="20"/>
      <c r="L7" s="20"/>
      <c r="M7" s="20"/>
      <c r="N7" s="28"/>
    </row>
    <row r="8" s="1" customFormat="1" ht="72.95" customHeight="1" spans="1:14">
      <c r="A8" s="23" t="s">
        <v>350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zoomScale="125" zoomScaleNormal="125" workbookViewId="0">
      <selection activeCell="I8" sqref="I8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351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29" t="s">
        <v>301</v>
      </c>
      <c r="B2" s="30" t="s">
        <v>272</v>
      </c>
      <c r="C2" s="30" t="s">
        <v>268</v>
      </c>
      <c r="D2" s="30" t="s">
        <v>269</v>
      </c>
      <c r="E2" s="30" t="s">
        <v>270</v>
      </c>
      <c r="F2" s="30" t="s">
        <v>271</v>
      </c>
      <c r="G2" s="29" t="s">
        <v>352</v>
      </c>
      <c r="H2" s="29" t="s">
        <v>353</v>
      </c>
      <c r="I2" s="29" t="s">
        <v>354</v>
      </c>
      <c r="J2" s="29" t="s">
        <v>355</v>
      </c>
      <c r="K2" s="30" t="s">
        <v>307</v>
      </c>
      <c r="L2" s="30" t="s">
        <v>281</v>
      </c>
    </row>
    <row r="3" s="2" customFormat="1" ht="15.95" customHeight="1" spans="1:12">
      <c r="A3" s="31" t="s">
        <v>356</v>
      </c>
      <c r="B3" s="11" t="s">
        <v>285</v>
      </c>
      <c r="C3" s="32" t="s">
        <v>357</v>
      </c>
      <c r="D3" s="33" t="s">
        <v>284</v>
      </c>
      <c r="E3" s="12" t="s">
        <v>103</v>
      </c>
      <c r="F3" s="13" t="s">
        <v>47</v>
      </c>
      <c r="G3" s="34" t="s">
        <v>358</v>
      </c>
      <c r="H3" s="34" t="s">
        <v>359</v>
      </c>
      <c r="I3" s="34" t="s">
        <v>360</v>
      </c>
      <c r="J3" s="36" t="s">
        <v>361</v>
      </c>
      <c r="K3" s="36" t="s">
        <v>348</v>
      </c>
      <c r="L3" s="36"/>
    </row>
    <row r="4" s="2" customFormat="1" ht="15.95" customHeight="1" spans="1:12">
      <c r="A4" s="31" t="s">
        <v>362</v>
      </c>
      <c r="B4" s="11" t="s">
        <v>285</v>
      </c>
      <c r="C4" s="32" t="s">
        <v>363</v>
      </c>
      <c r="D4" s="33" t="s">
        <v>284</v>
      </c>
      <c r="E4" s="12" t="s">
        <v>102</v>
      </c>
      <c r="F4" s="13" t="s">
        <v>47</v>
      </c>
      <c r="G4" s="34" t="s">
        <v>358</v>
      </c>
      <c r="H4" s="34" t="s">
        <v>359</v>
      </c>
      <c r="I4" s="34" t="s">
        <v>360</v>
      </c>
      <c r="J4" s="36" t="s">
        <v>361</v>
      </c>
      <c r="K4" s="36" t="s">
        <v>348</v>
      </c>
      <c r="L4" s="36"/>
    </row>
    <row r="5" s="2" customFormat="1" ht="15.95" customHeight="1" spans="1:12">
      <c r="A5" s="31" t="s">
        <v>364</v>
      </c>
      <c r="B5" s="11" t="s">
        <v>324</v>
      </c>
      <c r="C5" s="32" t="s">
        <v>365</v>
      </c>
      <c r="D5" s="33" t="s">
        <v>328</v>
      </c>
      <c r="E5" s="12" t="s">
        <v>103</v>
      </c>
      <c r="F5" s="13" t="s">
        <v>47</v>
      </c>
      <c r="G5" s="34" t="s">
        <v>358</v>
      </c>
      <c r="H5" s="34" t="s">
        <v>359</v>
      </c>
      <c r="I5" s="34" t="s">
        <v>360</v>
      </c>
      <c r="J5" s="36" t="s">
        <v>361</v>
      </c>
      <c r="K5" s="36" t="s">
        <v>348</v>
      </c>
      <c r="L5" s="36"/>
    </row>
    <row r="6" s="2" customFormat="1" ht="15.95" customHeight="1" spans="1:12">
      <c r="A6" s="31" t="s">
        <v>356</v>
      </c>
      <c r="B6" s="11" t="s">
        <v>324</v>
      </c>
      <c r="C6" s="32" t="s">
        <v>325</v>
      </c>
      <c r="D6" s="33" t="s">
        <v>328</v>
      </c>
      <c r="E6" s="12" t="s">
        <v>102</v>
      </c>
      <c r="F6" s="13" t="s">
        <v>47</v>
      </c>
      <c r="G6" s="34" t="s">
        <v>358</v>
      </c>
      <c r="H6" s="34" t="s">
        <v>359</v>
      </c>
      <c r="I6" s="34" t="s">
        <v>360</v>
      </c>
      <c r="J6" s="36" t="s">
        <v>361</v>
      </c>
      <c r="K6" s="36" t="s">
        <v>348</v>
      </c>
      <c r="L6" s="31"/>
    </row>
    <row r="7" s="2" customFormat="1" ht="15.95" customHeight="1" spans="1:12">
      <c r="A7" s="31"/>
      <c r="B7" s="11"/>
      <c r="C7" s="32"/>
      <c r="D7" s="33"/>
      <c r="E7" s="12"/>
      <c r="F7" s="13"/>
      <c r="G7" s="34"/>
      <c r="H7" s="34"/>
      <c r="I7" s="34"/>
      <c r="J7" s="36"/>
      <c r="K7" s="36"/>
      <c r="L7" s="31"/>
    </row>
    <row r="8" s="2" customFormat="1" ht="15.95" customHeight="1" spans="1:12">
      <c r="A8" s="31"/>
      <c r="B8" s="11"/>
      <c r="C8" s="32"/>
      <c r="D8" s="33"/>
      <c r="E8" s="12"/>
      <c r="F8" s="13"/>
      <c r="G8" s="34"/>
      <c r="H8" s="34"/>
      <c r="I8" s="34"/>
      <c r="J8" s="36"/>
      <c r="K8" s="36"/>
      <c r="L8" s="31"/>
    </row>
    <row r="9" s="2" customFormat="1" ht="15.95" customHeight="1" spans="1:12">
      <c r="A9" s="31"/>
      <c r="B9" s="11"/>
      <c r="C9" s="32"/>
      <c r="D9" s="33"/>
      <c r="E9" s="12"/>
      <c r="F9" s="13"/>
      <c r="G9" s="34"/>
      <c r="H9" s="34"/>
      <c r="I9" s="34"/>
      <c r="J9" s="36"/>
      <c r="K9" s="36"/>
      <c r="L9" s="31"/>
    </row>
    <row r="10" s="4" customFormat="1" ht="29.25" customHeight="1" spans="1:12">
      <c r="A10" s="19" t="s">
        <v>287</v>
      </c>
      <c r="B10" s="20"/>
      <c r="C10" s="20"/>
      <c r="D10" s="20"/>
      <c r="E10" s="21"/>
      <c r="F10" s="22"/>
      <c r="G10" s="35"/>
      <c r="H10" s="19" t="s">
        <v>288</v>
      </c>
      <c r="I10" s="20"/>
      <c r="J10" s="20"/>
      <c r="K10" s="20"/>
      <c r="L10" s="28"/>
    </row>
    <row r="11" s="1" customFormat="1" ht="72.95" customHeight="1" spans="1:12">
      <c r="A11" s="23" t="s">
        <v>366</v>
      </c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J7" sqref="J7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367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267</v>
      </c>
      <c r="B2" s="7" t="s">
        <v>272</v>
      </c>
      <c r="C2" s="7" t="s">
        <v>308</v>
      </c>
      <c r="D2" s="7" t="s">
        <v>270</v>
      </c>
      <c r="E2" s="7" t="s">
        <v>271</v>
      </c>
      <c r="F2" s="6" t="s">
        <v>368</v>
      </c>
      <c r="G2" s="6" t="s">
        <v>292</v>
      </c>
      <c r="H2" s="8" t="s">
        <v>293</v>
      </c>
      <c r="I2" s="25" t="s">
        <v>295</v>
      </c>
    </row>
    <row r="3" s="2" customFormat="1" ht="18" customHeight="1" spans="1:9">
      <c r="A3" s="6"/>
      <c r="B3" s="9"/>
      <c r="C3" s="9"/>
      <c r="D3" s="9"/>
      <c r="E3" s="9"/>
      <c r="F3" s="6" t="s">
        <v>369</v>
      </c>
      <c r="G3" s="6" t="s">
        <v>296</v>
      </c>
      <c r="H3" s="10"/>
      <c r="I3" s="26"/>
    </row>
    <row r="4" s="3" customFormat="1" ht="18" customHeight="1" spans="1:9">
      <c r="A4" s="11">
        <v>1</v>
      </c>
      <c r="B4" s="11" t="s">
        <v>370</v>
      </c>
      <c r="C4" s="12" t="s">
        <v>371</v>
      </c>
      <c r="D4" s="12" t="s">
        <v>103</v>
      </c>
      <c r="E4" s="13" t="s">
        <v>47</v>
      </c>
      <c r="F4" s="14">
        <v>-0.008</v>
      </c>
      <c r="G4" s="14">
        <v>-0.01</v>
      </c>
      <c r="H4" s="15">
        <f>SUM(F4:G4)</f>
        <v>-0.018</v>
      </c>
      <c r="I4" s="11"/>
    </row>
    <row r="5" s="3" customFormat="1" ht="18" customHeight="1" spans="1:9">
      <c r="A5" s="11">
        <v>2</v>
      </c>
      <c r="B5" s="11" t="s">
        <v>370</v>
      </c>
      <c r="C5" s="12" t="s">
        <v>371</v>
      </c>
      <c r="D5" s="12" t="s">
        <v>102</v>
      </c>
      <c r="E5" s="13" t="s">
        <v>47</v>
      </c>
      <c r="F5" s="14">
        <v>0.006</v>
      </c>
      <c r="G5" s="14">
        <v>-0.01</v>
      </c>
      <c r="H5" s="15">
        <f>SUM(F5:G5)</f>
        <v>-0.004</v>
      </c>
      <c r="I5" s="11"/>
    </row>
    <row r="6" s="3" customFormat="1" ht="18" customHeight="1" spans="1:9">
      <c r="A6" s="11">
        <v>3</v>
      </c>
      <c r="B6" s="11" t="s">
        <v>370</v>
      </c>
      <c r="C6" s="16" t="s">
        <v>315</v>
      </c>
      <c r="D6" s="12" t="s">
        <v>103</v>
      </c>
      <c r="E6" s="13" t="s">
        <v>47</v>
      </c>
      <c r="F6" s="14">
        <v>-0.007</v>
      </c>
      <c r="G6" s="14">
        <v>-0.008</v>
      </c>
      <c r="H6" s="15">
        <f>SUM(F6:G6)</f>
        <v>-0.015</v>
      </c>
      <c r="I6" s="11"/>
    </row>
    <row r="7" s="3" customFormat="1" ht="18" customHeight="1" spans="1:9">
      <c r="A7" s="11">
        <v>4</v>
      </c>
      <c r="B7" s="11" t="s">
        <v>370</v>
      </c>
      <c r="C7" s="16" t="s">
        <v>315</v>
      </c>
      <c r="D7" s="12" t="s">
        <v>102</v>
      </c>
      <c r="E7" s="13" t="s">
        <v>47</v>
      </c>
      <c r="F7" s="14">
        <v>0.006</v>
      </c>
      <c r="G7" s="14">
        <v>-0.01</v>
      </c>
      <c r="H7" s="15">
        <f>SUM(F7:G7)</f>
        <v>-0.004</v>
      </c>
      <c r="I7" s="11"/>
    </row>
    <row r="8" s="3" customFormat="1" ht="18" customHeight="1" spans="1:9">
      <c r="A8" s="11"/>
      <c r="B8" s="11"/>
      <c r="C8" s="16"/>
      <c r="D8" s="17"/>
      <c r="E8" s="13"/>
      <c r="F8" s="14"/>
      <c r="G8" s="14"/>
      <c r="H8" s="15"/>
      <c r="I8" s="27"/>
    </row>
    <row r="9" s="3" customFormat="1" ht="18" customHeight="1" spans="1:9">
      <c r="A9" s="11"/>
      <c r="B9" s="11"/>
      <c r="C9" s="16"/>
      <c r="D9" s="17"/>
      <c r="E9" s="13"/>
      <c r="F9" s="14"/>
      <c r="G9" s="14"/>
      <c r="H9" s="15"/>
      <c r="I9" s="27"/>
    </row>
    <row r="10" s="1" customFormat="1" ht="18" customHeight="1" spans="1:9">
      <c r="A10" s="18"/>
      <c r="B10" s="18"/>
      <c r="C10" s="18"/>
      <c r="D10" s="18"/>
      <c r="E10" s="18"/>
      <c r="F10" s="18"/>
      <c r="G10" s="18"/>
      <c r="H10" s="18"/>
      <c r="I10" s="18"/>
    </row>
    <row r="11" s="4" customFormat="1" ht="29.25" customHeight="1" spans="1:9">
      <c r="A11" s="19" t="s">
        <v>372</v>
      </c>
      <c r="B11" s="20"/>
      <c r="C11" s="20"/>
      <c r="D11" s="21"/>
      <c r="E11" s="22"/>
      <c r="F11" s="19" t="s">
        <v>288</v>
      </c>
      <c r="G11" s="20"/>
      <c r="H11" s="21"/>
      <c r="I11" s="28"/>
    </row>
    <row r="12" s="1" customFormat="1" ht="51.95" customHeight="1" spans="1:9">
      <c r="A12" s="23" t="s">
        <v>373</v>
      </c>
      <c r="B12" s="23"/>
      <c r="C12" s="24"/>
      <c r="D12" s="24"/>
      <c r="E12" s="24"/>
      <c r="F12" s="24"/>
      <c r="G12" s="24"/>
      <c r="H12" s="24"/>
      <c r="I12" s="24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36" t="s">
        <v>19</v>
      </c>
      <c r="C2" s="337"/>
      <c r="D2" s="337"/>
      <c r="E2" s="337"/>
      <c r="F2" s="337"/>
      <c r="G2" s="337"/>
      <c r="H2" s="337"/>
      <c r="I2" s="352"/>
    </row>
    <row r="3" ht="28" customHeight="1" spans="2:9">
      <c r="B3" s="338"/>
      <c r="C3" s="339"/>
      <c r="D3" s="340" t="s">
        <v>20</v>
      </c>
      <c r="E3" s="341"/>
      <c r="F3" s="342" t="s">
        <v>21</v>
      </c>
      <c r="G3" s="343"/>
      <c r="H3" s="340" t="s">
        <v>22</v>
      </c>
      <c r="I3" s="353"/>
    </row>
    <row r="4" ht="28" customHeight="1" spans="2:9">
      <c r="B4" s="338" t="s">
        <v>23</v>
      </c>
      <c r="C4" s="339" t="s">
        <v>24</v>
      </c>
      <c r="D4" s="339" t="s">
        <v>25</v>
      </c>
      <c r="E4" s="339" t="s">
        <v>26</v>
      </c>
      <c r="F4" s="344" t="s">
        <v>25</v>
      </c>
      <c r="G4" s="344" t="s">
        <v>26</v>
      </c>
      <c r="H4" s="339" t="s">
        <v>25</v>
      </c>
      <c r="I4" s="354" t="s">
        <v>26</v>
      </c>
    </row>
    <row r="5" ht="28" customHeight="1" spans="2:9">
      <c r="B5" s="345" t="s">
        <v>27</v>
      </c>
      <c r="C5" s="346">
        <v>13</v>
      </c>
      <c r="D5" s="346">
        <v>0</v>
      </c>
      <c r="E5" s="346">
        <v>1</v>
      </c>
      <c r="F5" s="347">
        <v>0</v>
      </c>
      <c r="G5" s="347">
        <v>1</v>
      </c>
      <c r="H5" s="346">
        <v>1</v>
      </c>
      <c r="I5" s="355">
        <v>2</v>
      </c>
    </row>
    <row r="6" ht="28" customHeight="1" spans="2:9">
      <c r="B6" s="345" t="s">
        <v>28</v>
      </c>
      <c r="C6" s="346">
        <v>20</v>
      </c>
      <c r="D6" s="346">
        <v>0</v>
      </c>
      <c r="E6" s="346">
        <v>1</v>
      </c>
      <c r="F6" s="347">
        <v>1</v>
      </c>
      <c r="G6" s="347">
        <v>2</v>
      </c>
      <c r="H6" s="346">
        <v>2</v>
      </c>
      <c r="I6" s="355">
        <v>3</v>
      </c>
    </row>
    <row r="7" ht="28" customHeight="1" spans="2:9">
      <c r="B7" s="345" t="s">
        <v>29</v>
      </c>
      <c r="C7" s="346">
        <v>32</v>
      </c>
      <c r="D7" s="346">
        <v>0</v>
      </c>
      <c r="E7" s="346">
        <v>1</v>
      </c>
      <c r="F7" s="347">
        <v>2</v>
      </c>
      <c r="G7" s="347">
        <v>3</v>
      </c>
      <c r="H7" s="346">
        <v>3</v>
      </c>
      <c r="I7" s="355">
        <v>4</v>
      </c>
    </row>
    <row r="8" ht="28" customHeight="1" spans="2:9">
      <c r="B8" s="345" t="s">
        <v>30</v>
      </c>
      <c r="C8" s="346">
        <v>50</v>
      </c>
      <c r="D8" s="346">
        <v>1</v>
      </c>
      <c r="E8" s="346">
        <v>2</v>
      </c>
      <c r="F8" s="347">
        <v>3</v>
      </c>
      <c r="G8" s="347">
        <v>4</v>
      </c>
      <c r="H8" s="346">
        <v>5</v>
      </c>
      <c r="I8" s="355">
        <v>6</v>
      </c>
    </row>
    <row r="9" ht="28" customHeight="1" spans="2:9">
      <c r="B9" s="345" t="s">
        <v>31</v>
      </c>
      <c r="C9" s="346">
        <v>80</v>
      </c>
      <c r="D9" s="346">
        <v>2</v>
      </c>
      <c r="E9" s="346">
        <v>3</v>
      </c>
      <c r="F9" s="347">
        <v>5</v>
      </c>
      <c r="G9" s="347">
        <v>6</v>
      </c>
      <c r="H9" s="346">
        <v>7</v>
      </c>
      <c r="I9" s="355">
        <v>8</v>
      </c>
    </row>
    <row r="10" ht="28" customHeight="1" spans="2:9">
      <c r="B10" s="345" t="s">
        <v>32</v>
      </c>
      <c r="C10" s="346">
        <v>125</v>
      </c>
      <c r="D10" s="346">
        <v>3</v>
      </c>
      <c r="E10" s="346">
        <v>4</v>
      </c>
      <c r="F10" s="347">
        <v>7</v>
      </c>
      <c r="G10" s="347">
        <v>8</v>
      </c>
      <c r="H10" s="346">
        <v>10</v>
      </c>
      <c r="I10" s="355">
        <v>11</v>
      </c>
    </row>
    <row r="11" ht="28" customHeight="1" spans="2:9">
      <c r="B11" s="345" t="s">
        <v>33</v>
      </c>
      <c r="C11" s="346">
        <v>200</v>
      </c>
      <c r="D11" s="346">
        <v>5</v>
      </c>
      <c r="E11" s="346">
        <v>6</v>
      </c>
      <c r="F11" s="347">
        <v>10</v>
      </c>
      <c r="G11" s="347">
        <v>11</v>
      </c>
      <c r="H11" s="346">
        <v>14</v>
      </c>
      <c r="I11" s="355">
        <v>15</v>
      </c>
    </row>
    <row r="12" ht="28" customHeight="1" spans="2:9">
      <c r="B12" s="348" t="s">
        <v>34</v>
      </c>
      <c r="C12" s="349">
        <v>315</v>
      </c>
      <c r="D12" s="349">
        <v>7</v>
      </c>
      <c r="E12" s="349">
        <v>8</v>
      </c>
      <c r="F12" s="350">
        <v>14</v>
      </c>
      <c r="G12" s="350">
        <v>15</v>
      </c>
      <c r="H12" s="349">
        <v>21</v>
      </c>
      <c r="I12" s="356">
        <v>22</v>
      </c>
    </row>
    <row r="14" spans="2:4">
      <c r="B14" s="351" t="s">
        <v>35</v>
      </c>
      <c r="C14" s="351"/>
      <c r="D14" s="35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B8" sqref="B8:C8"/>
    </sheetView>
  </sheetViews>
  <sheetFormatPr defaultColWidth="10.3333333333333" defaultRowHeight="16.5" customHeight="1"/>
  <cols>
    <col min="1" max="1" width="11.7" style="163" customWidth="1"/>
    <col min="2" max="9" width="10.3333333333333" style="163"/>
    <col min="10" max="10" width="8.83333333333333" style="163" customWidth="1"/>
    <col min="11" max="11" width="12" style="163" customWidth="1"/>
    <col min="12" max="16384" width="10.3333333333333" style="163"/>
  </cols>
  <sheetData>
    <row r="1" ht="21.15" spans="1:11">
      <c r="A1" s="265" t="s">
        <v>36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ht="16.35" spans="1:11">
      <c r="A2" s="165" t="s">
        <v>37</v>
      </c>
      <c r="B2" s="166" t="s">
        <v>38</v>
      </c>
      <c r="C2" s="166"/>
      <c r="D2" s="167" t="s">
        <v>39</v>
      </c>
      <c r="E2" s="167"/>
      <c r="F2" s="166" t="s">
        <v>40</v>
      </c>
      <c r="G2" s="166"/>
      <c r="H2" s="168" t="s">
        <v>41</v>
      </c>
      <c r="I2" s="242" t="s">
        <v>42</v>
      </c>
      <c r="J2" s="242"/>
      <c r="K2" s="243"/>
    </row>
    <row r="3" ht="15.6" spans="1:11">
      <c r="A3" s="169" t="s">
        <v>43</v>
      </c>
      <c r="B3" s="170"/>
      <c r="C3" s="171"/>
      <c r="D3" s="172" t="s">
        <v>44</v>
      </c>
      <c r="E3" s="173"/>
      <c r="F3" s="173"/>
      <c r="G3" s="174"/>
      <c r="H3" s="172" t="s">
        <v>45</v>
      </c>
      <c r="I3" s="173"/>
      <c r="J3" s="173"/>
      <c r="K3" s="174"/>
    </row>
    <row r="4" ht="46" customHeight="1" spans="1:11">
      <c r="A4" s="175" t="s">
        <v>46</v>
      </c>
      <c r="B4" s="176" t="s">
        <v>47</v>
      </c>
      <c r="C4" s="177"/>
      <c r="D4" s="175" t="s">
        <v>48</v>
      </c>
      <c r="E4" s="178"/>
      <c r="F4" s="179" t="s">
        <v>49</v>
      </c>
      <c r="G4" s="179"/>
      <c r="H4" s="175" t="s">
        <v>50</v>
      </c>
      <c r="I4" s="178"/>
      <c r="J4" s="202" t="s">
        <v>51</v>
      </c>
      <c r="K4" s="244" t="s">
        <v>52</v>
      </c>
    </row>
    <row r="5" ht="15.6" spans="1:11">
      <c r="A5" s="180" t="s">
        <v>53</v>
      </c>
      <c r="B5" s="95" t="s">
        <v>54</v>
      </c>
      <c r="C5" s="95"/>
      <c r="D5" s="175" t="s">
        <v>55</v>
      </c>
      <c r="E5" s="178"/>
      <c r="F5" s="266">
        <v>45757</v>
      </c>
      <c r="G5" s="267"/>
      <c r="H5" s="175" t="s">
        <v>56</v>
      </c>
      <c r="I5" s="178"/>
      <c r="J5" s="202" t="s">
        <v>51</v>
      </c>
      <c r="K5" s="244" t="s">
        <v>52</v>
      </c>
    </row>
    <row r="6" ht="15.6" spans="1:11">
      <c r="A6" s="175" t="s">
        <v>57</v>
      </c>
      <c r="B6" s="268">
        <v>2</v>
      </c>
      <c r="C6" s="269">
        <v>6</v>
      </c>
      <c r="D6" s="180" t="s">
        <v>58</v>
      </c>
      <c r="E6" s="204"/>
      <c r="F6" s="266">
        <v>45812</v>
      </c>
      <c r="G6" s="267"/>
      <c r="H6" s="175" t="s">
        <v>59</v>
      </c>
      <c r="I6" s="178"/>
      <c r="J6" s="202" t="s">
        <v>51</v>
      </c>
      <c r="K6" s="244" t="s">
        <v>52</v>
      </c>
    </row>
    <row r="7" ht="15.6" spans="1:11">
      <c r="A7" s="175" t="s">
        <v>60</v>
      </c>
      <c r="B7" s="185">
        <v>8945</v>
      </c>
      <c r="C7" s="186"/>
      <c r="D7" s="180" t="s">
        <v>61</v>
      </c>
      <c r="E7" s="203"/>
      <c r="F7" s="266">
        <v>45822</v>
      </c>
      <c r="G7" s="267"/>
      <c r="H7" s="175" t="s">
        <v>62</v>
      </c>
      <c r="I7" s="178"/>
      <c r="J7" s="202" t="s">
        <v>51</v>
      </c>
      <c r="K7" s="244" t="s">
        <v>52</v>
      </c>
    </row>
    <row r="8" ht="88" customHeight="1" spans="1:11">
      <c r="A8" s="188" t="s">
        <v>63</v>
      </c>
      <c r="B8" s="189" t="s">
        <v>64</v>
      </c>
      <c r="C8" s="190"/>
      <c r="D8" s="191" t="s">
        <v>65</v>
      </c>
      <c r="E8" s="192"/>
      <c r="F8" s="270">
        <v>45836</v>
      </c>
      <c r="G8" s="271"/>
      <c r="H8" s="191" t="s">
        <v>66</v>
      </c>
      <c r="I8" s="192"/>
      <c r="J8" s="214" t="s">
        <v>51</v>
      </c>
      <c r="K8" s="253" t="s">
        <v>52</v>
      </c>
    </row>
    <row r="9" ht="16.35" spans="1:11">
      <c r="A9" s="272" t="s">
        <v>67</v>
      </c>
      <c r="B9" s="273"/>
      <c r="C9" s="273"/>
      <c r="D9" s="273"/>
      <c r="E9" s="273"/>
      <c r="F9" s="273"/>
      <c r="G9" s="273"/>
      <c r="H9" s="273"/>
      <c r="I9" s="273"/>
      <c r="J9" s="273"/>
      <c r="K9" s="318"/>
    </row>
    <row r="10" ht="16.35" spans="1:11">
      <c r="A10" s="274" t="s">
        <v>68</v>
      </c>
      <c r="B10" s="275"/>
      <c r="C10" s="275"/>
      <c r="D10" s="275"/>
      <c r="E10" s="275"/>
      <c r="F10" s="275"/>
      <c r="G10" s="275"/>
      <c r="H10" s="275"/>
      <c r="I10" s="275"/>
      <c r="J10" s="275"/>
      <c r="K10" s="319"/>
    </row>
    <row r="11" ht="15.6" spans="1:11">
      <c r="A11" s="276" t="s">
        <v>69</v>
      </c>
      <c r="B11" s="277" t="s">
        <v>70</v>
      </c>
      <c r="C11" s="278" t="s">
        <v>71</v>
      </c>
      <c r="D11" s="279"/>
      <c r="E11" s="280" t="s">
        <v>72</v>
      </c>
      <c r="F11" s="277" t="s">
        <v>70</v>
      </c>
      <c r="G11" s="278" t="s">
        <v>71</v>
      </c>
      <c r="H11" s="278" t="s">
        <v>73</v>
      </c>
      <c r="I11" s="280" t="s">
        <v>74</v>
      </c>
      <c r="J11" s="277" t="s">
        <v>70</v>
      </c>
      <c r="K11" s="320" t="s">
        <v>71</v>
      </c>
    </row>
    <row r="12" ht="15.6" spans="1:11">
      <c r="A12" s="180" t="s">
        <v>75</v>
      </c>
      <c r="B12" s="201" t="s">
        <v>70</v>
      </c>
      <c r="C12" s="202" t="s">
        <v>71</v>
      </c>
      <c r="D12" s="203"/>
      <c r="E12" s="204" t="s">
        <v>76</v>
      </c>
      <c r="F12" s="201" t="s">
        <v>70</v>
      </c>
      <c r="G12" s="202" t="s">
        <v>71</v>
      </c>
      <c r="H12" s="202" t="s">
        <v>73</v>
      </c>
      <c r="I12" s="204" t="s">
        <v>77</v>
      </c>
      <c r="J12" s="201" t="s">
        <v>70</v>
      </c>
      <c r="K12" s="244" t="s">
        <v>71</v>
      </c>
    </row>
    <row r="13" ht="15.6" spans="1:11">
      <c r="A13" s="180" t="s">
        <v>78</v>
      </c>
      <c r="B13" s="201" t="s">
        <v>70</v>
      </c>
      <c r="C13" s="202" t="s">
        <v>71</v>
      </c>
      <c r="D13" s="203"/>
      <c r="E13" s="204" t="s">
        <v>79</v>
      </c>
      <c r="F13" s="202" t="s">
        <v>80</v>
      </c>
      <c r="G13" s="202" t="s">
        <v>81</v>
      </c>
      <c r="H13" s="202" t="s">
        <v>73</v>
      </c>
      <c r="I13" s="204" t="s">
        <v>82</v>
      </c>
      <c r="J13" s="201" t="s">
        <v>70</v>
      </c>
      <c r="K13" s="244" t="s">
        <v>71</v>
      </c>
    </row>
    <row r="14" ht="16.35" spans="1:11">
      <c r="A14" s="191" t="s">
        <v>83</v>
      </c>
      <c r="B14" s="192"/>
      <c r="C14" s="192"/>
      <c r="D14" s="192"/>
      <c r="E14" s="192"/>
      <c r="F14" s="192"/>
      <c r="G14" s="192"/>
      <c r="H14" s="192"/>
      <c r="I14" s="192"/>
      <c r="J14" s="192"/>
      <c r="K14" s="246"/>
    </row>
    <row r="15" ht="16.35" spans="1:11">
      <c r="A15" s="274" t="s">
        <v>84</v>
      </c>
      <c r="B15" s="275"/>
      <c r="C15" s="275"/>
      <c r="D15" s="275"/>
      <c r="E15" s="275"/>
      <c r="F15" s="275"/>
      <c r="G15" s="275"/>
      <c r="H15" s="275"/>
      <c r="I15" s="275"/>
      <c r="J15" s="275"/>
      <c r="K15" s="319"/>
    </row>
    <row r="16" ht="15.6" spans="1:11">
      <c r="A16" s="281" t="s">
        <v>85</v>
      </c>
      <c r="B16" s="278" t="s">
        <v>80</v>
      </c>
      <c r="C16" s="278" t="s">
        <v>81</v>
      </c>
      <c r="D16" s="282"/>
      <c r="E16" s="283" t="s">
        <v>86</v>
      </c>
      <c r="F16" s="278" t="s">
        <v>80</v>
      </c>
      <c r="G16" s="278" t="s">
        <v>81</v>
      </c>
      <c r="H16" s="284"/>
      <c r="I16" s="283" t="s">
        <v>87</v>
      </c>
      <c r="J16" s="278" t="s">
        <v>80</v>
      </c>
      <c r="K16" s="320" t="s">
        <v>81</v>
      </c>
    </row>
    <row r="17" customHeight="1" spans="1:22">
      <c r="A17" s="184" t="s">
        <v>88</v>
      </c>
      <c r="B17" s="202" t="s">
        <v>80</v>
      </c>
      <c r="C17" s="202" t="s">
        <v>81</v>
      </c>
      <c r="D17" s="285"/>
      <c r="E17" s="220" t="s">
        <v>89</v>
      </c>
      <c r="F17" s="202" t="s">
        <v>80</v>
      </c>
      <c r="G17" s="202" t="s">
        <v>81</v>
      </c>
      <c r="H17" s="286"/>
      <c r="I17" s="220" t="s">
        <v>90</v>
      </c>
      <c r="J17" s="202" t="s">
        <v>80</v>
      </c>
      <c r="K17" s="244" t="s">
        <v>81</v>
      </c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</row>
    <row r="18" ht="18" customHeight="1" spans="1:11">
      <c r="A18" s="287" t="s">
        <v>91</v>
      </c>
      <c r="B18" s="288"/>
      <c r="C18" s="288"/>
      <c r="D18" s="288"/>
      <c r="E18" s="288"/>
      <c r="F18" s="288"/>
      <c r="G18" s="288"/>
      <c r="H18" s="288"/>
      <c r="I18" s="288"/>
      <c r="J18" s="288"/>
      <c r="K18" s="322"/>
    </row>
    <row r="19" s="264" customFormat="1" ht="18" customHeight="1" spans="1:11">
      <c r="A19" s="274" t="s">
        <v>92</v>
      </c>
      <c r="B19" s="275"/>
      <c r="C19" s="275"/>
      <c r="D19" s="275"/>
      <c r="E19" s="275"/>
      <c r="F19" s="275"/>
      <c r="G19" s="275"/>
      <c r="H19" s="275"/>
      <c r="I19" s="275"/>
      <c r="J19" s="275"/>
      <c r="K19" s="319"/>
    </row>
    <row r="20" customHeight="1" spans="1:11">
      <c r="A20" s="289" t="s">
        <v>93</v>
      </c>
      <c r="B20" s="290"/>
      <c r="C20" s="290"/>
      <c r="D20" s="290"/>
      <c r="E20" s="290"/>
      <c r="F20" s="290"/>
      <c r="G20" s="290"/>
      <c r="H20" s="290"/>
      <c r="I20" s="290"/>
      <c r="J20" s="290"/>
      <c r="K20" s="323"/>
    </row>
    <row r="21" ht="21.75" customHeight="1" spans="1:11">
      <c r="A21" s="291" t="s">
        <v>94</v>
      </c>
      <c r="B21" s="220" t="s">
        <v>95</v>
      </c>
      <c r="C21" s="220" t="s">
        <v>96</v>
      </c>
      <c r="D21" s="220" t="s">
        <v>97</v>
      </c>
      <c r="E21" s="220" t="s">
        <v>98</v>
      </c>
      <c r="F21" s="220" t="s">
        <v>99</v>
      </c>
      <c r="G21" s="220" t="s">
        <v>100</v>
      </c>
      <c r="H21" s="220"/>
      <c r="I21" s="220"/>
      <c r="J21" s="220"/>
      <c r="K21" s="255" t="s">
        <v>101</v>
      </c>
    </row>
    <row r="22" customHeight="1" spans="1:11">
      <c r="A22" s="292" t="s">
        <v>102</v>
      </c>
      <c r="B22" s="183">
        <v>1</v>
      </c>
      <c r="C22" s="183">
        <v>1</v>
      </c>
      <c r="D22" s="183">
        <v>1</v>
      </c>
      <c r="E22" s="183">
        <v>1</v>
      </c>
      <c r="F22" s="183">
        <v>1</v>
      </c>
      <c r="G22" s="183">
        <v>1</v>
      </c>
      <c r="H22" s="183"/>
      <c r="I22" s="293"/>
      <c r="J22" s="293"/>
      <c r="K22" s="324"/>
    </row>
    <row r="23" customHeight="1" spans="1:11">
      <c r="A23" s="292" t="s">
        <v>103</v>
      </c>
      <c r="B23" s="183">
        <v>1</v>
      </c>
      <c r="C23" s="183">
        <v>1</v>
      </c>
      <c r="D23" s="183">
        <v>1</v>
      </c>
      <c r="E23" s="183">
        <v>1</v>
      </c>
      <c r="F23" s="183">
        <v>1</v>
      </c>
      <c r="G23" s="183">
        <v>1</v>
      </c>
      <c r="H23" s="183"/>
      <c r="I23" s="293"/>
      <c r="J23" s="293"/>
      <c r="K23" s="324"/>
    </row>
    <row r="24" customHeight="1" spans="1:11">
      <c r="A24" s="292"/>
      <c r="B24" s="183"/>
      <c r="C24" s="183"/>
      <c r="D24" s="183"/>
      <c r="E24" s="183"/>
      <c r="F24" s="183"/>
      <c r="G24" s="183"/>
      <c r="H24" s="293"/>
      <c r="I24" s="293"/>
      <c r="J24" s="293"/>
      <c r="K24" s="324"/>
    </row>
    <row r="25" customHeight="1" spans="1:11">
      <c r="A25" s="292"/>
      <c r="B25" s="183"/>
      <c r="C25" s="183"/>
      <c r="D25" s="183"/>
      <c r="E25" s="183"/>
      <c r="F25" s="183"/>
      <c r="G25" s="183"/>
      <c r="H25" s="293"/>
      <c r="I25" s="293"/>
      <c r="J25" s="293"/>
      <c r="K25" s="324"/>
    </row>
    <row r="26" customHeight="1" spans="1:11">
      <c r="A26" s="187"/>
      <c r="B26" s="293"/>
      <c r="C26" s="293"/>
      <c r="D26" s="293"/>
      <c r="E26" s="293"/>
      <c r="F26" s="293"/>
      <c r="G26" s="293"/>
      <c r="H26" s="293"/>
      <c r="I26" s="293"/>
      <c r="J26" s="293"/>
      <c r="K26" s="325"/>
    </row>
    <row r="27" customHeight="1" spans="1:11">
      <c r="A27" s="187"/>
      <c r="B27" s="293"/>
      <c r="C27" s="293"/>
      <c r="D27" s="293"/>
      <c r="E27" s="293"/>
      <c r="F27" s="293"/>
      <c r="G27" s="293"/>
      <c r="H27" s="293"/>
      <c r="I27" s="293"/>
      <c r="J27" s="293"/>
      <c r="K27" s="325"/>
    </row>
    <row r="28" customHeight="1" spans="1:11">
      <c r="A28" s="187"/>
      <c r="B28" s="293"/>
      <c r="C28" s="293"/>
      <c r="D28" s="293"/>
      <c r="E28" s="293"/>
      <c r="F28" s="293"/>
      <c r="G28" s="293"/>
      <c r="H28" s="293"/>
      <c r="I28" s="293"/>
      <c r="J28" s="293"/>
      <c r="K28" s="325"/>
    </row>
    <row r="29" ht="18" customHeight="1" spans="1:11">
      <c r="A29" s="294" t="s">
        <v>104</v>
      </c>
      <c r="B29" s="295"/>
      <c r="C29" s="295"/>
      <c r="D29" s="295"/>
      <c r="E29" s="295"/>
      <c r="F29" s="295"/>
      <c r="G29" s="295"/>
      <c r="H29" s="295"/>
      <c r="I29" s="295"/>
      <c r="J29" s="295"/>
      <c r="K29" s="326"/>
    </row>
    <row r="30" ht="18.75" customHeight="1" spans="1:11">
      <c r="A30" s="296" t="s">
        <v>105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327"/>
    </row>
    <row r="31" ht="18.75" customHeight="1" spans="1:11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328"/>
    </row>
    <row r="32" ht="18" customHeight="1" spans="1:11">
      <c r="A32" s="294" t="s">
        <v>106</v>
      </c>
      <c r="B32" s="295"/>
      <c r="C32" s="295"/>
      <c r="D32" s="295"/>
      <c r="E32" s="295"/>
      <c r="F32" s="295"/>
      <c r="G32" s="295"/>
      <c r="H32" s="295"/>
      <c r="I32" s="295"/>
      <c r="J32" s="295"/>
      <c r="K32" s="326"/>
    </row>
    <row r="33" ht="15.6" spans="1:11">
      <c r="A33" s="300" t="s">
        <v>107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29"/>
    </row>
    <row r="34" ht="16.35" spans="1:11">
      <c r="A34" s="101" t="s">
        <v>108</v>
      </c>
      <c r="B34" s="103"/>
      <c r="C34" s="202" t="s">
        <v>51</v>
      </c>
      <c r="D34" s="202" t="s">
        <v>52</v>
      </c>
      <c r="E34" s="302" t="s">
        <v>109</v>
      </c>
      <c r="F34" s="303"/>
      <c r="G34" s="303"/>
      <c r="H34" s="303"/>
      <c r="I34" s="303"/>
      <c r="J34" s="303"/>
      <c r="K34" s="330"/>
    </row>
    <row r="35" ht="16.35" spans="1:11">
      <c r="A35" s="304" t="s">
        <v>110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</row>
    <row r="36" ht="15.6" spans="1:11">
      <c r="A36" s="225" t="s">
        <v>111</v>
      </c>
      <c r="B36" s="226"/>
      <c r="C36" s="226"/>
      <c r="D36" s="226"/>
      <c r="E36" s="226"/>
      <c r="F36" s="226"/>
      <c r="G36" s="226"/>
      <c r="H36" s="226"/>
      <c r="I36" s="226"/>
      <c r="J36" s="226"/>
      <c r="K36" s="186"/>
    </row>
    <row r="37" ht="15.6" spans="1:11">
      <c r="A37" s="225" t="s">
        <v>112</v>
      </c>
      <c r="B37" s="226"/>
      <c r="C37" s="226"/>
      <c r="D37" s="226"/>
      <c r="E37" s="226"/>
      <c r="F37" s="226"/>
      <c r="G37" s="226"/>
      <c r="H37" s="226"/>
      <c r="I37" s="226"/>
      <c r="J37" s="226"/>
      <c r="K37" s="186"/>
    </row>
    <row r="38" ht="15.6" spans="1:11">
      <c r="A38" s="225" t="s">
        <v>113</v>
      </c>
      <c r="B38" s="226"/>
      <c r="C38" s="226"/>
      <c r="D38" s="226"/>
      <c r="E38" s="226"/>
      <c r="F38" s="226"/>
      <c r="G38" s="226"/>
      <c r="H38" s="226"/>
      <c r="I38" s="226"/>
      <c r="J38" s="226"/>
      <c r="K38" s="186"/>
    </row>
    <row r="39" ht="15.6" spans="1:11">
      <c r="A39" s="225" t="s">
        <v>114</v>
      </c>
      <c r="B39" s="226"/>
      <c r="C39" s="226"/>
      <c r="D39" s="226"/>
      <c r="E39" s="226"/>
      <c r="F39" s="226"/>
      <c r="G39" s="226"/>
      <c r="H39" s="226"/>
      <c r="I39" s="226"/>
      <c r="J39" s="226"/>
      <c r="K39" s="186"/>
    </row>
    <row r="40" ht="15.6" spans="1:11">
      <c r="A40" s="225" t="s">
        <v>115</v>
      </c>
      <c r="B40" s="226"/>
      <c r="C40" s="226"/>
      <c r="D40" s="226"/>
      <c r="E40" s="226"/>
      <c r="F40" s="226"/>
      <c r="G40" s="226"/>
      <c r="H40" s="226"/>
      <c r="I40" s="226"/>
      <c r="J40" s="226"/>
      <c r="K40" s="186"/>
    </row>
    <row r="41" ht="15.6" spans="1:11">
      <c r="A41" s="225" t="s">
        <v>116</v>
      </c>
      <c r="B41" s="226"/>
      <c r="C41" s="226"/>
      <c r="D41" s="226"/>
      <c r="E41" s="226"/>
      <c r="F41" s="226"/>
      <c r="G41" s="226"/>
      <c r="H41" s="226"/>
      <c r="I41" s="226"/>
      <c r="J41" s="226"/>
      <c r="K41" s="186"/>
    </row>
    <row r="42" ht="15.6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186"/>
    </row>
    <row r="43" ht="16.35" spans="1:11">
      <c r="A43" s="222" t="s">
        <v>117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56"/>
    </row>
    <row r="44" ht="16.35" spans="1:11">
      <c r="A44" s="274" t="s">
        <v>118</v>
      </c>
      <c r="B44" s="275"/>
      <c r="C44" s="275"/>
      <c r="D44" s="275"/>
      <c r="E44" s="275"/>
      <c r="F44" s="275"/>
      <c r="G44" s="275"/>
      <c r="H44" s="275"/>
      <c r="I44" s="275"/>
      <c r="J44" s="275"/>
      <c r="K44" s="319"/>
    </row>
    <row r="45" ht="15.6" spans="1:11">
      <c r="A45" s="281" t="s">
        <v>119</v>
      </c>
      <c r="B45" s="278" t="s">
        <v>80</v>
      </c>
      <c r="C45" s="278" t="s">
        <v>81</v>
      </c>
      <c r="D45" s="278" t="s">
        <v>73</v>
      </c>
      <c r="E45" s="283" t="s">
        <v>120</v>
      </c>
      <c r="F45" s="278" t="s">
        <v>80</v>
      </c>
      <c r="G45" s="278" t="s">
        <v>81</v>
      </c>
      <c r="H45" s="278" t="s">
        <v>73</v>
      </c>
      <c r="I45" s="283" t="s">
        <v>121</v>
      </c>
      <c r="J45" s="278" t="s">
        <v>80</v>
      </c>
      <c r="K45" s="320" t="s">
        <v>81</v>
      </c>
    </row>
    <row r="46" ht="15.6" spans="1:11">
      <c r="A46" s="184" t="s">
        <v>72</v>
      </c>
      <c r="B46" s="202" t="s">
        <v>80</v>
      </c>
      <c r="C46" s="202" t="s">
        <v>81</v>
      </c>
      <c r="D46" s="202" t="s">
        <v>73</v>
      </c>
      <c r="E46" s="220" t="s">
        <v>79</v>
      </c>
      <c r="F46" s="202" t="s">
        <v>80</v>
      </c>
      <c r="G46" s="202" t="s">
        <v>81</v>
      </c>
      <c r="H46" s="202" t="s">
        <v>73</v>
      </c>
      <c r="I46" s="220" t="s">
        <v>90</v>
      </c>
      <c r="J46" s="202" t="s">
        <v>80</v>
      </c>
      <c r="K46" s="244" t="s">
        <v>81</v>
      </c>
    </row>
    <row r="47" ht="16.35" spans="1:11">
      <c r="A47" s="191" t="s">
        <v>83</v>
      </c>
      <c r="B47" s="192"/>
      <c r="C47" s="192"/>
      <c r="D47" s="192"/>
      <c r="E47" s="192"/>
      <c r="F47" s="192"/>
      <c r="G47" s="192"/>
      <c r="H47" s="192"/>
      <c r="I47" s="192"/>
      <c r="J47" s="192"/>
      <c r="K47" s="246"/>
    </row>
    <row r="48" ht="16.35" spans="1:11">
      <c r="A48" s="304" t="s">
        <v>122</v>
      </c>
      <c r="B48" s="304"/>
      <c r="C48" s="304"/>
      <c r="D48" s="304"/>
      <c r="E48" s="304"/>
      <c r="F48" s="304"/>
      <c r="G48" s="304"/>
      <c r="H48" s="304"/>
      <c r="I48" s="304"/>
      <c r="J48" s="304"/>
      <c r="K48" s="304"/>
    </row>
    <row r="49" ht="16.35" spans="1:11">
      <c r="A49" s="305"/>
      <c r="B49" s="306"/>
      <c r="C49" s="306"/>
      <c r="D49" s="306"/>
      <c r="E49" s="306"/>
      <c r="F49" s="306"/>
      <c r="G49" s="306"/>
      <c r="H49" s="306"/>
      <c r="I49" s="306"/>
      <c r="J49" s="306"/>
      <c r="K49" s="331"/>
    </row>
    <row r="50" ht="16.35" spans="1:11">
      <c r="A50" s="307" t="s">
        <v>123</v>
      </c>
      <c r="B50" s="308" t="s">
        <v>124</v>
      </c>
      <c r="C50" s="308"/>
      <c r="D50" s="309" t="s">
        <v>125</v>
      </c>
      <c r="E50" s="310" t="s">
        <v>126</v>
      </c>
      <c r="F50" s="311" t="s">
        <v>127</v>
      </c>
      <c r="G50" s="312">
        <v>45762</v>
      </c>
      <c r="H50" s="313" t="s">
        <v>128</v>
      </c>
      <c r="I50" s="332"/>
      <c r="J50" s="333" t="s">
        <v>129</v>
      </c>
      <c r="K50" s="334"/>
    </row>
    <row r="51" ht="16.35" spans="1:11">
      <c r="A51" s="304" t="s">
        <v>130</v>
      </c>
      <c r="B51" s="304"/>
      <c r="C51" s="304"/>
      <c r="D51" s="304"/>
      <c r="E51" s="304"/>
      <c r="F51" s="304"/>
      <c r="G51" s="304"/>
      <c r="H51" s="304"/>
      <c r="I51" s="304"/>
      <c r="J51" s="304"/>
      <c r="K51" s="304"/>
    </row>
    <row r="52" ht="16.35" spans="1:11">
      <c r="A52" s="314"/>
      <c r="B52" s="315"/>
      <c r="C52" s="315"/>
      <c r="D52" s="315"/>
      <c r="E52" s="315"/>
      <c r="F52" s="315"/>
      <c r="G52" s="315"/>
      <c r="H52" s="315"/>
      <c r="I52" s="315"/>
      <c r="J52" s="315"/>
      <c r="K52" s="335"/>
    </row>
    <row r="53" ht="16.35" spans="1:11">
      <c r="A53" s="307" t="s">
        <v>123</v>
      </c>
      <c r="B53" s="308" t="s">
        <v>124</v>
      </c>
      <c r="C53" s="308"/>
      <c r="D53" s="309" t="s">
        <v>125</v>
      </c>
      <c r="E53" s="316" t="s">
        <v>126</v>
      </c>
      <c r="F53" s="311" t="s">
        <v>131</v>
      </c>
      <c r="G53" s="317">
        <v>45772</v>
      </c>
      <c r="H53" s="313" t="s">
        <v>128</v>
      </c>
      <c r="I53" s="332"/>
      <c r="J53" s="333" t="s">
        <v>129</v>
      </c>
      <c r="K53" s="33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394335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view="pageBreakPreview" zoomScale="9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0" width="11.5" style="64" customWidth="1"/>
    <col min="11" max="11" width="11.6" style="64" customWidth="1"/>
    <col min="12" max="12" width="10.5" style="64" customWidth="1"/>
    <col min="13" max="13" width="11.6" style="64" customWidth="1"/>
    <col min="14" max="14" width="14.6" style="64" customWidth="1"/>
    <col min="15" max="15" width="10.875" style="64" customWidth="1"/>
    <col min="16" max="16" width="11" style="64" customWidth="1"/>
    <col min="17" max="16384" width="9" style="64"/>
  </cols>
  <sheetData>
    <row r="1" s="64" customFormat="1" ht="30" customHeight="1" spans="1:16">
      <c r="A1" s="66" t="s">
        <v>132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="65" customFormat="1" ht="25" customHeight="1" spans="1:16">
      <c r="A2" s="68" t="s">
        <v>46</v>
      </c>
      <c r="B2" s="69" t="s">
        <v>47</v>
      </c>
      <c r="C2" s="69"/>
      <c r="D2" s="70" t="s">
        <v>133</v>
      </c>
      <c r="E2" s="71" t="s">
        <v>54</v>
      </c>
      <c r="F2" s="71"/>
      <c r="G2" s="71"/>
      <c r="H2" s="71"/>
      <c r="I2" s="79"/>
      <c r="J2" s="80" t="s">
        <v>41</v>
      </c>
      <c r="K2" s="81" t="s">
        <v>42</v>
      </c>
      <c r="L2" s="81"/>
      <c r="M2" s="81"/>
      <c r="N2" s="81"/>
      <c r="O2" s="81"/>
      <c r="P2" s="81"/>
    </row>
    <row r="3" s="65" customFormat="1" ht="23" customHeight="1" spans="1:16">
      <c r="A3" s="71" t="s">
        <v>134</v>
      </c>
      <c r="B3" s="71" t="s">
        <v>135</v>
      </c>
      <c r="C3" s="71"/>
      <c r="D3" s="71"/>
      <c r="E3" s="71"/>
      <c r="F3" s="71"/>
      <c r="G3" s="71"/>
      <c r="H3" s="71"/>
      <c r="I3" s="68"/>
      <c r="J3" s="71" t="s">
        <v>136</v>
      </c>
      <c r="K3" s="71"/>
      <c r="L3" s="71"/>
      <c r="M3" s="71"/>
      <c r="N3" s="71"/>
      <c r="O3" s="71"/>
      <c r="P3" s="71"/>
    </row>
    <row r="4" s="65" customFormat="1" ht="23" customHeight="1" spans="1:16">
      <c r="A4" s="71"/>
      <c r="B4" s="72" t="s">
        <v>95</v>
      </c>
      <c r="C4" s="72" t="s">
        <v>96</v>
      </c>
      <c r="D4" s="72" t="s">
        <v>97</v>
      </c>
      <c r="E4" s="72" t="s">
        <v>98</v>
      </c>
      <c r="F4" s="72" t="s">
        <v>99</v>
      </c>
      <c r="G4" s="72" t="s">
        <v>100</v>
      </c>
      <c r="H4" s="73"/>
      <c r="I4" s="68"/>
      <c r="J4" s="72" t="s">
        <v>95</v>
      </c>
      <c r="K4" s="72" t="s">
        <v>96</v>
      </c>
      <c r="L4" s="72" t="s">
        <v>97</v>
      </c>
      <c r="M4" s="72" t="s">
        <v>98</v>
      </c>
      <c r="N4" s="72" t="s">
        <v>99</v>
      </c>
      <c r="O4" s="72" t="s">
        <v>100</v>
      </c>
      <c r="P4" s="73"/>
    </row>
    <row r="5" s="65" customFormat="1" ht="23" customHeight="1" spans="1:16">
      <c r="A5" s="71"/>
      <c r="B5" s="72" t="s">
        <v>137</v>
      </c>
      <c r="C5" s="72" t="s">
        <v>138</v>
      </c>
      <c r="D5" s="72" t="s">
        <v>139</v>
      </c>
      <c r="E5" s="72" t="s">
        <v>140</v>
      </c>
      <c r="F5" s="72" t="s">
        <v>141</v>
      </c>
      <c r="G5" s="72" t="s">
        <v>142</v>
      </c>
      <c r="H5" s="73"/>
      <c r="I5" s="68"/>
      <c r="J5" s="162" t="s">
        <v>143</v>
      </c>
      <c r="K5" s="162" t="s">
        <v>143</v>
      </c>
      <c r="L5" s="162" t="s">
        <v>143</v>
      </c>
      <c r="M5" s="162" t="s">
        <v>143</v>
      </c>
      <c r="N5" s="162" t="s">
        <v>143</v>
      </c>
      <c r="O5" s="162" t="s">
        <v>143</v>
      </c>
      <c r="P5" s="73"/>
    </row>
    <row r="6" s="65" customFormat="1" ht="21" customHeight="1" spans="1:16">
      <c r="A6" s="72" t="s">
        <v>144</v>
      </c>
      <c r="B6" s="74">
        <f t="shared" ref="B6:B8" si="0">C6-1</f>
        <v>73</v>
      </c>
      <c r="C6" s="74">
        <f t="shared" ref="C6:C8" si="1">D6-2</f>
        <v>74</v>
      </c>
      <c r="D6" s="74">
        <v>76</v>
      </c>
      <c r="E6" s="74">
        <f t="shared" ref="E6:E8" si="2">D6+2</f>
        <v>78</v>
      </c>
      <c r="F6" s="74">
        <f t="shared" ref="F6:F8" si="3">E6+2</f>
        <v>80</v>
      </c>
      <c r="G6" s="74">
        <f t="shared" ref="G6:G8" si="4">F6+1</f>
        <v>81</v>
      </c>
      <c r="H6" s="73"/>
      <c r="I6" s="68"/>
      <c r="J6" s="82" t="s">
        <v>145</v>
      </c>
      <c r="K6" s="82" t="s">
        <v>146</v>
      </c>
      <c r="L6" s="82" t="s">
        <v>147</v>
      </c>
      <c r="M6" s="82" t="s">
        <v>146</v>
      </c>
      <c r="N6" s="82" t="s">
        <v>145</v>
      </c>
      <c r="O6" s="82" t="s">
        <v>148</v>
      </c>
      <c r="P6" s="68"/>
    </row>
    <row r="7" s="65" customFormat="1" ht="21" customHeight="1" spans="1:16">
      <c r="A7" s="72" t="s">
        <v>149</v>
      </c>
      <c r="B7" s="74">
        <f t="shared" si="0"/>
        <v>71</v>
      </c>
      <c r="C7" s="74">
        <f t="shared" si="1"/>
        <v>72</v>
      </c>
      <c r="D7" s="74">
        <v>74</v>
      </c>
      <c r="E7" s="74">
        <f t="shared" si="2"/>
        <v>76</v>
      </c>
      <c r="F7" s="74">
        <f t="shared" si="3"/>
        <v>78</v>
      </c>
      <c r="G7" s="74">
        <f t="shared" si="4"/>
        <v>79</v>
      </c>
      <c r="H7" s="73"/>
      <c r="I7" s="68"/>
      <c r="J7" s="82" t="s">
        <v>150</v>
      </c>
      <c r="K7" s="82" t="s">
        <v>146</v>
      </c>
      <c r="L7" s="82">
        <f>0.3/0.3</f>
        <v>1</v>
      </c>
      <c r="M7" s="82" t="s">
        <v>147</v>
      </c>
      <c r="N7" s="82" t="s">
        <v>151</v>
      </c>
      <c r="O7" s="82" t="s">
        <v>152</v>
      </c>
      <c r="P7" s="68"/>
    </row>
    <row r="8" s="65" customFormat="1" ht="21" customHeight="1" spans="1:16">
      <c r="A8" s="72" t="s">
        <v>153</v>
      </c>
      <c r="B8" s="74">
        <f t="shared" si="0"/>
        <v>64</v>
      </c>
      <c r="C8" s="74">
        <f t="shared" si="1"/>
        <v>65</v>
      </c>
      <c r="D8" s="74">
        <v>67</v>
      </c>
      <c r="E8" s="74">
        <f t="shared" si="2"/>
        <v>69</v>
      </c>
      <c r="F8" s="74">
        <f t="shared" si="3"/>
        <v>71</v>
      </c>
      <c r="G8" s="74">
        <f t="shared" si="4"/>
        <v>72</v>
      </c>
      <c r="H8" s="73"/>
      <c r="I8" s="68"/>
      <c r="J8" s="82" t="s">
        <v>154</v>
      </c>
      <c r="K8" s="82" t="s">
        <v>146</v>
      </c>
      <c r="L8" s="82" t="s">
        <v>146</v>
      </c>
      <c r="M8" s="82" t="s">
        <v>146</v>
      </c>
      <c r="N8" s="82" t="s">
        <v>146</v>
      </c>
      <c r="O8" s="82" t="s">
        <v>146</v>
      </c>
      <c r="P8" s="68"/>
    </row>
    <row r="9" s="65" customFormat="1" ht="21" customHeight="1" spans="1:16">
      <c r="A9" s="72" t="s">
        <v>155</v>
      </c>
      <c r="B9" s="74">
        <f t="shared" ref="B9:B11" si="5">C9-4</f>
        <v>116</v>
      </c>
      <c r="C9" s="74">
        <f t="shared" ref="C9:C11" si="6">D9-4</f>
        <v>120</v>
      </c>
      <c r="D9" s="74">
        <v>124</v>
      </c>
      <c r="E9" s="74">
        <f t="shared" ref="E9:E11" si="7">D9+4</f>
        <v>128</v>
      </c>
      <c r="F9" s="74">
        <f>E9+4</f>
        <v>132</v>
      </c>
      <c r="G9" s="74">
        <f t="shared" ref="G9:G11" si="8">F9+6</f>
        <v>138</v>
      </c>
      <c r="H9" s="73"/>
      <c r="I9" s="68"/>
      <c r="J9" s="82" t="s">
        <v>146</v>
      </c>
      <c r="K9" s="82" t="s">
        <v>146</v>
      </c>
      <c r="L9" s="82" t="s">
        <v>146</v>
      </c>
      <c r="M9" s="82" t="s">
        <v>156</v>
      </c>
      <c r="N9" s="82" t="s">
        <v>146</v>
      </c>
      <c r="O9" s="82" t="s">
        <v>146</v>
      </c>
      <c r="P9" s="68"/>
    </row>
    <row r="10" s="65" customFormat="1" ht="21" customHeight="1" spans="1:16">
      <c r="A10" s="72" t="s">
        <v>157</v>
      </c>
      <c r="B10" s="74">
        <f t="shared" si="5"/>
        <v>114</v>
      </c>
      <c r="C10" s="74">
        <f t="shared" si="6"/>
        <v>118</v>
      </c>
      <c r="D10" s="74">
        <v>122</v>
      </c>
      <c r="E10" s="74">
        <f t="shared" si="7"/>
        <v>126</v>
      </c>
      <c r="F10" s="74">
        <f>E10+5</f>
        <v>131</v>
      </c>
      <c r="G10" s="74">
        <f t="shared" si="8"/>
        <v>137</v>
      </c>
      <c r="H10" s="73"/>
      <c r="I10" s="68"/>
      <c r="J10" s="82" t="s">
        <v>146</v>
      </c>
      <c r="K10" s="82" t="s">
        <v>146</v>
      </c>
      <c r="L10" s="82" t="s">
        <v>146</v>
      </c>
      <c r="M10" s="82" t="s">
        <v>146</v>
      </c>
      <c r="N10" s="82" t="s">
        <v>146</v>
      </c>
      <c r="O10" s="82" t="s">
        <v>146</v>
      </c>
      <c r="P10" s="68"/>
    </row>
    <row r="11" s="65" customFormat="1" ht="21" customHeight="1" spans="1:16">
      <c r="A11" s="72" t="s">
        <v>158</v>
      </c>
      <c r="B11" s="74">
        <f t="shared" si="5"/>
        <v>114</v>
      </c>
      <c r="C11" s="74">
        <f t="shared" si="6"/>
        <v>118</v>
      </c>
      <c r="D11" s="74">
        <v>122</v>
      </c>
      <c r="E11" s="74">
        <f t="shared" si="7"/>
        <v>126</v>
      </c>
      <c r="F11" s="74">
        <f>E11+5</f>
        <v>131</v>
      </c>
      <c r="G11" s="74">
        <f t="shared" si="8"/>
        <v>137</v>
      </c>
      <c r="H11" s="73"/>
      <c r="I11" s="68"/>
      <c r="J11" s="82" t="s">
        <v>159</v>
      </c>
      <c r="K11" s="82" t="s">
        <v>160</v>
      </c>
      <c r="L11" s="82" t="s">
        <v>161</v>
      </c>
      <c r="M11" s="82" t="s">
        <v>162</v>
      </c>
      <c r="N11" s="82" t="s">
        <v>160</v>
      </c>
      <c r="O11" s="82" t="s">
        <v>163</v>
      </c>
      <c r="P11" s="68"/>
    </row>
    <row r="12" s="65" customFormat="1" ht="21" customHeight="1" spans="1:16">
      <c r="A12" s="72" t="s">
        <v>164</v>
      </c>
      <c r="B12" s="74">
        <f>C12-1.2</f>
        <v>47.6</v>
      </c>
      <c r="C12" s="74">
        <f>D12-1.2</f>
        <v>48.8</v>
      </c>
      <c r="D12" s="74">
        <v>50</v>
      </c>
      <c r="E12" s="74">
        <f>D12+1.2</f>
        <v>51.2</v>
      </c>
      <c r="F12" s="74">
        <f>E12+1.2</f>
        <v>52.4</v>
      </c>
      <c r="G12" s="74">
        <f>F12+1.4</f>
        <v>53.8</v>
      </c>
      <c r="H12" s="73"/>
      <c r="I12" s="68"/>
      <c r="J12" s="82" t="s">
        <v>165</v>
      </c>
      <c r="K12" s="82" t="s">
        <v>166</v>
      </c>
      <c r="L12" s="82" t="s">
        <v>146</v>
      </c>
      <c r="M12" s="82" t="s">
        <v>156</v>
      </c>
      <c r="N12" s="82" t="s">
        <v>146</v>
      </c>
      <c r="O12" s="82" t="s">
        <v>167</v>
      </c>
      <c r="P12" s="68"/>
    </row>
    <row r="13" s="65" customFormat="1" ht="21" customHeight="1" spans="1:16">
      <c r="A13" s="72" t="s">
        <v>168</v>
      </c>
      <c r="B13" s="74">
        <f>C13-0.6</f>
        <v>63.2</v>
      </c>
      <c r="C13" s="74">
        <f>D13-1.2</f>
        <v>63.8</v>
      </c>
      <c r="D13" s="74">
        <v>65</v>
      </c>
      <c r="E13" s="74">
        <f>D13+1.2</f>
        <v>66.2</v>
      </c>
      <c r="F13" s="74">
        <f>E13+1.2</f>
        <v>67.4</v>
      </c>
      <c r="G13" s="74">
        <f>F13+0.6</f>
        <v>68</v>
      </c>
      <c r="H13" s="73"/>
      <c r="I13" s="68"/>
      <c r="J13" s="82" t="s">
        <v>169</v>
      </c>
      <c r="K13" s="82" t="s">
        <v>170</v>
      </c>
      <c r="L13" s="82" t="s">
        <v>170</v>
      </c>
      <c r="M13" s="82" t="s">
        <v>170</v>
      </c>
      <c r="N13" s="82" t="s">
        <v>170</v>
      </c>
      <c r="O13" s="82" t="s">
        <v>170</v>
      </c>
      <c r="P13" s="68"/>
    </row>
    <row r="14" s="65" customFormat="1" ht="21" customHeight="1" spans="1:16">
      <c r="A14" s="75" t="s">
        <v>171</v>
      </c>
      <c r="B14" s="74">
        <f>C14-0.8</f>
        <v>23.9</v>
      </c>
      <c r="C14" s="74">
        <f>D14-0.8</f>
        <v>24.7</v>
      </c>
      <c r="D14" s="74">
        <v>25.5</v>
      </c>
      <c r="E14" s="74">
        <f>D14+0.8</f>
        <v>26.3</v>
      </c>
      <c r="F14" s="74">
        <f>E14+0.8</f>
        <v>27.1</v>
      </c>
      <c r="G14" s="74">
        <f>F14+1.3</f>
        <v>28.4</v>
      </c>
      <c r="H14" s="73"/>
      <c r="I14" s="68"/>
      <c r="J14" s="82" t="s">
        <v>147</v>
      </c>
      <c r="K14" s="82" t="s">
        <v>146</v>
      </c>
      <c r="L14" s="82" t="s">
        <v>172</v>
      </c>
      <c r="M14" s="82" t="s">
        <v>173</v>
      </c>
      <c r="N14" s="82" t="s">
        <v>170</v>
      </c>
      <c r="O14" s="82" t="s">
        <v>170</v>
      </c>
      <c r="P14" s="68"/>
    </row>
    <row r="15" s="65" customFormat="1" ht="21" customHeight="1" spans="1:16">
      <c r="A15" s="72" t="s">
        <v>174</v>
      </c>
      <c r="B15" s="74">
        <f>C15-0.7</f>
        <v>19.6</v>
      </c>
      <c r="C15" s="74">
        <f>D15-0.7</f>
        <v>20.3</v>
      </c>
      <c r="D15" s="74">
        <v>21</v>
      </c>
      <c r="E15" s="74">
        <f>D15+0.7</f>
        <v>21.7</v>
      </c>
      <c r="F15" s="74">
        <f>E15+0.7</f>
        <v>22.4</v>
      </c>
      <c r="G15" s="74">
        <f>F15+1</f>
        <v>23.4</v>
      </c>
      <c r="H15" s="73"/>
      <c r="I15" s="68"/>
      <c r="J15" s="82" t="s">
        <v>146</v>
      </c>
      <c r="K15" s="82" t="s">
        <v>146</v>
      </c>
      <c r="L15" s="82" t="s">
        <v>146</v>
      </c>
      <c r="M15" s="82" t="s">
        <v>146</v>
      </c>
      <c r="N15" s="82" t="s">
        <v>146</v>
      </c>
      <c r="O15" s="82" t="s">
        <v>146</v>
      </c>
      <c r="P15" s="68"/>
    </row>
    <row r="16" s="65" customFormat="1" ht="21" customHeight="1" spans="1:16">
      <c r="A16" s="72" t="s">
        <v>175</v>
      </c>
      <c r="B16" s="74">
        <f>C16-0.5</f>
        <v>14</v>
      </c>
      <c r="C16" s="74">
        <f>D16-0.5</f>
        <v>14.5</v>
      </c>
      <c r="D16" s="74">
        <v>15</v>
      </c>
      <c r="E16" s="74">
        <f>D16+0.5</f>
        <v>15.5</v>
      </c>
      <c r="F16" s="74">
        <f>E16+0.5</f>
        <v>16</v>
      </c>
      <c r="G16" s="74">
        <f>F16+0.7</f>
        <v>16.7</v>
      </c>
      <c r="H16" s="73"/>
      <c r="I16" s="68"/>
      <c r="J16" s="82" t="s">
        <v>146</v>
      </c>
      <c r="K16" s="82" t="s">
        <v>146</v>
      </c>
      <c r="L16" s="82" t="s">
        <v>146</v>
      </c>
      <c r="M16" s="82" t="s">
        <v>146</v>
      </c>
      <c r="N16" s="82" t="s">
        <v>146</v>
      </c>
      <c r="O16" s="82" t="s">
        <v>146</v>
      </c>
      <c r="P16" s="68"/>
    </row>
    <row r="17" s="65" customFormat="1" ht="21" customHeight="1" spans="1:16">
      <c r="A17" s="72" t="s">
        <v>176</v>
      </c>
      <c r="B17" s="74">
        <f>C17</f>
        <v>10.5</v>
      </c>
      <c r="C17" s="74">
        <f>D17</f>
        <v>10.5</v>
      </c>
      <c r="D17" s="74">
        <v>10.5</v>
      </c>
      <c r="E17" s="74">
        <f t="shared" ref="E17:G17" si="9">D17</f>
        <v>10.5</v>
      </c>
      <c r="F17" s="74">
        <f t="shared" si="9"/>
        <v>10.5</v>
      </c>
      <c r="G17" s="74">
        <f t="shared" si="9"/>
        <v>10.5</v>
      </c>
      <c r="H17" s="73"/>
      <c r="I17" s="68"/>
      <c r="J17" s="82"/>
      <c r="K17" s="82" t="s">
        <v>146</v>
      </c>
      <c r="L17" s="82" t="s">
        <v>146</v>
      </c>
      <c r="M17" s="82" t="s">
        <v>146</v>
      </c>
      <c r="N17" s="82" t="s">
        <v>146</v>
      </c>
      <c r="O17" s="82" t="s">
        <v>146</v>
      </c>
      <c r="P17" s="68"/>
    </row>
    <row r="18" s="65" customFormat="1" ht="21" customHeight="1" spans="1:16">
      <c r="A18" s="72" t="s">
        <v>177</v>
      </c>
      <c r="B18" s="74">
        <f>C18</f>
        <v>10</v>
      </c>
      <c r="C18" s="74">
        <f>D18</f>
        <v>10</v>
      </c>
      <c r="D18" s="74">
        <v>10</v>
      </c>
      <c r="E18" s="74">
        <f t="shared" ref="E18:G18" si="10">D18</f>
        <v>10</v>
      </c>
      <c r="F18" s="74">
        <f t="shared" si="10"/>
        <v>10</v>
      </c>
      <c r="G18" s="74">
        <f t="shared" si="10"/>
        <v>10</v>
      </c>
      <c r="H18" s="73"/>
      <c r="I18" s="68"/>
      <c r="J18" s="82" t="s">
        <v>178</v>
      </c>
      <c r="K18" s="82" t="s">
        <v>170</v>
      </c>
      <c r="L18" s="82" t="s">
        <v>170</v>
      </c>
      <c r="M18" s="82" t="s">
        <v>179</v>
      </c>
      <c r="N18" s="82" t="s">
        <v>170</v>
      </c>
      <c r="O18" s="82" t="s">
        <v>145</v>
      </c>
      <c r="P18" s="68"/>
    </row>
    <row r="19" s="65" customFormat="1" ht="21" customHeight="1" spans="1:16">
      <c r="A19" s="72" t="s">
        <v>180</v>
      </c>
      <c r="B19" s="74">
        <f>C19-1</f>
        <v>56</v>
      </c>
      <c r="C19" s="74">
        <f t="shared" ref="C19:C23" si="11">D19-1</f>
        <v>57</v>
      </c>
      <c r="D19" s="74">
        <v>58</v>
      </c>
      <c r="E19" s="74">
        <f>D19+1</f>
        <v>59</v>
      </c>
      <c r="F19" s="74">
        <f t="shared" ref="F19:F25" si="12">E19+1</f>
        <v>60</v>
      </c>
      <c r="G19" s="74">
        <f>F19+1.5</f>
        <v>61.5</v>
      </c>
      <c r="H19" s="73"/>
      <c r="I19" s="68"/>
      <c r="J19" s="82" t="s">
        <v>147</v>
      </c>
      <c r="K19" s="82" t="s">
        <v>146</v>
      </c>
      <c r="L19" s="82" t="s">
        <v>173</v>
      </c>
      <c r="M19" s="82" t="s">
        <v>173</v>
      </c>
      <c r="N19" s="82" t="s">
        <v>170</v>
      </c>
      <c r="O19" s="82" t="s">
        <v>170</v>
      </c>
      <c r="P19" s="68"/>
    </row>
    <row r="20" s="65" customFormat="1" ht="23" customHeight="1" spans="1:16">
      <c r="A20" s="72" t="s">
        <v>181</v>
      </c>
      <c r="B20" s="74">
        <f>C20-1</f>
        <v>54</v>
      </c>
      <c r="C20" s="74">
        <f t="shared" si="11"/>
        <v>55</v>
      </c>
      <c r="D20" s="74">
        <v>56</v>
      </c>
      <c r="E20" s="74">
        <f>D20+1</f>
        <v>57</v>
      </c>
      <c r="F20" s="74">
        <f t="shared" si="12"/>
        <v>58</v>
      </c>
      <c r="G20" s="74">
        <f>F20+1.5</f>
        <v>59.5</v>
      </c>
      <c r="H20" s="73"/>
      <c r="I20" s="68"/>
      <c r="J20" s="82" t="s">
        <v>165</v>
      </c>
      <c r="K20" s="82" t="s">
        <v>166</v>
      </c>
      <c r="L20" s="82" t="s">
        <v>146</v>
      </c>
      <c r="M20" s="82" t="s">
        <v>156</v>
      </c>
      <c r="N20" s="82" t="s">
        <v>146</v>
      </c>
      <c r="O20" s="82" t="s">
        <v>167</v>
      </c>
      <c r="P20" s="68"/>
    </row>
    <row r="21" s="65" customFormat="1" ht="19" customHeight="1" spans="1:16">
      <c r="A21" s="72" t="s">
        <v>182</v>
      </c>
      <c r="B21" s="74">
        <f>C21-0.5</f>
        <v>35.5</v>
      </c>
      <c r="C21" s="74">
        <f t="shared" ref="C21:C24" si="13">D21-0.5</f>
        <v>36</v>
      </c>
      <c r="D21" s="74">
        <v>36.5</v>
      </c>
      <c r="E21" s="74">
        <f t="shared" ref="E21:G21" si="14">D21+0.5</f>
        <v>37</v>
      </c>
      <c r="F21" s="74">
        <f t="shared" si="14"/>
        <v>37.5</v>
      </c>
      <c r="G21" s="74">
        <f t="shared" si="14"/>
        <v>38</v>
      </c>
      <c r="H21" s="73"/>
      <c r="I21" s="83"/>
      <c r="J21" s="82" t="s">
        <v>178</v>
      </c>
      <c r="K21" s="82" t="s">
        <v>170</v>
      </c>
      <c r="L21" s="82" t="s">
        <v>170</v>
      </c>
      <c r="M21" s="82" t="s">
        <v>170</v>
      </c>
      <c r="N21" s="82" t="s">
        <v>169</v>
      </c>
      <c r="O21" s="82" t="s">
        <v>145</v>
      </c>
      <c r="P21" s="84"/>
    </row>
    <row r="22" s="65" customFormat="1" ht="19" customHeight="1" spans="1:16">
      <c r="A22" s="72" t="s">
        <v>183</v>
      </c>
      <c r="B22" s="74">
        <f>C22-0.5</f>
        <v>26.5</v>
      </c>
      <c r="C22" s="74">
        <f t="shared" si="13"/>
        <v>27</v>
      </c>
      <c r="D22" s="74">
        <v>27.5</v>
      </c>
      <c r="E22" s="76">
        <f>D22+0.5</f>
        <v>28</v>
      </c>
      <c r="F22" s="74">
        <f>E22+0.5</f>
        <v>28.5</v>
      </c>
      <c r="G22" s="74">
        <f>F22+0.75</f>
        <v>29.25</v>
      </c>
      <c r="H22" s="73"/>
      <c r="I22" s="83"/>
      <c r="J22" s="82" t="s">
        <v>147</v>
      </c>
      <c r="K22" s="82" t="s">
        <v>146</v>
      </c>
      <c r="L22" s="82" t="s">
        <v>172</v>
      </c>
      <c r="M22" s="82" t="s">
        <v>173</v>
      </c>
      <c r="N22" s="82" t="s">
        <v>170</v>
      </c>
      <c r="O22" s="82" t="s">
        <v>170</v>
      </c>
      <c r="P22" s="84"/>
    </row>
    <row r="23" s="65" customFormat="1" ht="19" customHeight="1" spans="1:16">
      <c r="A23" s="72" t="s">
        <v>184</v>
      </c>
      <c r="B23" s="74">
        <f t="shared" ref="B23:B25" si="15">C23</f>
        <v>18</v>
      </c>
      <c r="C23" s="74">
        <f t="shared" si="11"/>
        <v>18</v>
      </c>
      <c r="D23" s="74">
        <v>19</v>
      </c>
      <c r="E23" s="74">
        <f t="shared" ref="E23:E25" si="16">D23</f>
        <v>19</v>
      </c>
      <c r="F23" s="74">
        <f>E23+1.5</f>
        <v>20.5</v>
      </c>
      <c r="G23" s="74">
        <f t="shared" ref="G23:G25" si="17">F23</f>
        <v>20.5</v>
      </c>
      <c r="H23" s="73"/>
      <c r="I23" s="83"/>
      <c r="J23" s="82" t="s">
        <v>165</v>
      </c>
      <c r="K23" s="82" t="s">
        <v>166</v>
      </c>
      <c r="L23" s="82" t="s">
        <v>146</v>
      </c>
      <c r="M23" s="82" t="s">
        <v>156</v>
      </c>
      <c r="N23" s="82" t="s">
        <v>146</v>
      </c>
      <c r="O23" s="82" t="s">
        <v>167</v>
      </c>
      <c r="P23" s="84"/>
    </row>
    <row r="24" s="65" customFormat="1" ht="19" customHeight="1" spans="1:16">
      <c r="A24" s="72" t="s">
        <v>185</v>
      </c>
      <c r="B24" s="74">
        <f t="shared" si="15"/>
        <v>19.5</v>
      </c>
      <c r="C24" s="74">
        <f t="shared" si="13"/>
        <v>19.5</v>
      </c>
      <c r="D24" s="74">
        <v>20</v>
      </c>
      <c r="E24" s="74">
        <f t="shared" si="16"/>
        <v>20</v>
      </c>
      <c r="F24" s="74">
        <f t="shared" si="12"/>
        <v>21</v>
      </c>
      <c r="G24" s="74">
        <f t="shared" si="17"/>
        <v>21</v>
      </c>
      <c r="H24" s="73"/>
      <c r="I24" s="83"/>
      <c r="J24" s="82" t="s">
        <v>165</v>
      </c>
      <c r="K24" s="82" t="s">
        <v>166</v>
      </c>
      <c r="L24" s="82" t="s">
        <v>146</v>
      </c>
      <c r="M24" s="82" t="s">
        <v>156</v>
      </c>
      <c r="N24" s="82" t="s">
        <v>146</v>
      </c>
      <c r="O24" s="82" t="s">
        <v>167</v>
      </c>
      <c r="P24" s="68"/>
    </row>
    <row r="25" s="65" customFormat="1" ht="19" customHeight="1" spans="1:16">
      <c r="A25" s="72" t="s">
        <v>186</v>
      </c>
      <c r="B25" s="74">
        <f t="shared" si="15"/>
        <v>14</v>
      </c>
      <c r="C25" s="74">
        <f>D25-1</f>
        <v>14</v>
      </c>
      <c r="D25" s="74">
        <v>15</v>
      </c>
      <c r="E25" s="74">
        <f t="shared" si="16"/>
        <v>15</v>
      </c>
      <c r="F25" s="74">
        <f t="shared" si="12"/>
        <v>16</v>
      </c>
      <c r="G25" s="74">
        <f t="shared" si="17"/>
        <v>16</v>
      </c>
      <c r="H25" s="73"/>
      <c r="I25" s="83"/>
      <c r="J25" s="82" t="s">
        <v>173</v>
      </c>
      <c r="K25" s="82" t="s">
        <v>170</v>
      </c>
      <c r="L25" s="82" t="s">
        <v>170</v>
      </c>
      <c r="M25" s="82" t="s">
        <v>170</v>
      </c>
      <c r="N25" s="82" t="s">
        <v>170</v>
      </c>
      <c r="O25" s="82" t="s">
        <v>170</v>
      </c>
      <c r="P25" s="84"/>
    </row>
    <row r="26" s="65" customFormat="1" ht="19" customHeight="1" spans="1:16">
      <c r="A26" s="77"/>
      <c r="B26" s="73"/>
      <c r="C26" s="73"/>
      <c r="D26" s="73"/>
      <c r="E26" s="73"/>
      <c r="F26" s="73"/>
      <c r="G26" s="73"/>
      <c r="H26" s="73"/>
      <c r="I26" s="83"/>
      <c r="J26" s="80"/>
      <c r="K26" s="80"/>
      <c r="L26" s="80"/>
      <c r="M26" s="80"/>
      <c r="N26" s="80"/>
      <c r="O26" s="80"/>
      <c r="P26" s="84"/>
    </row>
    <row r="27" s="64" customFormat="1" ht="47" customHeight="1" spans="1:15">
      <c r="A27" s="78"/>
      <c r="B27" s="78"/>
      <c r="C27" s="78"/>
      <c r="D27" s="78"/>
      <c r="E27" s="78"/>
      <c r="F27" s="78"/>
      <c r="G27" s="78"/>
      <c r="H27" s="78"/>
      <c r="I27" s="78"/>
      <c r="J27" s="64" t="s">
        <v>187</v>
      </c>
      <c r="K27" s="85">
        <v>45772</v>
      </c>
      <c r="L27" s="64" t="s">
        <v>188</v>
      </c>
      <c r="M27" s="64" t="s">
        <v>126</v>
      </c>
      <c r="N27" s="64" t="s">
        <v>189</v>
      </c>
      <c r="O27" s="64" t="s">
        <v>129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6"/>
  </mergeCells>
  <pageMargins left="0.161111111111111" right="0.161111111111111" top="0.2125" bottom="0.2125" header="0.5" footer="0.5"/>
  <pageSetup paperSize="9" scale="83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63" customWidth="1"/>
    <col min="2" max="6" width="10" style="163"/>
    <col min="7" max="7" width="10.1" style="163"/>
    <col min="8" max="16384" width="10" style="163"/>
  </cols>
  <sheetData>
    <row r="1" ht="22.5" customHeight="1" spans="1:11">
      <c r="A1" s="164" t="s">
        <v>190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ht="17.25" customHeight="1" spans="1:11">
      <c r="A2" s="165" t="s">
        <v>37</v>
      </c>
      <c r="B2" s="166" t="s">
        <v>38</v>
      </c>
      <c r="C2" s="166"/>
      <c r="D2" s="167" t="s">
        <v>39</v>
      </c>
      <c r="E2" s="167"/>
      <c r="F2" s="166" t="s">
        <v>40</v>
      </c>
      <c r="G2" s="166"/>
      <c r="H2" s="168" t="s">
        <v>41</v>
      </c>
      <c r="I2" s="242" t="s">
        <v>42</v>
      </c>
      <c r="J2" s="242"/>
      <c r="K2" s="243"/>
    </row>
    <row r="3" customHeight="1" spans="1:11">
      <c r="A3" s="169" t="s">
        <v>43</v>
      </c>
      <c r="B3" s="170"/>
      <c r="C3" s="171"/>
      <c r="D3" s="172" t="s">
        <v>44</v>
      </c>
      <c r="E3" s="173"/>
      <c r="F3" s="173"/>
      <c r="G3" s="174"/>
      <c r="H3" s="172" t="s">
        <v>45</v>
      </c>
      <c r="I3" s="173"/>
      <c r="J3" s="173"/>
      <c r="K3" s="174"/>
    </row>
    <row r="4" ht="55" customHeight="1" spans="1:11">
      <c r="A4" s="175" t="s">
        <v>46</v>
      </c>
      <c r="B4" s="176" t="s">
        <v>47</v>
      </c>
      <c r="C4" s="177"/>
      <c r="D4" s="175" t="s">
        <v>48</v>
      </c>
      <c r="E4" s="178"/>
      <c r="F4" s="179" t="s">
        <v>49</v>
      </c>
      <c r="G4" s="179"/>
      <c r="H4" s="175" t="s">
        <v>191</v>
      </c>
      <c r="I4" s="178"/>
      <c r="J4" s="202" t="s">
        <v>51</v>
      </c>
      <c r="K4" s="244" t="s">
        <v>52</v>
      </c>
    </row>
    <row r="5" customHeight="1" spans="1:11">
      <c r="A5" s="180" t="s">
        <v>53</v>
      </c>
      <c r="B5" s="95" t="s">
        <v>54</v>
      </c>
      <c r="C5" s="95"/>
      <c r="D5" s="175" t="s">
        <v>192</v>
      </c>
      <c r="E5" s="178"/>
      <c r="F5" s="181">
        <v>1</v>
      </c>
      <c r="G5" s="182"/>
      <c r="H5" s="175" t="s">
        <v>193</v>
      </c>
      <c r="I5" s="178"/>
      <c r="J5" s="202" t="s">
        <v>51</v>
      </c>
      <c r="K5" s="244" t="s">
        <v>52</v>
      </c>
    </row>
    <row r="6" customHeight="1" spans="1:11">
      <c r="A6" s="175" t="s">
        <v>57</v>
      </c>
      <c r="B6" s="176">
        <v>2</v>
      </c>
      <c r="C6" s="177">
        <v>6</v>
      </c>
      <c r="D6" s="175" t="s">
        <v>194</v>
      </c>
      <c r="E6" s="178"/>
      <c r="F6" s="183">
        <v>1</v>
      </c>
      <c r="G6" s="182"/>
      <c r="H6" s="184" t="s">
        <v>195</v>
      </c>
      <c r="I6" s="220"/>
      <c r="J6" s="220"/>
      <c r="K6" s="245"/>
    </row>
    <row r="7" customHeight="1" spans="1:11">
      <c r="A7" s="175" t="s">
        <v>60</v>
      </c>
      <c r="B7" s="185">
        <v>8945</v>
      </c>
      <c r="C7" s="186"/>
      <c r="D7" s="175" t="s">
        <v>196</v>
      </c>
      <c r="E7" s="178"/>
      <c r="F7" s="183">
        <v>1</v>
      </c>
      <c r="G7" s="182"/>
      <c r="H7" s="187"/>
      <c r="I7" s="202"/>
      <c r="J7" s="202"/>
      <c r="K7" s="244"/>
    </row>
    <row r="8" ht="72" customHeight="1" spans="1:11">
      <c r="A8" s="188" t="s">
        <v>63</v>
      </c>
      <c r="B8" s="189" t="s">
        <v>64</v>
      </c>
      <c r="C8" s="190"/>
      <c r="D8" s="191" t="s">
        <v>65</v>
      </c>
      <c r="E8" s="192"/>
      <c r="F8" s="193">
        <v>45836</v>
      </c>
      <c r="G8" s="194"/>
      <c r="H8" s="191" t="s">
        <v>197</v>
      </c>
      <c r="I8" s="192"/>
      <c r="J8" s="192"/>
      <c r="K8" s="246"/>
    </row>
    <row r="9" customHeight="1" spans="1:11">
      <c r="A9" s="195" t="s">
        <v>198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</row>
    <row r="10" customHeight="1" spans="1:11">
      <c r="A10" s="196" t="s">
        <v>69</v>
      </c>
      <c r="B10" s="197" t="s">
        <v>70</v>
      </c>
      <c r="C10" s="198" t="s">
        <v>71</v>
      </c>
      <c r="D10" s="199"/>
      <c r="E10" s="200" t="s">
        <v>74</v>
      </c>
      <c r="F10" s="197" t="s">
        <v>70</v>
      </c>
      <c r="G10" s="198" t="s">
        <v>71</v>
      </c>
      <c r="H10" s="197"/>
      <c r="I10" s="200" t="s">
        <v>72</v>
      </c>
      <c r="J10" s="197" t="s">
        <v>70</v>
      </c>
      <c r="K10" s="247" t="s">
        <v>71</v>
      </c>
    </row>
    <row r="11" customHeight="1" spans="1:11">
      <c r="A11" s="180" t="s">
        <v>75</v>
      </c>
      <c r="B11" s="201" t="s">
        <v>70</v>
      </c>
      <c r="C11" s="202" t="s">
        <v>71</v>
      </c>
      <c r="D11" s="203"/>
      <c r="E11" s="204" t="s">
        <v>77</v>
      </c>
      <c r="F11" s="201" t="s">
        <v>70</v>
      </c>
      <c r="G11" s="202" t="s">
        <v>71</v>
      </c>
      <c r="H11" s="201"/>
      <c r="I11" s="204" t="s">
        <v>82</v>
      </c>
      <c r="J11" s="201" t="s">
        <v>70</v>
      </c>
      <c r="K11" s="244" t="s">
        <v>71</v>
      </c>
    </row>
    <row r="12" customHeight="1" spans="1:11">
      <c r="A12" s="191" t="s">
        <v>109</v>
      </c>
      <c r="B12" s="192"/>
      <c r="C12" s="192"/>
      <c r="D12" s="192"/>
      <c r="E12" s="192"/>
      <c r="F12" s="192"/>
      <c r="G12" s="192"/>
      <c r="H12" s="192"/>
      <c r="I12" s="192"/>
      <c r="J12" s="192"/>
      <c r="K12" s="246"/>
    </row>
    <row r="13" customHeight="1" spans="1:11">
      <c r="A13" s="205" t="s">
        <v>199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</row>
    <row r="14" customHeight="1" spans="1:11">
      <c r="A14" s="206" t="s">
        <v>200</v>
      </c>
      <c r="B14" s="207"/>
      <c r="C14" s="207"/>
      <c r="D14" s="207"/>
      <c r="E14" s="208"/>
      <c r="F14" s="208"/>
      <c r="G14" s="208"/>
      <c r="H14" s="208"/>
      <c r="I14" s="248"/>
      <c r="J14" s="248"/>
      <c r="K14" s="249"/>
    </row>
    <row r="15" customHeight="1" spans="1:11">
      <c r="A15" s="209" t="s">
        <v>201</v>
      </c>
      <c r="B15" s="210"/>
      <c r="C15" s="210"/>
      <c r="D15" s="211"/>
      <c r="E15" s="212"/>
      <c r="F15" s="210"/>
      <c r="G15" s="210"/>
      <c r="H15" s="211"/>
      <c r="I15" s="250"/>
      <c r="J15" s="251"/>
      <c r="K15" s="252"/>
    </row>
    <row r="16" customHeight="1" spans="1:11">
      <c r="A16" s="213"/>
      <c r="B16" s="214"/>
      <c r="C16" s="214"/>
      <c r="D16" s="214"/>
      <c r="E16" s="214"/>
      <c r="F16" s="214"/>
      <c r="G16" s="214"/>
      <c r="H16" s="214"/>
      <c r="I16" s="214"/>
      <c r="J16" s="214"/>
      <c r="K16" s="253"/>
    </row>
    <row r="17" customHeight="1" spans="1:11">
      <c r="A17" s="205" t="s">
        <v>202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</row>
    <row r="18" customHeight="1" spans="1:11">
      <c r="A18" s="215" t="s">
        <v>197</v>
      </c>
      <c r="B18" s="208"/>
      <c r="C18" s="208"/>
      <c r="D18" s="208"/>
      <c r="E18" s="208"/>
      <c r="F18" s="208"/>
      <c r="G18" s="208"/>
      <c r="H18" s="208"/>
      <c r="I18" s="248"/>
      <c r="J18" s="248"/>
      <c r="K18" s="249"/>
    </row>
    <row r="19" customHeight="1" spans="1:11">
      <c r="A19" s="209"/>
      <c r="B19" s="210"/>
      <c r="C19" s="210"/>
      <c r="D19" s="211"/>
      <c r="E19" s="212"/>
      <c r="F19" s="210"/>
      <c r="G19" s="210"/>
      <c r="H19" s="211"/>
      <c r="I19" s="250"/>
      <c r="J19" s="251"/>
      <c r="K19" s="252"/>
    </row>
    <row r="20" customHeigh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53"/>
    </row>
    <row r="21" customHeight="1" spans="1:11">
      <c r="A21" s="216" t="s">
        <v>106</v>
      </c>
      <c r="B21" s="216"/>
      <c r="C21" s="216"/>
      <c r="D21" s="216"/>
      <c r="E21" s="216"/>
      <c r="F21" s="216"/>
      <c r="G21" s="216"/>
      <c r="H21" s="216"/>
      <c r="I21" s="216"/>
      <c r="J21" s="216"/>
      <c r="K21" s="216"/>
    </row>
    <row r="22" customHeight="1" spans="1:11">
      <c r="A22" s="90" t="s">
        <v>107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53"/>
    </row>
    <row r="23" customHeight="1" spans="1:11">
      <c r="A23" s="101" t="s">
        <v>108</v>
      </c>
      <c r="B23" s="103"/>
      <c r="C23" s="202" t="s">
        <v>51</v>
      </c>
      <c r="D23" s="202" t="s">
        <v>52</v>
      </c>
      <c r="E23" s="100"/>
      <c r="F23" s="100"/>
      <c r="G23" s="100"/>
      <c r="H23" s="100"/>
      <c r="I23" s="100"/>
      <c r="J23" s="100"/>
      <c r="K23" s="147"/>
    </row>
    <row r="24" customHeight="1" spans="1:11">
      <c r="A24" s="217" t="s">
        <v>203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7"/>
    </row>
    <row r="25" customHeight="1" spans="1:11">
      <c r="A25" s="218"/>
      <c r="B25" s="219"/>
      <c r="C25" s="219"/>
      <c r="D25" s="219"/>
      <c r="E25" s="219"/>
      <c r="F25" s="219"/>
      <c r="G25" s="219"/>
      <c r="H25" s="219"/>
      <c r="I25" s="219"/>
      <c r="J25" s="219"/>
      <c r="K25" s="254"/>
    </row>
    <row r="26" customHeight="1" spans="1:11">
      <c r="A26" s="195" t="s">
        <v>118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</row>
    <row r="27" customHeight="1" spans="1:11">
      <c r="A27" s="169" t="s">
        <v>119</v>
      </c>
      <c r="B27" s="198" t="s">
        <v>80</v>
      </c>
      <c r="C27" s="198" t="s">
        <v>81</v>
      </c>
      <c r="D27" s="198" t="s">
        <v>73</v>
      </c>
      <c r="E27" s="170" t="s">
        <v>120</v>
      </c>
      <c r="F27" s="198" t="s">
        <v>80</v>
      </c>
      <c r="G27" s="198" t="s">
        <v>81</v>
      </c>
      <c r="H27" s="198" t="s">
        <v>73</v>
      </c>
      <c r="I27" s="170" t="s">
        <v>121</v>
      </c>
      <c r="J27" s="198" t="s">
        <v>80</v>
      </c>
      <c r="K27" s="247" t="s">
        <v>81</v>
      </c>
    </row>
    <row r="28" customHeight="1" spans="1:11">
      <c r="A28" s="184" t="s">
        <v>72</v>
      </c>
      <c r="B28" s="202" t="s">
        <v>80</v>
      </c>
      <c r="C28" s="202" t="s">
        <v>81</v>
      </c>
      <c r="D28" s="202" t="s">
        <v>73</v>
      </c>
      <c r="E28" s="220" t="s">
        <v>79</v>
      </c>
      <c r="F28" s="202" t="s">
        <v>80</v>
      </c>
      <c r="G28" s="202" t="s">
        <v>81</v>
      </c>
      <c r="H28" s="202" t="s">
        <v>73</v>
      </c>
      <c r="I28" s="220" t="s">
        <v>90</v>
      </c>
      <c r="J28" s="202" t="s">
        <v>80</v>
      </c>
      <c r="K28" s="244" t="s">
        <v>81</v>
      </c>
    </row>
    <row r="29" customHeight="1" spans="1:11">
      <c r="A29" s="175" t="s">
        <v>83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55"/>
    </row>
    <row r="30" customHeight="1" spans="1:11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56"/>
    </row>
    <row r="31" customHeight="1" spans="1:11">
      <c r="A31" s="224" t="s">
        <v>204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</row>
    <row r="32" ht="17.25" customHeight="1" spans="1:11">
      <c r="A32" s="225" t="s">
        <v>205</v>
      </c>
      <c r="B32" s="226"/>
      <c r="C32" s="226"/>
      <c r="D32" s="226"/>
      <c r="E32" s="226"/>
      <c r="F32" s="226"/>
      <c r="G32" s="226"/>
      <c r="H32" s="226"/>
      <c r="I32" s="226"/>
      <c r="J32" s="226"/>
      <c r="K32" s="186"/>
    </row>
    <row r="33" ht="17.25" customHeight="1" spans="1:11">
      <c r="A33" s="225" t="s">
        <v>206</v>
      </c>
      <c r="B33" s="226"/>
      <c r="C33" s="226"/>
      <c r="D33" s="226"/>
      <c r="E33" s="226"/>
      <c r="F33" s="226"/>
      <c r="G33" s="226"/>
      <c r="H33" s="226"/>
      <c r="I33" s="226"/>
      <c r="J33" s="226"/>
      <c r="K33" s="186"/>
    </row>
    <row r="34" ht="17.25" customHeight="1" spans="1:11">
      <c r="A34" s="225" t="s">
        <v>207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186"/>
    </row>
    <row r="35" ht="17.25" customHeight="1" spans="1:11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186"/>
    </row>
    <row r="36" ht="17.25" customHeight="1" spans="1:11">
      <c r="A36" s="225"/>
      <c r="B36" s="226"/>
      <c r="C36" s="226"/>
      <c r="D36" s="226"/>
      <c r="E36" s="226"/>
      <c r="F36" s="226"/>
      <c r="G36" s="226"/>
      <c r="H36" s="226"/>
      <c r="I36" s="226"/>
      <c r="J36" s="226"/>
      <c r="K36" s="186"/>
    </row>
    <row r="37" ht="17.25" customHeight="1" spans="1:1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186"/>
    </row>
    <row r="38" ht="17.25" customHeight="1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186"/>
    </row>
    <row r="39" ht="17.25" customHeight="1" spans="1:1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186"/>
    </row>
    <row r="40" ht="17.25" customHeight="1" spans="1:1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186"/>
    </row>
    <row r="41" ht="17.25" customHeight="1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186"/>
    </row>
    <row r="42" ht="17.25" customHeight="1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186"/>
    </row>
    <row r="43" ht="17.25" customHeight="1" spans="1:11">
      <c r="A43" s="222" t="s">
        <v>117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56"/>
    </row>
    <row r="44" customHeight="1" spans="1:11">
      <c r="A44" s="224" t="s">
        <v>208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</row>
    <row r="45" ht="18" customHeight="1" spans="1:11">
      <c r="A45" s="227" t="s">
        <v>109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57"/>
    </row>
    <row r="46" ht="18" customHeight="1" spans="1:11">
      <c r="A46" s="227"/>
      <c r="B46" s="228"/>
      <c r="C46" s="228"/>
      <c r="D46" s="228"/>
      <c r="E46" s="228"/>
      <c r="F46" s="228"/>
      <c r="G46" s="228"/>
      <c r="H46" s="228"/>
      <c r="I46" s="228"/>
      <c r="J46" s="228"/>
      <c r="K46" s="257"/>
    </row>
    <row r="47" ht="18" customHeight="1" spans="1:11">
      <c r="A47" s="218"/>
      <c r="B47" s="219"/>
      <c r="C47" s="219"/>
      <c r="D47" s="219"/>
      <c r="E47" s="219"/>
      <c r="F47" s="219"/>
      <c r="G47" s="219"/>
      <c r="H47" s="219"/>
      <c r="I47" s="219"/>
      <c r="J47" s="219"/>
      <c r="K47" s="254"/>
    </row>
    <row r="48" ht="21" customHeight="1" spans="1:11">
      <c r="A48" s="229" t="s">
        <v>123</v>
      </c>
      <c r="B48" s="230" t="s">
        <v>209</v>
      </c>
      <c r="C48" s="230"/>
      <c r="D48" s="231" t="s">
        <v>125</v>
      </c>
      <c r="E48" s="232"/>
      <c r="F48" s="231" t="s">
        <v>127</v>
      </c>
      <c r="G48" s="233"/>
      <c r="H48" s="234" t="s">
        <v>128</v>
      </c>
      <c r="I48" s="234"/>
      <c r="J48" s="230"/>
      <c r="K48" s="258"/>
    </row>
    <row r="49" customHeight="1" spans="1:11">
      <c r="A49" s="235" t="s">
        <v>130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59"/>
    </row>
    <row r="50" customHeight="1" spans="1:11">
      <c r="A50" s="237"/>
      <c r="B50" s="238"/>
      <c r="C50" s="238"/>
      <c r="D50" s="238"/>
      <c r="E50" s="238"/>
      <c r="F50" s="238"/>
      <c r="G50" s="238"/>
      <c r="H50" s="238"/>
      <c r="I50" s="238"/>
      <c r="J50" s="238"/>
      <c r="K50" s="260"/>
    </row>
    <row r="51" customHeight="1" spans="1:11">
      <c r="A51" s="239"/>
      <c r="B51" s="240"/>
      <c r="C51" s="240"/>
      <c r="D51" s="240"/>
      <c r="E51" s="240"/>
      <c r="F51" s="240"/>
      <c r="G51" s="240"/>
      <c r="H51" s="240"/>
      <c r="I51" s="240"/>
      <c r="J51" s="240"/>
      <c r="K51" s="261"/>
    </row>
    <row r="52" ht="21" customHeight="1" spans="1:11">
      <c r="A52" s="229" t="s">
        <v>123</v>
      </c>
      <c r="B52" s="230" t="s">
        <v>209</v>
      </c>
      <c r="C52" s="230"/>
      <c r="D52" s="231" t="s">
        <v>125</v>
      </c>
      <c r="E52" s="231" t="s">
        <v>126</v>
      </c>
      <c r="F52" s="231" t="s">
        <v>127</v>
      </c>
      <c r="G52" s="241">
        <v>45798</v>
      </c>
      <c r="H52" s="234" t="s">
        <v>128</v>
      </c>
      <c r="I52" s="234"/>
      <c r="J52" s="262" t="s">
        <v>129</v>
      </c>
      <c r="K52" s="26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3</xdr:row>
                    <xdr:rowOff>247015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3</xdr:row>
                    <xdr:rowOff>233680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view="pageBreakPreview" zoomScale="80" zoomScaleNormal="90" topLeftCell="A3" workbookViewId="0">
      <selection activeCell="M17" sqref="M17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0" width="11.5" style="64" customWidth="1"/>
    <col min="11" max="13" width="11.6" style="64" customWidth="1"/>
    <col min="14" max="14" width="14.6" style="64" customWidth="1"/>
    <col min="15" max="15" width="10.875" style="64" customWidth="1"/>
    <col min="16" max="16" width="11" style="64" customWidth="1"/>
    <col min="17" max="16384" width="9" style="64"/>
  </cols>
  <sheetData>
    <row r="1" s="64" customFormat="1" ht="30" customHeight="1" spans="1:16">
      <c r="A1" s="66" t="s">
        <v>132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="65" customFormat="1" ht="25" customHeight="1" spans="1:16">
      <c r="A2" s="68" t="s">
        <v>46</v>
      </c>
      <c r="B2" s="69" t="s">
        <v>47</v>
      </c>
      <c r="C2" s="69"/>
      <c r="D2" s="70" t="s">
        <v>133</v>
      </c>
      <c r="E2" s="71" t="s">
        <v>54</v>
      </c>
      <c r="F2" s="71"/>
      <c r="G2" s="71"/>
      <c r="H2" s="71"/>
      <c r="I2" s="79"/>
      <c r="J2" s="80" t="s">
        <v>41</v>
      </c>
      <c r="K2" s="81" t="s">
        <v>42</v>
      </c>
      <c r="L2" s="81"/>
      <c r="M2" s="81"/>
      <c r="N2" s="81"/>
      <c r="O2" s="81"/>
      <c r="P2" s="81"/>
    </row>
    <row r="3" s="65" customFormat="1" ht="23" customHeight="1" spans="1:16">
      <c r="A3" s="71" t="s">
        <v>134</v>
      </c>
      <c r="B3" s="71" t="s">
        <v>135</v>
      </c>
      <c r="C3" s="71"/>
      <c r="D3" s="71"/>
      <c r="E3" s="71"/>
      <c r="F3" s="71"/>
      <c r="G3" s="71"/>
      <c r="H3" s="71"/>
      <c r="I3" s="68"/>
      <c r="J3" s="71" t="s">
        <v>136</v>
      </c>
      <c r="K3" s="71"/>
      <c r="L3" s="71"/>
      <c r="M3" s="71"/>
      <c r="N3" s="71"/>
      <c r="O3" s="71"/>
      <c r="P3" s="71"/>
    </row>
    <row r="4" s="65" customFormat="1" ht="23" customHeight="1" spans="1:16">
      <c r="A4" s="71"/>
      <c r="B4" s="72" t="s">
        <v>95</v>
      </c>
      <c r="C4" s="72" t="s">
        <v>96</v>
      </c>
      <c r="D4" s="72" t="s">
        <v>97</v>
      </c>
      <c r="E4" s="72" t="s">
        <v>98</v>
      </c>
      <c r="F4" s="72" t="s">
        <v>99</v>
      </c>
      <c r="G4" s="72" t="s">
        <v>100</v>
      </c>
      <c r="H4" s="73"/>
      <c r="I4" s="68"/>
      <c r="J4" s="72" t="s">
        <v>95</v>
      </c>
      <c r="K4" s="72" t="s">
        <v>96</v>
      </c>
      <c r="L4" s="72" t="s">
        <v>97</v>
      </c>
      <c r="M4" s="72" t="s">
        <v>98</v>
      </c>
      <c r="N4" s="72" t="s">
        <v>99</v>
      </c>
      <c r="O4" s="72" t="s">
        <v>100</v>
      </c>
      <c r="P4" s="73"/>
    </row>
    <row r="5" s="65" customFormat="1" ht="23" customHeight="1" spans="1:16">
      <c r="A5" s="71"/>
      <c r="B5" s="72" t="s">
        <v>137</v>
      </c>
      <c r="C5" s="72" t="s">
        <v>138</v>
      </c>
      <c r="D5" s="72" t="s">
        <v>139</v>
      </c>
      <c r="E5" s="72" t="s">
        <v>140</v>
      </c>
      <c r="F5" s="72" t="s">
        <v>141</v>
      </c>
      <c r="G5" s="72" t="s">
        <v>142</v>
      </c>
      <c r="H5" s="73"/>
      <c r="I5" s="68"/>
      <c r="J5" s="162" t="s">
        <v>143</v>
      </c>
      <c r="K5" s="162" t="s">
        <v>143</v>
      </c>
      <c r="L5" s="162" t="s">
        <v>143</v>
      </c>
      <c r="M5" s="162" t="s">
        <v>143</v>
      </c>
      <c r="N5" s="162" t="s">
        <v>143</v>
      </c>
      <c r="O5" s="162" t="s">
        <v>143</v>
      </c>
      <c r="P5" s="73"/>
    </row>
    <row r="6" s="65" customFormat="1" ht="21" customHeight="1" spans="1:16">
      <c r="A6" s="72" t="s">
        <v>144</v>
      </c>
      <c r="B6" s="74">
        <f t="shared" ref="B6:B8" si="0">C6-1</f>
        <v>73</v>
      </c>
      <c r="C6" s="74">
        <f t="shared" ref="C6:C8" si="1">D6-2</f>
        <v>74</v>
      </c>
      <c r="D6" s="74">
        <v>76</v>
      </c>
      <c r="E6" s="74">
        <f t="shared" ref="E6:E8" si="2">D6+2</f>
        <v>78</v>
      </c>
      <c r="F6" s="74">
        <f t="shared" ref="F6:F8" si="3">E6+2</f>
        <v>80</v>
      </c>
      <c r="G6" s="74">
        <f t="shared" ref="G6:G8" si="4">F6+1</f>
        <v>81</v>
      </c>
      <c r="H6" s="73"/>
      <c r="I6" s="68"/>
      <c r="J6" s="82" t="s">
        <v>145</v>
      </c>
      <c r="K6" s="82" t="s">
        <v>146</v>
      </c>
      <c r="L6" s="82" t="s">
        <v>147</v>
      </c>
      <c r="M6" s="82" t="s">
        <v>146</v>
      </c>
      <c r="N6" s="82" t="s">
        <v>145</v>
      </c>
      <c r="O6" s="82" t="s">
        <v>148</v>
      </c>
      <c r="P6" s="68"/>
    </row>
    <row r="7" s="65" customFormat="1" ht="21" customHeight="1" spans="1:16">
      <c r="A7" s="72" t="s">
        <v>149</v>
      </c>
      <c r="B7" s="74">
        <f t="shared" si="0"/>
        <v>71</v>
      </c>
      <c r="C7" s="74">
        <f t="shared" si="1"/>
        <v>72</v>
      </c>
      <c r="D7" s="74">
        <v>74</v>
      </c>
      <c r="E7" s="74">
        <f t="shared" si="2"/>
        <v>76</v>
      </c>
      <c r="F7" s="74">
        <f t="shared" si="3"/>
        <v>78</v>
      </c>
      <c r="G7" s="74">
        <f t="shared" si="4"/>
        <v>79</v>
      </c>
      <c r="H7" s="73"/>
      <c r="I7" s="68"/>
      <c r="J7" s="82" t="s">
        <v>150</v>
      </c>
      <c r="K7" s="82" t="s">
        <v>146</v>
      </c>
      <c r="L7" s="82">
        <f>0.3/0.3</f>
        <v>1</v>
      </c>
      <c r="M7" s="82" t="s">
        <v>147</v>
      </c>
      <c r="N7" s="82" t="s">
        <v>151</v>
      </c>
      <c r="O7" s="82" t="s">
        <v>152</v>
      </c>
      <c r="P7" s="68"/>
    </row>
    <row r="8" s="65" customFormat="1" ht="21" customHeight="1" spans="1:16">
      <c r="A8" s="72" t="s">
        <v>153</v>
      </c>
      <c r="B8" s="74">
        <f t="shared" si="0"/>
        <v>64</v>
      </c>
      <c r="C8" s="74">
        <f t="shared" si="1"/>
        <v>65</v>
      </c>
      <c r="D8" s="74">
        <v>67</v>
      </c>
      <c r="E8" s="74">
        <f t="shared" si="2"/>
        <v>69</v>
      </c>
      <c r="F8" s="74">
        <f t="shared" si="3"/>
        <v>71</v>
      </c>
      <c r="G8" s="74">
        <f t="shared" si="4"/>
        <v>72</v>
      </c>
      <c r="H8" s="73"/>
      <c r="I8" s="68"/>
      <c r="J8" s="82" t="s">
        <v>154</v>
      </c>
      <c r="K8" s="82" t="s">
        <v>146</v>
      </c>
      <c r="L8" s="82" t="s">
        <v>146</v>
      </c>
      <c r="M8" s="82" t="s">
        <v>146</v>
      </c>
      <c r="N8" s="82" t="s">
        <v>146</v>
      </c>
      <c r="O8" s="82" t="s">
        <v>146</v>
      </c>
      <c r="P8" s="68"/>
    </row>
    <row r="9" s="65" customFormat="1" ht="21" customHeight="1" spans="1:16">
      <c r="A9" s="72" t="s">
        <v>155</v>
      </c>
      <c r="B9" s="74">
        <f t="shared" ref="B9:B11" si="5">C9-4</f>
        <v>116</v>
      </c>
      <c r="C9" s="74">
        <f t="shared" ref="C9:C11" si="6">D9-4</f>
        <v>120</v>
      </c>
      <c r="D9" s="74">
        <v>124</v>
      </c>
      <c r="E9" s="74">
        <f t="shared" ref="E9:E11" si="7">D9+4</f>
        <v>128</v>
      </c>
      <c r="F9" s="74">
        <f>E9+4</f>
        <v>132</v>
      </c>
      <c r="G9" s="74">
        <f t="shared" ref="G9:G11" si="8">F9+6</f>
        <v>138</v>
      </c>
      <c r="H9" s="73"/>
      <c r="I9" s="68"/>
      <c r="J9" s="82" t="s">
        <v>146</v>
      </c>
      <c r="K9" s="82" t="s">
        <v>146</v>
      </c>
      <c r="L9" s="82" t="s">
        <v>146</v>
      </c>
      <c r="M9" s="82" t="s">
        <v>156</v>
      </c>
      <c r="N9" s="82" t="s">
        <v>146</v>
      </c>
      <c r="O9" s="82" t="s">
        <v>146</v>
      </c>
      <c r="P9" s="68"/>
    </row>
    <row r="10" s="65" customFormat="1" ht="21" customHeight="1" spans="1:16">
      <c r="A10" s="72" t="s">
        <v>157</v>
      </c>
      <c r="B10" s="74">
        <f t="shared" si="5"/>
        <v>114</v>
      </c>
      <c r="C10" s="74">
        <f t="shared" si="6"/>
        <v>118</v>
      </c>
      <c r="D10" s="74">
        <v>122</v>
      </c>
      <c r="E10" s="74">
        <f t="shared" si="7"/>
        <v>126</v>
      </c>
      <c r="F10" s="74">
        <f>E10+5</f>
        <v>131</v>
      </c>
      <c r="G10" s="74">
        <f t="shared" si="8"/>
        <v>137</v>
      </c>
      <c r="H10" s="73"/>
      <c r="I10" s="68"/>
      <c r="J10" s="82" t="s">
        <v>146</v>
      </c>
      <c r="K10" s="82" t="s">
        <v>146</v>
      </c>
      <c r="L10" s="82" t="s">
        <v>146</v>
      </c>
      <c r="M10" s="82" t="s">
        <v>146</v>
      </c>
      <c r="N10" s="82" t="s">
        <v>146</v>
      </c>
      <c r="O10" s="82" t="s">
        <v>146</v>
      </c>
      <c r="P10" s="68"/>
    </row>
    <row r="11" s="65" customFormat="1" ht="21" customHeight="1" spans="1:16">
      <c r="A11" s="72" t="s">
        <v>158</v>
      </c>
      <c r="B11" s="74">
        <f t="shared" si="5"/>
        <v>114</v>
      </c>
      <c r="C11" s="74">
        <f t="shared" si="6"/>
        <v>118</v>
      </c>
      <c r="D11" s="74">
        <v>122</v>
      </c>
      <c r="E11" s="74">
        <f t="shared" si="7"/>
        <v>126</v>
      </c>
      <c r="F11" s="74">
        <f>E11+5</f>
        <v>131</v>
      </c>
      <c r="G11" s="74">
        <f t="shared" si="8"/>
        <v>137</v>
      </c>
      <c r="H11" s="73"/>
      <c r="I11" s="68"/>
      <c r="J11" s="82" t="s">
        <v>159</v>
      </c>
      <c r="K11" s="82" t="s">
        <v>210</v>
      </c>
      <c r="L11" s="82" t="s">
        <v>211</v>
      </c>
      <c r="M11" s="82" t="s">
        <v>212</v>
      </c>
      <c r="N11" s="82" t="s">
        <v>213</v>
      </c>
      <c r="O11" s="82" t="s">
        <v>210</v>
      </c>
      <c r="P11" s="68"/>
    </row>
    <row r="12" s="65" customFormat="1" ht="21" customHeight="1" spans="1:16">
      <c r="A12" s="72" t="s">
        <v>164</v>
      </c>
      <c r="B12" s="74">
        <f>C12-1.2</f>
        <v>47.6</v>
      </c>
      <c r="C12" s="74">
        <f>D12-1.2</f>
        <v>48.8</v>
      </c>
      <c r="D12" s="74">
        <v>50</v>
      </c>
      <c r="E12" s="74">
        <f>D12+1.2</f>
        <v>51.2</v>
      </c>
      <c r="F12" s="74">
        <f>E12+1.2</f>
        <v>52.4</v>
      </c>
      <c r="G12" s="74">
        <f>F12+1.4</f>
        <v>53.8</v>
      </c>
      <c r="H12" s="73"/>
      <c r="I12" s="68"/>
      <c r="J12" s="82" t="s">
        <v>165</v>
      </c>
      <c r="K12" s="82" t="s">
        <v>166</v>
      </c>
      <c r="L12" s="82" t="s">
        <v>146</v>
      </c>
      <c r="M12" s="82" t="s">
        <v>156</v>
      </c>
      <c r="N12" s="82" t="s">
        <v>146</v>
      </c>
      <c r="O12" s="82" t="s">
        <v>167</v>
      </c>
      <c r="P12" s="68"/>
    </row>
    <row r="13" s="65" customFormat="1" ht="21" customHeight="1" spans="1:16">
      <c r="A13" s="72" t="s">
        <v>168</v>
      </c>
      <c r="B13" s="74">
        <f>C13-0.6</f>
        <v>63.2</v>
      </c>
      <c r="C13" s="74">
        <f>D13-1.2</f>
        <v>63.8</v>
      </c>
      <c r="D13" s="74">
        <v>65</v>
      </c>
      <c r="E13" s="74">
        <f>D13+1.2</f>
        <v>66.2</v>
      </c>
      <c r="F13" s="74">
        <f>E13+1.2</f>
        <v>67.4</v>
      </c>
      <c r="G13" s="74">
        <f>F13+0.6</f>
        <v>68</v>
      </c>
      <c r="H13" s="73"/>
      <c r="I13" s="68"/>
      <c r="J13" s="82" t="s">
        <v>169</v>
      </c>
      <c r="K13" s="82" t="s">
        <v>170</v>
      </c>
      <c r="L13" s="82" t="s">
        <v>170</v>
      </c>
      <c r="M13" s="82" t="s">
        <v>170</v>
      </c>
      <c r="N13" s="82" t="s">
        <v>170</v>
      </c>
      <c r="O13" s="82" t="s">
        <v>170</v>
      </c>
      <c r="P13" s="68"/>
    </row>
    <row r="14" s="65" customFormat="1" ht="21" customHeight="1" spans="1:16">
      <c r="A14" s="75" t="s">
        <v>171</v>
      </c>
      <c r="B14" s="74">
        <f>C14-0.8</f>
        <v>23.9</v>
      </c>
      <c r="C14" s="74">
        <f>D14-0.8</f>
        <v>24.7</v>
      </c>
      <c r="D14" s="74">
        <v>25.5</v>
      </c>
      <c r="E14" s="74">
        <f>D14+0.8</f>
        <v>26.3</v>
      </c>
      <c r="F14" s="74">
        <f>E14+0.8</f>
        <v>27.1</v>
      </c>
      <c r="G14" s="74">
        <f>F14+1.3</f>
        <v>28.4</v>
      </c>
      <c r="H14" s="73"/>
      <c r="I14" s="68"/>
      <c r="J14" s="82" t="s">
        <v>147</v>
      </c>
      <c r="K14" s="82" t="s">
        <v>146</v>
      </c>
      <c r="L14" s="82" t="s">
        <v>172</v>
      </c>
      <c r="M14" s="82" t="s">
        <v>173</v>
      </c>
      <c r="N14" s="82" t="s">
        <v>170</v>
      </c>
      <c r="O14" s="82" t="s">
        <v>170</v>
      </c>
      <c r="P14" s="68"/>
    </row>
    <row r="15" s="65" customFormat="1" ht="21" customHeight="1" spans="1:16">
      <c r="A15" s="72" t="s">
        <v>174</v>
      </c>
      <c r="B15" s="74">
        <f>C15-0.7</f>
        <v>19.6</v>
      </c>
      <c r="C15" s="74">
        <f>D15-0.7</f>
        <v>20.3</v>
      </c>
      <c r="D15" s="74">
        <v>21</v>
      </c>
      <c r="E15" s="74">
        <f>D15+0.7</f>
        <v>21.7</v>
      </c>
      <c r="F15" s="74">
        <f>E15+0.7</f>
        <v>22.4</v>
      </c>
      <c r="G15" s="74">
        <f>F15+1</f>
        <v>23.4</v>
      </c>
      <c r="H15" s="73"/>
      <c r="I15" s="68"/>
      <c r="J15" s="82" t="s">
        <v>146</v>
      </c>
      <c r="K15" s="82" t="s">
        <v>146</v>
      </c>
      <c r="L15" s="82" t="s">
        <v>146</v>
      </c>
      <c r="M15" s="82" t="s">
        <v>146</v>
      </c>
      <c r="N15" s="82" t="s">
        <v>146</v>
      </c>
      <c r="O15" s="82" t="s">
        <v>146</v>
      </c>
      <c r="P15" s="68"/>
    </row>
    <row r="16" s="65" customFormat="1" ht="21" customHeight="1" spans="1:16">
      <c r="A16" s="72" t="s">
        <v>175</v>
      </c>
      <c r="B16" s="74">
        <f>C16-0.5</f>
        <v>14</v>
      </c>
      <c r="C16" s="74">
        <f>D16-0.5</f>
        <v>14.5</v>
      </c>
      <c r="D16" s="74">
        <v>15</v>
      </c>
      <c r="E16" s="74">
        <f>D16+0.5</f>
        <v>15.5</v>
      </c>
      <c r="F16" s="74">
        <f>E16+0.5</f>
        <v>16</v>
      </c>
      <c r="G16" s="74">
        <f>F16+0.7</f>
        <v>16.7</v>
      </c>
      <c r="H16" s="73"/>
      <c r="I16" s="68"/>
      <c r="J16" s="82" t="s">
        <v>146</v>
      </c>
      <c r="K16" s="82" t="s">
        <v>146</v>
      </c>
      <c r="L16" s="82" t="s">
        <v>146</v>
      </c>
      <c r="M16" s="82" t="s">
        <v>146</v>
      </c>
      <c r="N16" s="82" t="s">
        <v>146</v>
      </c>
      <c r="O16" s="82" t="s">
        <v>146</v>
      </c>
      <c r="P16" s="68"/>
    </row>
    <row r="17" s="65" customFormat="1" ht="21" customHeight="1" spans="1:16">
      <c r="A17" s="72" t="s">
        <v>176</v>
      </c>
      <c r="B17" s="74">
        <f>C17</f>
        <v>10.5</v>
      </c>
      <c r="C17" s="74">
        <f>D17</f>
        <v>10.5</v>
      </c>
      <c r="D17" s="74">
        <v>10.5</v>
      </c>
      <c r="E17" s="74">
        <f t="shared" ref="E17:G17" si="9">D17</f>
        <v>10.5</v>
      </c>
      <c r="F17" s="74">
        <f t="shared" si="9"/>
        <v>10.5</v>
      </c>
      <c r="G17" s="74">
        <f t="shared" si="9"/>
        <v>10.5</v>
      </c>
      <c r="H17" s="73"/>
      <c r="I17" s="68"/>
      <c r="J17" s="82"/>
      <c r="K17" s="82" t="s">
        <v>146</v>
      </c>
      <c r="L17" s="82" t="s">
        <v>146</v>
      </c>
      <c r="M17" s="82" t="s">
        <v>146</v>
      </c>
      <c r="N17" s="82" t="s">
        <v>146</v>
      </c>
      <c r="O17" s="82" t="s">
        <v>146</v>
      </c>
      <c r="P17" s="68"/>
    </row>
    <row r="18" s="65" customFormat="1" ht="21" customHeight="1" spans="1:16">
      <c r="A18" s="72" t="s">
        <v>177</v>
      </c>
      <c r="B18" s="74">
        <f>C18</f>
        <v>10</v>
      </c>
      <c r="C18" s="74">
        <f>D18</f>
        <v>10</v>
      </c>
      <c r="D18" s="74">
        <v>10</v>
      </c>
      <c r="E18" s="74">
        <f t="shared" ref="E18:G18" si="10">D18</f>
        <v>10</v>
      </c>
      <c r="F18" s="74">
        <f t="shared" si="10"/>
        <v>10</v>
      </c>
      <c r="G18" s="74">
        <f t="shared" si="10"/>
        <v>10</v>
      </c>
      <c r="H18" s="73"/>
      <c r="I18" s="68"/>
      <c r="J18" s="82" t="s">
        <v>172</v>
      </c>
      <c r="K18" s="82" t="s">
        <v>170</v>
      </c>
      <c r="L18" s="82" t="s">
        <v>169</v>
      </c>
      <c r="M18" s="82" t="s">
        <v>151</v>
      </c>
      <c r="N18" s="82" t="s">
        <v>170</v>
      </c>
      <c r="O18" s="82" t="s">
        <v>145</v>
      </c>
      <c r="P18" s="68"/>
    </row>
    <row r="19" s="65" customFormat="1" ht="21" customHeight="1" spans="1:16">
      <c r="A19" s="72" t="s">
        <v>180</v>
      </c>
      <c r="B19" s="74">
        <f>C19-1</f>
        <v>56</v>
      </c>
      <c r="C19" s="74">
        <f t="shared" ref="C19:C23" si="11">D19-1</f>
        <v>57</v>
      </c>
      <c r="D19" s="74">
        <v>58</v>
      </c>
      <c r="E19" s="74">
        <f>D19+1</f>
        <v>59</v>
      </c>
      <c r="F19" s="74">
        <f t="shared" ref="F19:F25" si="12">E19+1</f>
        <v>60</v>
      </c>
      <c r="G19" s="74">
        <f>F19+1.5</f>
        <v>61.5</v>
      </c>
      <c r="H19" s="73"/>
      <c r="I19" s="68"/>
      <c r="J19" s="82" t="s">
        <v>147</v>
      </c>
      <c r="K19" s="82" t="s">
        <v>146</v>
      </c>
      <c r="L19" s="82" t="s">
        <v>173</v>
      </c>
      <c r="M19" s="82" t="s">
        <v>173</v>
      </c>
      <c r="N19" s="82" t="s">
        <v>170</v>
      </c>
      <c r="O19" s="82" t="s">
        <v>170</v>
      </c>
      <c r="P19" s="68"/>
    </row>
    <row r="20" s="65" customFormat="1" ht="23" customHeight="1" spans="1:16">
      <c r="A20" s="72" t="s">
        <v>181</v>
      </c>
      <c r="B20" s="74">
        <f>C20-1</f>
        <v>54</v>
      </c>
      <c r="C20" s="74">
        <f t="shared" si="11"/>
        <v>55</v>
      </c>
      <c r="D20" s="74">
        <v>56</v>
      </c>
      <c r="E20" s="74">
        <f>D20+1</f>
        <v>57</v>
      </c>
      <c r="F20" s="74">
        <f t="shared" si="12"/>
        <v>58</v>
      </c>
      <c r="G20" s="74">
        <f>F20+1.5</f>
        <v>59.5</v>
      </c>
      <c r="H20" s="73"/>
      <c r="I20" s="68"/>
      <c r="J20" s="82" t="s">
        <v>165</v>
      </c>
      <c r="K20" s="82" t="s">
        <v>166</v>
      </c>
      <c r="L20" s="82" t="s">
        <v>146</v>
      </c>
      <c r="M20" s="82" t="s">
        <v>156</v>
      </c>
      <c r="N20" s="82" t="s">
        <v>146</v>
      </c>
      <c r="O20" s="82" t="s">
        <v>167</v>
      </c>
      <c r="P20" s="68"/>
    </row>
    <row r="21" s="65" customFormat="1" ht="19" customHeight="1" spans="1:16">
      <c r="A21" s="72" t="s">
        <v>182</v>
      </c>
      <c r="B21" s="74">
        <f>C21-0.5</f>
        <v>35.5</v>
      </c>
      <c r="C21" s="74">
        <f t="shared" ref="C21:C24" si="13">D21-0.5</f>
        <v>36</v>
      </c>
      <c r="D21" s="74">
        <v>36.5</v>
      </c>
      <c r="E21" s="74">
        <f t="shared" ref="E21:G21" si="14">D21+0.5</f>
        <v>37</v>
      </c>
      <c r="F21" s="74">
        <f t="shared" si="14"/>
        <v>37.5</v>
      </c>
      <c r="G21" s="74">
        <f t="shared" si="14"/>
        <v>38</v>
      </c>
      <c r="H21" s="73"/>
      <c r="I21" s="83"/>
      <c r="J21" s="82" t="s">
        <v>169</v>
      </c>
      <c r="K21" s="82" t="s">
        <v>170</v>
      </c>
      <c r="L21" s="82" t="s">
        <v>169</v>
      </c>
      <c r="M21" s="82" t="s">
        <v>170</v>
      </c>
      <c r="N21" s="82" t="s">
        <v>169</v>
      </c>
      <c r="O21" s="82" t="s">
        <v>145</v>
      </c>
      <c r="P21" s="84"/>
    </row>
    <row r="22" s="65" customFormat="1" ht="19" customHeight="1" spans="1:16">
      <c r="A22" s="72" t="s">
        <v>183</v>
      </c>
      <c r="B22" s="74">
        <f>C22-0.5</f>
        <v>26.5</v>
      </c>
      <c r="C22" s="74">
        <f t="shared" si="13"/>
        <v>27</v>
      </c>
      <c r="D22" s="74">
        <v>27.5</v>
      </c>
      <c r="E22" s="76">
        <f>D22+0.5</f>
        <v>28</v>
      </c>
      <c r="F22" s="74">
        <f>E22+0.5</f>
        <v>28.5</v>
      </c>
      <c r="G22" s="74">
        <f>F22+0.75</f>
        <v>29.25</v>
      </c>
      <c r="H22" s="73"/>
      <c r="I22" s="83"/>
      <c r="J22" s="82" t="s">
        <v>147</v>
      </c>
      <c r="K22" s="82" t="s">
        <v>146</v>
      </c>
      <c r="L22" s="82" t="s">
        <v>172</v>
      </c>
      <c r="M22" s="82" t="s">
        <v>173</v>
      </c>
      <c r="N22" s="82" t="s">
        <v>170</v>
      </c>
      <c r="O22" s="82" t="s">
        <v>170</v>
      </c>
      <c r="P22" s="84"/>
    </row>
    <row r="23" s="65" customFormat="1" ht="19" customHeight="1" spans="1:16">
      <c r="A23" s="72" t="s">
        <v>184</v>
      </c>
      <c r="B23" s="74">
        <f t="shared" ref="B23:B25" si="15">C23</f>
        <v>18</v>
      </c>
      <c r="C23" s="74">
        <f t="shared" si="11"/>
        <v>18</v>
      </c>
      <c r="D23" s="74">
        <v>19</v>
      </c>
      <c r="E23" s="74">
        <f t="shared" ref="E23:E25" si="16">D23</f>
        <v>19</v>
      </c>
      <c r="F23" s="74">
        <f>E23+1.5</f>
        <v>20.5</v>
      </c>
      <c r="G23" s="74">
        <f t="shared" ref="G23:G25" si="17">F23</f>
        <v>20.5</v>
      </c>
      <c r="H23" s="73"/>
      <c r="I23" s="83"/>
      <c r="J23" s="82" t="s">
        <v>165</v>
      </c>
      <c r="K23" s="82" t="s">
        <v>166</v>
      </c>
      <c r="L23" s="82" t="s">
        <v>146</v>
      </c>
      <c r="M23" s="82" t="s">
        <v>156</v>
      </c>
      <c r="N23" s="82" t="s">
        <v>146</v>
      </c>
      <c r="O23" s="82" t="s">
        <v>167</v>
      </c>
      <c r="P23" s="84"/>
    </row>
    <row r="24" s="65" customFormat="1" ht="19" customHeight="1" spans="1:16">
      <c r="A24" s="72" t="s">
        <v>185</v>
      </c>
      <c r="B24" s="74">
        <f t="shared" si="15"/>
        <v>19.5</v>
      </c>
      <c r="C24" s="74">
        <f t="shared" si="13"/>
        <v>19.5</v>
      </c>
      <c r="D24" s="74">
        <v>20</v>
      </c>
      <c r="E24" s="74">
        <f t="shared" si="16"/>
        <v>20</v>
      </c>
      <c r="F24" s="74">
        <f t="shared" si="12"/>
        <v>21</v>
      </c>
      <c r="G24" s="74">
        <f t="shared" si="17"/>
        <v>21</v>
      </c>
      <c r="H24" s="73"/>
      <c r="I24" s="83"/>
      <c r="J24" s="82" t="s">
        <v>165</v>
      </c>
      <c r="K24" s="82" t="s">
        <v>166</v>
      </c>
      <c r="L24" s="82" t="s">
        <v>146</v>
      </c>
      <c r="M24" s="82" t="s">
        <v>156</v>
      </c>
      <c r="N24" s="82" t="s">
        <v>146</v>
      </c>
      <c r="O24" s="82" t="s">
        <v>167</v>
      </c>
      <c r="P24" s="68"/>
    </row>
    <row r="25" s="65" customFormat="1" ht="19" customHeight="1" spans="1:16">
      <c r="A25" s="72" t="s">
        <v>186</v>
      </c>
      <c r="B25" s="74">
        <f t="shared" si="15"/>
        <v>14</v>
      </c>
      <c r="C25" s="74">
        <f>D25-1</f>
        <v>14</v>
      </c>
      <c r="D25" s="74">
        <v>15</v>
      </c>
      <c r="E25" s="74">
        <f t="shared" si="16"/>
        <v>15</v>
      </c>
      <c r="F25" s="74">
        <f t="shared" si="12"/>
        <v>16</v>
      </c>
      <c r="G25" s="74">
        <f t="shared" si="17"/>
        <v>16</v>
      </c>
      <c r="H25" s="73"/>
      <c r="I25" s="83"/>
      <c r="J25" s="82" t="s">
        <v>173</v>
      </c>
      <c r="K25" s="82" t="s">
        <v>170</v>
      </c>
      <c r="L25" s="82" t="s">
        <v>170</v>
      </c>
      <c r="M25" s="82" t="s">
        <v>170</v>
      </c>
      <c r="N25" s="82" t="s">
        <v>170</v>
      </c>
      <c r="O25" s="82" t="s">
        <v>170</v>
      </c>
      <c r="P25" s="84"/>
    </row>
    <row r="26" s="65" customFormat="1" ht="19" customHeight="1" spans="1:16">
      <c r="A26" s="77"/>
      <c r="B26" s="73"/>
      <c r="C26" s="73"/>
      <c r="D26" s="73"/>
      <c r="E26" s="73"/>
      <c r="F26" s="73"/>
      <c r="G26" s="73"/>
      <c r="H26" s="73"/>
      <c r="I26" s="83"/>
      <c r="J26" s="80"/>
      <c r="K26" s="80"/>
      <c r="L26" s="80"/>
      <c r="M26" s="80"/>
      <c r="N26" s="80"/>
      <c r="O26" s="80"/>
      <c r="P26" s="84"/>
    </row>
    <row r="27" s="64" customFormat="1" ht="47" customHeight="1" spans="1:15">
      <c r="A27" s="78"/>
      <c r="B27" s="78"/>
      <c r="C27" s="78"/>
      <c r="D27" s="78"/>
      <c r="E27" s="78"/>
      <c r="F27" s="78"/>
      <c r="G27" s="78"/>
      <c r="H27" s="78"/>
      <c r="I27" s="78"/>
      <c r="J27" s="64" t="s">
        <v>187</v>
      </c>
      <c r="K27" s="85">
        <v>45798</v>
      </c>
      <c r="L27" s="64" t="s">
        <v>188</v>
      </c>
      <c r="M27" s="64" t="s">
        <v>126</v>
      </c>
      <c r="N27" s="64" t="s">
        <v>189</v>
      </c>
      <c r="O27" s="64" t="s">
        <v>129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6"/>
  </mergeCells>
  <pageMargins left="0.751388888888889" right="0.751388888888889" top="1" bottom="1" header="0.5" footer="0.5"/>
  <pageSetup paperSize="9" scale="74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F52" sqref="F52:F53"/>
    </sheetView>
  </sheetViews>
  <sheetFormatPr defaultColWidth="10.1666666666667" defaultRowHeight="15.6"/>
  <cols>
    <col min="1" max="1" width="9.66666666666667" style="88" customWidth="1"/>
    <col min="2" max="2" width="11.1666666666667" style="88" customWidth="1"/>
    <col min="3" max="3" width="9.16666666666667" style="88" customWidth="1"/>
    <col min="4" max="4" width="9.5" style="88" customWidth="1"/>
    <col min="5" max="5" width="10.6833333333333" style="88" customWidth="1"/>
    <col min="6" max="6" width="18.6" style="88" customWidth="1"/>
    <col min="7" max="7" width="9.5" style="88" customWidth="1"/>
    <col min="8" max="8" width="9.16666666666667" style="88" customWidth="1"/>
    <col min="9" max="9" width="8.16666666666667" style="88" customWidth="1"/>
    <col min="10" max="10" width="10.5" style="88" customWidth="1"/>
    <col min="11" max="11" width="12.1666666666667" style="88" customWidth="1"/>
    <col min="12" max="16384" width="10.1666666666667" style="88"/>
  </cols>
  <sheetData>
    <row r="1" ht="26.55" spans="1:11">
      <c r="A1" s="89" t="s">
        <v>214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90" t="s">
        <v>37</v>
      </c>
      <c r="B2" s="91" t="s">
        <v>38</v>
      </c>
      <c r="C2" s="91"/>
      <c r="D2" s="92" t="s">
        <v>46</v>
      </c>
      <c r="E2" s="93" t="s">
        <v>47</v>
      </c>
      <c r="F2" s="94" t="s">
        <v>215</v>
      </c>
      <c r="G2" s="95" t="s">
        <v>54</v>
      </c>
      <c r="H2" s="95"/>
      <c r="I2" s="125" t="s">
        <v>41</v>
      </c>
      <c r="J2" s="95" t="s">
        <v>42</v>
      </c>
      <c r="K2" s="146"/>
    </row>
    <row r="3" spans="1:11">
      <c r="A3" s="96" t="s">
        <v>60</v>
      </c>
      <c r="B3" s="97">
        <v>8945</v>
      </c>
      <c r="C3" s="97"/>
      <c r="D3" s="98" t="s">
        <v>216</v>
      </c>
      <c r="E3" s="99" t="s">
        <v>217</v>
      </c>
      <c r="F3" s="99"/>
      <c r="G3" s="99"/>
      <c r="H3" s="100" t="s">
        <v>218</v>
      </c>
      <c r="I3" s="100"/>
      <c r="J3" s="100"/>
      <c r="K3" s="147"/>
    </row>
    <row r="4" spans="1:11">
      <c r="A4" s="101" t="s">
        <v>57</v>
      </c>
      <c r="B4" s="102">
        <v>2</v>
      </c>
      <c r="C4" s="102">
        <v>6</v>
      </c>
      <c r="D4" s="103" t="s">
        <v>219</v>
      </c>
      <c r="E4" s="104" t="s">
        <v>220</v>
      </c>
      <c r="F4" s="104"/>
      <c r="G4" s="104"/>
      <c r="H4" s="103" t="s">
        <v>221</v>
      </c>
      <c r="I4" s="103"/>
      <c r="J4" s="117" t="s">
        <v>51</v>
      </c>
      <c r="K4" s="148" t="s">
        <v>52</v>
      </c>
    </row>
    <row r="5" spans="1:11">
      <c r="A5" s="101" t="s">
        <v>222</v>
      </c>
      <c r="B5" s="97">
        <v>6</v>
      </c>
      <c r="C5" s="97"/>
      <c r="D5" s="98" t="s">
        <v>220</v>
      </c>
      <c r="E5" s="98" t="s">
        <v>223</v>
      </c>
      <c r="F5" s="98" t="s">
        <v>224</v>
      </c>
      <c r="G5" s="98" t="s">
        <v>225</v>
      </c>
      <c r="H5" s="103" t="s">
        <v>226</v>
      </c>
      <c r="I5" s="103"/>
      <c r="J5" s="117" t="s">
        <v>51</v>
      </c>
      <c r="K5" s="148" t="s">
        <v>52</v>
      </c>
    </row>
    <row r="6" ht="16.35" spans="1:11">
      <c r="A6" s="105" t="s">
        <v>227</v>
      </c>
      <c r="B6" s="106">
        <v>910</v>
      </c>
      <c r="C6" s="106"/>
      <c r="D6" s="107" t="s">
        <v>228</v>
      </c>
      <c r="E6" s="108"/>
      <c r="F6" s="109">
        <v>8945</v>
      </c>
      <c r="G6" s="107"/>
      <c r="H6" s="110" t="s">
        <v>229</v>
      </c>
      <c r="I6" s="110"/>
      <c r="J6" s="123" t="s">
        <v>51</v>
      </c>
      <c r="K6" s="149" t="s">
        <v>52</v>
      </c>
    </row>
    <row r="7" ht="16.35" spans="1:11">
      <c r="A7" s="111"/>
      <c r="B7" s="112"/>
      <c r="C7" s="112"/>
      <c r="D7" s="111"/>
      <c r="E7" s="112"/>
      <c r="F7" s="113"/>
      <c r="G7" s="111"/>
      <c r="H7" s="113"/>
      <c r="I7" s="112"/>
      <c r="J7" s="112"/>
      <c r="K7" s="112"/>
    </row>
    <row r="8" ht="69" customHeight="1" spans="1:11">
      <c r="A8" s="114" t="s">
        <v>230</v>
      </c>
      <c r="B8" s="94" t="s">
        <v>231</v>
      </c>
      <c r="C8" s="94" t="s">
        <v>232</v>
      </c>
      <c r="D8" s="94" t="s">
        <v>233</v>
      </c>
      <c r="E8" s="94" t="s">
        <v>234</v>
      </c>
      <c r="F8" s="94" t="s">
        <v>235</v>
      </c>
      <c r="G8" s="115" t="s">
        <v>236</v>
      </c>
      <c r="H8" s="116"/>
      <c r="I8" s="116"/>
      <c r="J8" s="116"/>
      <c r="K8" s="150"/>
    </row>
    <row r="9" spans="1:11">
      <c r="A9" s="101" t="s">
        <v>237</v>
      </c>
      <c r="B9" s="103"/>
      <c r="C9" s="117" t="s">
        <v>51</v>
      </c>
      <c r="D9" s="117" t="s">
        <v>52</v>
      </c>
      <c r="E9" s="98" t="s">
        <v>238</v>
      </c>
      <c r="F9" s="118" t="s">
        <v>239</v>
      </c>
      <c r="G9" s="119"/>
      <c r="H9" s="120"/>
      <c r="I9" s="120"/>
      <c r="J9" s="120"/>
      <c r="K9" s="151"/>
    </row>
    <row r="10" spans="1:11">
      <c r="A10" s="101" t="s">
        <v>240</v>
      </c>
      <c r="B10" s="103"/>
      <c r="C10" s="117" t="s">
        <v>51</v>
      </c>
      <c r="D10" s="117" t="s">
        <v>52</v>
      </c>
      <c r="E10" s="98" t="s">
        <v>241</v>
      </c>
      <c r="F10" s="118" t="s">
        <v>197</v>
      </c>
      <c r="G10" s="119" t="s">
        <v>242</v>
      </c>
      <c r="H10" s="120"/>
      <c r="I10" s="120"/>
      <c r="J10" s="120"/>
      <c r="K10" s="151"/>
    </row>
    <row r="11" spans="1:11">
      <c r="A11" s="121" t="s">
        <v>198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52"/>
    </row>
    <row r="12" spans="1:11">
      <c r="A12" s="96" t="s">
        <v>74</v>
      </c>
      <c r="B12" s="117" t="s">
        <v>70</v>
      </c>
      <c r="C12" s="117" t="s">
        <v>71</v>
      </c>
      <c r="D12" s="118"/>
      <c r="E12" s="98" t="s">
        <v>72</v>
      </c>
      <c r="F12" s="117" t="s">
        <v>70</v>
      </c>
      <c r="G12" s="117" t="s">
        <v>71</v>
      </c>
      <c r="H12" s="117"/>
      <c r="I12" s="98" t="s">
        <v>243</v>
      </c>
      <c r="J12" s="117" t="s">
        <v>70</v>
      </c>
      <c r="K12" s="148" t="s">
        <v>71</v>
      </c>
    </row>
    <row r="13" spans="1:11">
      <c r="A13" s="96" t="s">
        <v>77</v>
      </c>
      <c r="B13" s="117" t="s">
        <v>70</v>
      </c>
      <c r="C13" s="117" t="s">
        <v>71</v>
      </c>
      <c r="D13" s="118"/>
      <c r="E13" s="98" t="s">
        <v>82</v>
      </c>
      <c r="F13" s="117" t="s">
        <v>70</v>
      </c>
      <c r="G13" s="117" t="s">
        <v>71</v>
      </c>
      <c r="H13" s="117"/>
      <c r="I13" s="98" t="s">
        <v>244</v>
      </c>
      <c r="J13" s="117" t="s">
        <v>70</v>
      </c>
      <c r="K13" s="148" t="s">
        <v>71</v>
      </c>
    </row>
    <row r="14" ht="16.35" spans="1:11">
      <c r="A14" s="105" t="s">
        <v>245</v>
      </c>
      <c r="B14" s="123" t="s">
        <v>70</v>
      </c>
      <c r="C14" s="123" t="s">
        <v>71</v>
      </c>
      <c r="D14" s="108"/>
      <c r="E14" s="107" t="s">
        <v>246</v>
      </c>
      <c r="F14" s="123" t="s">
        <v>70</v>
      </c>
      <c r="G14" s="123" t="s">
        <v>71</v>
      </c>
      <c r="H14" s="123"/>
      <c r="I14" s="107" t="s">
        <v>247</v>
      </c>
      <c r="J14" s="123" t="s">
        <v>70</v>
      </c>
      <c r="K14" s="149" t="s">
        <v>71</v>
      </c>
    </row>
    <row r="15" ht="16.35" spans="1:11">
      <c r="A15" s="111"/>
      <c r="B15" s="124"/>
      <c r="C15" s="124"/>
      <c r="D15" s="112"/>
      <c r="E15" s="111"/>
      <c r="F15" s="124"/>
      <c r="G15" s="124"/>
      <c r="H15" s="124"/>
      <c r="I15" s="111"/>
      <c r="J15" s="124"/>
      <c r="K15" s="124"/>
    </row>
    <row r="16" s="86" customFormat="1" spans="1:11">
      <c r="A16" s="90" t="s">
        <v>248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53"/>
    </row>
    <row r="17" spans="1:11">
      <c r="A17" s="101" t="s">
        <v>249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54"/>
    </row>
    <row r="18" spans="1:11">
      <c r="A18" s="101" t="s">
        <v>250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54"/>
    </row>
    <row r="19" spans="1:11">
      <c r="A19" s="126" t="s">
        <v>251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48"/>
    </row>
    <row r="20" spans="1:11">
      <c r="A20" s="127" t="s">
        <v>252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55"/>
    </row>
    <row r="21" spans="1:11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55"/>
    </row>
    <row r="22" spans="1:11">
      <c r="A22" s="127"/>
      <c r="B22" s="128"/>
      <c r="C22" s="128"/>
      <c r="D22" s="128"/>
      <c r="E22" s="128"/>
      <c r="F22" s="128"/>
      <c r="G22" s="128"/>
      <c r="H22" s="128"/>
      <c r="I22" s="128"/>
      <c r="J22" s="128"/>
      <c r="K22" s="155"/>
    </row>
    <row r="23" spans="1:11">
      <c r="A23" s="129"/>
      <c r="B23" s="130"/>
      <c r="C23" s="130"/>
      <c r="D23" s="130"/>
      <c r="E23" s="130"/>
      <c r="F23" s="130"/>
      <c r="G23" s="130"/>
      <c r="H23" s="130"/>
      <c r="I23" s="130"/>
      <c r="J23" s="130"/>
      <c r="K23" s="156"/>
    </row>
    <row r="24" spans="1:11">
      <c r="A24" s="101" t="s">
        <v>108</v>
      </c>
      <c r="B24" s="103"/>
      <c r="C24" s="117" t="s">
        <v>51</v>
      </c>
      <c r="D24" s="117" t="s">
        <v>52</v>
      </c>
      <c r="E24" s="100"/>
      <c r="F24" s="100"/>
      <c r="G24" s="100"/>
      <c r="H24" s="100"/>
      <c r="I24" s="100"/>
      <c r="J24" s="100"/>
      <c r="K24" s="147"/>
    </row>
    <row r="25" ht="16.35" spans="1:11">
      <c r="A25" s="131" t="s">
        <v>253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57"/>
    </row>
    <row r="26" ht="16.35" spans="1:11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</row>
    <row r="27" spans="1:11">
      <c r="A27" s="134" t="s">
        <v>254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50"/>
    </row>
    <row r="28" spans="1:11">
      <c r="A28" s="126" t="s">
        <v>255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48"/>
    </row>
    <row r="29" spans="1:11">
      <c r="A29" s="127" t="s">
        <v>256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55"/>
    </row>
    <row r="30" spans="1:11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58"/>
    </row>
    <row r="31" spans="1:11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58"/>
    </row>
    <row r="32" spans="1:11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58"/>
    </row>
    <row r="33" ht="23" customHeight="1" spans="1:11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58"/>
    </row>
    <row r="34" ht="23" customHeight="1" spans="1:11">
      <c r="A34" s="127"/>
      <c r="B34" s="128"/>
      <c r="C34" s="128"/>
      <c r="D34" s="128"/>
      <c r="E34" s="128"/>
      <c r="F34" s="128"/>
      <c r="G34" s="128"/>
      <c r="H34" s="128"/>
      <c r="I34" s="128"/>
      <c r="J34" s="128"/>
      <c r="K34" s="155"/>
    </row>
    <row r="35" ht="23" customHeight="1" spans="1:11">
      <c r="A35" s="137"/>
      <c r="B35" s="128"/>
      <c r="C35" s="128"/>
      <c r="D35" s="128"/>
      <c r="E35" s="128"/>
      <c r="F35" s="128"/>
      <c r="G35" s="128"/>
      <c r="H35" s="128"/>
      <c r="I35" s="128"/>
      <c r="J35" s="128"/>
      <c r="K35" s="155"/>
    </row>
    <row r="36" ht="23" customHeight="1" spans="1:1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59"/>
    </row>
    <row r="37" ht="18.75" customHeight="1" spans="1:11">
      <c r="A37" s="140" t="s">
        <v>257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60"/>
    </row>
    <row r="38" s="87" customFormat="1" ht="18.75" customHeight="1" spans="1:11">
      <c r="A38" s="101" t="s">
        <v>258</v>
      </c>
      <c r="B38" s="103"/>
      <c r="C38" s="103"/>
      <c r="D38" s="100" t="s">
        <v>259</v>
      </c>
      <c r="E38" s="100"/>
      <c r="F38" s="142" t="s">
        <v>260</v>
      </c>
      <c r="G38" s="143"/>
      <c r="H38" s="103" t="s">
        <v>261</v>
      </c>
      <c r="I38" s="103"/>
      <c r="J38" s="103" t="s">
        <v>262</v>
      </c>
      <c r="K38" s="154"/>
    </row>
    <row r="39" ht="18.75" customHeight="1" spans="1:13">
      <c r="A39" s="101" t="s">
        <v>109</v>
      </c>
      <c r="B39" s="103" t="s">
        <v>263</v>
      </c>
      <c r="C39" s="103"/>
      <c r="D39" s="103"/>
      <c r="E39" s="103"/>
      <c r="F39" s="103"/>
      <c r="G39" s="103"/>
      <c r="H39" s="103"/>
      <c r="I39" s="103"/>
      <c r="J39" s="103"/>
      <c r="K39" s="154"/>
      <c r="M39" s="87"/>
    </row>
    <row r="40" ht="31" customHeight="1" spans="1:11">
      <c r="A40" s="101" t="s">
        <v>264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54"/>
    </row>
    <row r="41" ht="18.75" customHeight="1" spans="1:11">
      <c r="A41" s="101"/>
      <c r="B41" s="103"/>
      <c r="C41" s="103"/>
      <c r="D41" s="103"/>
      <c r="E41" s="103"/>
      <c r="F41" s="103"/>
      <c r="G41" s="103"/>
      <c r="H41" s="103"/>
      <c r="I41" s="103"/>
      <c r="J41" s="103"/>
      <c r="K41" s="154"/>
    </row>
    <row r="42" ht="32" customHeight="1" spans="1:11">
      <c r="A42" s="105" t="s">
        <v>123</v>
      </c>
      <c r="B42" s="109" t="s">
        <v>209</v>
      </c>
      <c r="C42" s="109"/>
      <c r="D42" s="107" t="s">
        <v>265</v>
      </c>
      <c r="E42" s="108" t="s">
        <v>126</v>
      </c>
      <c r="F42" s="107" t="s">
        <v>127</v>
      </c>
      <c r="G42" s="144">
        <v>45831</v>
      </c>
      <c r="H42" s="145" t="s">
        <v>128</v>
      </c>
      <c r="I42" s="145"/>
      <c r="J42" s="109" t="s">
        <v>129</v>
      </c>
      <c r="K42" s="16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7</xdr:row>
                    <xdr:rowOff>283845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7</xdr:row>
                    <xdr:rowOff>274955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zoomScale="80" zoomScaleNormal="80" topLeftCell="A15" workbookViewId="0">
      <selection activeCell="K27" sqref="K27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0" width="11.5" style="64" customWidth="1"/>
    <col min="11" max="11" width="11.6" style="64" customWidth="1"/>
    <col min="12" max="12" width="10.5" style="64" customWidth="1"/>
    <col min="13" max="13" width="11.6" style="64" customWidth="1"/>
    <col min="14" max="14" width="14.6" style="64" customWidth="1"/>
    <col min="15" max="15" width="10.875" style="64" customWidth="1"/>
    <col min="16" max="16" width="11" style="64" customWidth="1"/>
    <col min="17" max="16384" width="9" style="64"/>
  </cols>
  <sheetData>
    <row r="1" s="64" customFormat="1" ht="30" customHeight="1" spans="1:16">
      <c r="A1" s="66" t="s">
        <v>132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="65" customFormat="1" ht="25" customHeight="1" spans="1:16">
      <c r="A2" s="68" t="s">
        <v>46</v>
      </c>
      <c r="B2" s="69" t="s">
        <v>47</v>
      </c>
      <c r="C2" s="69"/>
      <c r="D2" s="70" t="s">
        <v>133</v>
      </c>
      <c r="E2" s="71" t="s">
        <v>54</v>
      </c>
      <c r="F2" s="71"/>
      <c r="G2" s="71"/>
      <c r="H2" s="71"/>
      <c r="I2" s="79"/>
      <c r="J2" s="80" t="s">
        <v>41</v>
      </c>
      <c r="K2" s="81" t="s">
        <v>42</v>
      </c>
      <c r="L2" s="81"/>
      <c r="M2" s="81"/>
      <c r="N2" s="81"/>
      <c r="O2" s="81"/>
      <c r="P2" s="81"/>
    </row>
    <row r="3" s="65" customFormat="1" ht="23" customHeight="1" spans="1:16">
      <c r="A3" s="71" t="s">
        <v>134</v>
      </c>
      <c r="B3" s="71" t="s">
        <v>135</v>
      </c>
      <c r="C3" s="71"/>
      <c r="D3" s="71"/>
      <c r="E3" s="71"/>
      <c r="F3" s="71"/>
      <c r="G3" s="71"/>
      <c r="H3" s="71"/>
      <c r="I3" s="68"/>
      <c r="J3" s="71" t="s">
        <v>136</v>
      </c>
      <c r="K3" s="71"/>
      <c r="L3" s="71"/>
      <c r="M3" s="71"/>
      <c r="N3" s="71"/>
      <c r="O3" s="71"/>
      <c r="P3" s="71"/>
    </row>
    <row r="4" s="65" customFormat="1" ht="23" customHeight="1" spans="1:16">
      <c r="A4" s="71"/>
      <c r="B4" s="72" t="s">
        <v>95</v>
      </c>
      <c r="C4" s="72" t="s">
        <v>96</v>
      </c>
      <c r="D4" s="72" t="s">
        <v>97</v>
      </c>
      <c r="E4" s="72" t="s">
        <v>98</v>
      </c>
      <c r="F4" s="72" t="s">
        <v>99</v>
      </c>
      <c r="G4" s="72" t="s">
        <v>100</v>
      </c>
      <c r="H4" s="73"/>
      <c r="I4" s="68"/>
      <c r="J4" s="72" t="s">
        <v>95</v>
      </c>
      <c r="K4" s="72" t="s">
        <v>96</v>
      </c>
      <c r="L4" s="72" t="s">
        <v>97</v>
      </c>
      <c r="M4" s="72" t="s">
        <v>98</v>
      </c>
      <c r="N4" s="72" t="s">
        <v>99</v>
      </c>
      <c r="O4" s="72" t="s">
        <v>100</v>
      </c>
      <c r="P4" s="73"/>
    </row>
    <row r="5" s="65" customFormat="1" ht="23" customHeight="1" spans="1:16">
      <c r="A5" s="71"/>
      <c r="B5" s="72" t="s">
        <v>137</v>
      </c>
      <c r="C5" s="72" t="s">
        <v>138</v>
      </c>
      <c r="D5" s="72" t="s">
        <v>139</v>
      </c>
      <c r="E5" s="72" t="s">
        <v>140</v>
      </c>
      <c r="F5" s="72" t="s">
        <v>141</v>
      </c>
      <c r="G5" s="72" t="s">
        <v>142</v>
      </c>
      <c r="H5" s="73"/>
      <c r="I5" s="68"/>
      <c r="J5" s="72" t="s">
        <v>137</v>
      </c>
      <c r="K5" s="72" t="s">
        <v>138</v>
      </c>
      <c r="L5" s="72" t="s">
        <v>139</v>
      </c>
      <c r="M5" s="72" t="s">
        <v>140</v>
      </c>
      <c r="N5" s="72" t="s">
        <v>141</v>
      </c>
      <c r="O5" s="72" t="s">
        <v>142</v>
      </c>
      <c r="P5" s="73"/>
    </row>
    <row r="6" s="65" customFormat="1" ht="21" customHeight="1" spans="1:16">
      <c r="A6" s="72" t="s">
        <v>144</v>
      </c>
      <c r="B6" s="74">
        <f t="shared" ref="B6:B8" si="0">C6-1</f>
        <v>73</v>
      </c>
      <c r="C6" s="74">
        <f t="shared" ref="C6:C8" si="1">D6-2</f>
        <v>74</v>
      </c>
      <c r="D6" s="74">
        <v>76</v>
      </c>
      <c r="E6" s="74">
        <f t="shared" ref="E6:E8" si="2">D6+2</f>
        <v>78</v>
      </c>
      <c r="F6" s="74">
        <f t="shared" ref="F6:F8" si="3">E6+2</f>
        <v>80</v>
      </c>
      <c r="G6" s="74">
        <f t="shared" ref="G6:G8" si="4">F6+1</f>
        <v>81</v>
      </c>
      <c r="H6" s="73"/>
      <c r="I6" s="68"/>
      <c r="J6" s="82" t="s">
        <v>145</v>
      </c>
      <c r="K6" s="82" t="s">
        <v>146</v>
      </c>
      <c r="L6" s="82" t="s">
        <v>147</v>
      </c>
      <c r="M6" s="82" t="s">
        <v>146</v>
      </c>
      <c r="N6" s="82" t="s">
        <v>145</v>
      </c>
      <c r="O6" s="82" t="s">
        <v>148</v>
      </c>
      <c r="P6" s="68"/>
    </row>
    <row r="7" s="65" customFormat="1" ht="21" customHeight="1" spans="1:16">
      <c r="A7" s="72" t="s">
        <v>149</v>
      </c>
      <c r="B7" s="74">
        <f t="shared" si="0"/>
        <v>71</v>
      </c>
      <c r="C7" s="74">
        <f t="shared" si="1"/>
        <v>72</v>
      </c>
      <c r="D7" s="74">
        <v>74</v>
      </c>
      <c r="E7" s="74">
        <f t="shared" si="2"/>
        <v>76</v>
      </c>
      <c r="F7" s="74">
        <f t="shared" si="3"/>
        <v>78</v>
      </c>
      <c r="G7" s="74">
        <f t="shared" si="4"/>
        <v>79</v>
      </c>
      <c r="H7" s="73"/>
      <c r="I7" s="68"/>
      <c r="J7" s="82" t="s">
        <v>150</v>
      </c>
      <c r="K7" s="82" t="s">
        <v>146</v>
      </c>
      <c r="L7" s="82">
        <f>0.3/0.3</f>
        <v>1</v>
      </c>
      <c r="M7" s="82" t="s">
        <v>147</v>
      </c>
      <c r="N7" s="82" t="s">
        <v>151</v>
      </c>
      <c r="O7" s="82" t="s">
        <v>152</v>
      </c>
      <c r="P7" s="68"/>
    </row>
    <row r="8" s="65" customFormat="1" ht="21" customHeight="1" spans="1:16">
      <c r="A8" s="72" t="s">
        <v>153</v>
      </c>
      <c r="B8" s="74">
        <f t="shared" si="0"/>
        <v>64</v>
      </c>
      <c r="C8" s="74">
        <f t="shared" si="1"/>
        <v>65</v>
      </c>
      <c r="D8" s="74">
        <v>67</v>
      </c>
      <c r="E8" s="74">
        <f t="shared" si="2"/>
        <v>69</v>
      </c>
      <c r="F8" s="74">
        <f t="shared" si="3"/>
        <v>71</v>
      </c>
      <c r="G8" s="74">
        <f t="shared" si="4"/>
        <v>72</v>
      </c>
      <c r="H8" s="73"/>
      <c r="I8" s="68"/>
      <c r="J8" s="82" t="s">
        <v>154</v>
      </c>
      <c r="K8" s="82" t="s">
        <v>146</v>
      </c>
      <c r="L8" s="82" t="s">
        <v>146</v>
      </c>
      <c r="M8" s="82" t="s">
        <v>146</v>
      </c>
      <c r="N8" s="82" t="s">
        <v>146</v>
      </c>
      <c r="O8" s="82" t="s">
        <v>146</v>
      </c>
      <c r="P8" s="68"/>
    </row>
    <row r="9" s="65" customFormat="1" ht="21" customHeight="1" spans="1:16">
      <c r="A9" s="72" t="s">
        <v>155</v>
      </c>
      <c r="B9" s="74">
        <f t="shared" ref="B9:B11" si="5">C9-4</f>
        <v>116</v>
      </c>
      <c r="C9" s="74">
        <f t="shared" ref="C9:C11" si="6">D9-4</f>
        <v>120</v>
      </c>
      <c r="D9" s="74">
        <v>124</v>
      </c>
      <c r="E9" s="74">
        <f t="shared" ref="E9:E11" si="7">D9+4</f>
        <v>128</v>
      </c>
      <c r="F9" s="74">
        <f>E9+4</f>
        <v>132</v>
      </c>
      <c r="G9" s="74">
        <f t="shared" ref="G9:G11" si="8">F9+6</f>
        <v>138</v>
      </c>
      <c r="H9" s="73"/>
      <c r="I9" s="68"/>
      <c r="J9" s="82" t="s">
        <v>146</v>
      </c>
      <c r="K9" s="82" t="s">
        <v>146</v>
      </c>
      <c r="L9" s="82" t="s">
        <v>146</v>
      </c>
      <c r="M9" s="82" t="s">
        <v>156</v>
      </c>
      <c r="N9" s="82" t="s">
        <v>146</v>
      </c>
      <c r="O9" s="82" t="s">
        <v>146</v>
      </c>
      <c r="P9" s="68"/>
    </row>
    <row r="10" s="65" customFormat="1" ht="21" customHeight="1" spans="1:16">
      <c r="A10" s="72" t="s">
        <v>157</v>
      </c>
      <c r="B10" s="74">
        <f t="shared" si="5"/>
        <v>114</v>
      </c>
      <c r="C10" s="74">
        <f t="shared" si="6"/>
        <v>118</v>
      </c>
      <c r="D10" s="74">
        <v>122</v>
      </c>
      <c r="E10" s="74">
        <f t="shared" si="7"/>
        <v>126</v>
      </c>
      <c r="F10" s="74">
        <f>E10+5</f>
        <v>131</v>
      </c>
      <c r="G10" s="74">
        <f t="shared" si="8"/>
        <v>137</v>
      </c>
      <c r="H10" s="73"/>
      <c r="I10" s="68"/>
      <c r="J10" s="82" t="s">
        <v>146</v>
      </c>
      <c r="K10" s="82" t="s">
        <v>146</v>
      </c>
      <c r="L10" s="82" t="s">
        <v>146</v>
      </c>
      <c r="M10" s="82" t="s">
        <v>146</v>
      </c>
      <c r="N10" s="82" t="s">
        <v>146</v>
      </c>
      <c r="O10" s="82" t="s">
        <v>146</v>
      </c>
      <c r="P10" s="68"/>
    </row>
    <row r="11" s="65" customFormat="1" ht="21" customHeight="1" spans="1:16">
      <c r="A11" s="72" t="s">
        <v>158</v>
      </c>
      <c r="B11" s="74">
        <f t="shared" si="5"/>
        <v>114</v>
      </c>
      <c r="C11" s="74">
        <f t="shared" si="6"/>
        <v>118</v>
      </c>
      <c r="D11" s="74">
        <v>122</v>
      </c>
      <c r="E11" s="74">
        <f t="shared" si="7"/>
        <v>126</v>
      </c>
      <c r="F11" s="74">
        <f>E11+5</f>
        <v>131</v>
      </c>
      <c r="G11" s="74">
        <f t="shared" si="8"/>
        <v>137</v>
      </c>
      <c r="H11" s="73"/>
      <c r="I11" s="68"/>
      <c r="J11" s="82" t="s">
        <v>159</v>
      </c>
      <c r="K11" s="82" t="s">
        <v>160</v>
      </c>
      <c r="L11" s="82" t="s">
        <v>161</v>
      </c>
      <c r="M11" s="82" t="s">
        <v>162</v>
      </c>
      <c r="N11" s="82" t="s">
        <v>160</v>
      </c>
      <c r="O11" s="82" t="s">
        <v>163</v>
      </c>
      <c r="P11" s="68"/>
    </row>
    <row r="12" s="65" customFormat="1" ht="21" customHeight="1" spans="1:16">
      <c r="A12" s="72" t="s">
        <v>164</v>
      </c>
      <c r="B12" s="74">
        <f>C12-1.2</f>
        <v>47.6</v>
      </c>
      <c r="C12" s="74">
        <f>D12-1.2</f>
        <v>48.8</v>
      </c>
      <c r="D12" s="74">
        <v>50</v>
      </c>
      <c r="E12" s="74">
        <f>D12+1.2</f>
        <v>51.2</v>
      </c>
      <c r="F12" s="74">
        <f>E12+1.2</f>
        <v>52.4</v>
      </c>
      <c r="G12" s="74">
        <f>F12+1.4</f>
        <v>53.8</v>
      </c>
      <c r="H12" s="73"/>
      <c r="I12" s="68"/>
      <c r="J12" s="82" t="s">
        <v>165</v>
      </c>
      <c r="K12" s="82" t="s">
        <v>166</v>
      </c>
      <c r="L12" s="82" t="s">
        <v>146</v>
      </c>
      <c r="M12" s="82" t="s">
        <v>156</v>
      </c>
      <c r="N12" s="82" t="s">
        <v>146</v>
      </c>
      <c r="O12" s="82" t="s">
        <v>167</v>
      </c>
      <c r="P12" s="68"/>
    </row>
    <row r="13" s="65" customFormat="1" ht="21" customHeight="1" spans="1:16">
      <c r="A13" s="72" t="s">
        <v>168</v>
      </c>
      <c r="B13" s="74">
        <f>C13-0.6</f>
        <v>63.2</v>
      </c>
      <c r="C13" s="74">
        <f>D13-1.2</f>
        <v>63.8</v>
      </c>
      <c r="D13" s="74">
        <v>65</v>
      </c>
      <c r="E13" s="74">
        <f>D13+1.2</f>
        <v>66.2</v>
      </c>
      <c r="F13" s="74">
        <f>E13+1.2</f>
        <v>67.4</v>
      </c>
      <c r="G13" s="74">
        <f>F13+0.6</f>
        <v>68</v>
      </c>
      <c r="H13" s="73"/>
      <c r="I13" s="68"/>
      <c r="J13" s="82" t="s">
        <v>169</v>
      </c>
      <c r="K13" s="82" t="s">
        <v>170</v>
      </c>
      <c r="L13" s="82" t="s">
        <v>170</v>
      </c>
      <c r="M13" s="82" t="s">
        <v>170</v>
      </c>
      <c r="N13" s="82" t="s">
        <v>170</v>
      </c>
      <c r="O13" s="82" t="s">
        <v>170</v>
      </c>
      <c r="P13" s="68"/>
    </row>
    <row r="14" s="65" customFormat="1" ht="21" customHeight="1" spans="1:16">
      <c r="A14" s="75" t="s">
        <v>171</v>
      </c>
      <c r="B14" s="74">
        <f>C14-0.8</f>
        <v>23.9</v>
      </c>
      <c r="C14" s="74">
        <f>D14-0.8</f>
        <v>24.7</v>
      </c>
      <c r="D14" s="74">
        <v>25.5</v>
      </c>
      <c r="E14" s="74">
        <f>D14+0.8</f>
        <v>26.3</v>
      </c>
      <c r="F14" s="74">
        <f>E14+0.8</f>
        <v>27.1</v>
      </c>
      <c r="G14" s="74">
        <f>F14+1.3</f>
        <v>28.4</v>
      </c>
      <c r="H14" s="73"/>
      <c r="I14" s="68"/>
      <c r="J14" s="82" t="s">
        <v>147</v>
      </c>
      <c r="K14" s="82" t="s">
        <v>146</v>
      </c>
      <c r="L14" s="82" t="s">
        <v>172</v>
      </c>
      <c r="M14" s="82" t="s">
        <v>173</v>
      </c>
      <c r="N14" s="82" t="s">
        <v>170</v>
      </c>
      <c r="O14" s="82" t="s">
        <v>170</v>
      </c>
      <c r="P14" s="68"/>
    </row>
    <row r="15" s="65" customFormat="1" ht="21" customHeight="1" spans="1:16">
      <c r="A15" s="72" t="s">
        <v>174</v>
      </c>
      <c r="B15" s="74">
        <f>C15-0.7</f>
        <v>19.6</v>
      </c>
      <c r="C15" s="74">
        <f>D15-0.7</f>
        <v>20.3</v>
      </c>
      <c r="D15" s="74">
        <v>21</v>
      </c>
      <c r="E15" s="74">
        <f>D15+0.7</f>
        <v>21.7</v>
      </c>
      <c r="F15" s="74">
        <f>E15+0.7</f>
        <v>22.4</v>
      </c>
      <c r="G15" s="74">
        <f>F15+1</f>
        <v>23.4</v>
      </c>
      <c r="H15" s="73"/>
      <c r="I15" s="68"/>
      <c r="J15" s="82" t="s">
        <v>146</v>
      </c>
      <c r="K15" s="82" t="s">
        <v>146</v>
      </c>
      <c r="L15" s="82" t="s">
        <v>146</v>
      </c>
      <c r="M15" s="82" t="s">
        <v>146</v>
      </c>
      <c r="N15" s="82" t="s">
        <v>146</v>
      </c>
      <c r="O15" s="82" t="s">
        <v>146</v>
      </c>
      <c r="P15" s="68"/>
    </row>
    <row r="16" s="65" customFormat="1" ht="21" customHeight="1" spans="1:16">
      <c r="A16" s="72" t="s">
        <v>175</v>
      </c>
      <c r="B16" s="74">
        <f>C16-0.5</f>
        <v>14</v>
      </c>
      <c r="C16" s="74">
        <f>D16-0.5</f>
        <v>14.5</v>
      </c>
      <c r="D16" s="74">
        <v>15</v>
      </c>
      <c r="E16" s="74">
        <f>D16+0.5</f>
        <v>15.5</v>
      </c>
      <c r="F16" s="74">
        <f>E16+0.5</f>
        <v>16</v>
      </c>
      <c r="G16" s="74">
        <f>F16+0.7</f>
        <v>16.7</v>
      </c>
      <c r="H16" s="73"/>
      <c r="I16" s="68"/>
      <c r="J16" s="82" t="s">
        <v>146</v>
      </c>
      <c r="K16" s="82" t="s">
        <v>146</v>
      </c>
      <c r="L16" s="82" t="s">
        <v>146</v>
      </c>
      <c r="M16" s="82" t="s">
        <v>146</v>
      </c>
      <c r="N16" s="82" t="s">
        <v>146</v>
      </c>
      <c r="O16" s="82" t="s">
        <v>146</v>
      </c>
      <c r="P16" s="68"/>
    </row>
    <row r="17" s="65" customFormat="1" ht="21" customHeight="1" spans="1:16">
      <c r="A17" s="72" t="s">
        <v>176</v>
      </c>
      <c r="B17" s="74">
        <f>C17</f>
        <v>10.5</v>
      </c>
      <c r="C17" s="74">
        <f>D17</f>
        <v>10.5</v>
      </c>
      <c r="D17" s="74">
        <v>10.5</v>
      </c>
      <c r="E17" s="74">
        <f t="shared" ref="E17:G17" si="9">D17</f>
        <v>10.5</v>
      </c>
      <c r="F17" s="74">
        <f t="shared" si="9"/>
        <v>10.5</v>
      </c>
      <c r="G17" s="74">
        <f t="shared" si="9"/>
        <v>10.5</v>
      </c>
      <c r="H17" s="73"/>
      <c r="I17" s="68"/>
      <c r="J17" s="82"/>
      <c r="K17" s="82" t="s">
        <v>146</v>
      </c>
      <c r="L17" s="82" t="s">
        <v>146</v>
      </c>
      <c r="M17" s="82" t="s">
        <v>146</v>
      </c>
      <c r="N17" s="82" t="s">
        <v>146</v>
      </c>
      <c r="O17" s="82" t="s">
        <v>146</v>
      </c>
      <c r="P17" s="68"/>
    </row>
    <row r="18" s="65" customFormat="1" ht="21" customHeight="1" spans="1:16">
      <c r="A18" s="72" t="s">
        <v>177</v>
      </c>
      <c r="B18" s="74">
        <f>C18</f>
        <v>10</v>
      </c>
      <c r="C18" s="74">
        <f>D18</f>
        <v>10</v>
      </c>
      <c r="D18" s="74">
        <v>10</v>
      </c>
      <c r="E18" s="74">
        <f t="shared" ref="E18:G18" si="10">D18</f>
        <v>10</v>
      </c>
      <c r="F18" s="74">
        <f t="shared" si="10"/>
        <v>10</v>
      </c>
      <c r="G18" s="74">
        <f t="shared" si="10"/>
        <v>10</v>
      </c>
      <c r="H18" s="73"/>
      <c r="I18" s="68"/>
      <c r="J18" s="82" t="s">
        <v>178</v>
      </c>
      <c r="K18" s="82" t="s">
        <v>170</v>
      </c>
      <c r="L18" s="82" t="s">
        <v>170</v>
      </c>
      <c r="M18" s="82" t="s">
        <v>179</v>
      </c>
      <c r="N18" s="82" t="s">
        <v>170</v>
      </c>
      <c r="O18" s="82" t="s">
        <v>145</v>
      </c>
      <c r="P18" s="68"/>
    </row>
    <row r="19" s="65" customFormat="1" ht="21" customHeight="1" spans="1:16">
      <c r="A19" s="72" t="s">
        <v>180</v>
      </c>
      <c r="B19" s="74">
        <f>C19-1</f>
        <v>56</v>
      </c>
      <c r="C19" s="74">
        <f t="shared" ref="C19:C23" si="11">D19-1</f>
        <v>57</v>
      </c>
      <c r="D19" s="74">
        <v>58</v>
      </c>
      <c r="E19" s="74">
        <f>D19+1</f>
        <v>59</v>
      </c>
      <c r="F19" s="74">
        <f t="shared" ref="F19:F25" si="12">E19+1</f>
        <v>60</v>
      </c>
      <c r="G19" s="74">
        <f>F19+1.5</f>
        <v>61.5</v>
      </c>
      <c r="H19" s="73"/>
      <c r="I19" s="68"/>
      <c r="J19" s="82" t="s">
        <v>147</v>
      </c>
      <c r="K19" s="82" t="s">
        <v>146</v>
      </c>
      <c r="L19" s="82" t="s">
        <v>173</v>
      </c>
      <c r="M19" s="82" t="s">
        <v>173</v>
      </c>
      <c r="N19" s="82" t="s">
        <v>170</v>
      </c>
      <c r="O19" s="82" t="s">
        <v>170</v>
      </c>
      <c r="P19" s="68"/>
    </row>
    <row r="20" s="65" customFormat="1" ht="23" customHeight="1" spans="1:16">
      <c r="A20" s="72" t="s">
        <v>181</v>
      </c>
      <c r="B20" s="74">
        <f>C20-1</f>
        <v>54</v>
      </c>
      <c r="C20" s="74">
        <f t="shared" si="11"/>
        <v>55</v>
      </c>
      <c r="D20" s="74">
        <v>56</v>
      </c>
      <c r="E20" s="74">
        <f>D20+1</f>
        <v>57</v>
      </c>
      <c r="F20" s="74">
        <f t="shared" si="12"/>
        <v>58</v>
      </c>
      <c r="G20" s="74">
        <f>F20+1.5</f>
        <v>59.5</v>
      </c>
      <c r="H20" s="73"/>
      <c r="I20" s="68"/>
      <c r="J20" s="82" t="s">
        <v>165</v>
      </c>
      <c r="K20" s="82" t="s">
        <v>166</v>
      </c>
      <c r="L20" s="82" t="s">
        <v>146</v>
      </c>
      <c r="M20" s="82" t="s">
        <v>156</v>
      </c>
      <c r="N20" s="82" t="s">
        <v>146</v>
      </c>
      <c r="O20" s="82" t="s">
        <v>167</v>
      </c>
      <c r="P20" s="68"/>
    </row>
    <row r="21" s="65" customFormat="1" ht="19" customHeight="1" spans="1:16">
      <c r="A21" s="72" t="s">
        <v>182</v>
      </c>
      <c r="B21" s="74">
        <f>C21-0.5</f>
        <v>35.5</v>
      </c>
      <c r="C21" s="74">
        <f t="shared" ref="C21:C24" si="13">D21-0.5</f>
        <v>36</v>
      </c>
      <c r="D21" s="74">
        <v>36.5</v>
      </c>
      <c r="E21" s="74">
        <f t="shared" ref="E21:G21" si="14">D21+0.5</f>
        <v>37</v>
      </c>
      <c r="F21" s="74">
        <f t="shared" si="14"/>
        <v>37.5</v>
      </c>
      <c r="G21" s="74">
        <f t="shared" si="14"/>
        <v>38</v>
      </c>
      <c r="H21" s="73"/>
      <c r="I21" s="83"/>
      <c r="J21" s="82" t="s">
        <v>178</v>
      </c>
      <c r="K21" s="82" t="s">
        <v>170</v>
      </c>
      <c r="L21" s="82" t="s">
        <v>170</v>
      </c>
      <c r="M21" s="82" t="s">
        <v>170</v>
      </c>
      <c r="N21" s="82" t="s">
        <v>169</v>
      </c>
      <c r="O21" s="82" t="s">
        <v>145</v>
      </c>
      <c r="P21" s="84"/>
    </row>
    <row r="22" s="65" customFormat="1" ht="19" customHeight="1" spans="1:16">
      <c r="A22" s="72" t="s">
        <v>183</v>
      </c>
      <c r="B22" s="74">
        <f>C22-0.5</f>
        <v>26.5</v>
      </c>
      <c r="C22" s="74">
        <f t="shared" si="13"/>
        <v>27</v>
      </c>
      <c r="D22" s="74">
        <v>27.5</v>
      </c>
      <c r="E22" s="76">
        <f>D22+0.5</f>
        <v>28</v>
      </c>
      <c r="F22" s="74">
        <f>E22+0.5</f>
        <v>28.5</v>
      </c>
      <c r="G22" s="74">
        <f>F22+0.75</f>
        <v>29.25</v>
      </c>
      <c r="H22" s="73"/>
      <c r="I22" s="83"/>
      <c r="J22" s="82" t="s">
        <v>147</v>
      </c>
      <c r="K22" s="82" t="s">
        <v>146</v>
      </c>
      <c r="L22" s="82" t="s">
        <v>172</v>
      </c>
      <c r="M22" s="82" t="s">
        <v>173</v>
      </c>
      <c r="N22" s="82" t="s">
        <v>170</v>
      </c>
      <c r="O22" s="82" t="s">
        <v>170</v>
      </c>
      <c r="P22" s="84"/>
    </row>
    <row r="23" s="65" customFormat="1" ht="19" customHeight="1" spans="1:16">
      <c r="A23" s="72" t="s">
        <v>184</v>
      </c>
      <c r="B23" s="74">
        <f t="shared" ref="B23:B25" si="15">C23</f>
        <v>18</v>
      </c>
      <c r="C23" s="74">
        <f t="shared" si="11"/>
        <v>18</v>
      </c>
      <c r="D23" s="74">
        <v>19</v>
      </c>
      <c r="E23" s="74">
        <f t="shared" ref="E23:E25" si="16">D23</f>
        <v>19</v>
      </c>
      <c r="F23" s="74">
        <f>E23+1.5</f>
        <v>20.5</v>
      </c>
      <c r="G23" s="74">
        <f t="shared" ref="G23:G25" si="17">F23</f>
        <v>20.5</v>
      </c>
      <c r="H23" s="73"/>
      <c r="I23" s="83"/>
      <c r="J23" s="82" t="s">
        <v>165</v>
      </c>
      <c r="K23" s="82" t="s">
        <v>166</v>
      </c>
      <c r="L23" s="82" t="s">
        <v>146</v>
      </c>
      <c r="M23" s="82" t="s">
        <v>156</v>
      </c>
      <c r="N23" s="82" t="s">
        <v>146</v>
      </c>
      <c r="O23" s="82" t="s">
        <v>167</v>
      </c>
      <c r="P23" s="84"/>
    </row>
    <row r="24" s="65" customFormat="1" ht="19" customHeight="1" spans="1:16">
      <c r="A24" s="72" t="s">
        <v>185</v>
      </c>
      <c r="B24" s="74">
        <f t="shared" si="15"/>
        <v>19.5</v>
      </c>
      <c r="C24" s="74">
        <f t="shared" si="13"/>
        <v>19.5</v>
      </c>
      <c r="D24" s="74">
        <v>20</v>
      </c>
      <c r="E24" s="74">
        <f t="shared" si="16"/>
        <v>20</v>
      </c>
      <c r="F24" s="74">
        <f t="shared" si="12"/>
        <v>21</v>
      </c>
      <c r="G24" s="74">
        <f t="shared" si="17"/>
        <v>21</v>
      </c>
      <c r="H24" s="73"/>
      <c r="I24" s="83"/>
      <c r="J24" s="82" t="s">
        <v>165</v>
      </c>
      <c r="K24" s="82" t="s">
        <v>166</v>
      </c>
      <c r="L24" s="82" t="s">
        <v>146</v>
      </c>
      <c r="M24" s="82" t="s">
        <v>156</v>
      </c>
      <c r="N24" s="82" t="s">
        <v>146</v>
      </c>
      <c r="O24" s="82" t="s">
        <v>167</v>
      </c>
      <c r="P24" s="68"/>
    </row>
    <row r="25" s="65" customFormat="1" ht="19" customHeight="1" spans="1:16">
      <c r="A25" s="72" t="s">
        <v>186</v>
      </c>
      <c r="B25" s="74">
        <f t="shared" si="15"/>
        <v>14</v>
      </c>
      <c r="C25" s="74">
        <f>D25-1</f>
        <v>14</v>
      </c>
      <c r="D25" s="74">
        <v>15</v>
      </c>
      <c r="E25" s="74">
        <f t="shared" si="16"/>
        <v>15</v>
      </c>
      <c r="F25" s="74">
        <f t="shared" si="12"/>
        <v>16</v>
      </c>
      <c r="G25" s="74">
        <f t="shared" si="17"/>
        <v>16</v>
      </c>
      <c r="H25" s="73"/>
      <c r="I25" s="83"/>
      <c r="J25" s="82" t="s">
        <v>173</v>
      </c>
      <c r="K25" s="82" t="s">
        <v>170</v>
      </c>
      <c r="L25" s="82" t="s">
        <v>170</v>
      </c>
      <c r="M25" s="82" t="s">
        <v>170</v>
      </c>
      <c r="N25" s="82" t="s">
        <v>170</v>
      </c>
      <c r="O25" s="82" t="s">
        <v>170</v>
      </c>
      <c r="P25" s="84"/>
    </row>
    <row r="26" s="65" customFormat="1" ht="19" customHeight="1" spans="1:16">
      <c r="A26" s="77"/>
      <c r="B26" s="73"/>
      <c r="C26" s="73"/>
      <c r="D26" s="73"/>
      <c r="E26" s="73"/>
      <c r="F26" s="73"/>
      <c r="G26" s="73"/>
      <c r="H26" s="73"/>
      <c r="I26" s="83"/>
      <c r="J26" s="80"/>
      <c r="K26" s="80"/>
      <c r="L26" s="80"/>
      <c r="M26" s="80"/>
      <c r="N26" s="80"/>
      <c r="O26" s="80"/>
      <c r="P26" s="84"/>
    </row>
    <row r="27" s="64" customFormat="1" ht="47" customHeight="1" spans="1:15">
      <c r="A27" s="78"/>
      <c r="B27" s="78"/>
      <c r="C27" s="78"/>
      <c r="D27" s="78"/>
      <c r="E27" s="78"/>
      <c r="F27" s="78"/>
      <c r="G27" s="78"/>
      <c r="H27" s="78"/>
      <c r="I27" s="78"/>
      <c r="J27" s="64" t="s">
        <v>187</v>
      </c>
      <c r="K27" s="85">
        <v>45831</v>
      </c>
      <c r="L27" s="64" t="s">
        <v>188</v>
      </c>
      <c r="M27" s="64" t="s">
        <v>126</v>
      </c>
      <c r="N27" s="64" t="s">
        <v>189</v>
      </c>
      <c r="O27" s="64" t="s">
        <v>129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6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J17" sqref="J17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267</v>
      </c>
      <c r="B2" s="7" t="s">
        <v>268</v>
      </c>
      <c r="C2" s="7" t="s">
        <v>269</v>
      </c>
      <c r="D2" s="7" t="s">
        <v>270</v>
      </c>
      <c r="E2" s="7" t="s">
        <v>271</v>
      </c>
      <c r="F2" s="7" t="s">
        <v>272</v>
      </c>
      <c r="G2" s="7" t="s">
        <v>273</v>
      </c>
      <c r="H2" s="7" t="s">
        <v>274</v>
      </c>
      <c r="I2" s="6" t="s">
        <v>275</v>
      </c>
      <c r="J2" s="6" t="s">
        <v>276</v>
      </c>
      <c r="K2" s="6" t="s">
        <v>277</v>
      </c>
      <c r="L2" s="6" t="s">
        <v>278</v>
      </c>
      <c r="M2" s="6" t="s">
        <v>279</v>
      </c>
      <c r="N2" s="7" t="s">
        <v>280</v>
      </c>
      <c r="O2" s="7" t="s">
        <v>281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282</v>
      </c>
      <c r="J3" s="6" t="s">
        <v>282</v>
      </c>
      <c r="K3" s="6" t="s">
        <v>282</v>
      </c>
      <c r="L3" s="6" t="s">
        <v>282</v>
      </c>
      <c r="M3" s="6" t="s">
        <v>282</v>
      </c>
      <c r="N3" s="9"/>
      <c r="O3" s="9"/>
    </row>
    <row r="4" s="2" customFormat="1" ht="18" customHeight="1" spans="1:15">
      <c r="A4" s="29">
        <v>1</v>
      </c>
      <c r="B4" s="32" t="s">
        <v>283</v>
      </c>
      <c r="C4" s="33" t="s">
        <v>284</v>
      </c>
      <c r="D4" s="12" t="s">
        <v>103</v>
      </c>
      <c r="E4" s="13" t="s">
        <v>47</v>
      </c>
      <c r="F4" s="11" t="s">
        <v>285</v>
      </c>
      <c r="G4" s="62" t="s">
        <v>80</v>
      </c>
      <c r="H4" s="63"/>
      <c r="I4" s="29">
        <v>1</v>
      </c>
      <c r="J4" s="29"/>
      <c r="K4" s="29">
        <v>1</v>
      </c>
      <c r="L4" s="29"/>
      <c r="M4" s="29">
        <v>1</v>
      </c>
      <c r="N4" s="63">
        <f>SUM(I4:M4)</f>
        <v>3</v>
      </c>
      <c r="O4" s="63"/>
    </row>
    <row r="5" s="2" customFormat="1" ht="18" customHeight="1" spans="1:15">
      <c r="A5" s="29">
        <v>2</v>
      </c>
      <c r="B5" s="32" t="s">
        <v>286</v>
      </c>
      <c r="C5" s="33" t="s">
        <v>284</v>
      </c>
      <c r="D5" s="12" t="s">
        <v>102</v>
      </c>
      <c r="E5" s="13" t="s">
        <v>47</v>
      </c>
      <c r="F5" s="11" t="s">
        <v>285</v>
      </c>
      <c r="G5" s="62" t="s">
        <v>80</v>
      </c>
      <c r="H5" s="63"/>
      <c r="I5" s="29"/>
      <c r="J5" s="29">
        <v>1</v>
      </c>
      <c r="K5" s="29"/>
      <c r="L5" s="29">
        <v>1</v>
      </c>
      <c r="M5" s="29">
        <v>1</v>
      </c>
      <c r="N5" s="63">
        <f>SUM(I5:M5)</f>
        <v>3</v>
      </c>
      <c r="O5" s="63"/>
    </row>
    <row r="6" s="2" customFormat="1" ht="18" customHeight="1" spans="1:15">
      <c r="A6" s="29"/>
      <c r="B6" s="32"/>
      <c r="C6" s="33"/>
      <c r="D6" s="12"/>
      <c r="E6" s="13"/>
      <c r="F6" s="11"/>
      <c r="G6" s="62"/>
      <c r="H6" s="63"/>
      <c r="I6" s="29"/>
      <c r="J6" s="29"/>
      <c r="K6" s="29"/>
      <c r="L6" s="29"/>
      <c r="M6" s="29"/>
      <c r="N6" s="63"/>
      <c r="O6" s="63"/>
    </row>
    <row r="7" s="2" customFormat="1" ht="18" customHeight="1" spans="1:15">
      <c r="A7" s="29"/>
      <c r="B7" s="32"/>
      <c r="C7" s="33"/>
      <c r="D7" s="12"/>
      <c r="E7" s="13"/>
      <c r="F7" s="11"/>
      <c r="G7" s="62"/>
      <c r="H7" s="63"/>
      <c r="I7" s="29"/>
      <c r="J7" s="29"/>
      <c r="K7" s="29"/>
      <c r="L7" s="29"/>
      <c r="M7" s="29"/>
      <c r="N7" s="63"/>
      <c r="O7" s="63"/>
    </row>
    <row r="8" s="2" customFormat="1" ht="18" customHeight="1" spans="1:15">
      <c r="A8" s="29"/>
      <c r="B8" s="32"/>
      <c r="C8" s="33"/>
      <c r="D8" s="12"/>
      <c r="E8" s="13"/>
      <c r="F8" s="11"/>
      <c r="G8" s="62"/>
      <c r="H8" s="63"/>
      <c r="I8" s="29"/>
      <c r="J8" s="29"/>
      <c r="K8" s="29"/>
      <c r="L8" s="29"/>
      <c r="M8" s="29"/>
      <c r="N8" s="63"/>
      <c r="O8" s="63"/>
    </row>
    <row r="9" s="2" customFormat="1" ht="18" customHeight="1" spans="1:15">
      <c r="A9" s="29"/>
      <c r="B9" s="13"/>
      <c r="C9" s="33"/>
      <c r="D9" s="12"/>
      <c r="E9" s="13"/>
      <c r="F9" s="11"/>
      <c r="G9" s="62"/>
      <c r="H9" s="63"/>
      <c r="I9" s="29"/>
      <c r="J9" s="29"/>
      <c r="K9" s="29"/>
      <c r="L9" s="29"/>
      <c r="M9" s="29"/>
      <c r="N9" s="63"/>
      <c r="O9" s="63"/>
    </row>
    <row r="10" s="1" customFormat="1" ht="14.25" customHeight="1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="4" customFormat="1" ht="29.25" customHeight="1" spans="1:15">
      <c r="A11" s="19" t="s">
        <v>287</v>
      </c>
      <c r="B11" s="20"/>
      <c r="C11" s="20"/>
      <c r="D11" s="21"/>
      <c r="E11" s="22"/>
      <c r="F11" s="40"/>
      <c r="G11" s="40"/>
      <c r="H11" s="40"/>
      <c r="I11" s="35"/>
      <c r="J11" s="19" t="s">
        <v>288</v>
      </c>
      <c r="K11" s="20"/>
      <c r="L11" s="20"/>
      <c r="M11" s="21"/>
      <c r="N11" s="20"/>
      <c r="O11" s="28"/>
    </row>
    <row r="12" s="1" customFormat="1" ht="72.95" customHeight="1" spans="1:15">
      <c r="A12" s="23" t="s">
        <v>289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2025-06-23T04:08:10Z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