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 tabRatio="892" firstSheet="1" activeTab="2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  <sheet name="Sheet1" sheetId="19" r:id="rId15"/>
  </sheets>
  <definedNames>
    <definedName name="_xlnm.Print_Area" localSheetId="2">首期!$A$1:$K$53</definedName>
    <definedName name="_xlnm.Print_Area" localSheetId="4">中期!$A$1:$K$52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<sst xmlns="http://schemas.openxmlformats.org/spreadsheetml/2006/main" count="1306" uniqueCount="387">
  <si>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</si>
  <si>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</si>
  <si>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</si>
  <si>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</si>
  <si>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</si>
  <si>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</si>
  <si>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</si>
  <si>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</si>
  <si>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</si>
  <si>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</si>
  <si>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</si>
  <si>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</si>
  <si>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</si>
  <si>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</si>
  <si>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</si>
  <si>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</si>
  <si>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</si>
  <si>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</si>
  <si>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</si>
  <si>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</si>
  <si>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</si>
  <si>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</si>
  <si>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</si>
  <si>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</si>
  <si>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</si>
  <si>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</si>
  <si>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</si>
  <si>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</si>
  <si>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</si>
  <si>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</si>
  <si>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</si>
  <si>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</si>
  <si>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</si>
  <si>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</si>
  <si>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</si>
  <si>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</si>
  <si>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</si>
  <si>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</si>
  <si>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</si>
  <si>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</si>
  <si>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北京铜牛</t>
  </si>
  <si>
    <t>生产工厂</t>
  </si>
  <si>
    <t>丹东雅宁</t>
  </si>
  <si>
    <t>订单基础信息</t>
  </si>
  <si>
    <t>生产•出货进度</t>
  </si>
  <si>
    <t>指示•确认资料</t>
  </si>
  <si>
    <t>款号</t>
  </si>
  <si>
    <t>TAWWAN91285</t>
  </si>
  <si>
    <t>合同交期</t>
  </si>
  <si>
    <t>产前确认样</t>
  </si>
  <si>
    <t>有</t>
  </si>
  <si>
    <t>无</t>
  </si>
  <si>
    <t>品名</t>
  </si>
  <si>
    <t>男套绒冲锋衣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</si>
  <si>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</si>
  <si>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</si>
  <si>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</si>
  <si>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</si>
  <si>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</si>
  <si>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</si>
  <si>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</si>
  <si>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</si>
  <si>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</si>
  <si>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CGDD25052600026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</si>
  <si>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</si>
  <si>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</si>
  <si>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</si>
  <si>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</si>
  <si>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</si>
  <si>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</si>
  <si>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</si>
  <si>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</si>
  <si>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</si>
  <si>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</si>
  <si>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</si>
  <si>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</si>
  <si>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</si>
  <si>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</si>
  <si>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</si>
  <si>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</si>
  <si>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</si>
  <si>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</si>
  <si>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</si>
  <si>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</si>
  <si>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</si>
  <si>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</si>
  <si>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</si>
  <si>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</si>
  <si>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</si>
  <si>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</si>
  <si>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</si>
  <si>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</si>
  <si>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</si>
  <si>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</si>
  <si>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</si>
  <si>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</si>
  <si>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</si>
  <si>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</si>
  <si>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</si>
  <si>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</si>
  <si>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</si>
  <si>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云杉橘\黑色</t>
  </si>
  <si>
    <t>山影灰\黑色</t>
  </si>
  <si>
    <t>松绿\黑色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</si>
  <si>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</si>
  <si>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松绿\黑色：L#5件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</si>
  <si>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</si>
  <si>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</si>
  <si>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</si>
  <si>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</si>
  <si>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</si>
  <si>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1。清理干净内外线毛，脏污，油渍，划粉印，烫痕，</t>
  </si>
  <si>
    <t>2。压双面胶部位注意不要褶皱不平，起泡</t>
  </si>
  <si>
    <t>3。注意后领窝要平服</t>
  </si>
  <si>
    <t>4。保证规格洗前洗后在误差范围内</t>
  </si>
  <si>
    <t>5。修笼腋下皱多</t>
  </si>
  <si>
    <t>产前样提出问题已改进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</si>
  <si>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</si>
  <si>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</si>
  <si>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</si>
  <si>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</si>
  <si>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</si>
  <si>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</si>
  <si>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</si>
  <si>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品控部</t>
  </si>
  <si>
    <t>检验担当</t>
  </si>
  <si>
    <t>周苑</t>
  </si>
  <si>
    <t>查验时间</t>
  </si>
  <si>
    <t>工厂负责人</t>
  </si>
  <si>
    <t>吴爽</t>
  </si>
  <si>
    <t>【整改结果】</t>
  </si>
  <si>
    <t>复核时间</t>
  </si>
  <si>
    <t>QC规格测量表</t>
  </si>
  <si>
    <t>产品代码：</t>
  </si>
  <si>
    <t xml:space="preserve"> 男套绒冲锋衣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</si>
  <si>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</si>
  <si>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</si>
  <si>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</si>
  <si>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</si>
  <si>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</si>
  <si>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</si>
  <si>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</si>
  <si>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</si>
  <si>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</si>
  <si>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洗前\洗后</t>
  </si>
  <si>
    <t>后中长</t>
  </si>
  <si>
    <t>+0.3/0</t>
  </si>
  <si>
    <t>0/0</t>
  </si>
  <si>
    <t>+0.2/0</t>
  </si>
  <si>
    <t>0.3+/0</t>
  </si>
  <si>
    <t>前中长</t>
  </si>
  <si>
    <t>+0.3/0.3</t>
  </si>
  <si>
    <t>+0.4/+0.2</t>
  </si>
  <si>
    <t>+0.4/0</t>
  </si>
  <si>
    <t>内主项</t>
  </si>
  <si>
    <t>0.5/0</t>
  </si>
  <si>
    <t>胸围</t>
  </si>
  <si>
    <t>0/-0.5</t>
  </si>
  <si>
    <t>腰围</t>
  </si>
  <si>
    <t>下摆</t>
  </si>
  <si>
    <t>-0.3/-0.4</t>
  </si>
  <si>
    <t>-0.6/-0.8</t>
  </si>
  <si>
    <t>-0.8/-0.9</t>
  </si>
  <si>
    <t>-0.8/-1</t>
  </si>
  <si>
    <t>-0.8/-0.8</t>
  </si>
  <si>
    <t>总肩宽</t>
  </si>
  <si>
    <t>0/-0.1</t>
  </si>
  <si>
    <t>-0.2/-0.2</t>
  </si>
  <si>
    <t>0/-0.3</t>
  </si>
  <si>
    <t>肩点袖长</t>
  </si>
  <si>
    <t>+0.2/+0.2</t>
  </si>
  <si>
    <t>+0.3/+0.3</t>
  </si>
  <si>
    <t>袖肥</t>
  </si>
  <si>
    <t>袖肘</t>
  </si>
  <si>
    <t>袖口 拉量</t>
  </si>
  <si>
    <t>下领围</t>
  </si>
  <si>
    <t>前领高</t>
  </si>
  <si>
    <t>+0.4/+0.3</t>
  </si>
  <si>
    <t>+0.2/+0.3</t>
  </si>
  <si>
    <t>+0.5/+0.4</t>
  </si>
  <si>
    <t>+0.4/+0</t>
  </si>
  <si>
    <t>帽高　</t>
  </si>
  <si>
    <t>帽宽</t>
  </si>
  <si>
    <t>插手袋长</t>
  </si>
  <si>
    <t>胸袋长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</si>
  <si>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</si>
  <si>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</si>
  <si>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</si>
  <si>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</si>
  <si>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</si>
  <si>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</si>
  <si>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</si>
  <si>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</si>
  <si>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</si>
  <si>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</si>
  <si>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无异常</t>
  </si>
  <si>
    <t>【附属资料确认】</t>
  </si>
  <si>
    <t>【检验明细】：检验明细（要求齐色、齐号至少10件检查）</t>
  </si>
  <si>
    <t>云杉橘\黑色： 15#21#27#33#34#40#各5件</t>
  </si>
  <si>
    <t>山影灰\黑色： 11#19#20#26#30#37#42#各5件</t>
  </si>
  <si>
    <t>松绿\黑色： 13#19#22#26#29#33#34#各5件</t>
  </si>
  <si>
    <t>【耐水洗测试】：耐洗水测试明细（要求齐色、齐号）</t>
  </si>
  <si>
    <t>说明：无异常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</si>
  <si>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</si>
  <si>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1，清理干净脏污，线毛，</t>
  </si>
  <si>
    <t>2，压胶要平整，不能有褶皱。</t>
  </si>
  <si>
    <t>初期问题点已改进</t>
  </si>
  <si>
    <t>【整改的严重缺陷及整改复核时间】</t>
  </si>
  <si>
    <t>品控</t>
  </si>
  <si>
    <t>+0.3/0.4</t>
  </si>
  <si>
    <t>0/0.2</t>
  </si>
  <si>
    <t>-0.5/-0.6</t>
  </si>
  <si>
    <t>-0.6/-0.7</t>
  </si>
  <si>
    <t>+0.3/+0.4</t>
  </si>
  <si>
    <t>0/+0.3</t>
  </si>
  <si>
    <t>QC出货报告书</t>
  </si>
  <si>
    <t>产品名称</t>
  </si>
  <si>
    <t>合同日期</t>
  </si>
  <si>
    <t>检验资料确认</t>
  </si>
  <si>
    <t>交货形式</t>
  </si>
  <si>
    <t>非直发</t>
  </si>
  <si>
    <t>面料第三方合格报告</t>
  </si>
  <si>
    <t>验货次数</t>
  </si>
  <si>
    <t>俄罗斯S</t>
  </si>
  <si>
    <t>盛源仓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</si>
  <si>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</si>
  <si>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</si>
  <si>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</si>
  <si>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</si>
  <si>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</si>
  <si>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</si>
  <si>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</si>
  <si>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</si>
  <si>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</si>
  <si>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</si>
  <si>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</si>
  <si>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采购凭证编号：CGDD25052600026  5040件  抽验500件</t>
  </si>
  <si>
    <t>中期检验重大改善项目</t>
  </si>
  <si>
    <t>改善结果</t>
  </si>
  <si>
    <t>已改善</t>
  </si>
  <si>
    <t>全色耐洗水测试</t>
  </si>
  <si>
    <t>洗后结果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</si>
  <si>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</si>
  <si>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</si>
  <si>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</si>
  <si>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</si>
  <si>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</si>
  <si>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</si>
  <si>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</si>
  <si>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</si>
  <si>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</si>
  <si>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云杉橘\黑色：379#39#183#237#153#341#132#149#287#379#211#39#111#210#</t>
  </si>
  <si>
    <t>山影灰\黑色：271#357#306#257#430#308#303#261#439#153#347#444#</t>
  </si>
  <si>
    <t>松绿\黑色： 459#457#465#42#486#466#460#485#95#92#500#</t>
  </si>
  <si>
    <t>情况说明：</t>
  </si>
  <si>
    <t xml:space="preserve">【问题点描述】  </t>
  </si>
  <si>
    <t>1，有少量线毛</t>
  </si>
  <si>
    <t>中期的问题点已改进，返修已修复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</si>
  <si>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</si>
  <si>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</si>
  <si>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</si>
  <si>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</si>
  <si>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</si>
  <si>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</si>
  <si>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</si>
  <si>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抽验未超标，同意出货。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</si>
  <si>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</si>
  <si>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</si>
  <si>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</si>
  <si>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</si>
  <si>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</si>
  <si>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</si>
  <si>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</si>
  <si>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</si>
  <si>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</si>
  <si>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</si>
  <si>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</si>
  <si>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色差</t>
  </si>
  <si>
    <t>色点</t>
  </si>
  <si>
    <t>色杠</t>
  </si>
  <si>
    <t>折痕</t>
  </si>
  <si>
    <t>合计数量</t>
  </si>
  <si>
    <t>备注</t>
  </si>
  <si>
    <t>数量</t>
  </si>
  <si>
    <t>9/16</t>
  </si>
  <si>
    <t>FW11922</t>
  </si>
  <si>
    <t>云杉橘</t>
  </si>
  <si>
    <t>山东恒利</t>
  </si>
  <si>
    <t>5/7</t>
  </si>
  <si>
    <t>山影灰</t>
  </si>
  <si>
    <t>7/12</t>
  </si>
  <si>
    <t>松绿</t>
  </si>
  <si>
    <t>6/9</t>
  </si>
  <si>
    <t>黑色</t>
  </si>
  <si>
    <t>制表时间：2025/5/23</t>
  </si>
  <si>
    <t>测试人签名：吴爽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</si>
  <si>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</si>
  <si>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</si>
  <si>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</si>
  <si>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</si>
  <si>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</si>
  <si>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</si>
  <si>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</si>
  <si>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</si>
  <si>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</si>
  <si>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6/7</t>
  </si>
  <si>
    <t>9/13</t>
  </si>
  <si>
    <t>5/8</t>
  </si>
  <si>
    <t>4/7</t>
  </si>
  <si>
    <t>制表时间：2025/5/17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</si>
  <si>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</si>
  <si>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</si>
  <si>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</si>
  <si>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</si>
  <si>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</si>
  <si>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</si>
  <si>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</si>
  <si>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</si>
  <si>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</si>
  <si>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</si>
  <si>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外件</t>
  </si>
  <si>
    <t>FW12164</t>
  </si>
  <si>
    <t>70D考杜拉格子布2L PROX2-TPE</t>
  </si>
  <si>
    <t>石狮经纬</t>
  </si>
  <si>
    <t>KE00121</t>
  </si>
  <si>
    <t>5#尼龙双开尾反装防水雾面，</t>
  </si>
  <si>
    <t>KE</t>
  </si>
  <si>
    <t>FK00510</t>
  </si>
  <si>
    <t>超细天鹅绒</t>
  </si>
  <si>
    <t>新颜</t>
  </si>
  <si>
    <t>ZD00014</t>
  </si>
  <si>
    <t>定卡织带</t>
  </si>
  <si>
    <t>上海锦湾</t>
  </si>
  <si>
    <t>XJ00002</t>
  </si>
  <si>
    <t>橡筋绳</t>
  </si>
  <si>
    <t>3/8</t>
  </si>
  <si>
    <t>9/11</t>
  </si>
  <si>
    <t>内件</t>
  </si>
  <si>
    <t>泉州海天</t>
  </si>
  <si>
    <t>FK09290</t>
  </si>
  <si>
    <t>FW00020</t>
  </si>
  <si>
    <t>G09FW0440/探路者logo210T</t>
  </si>
  <si>
    <t>台华高新</t>
  </si>
  <si>
    <t>YK00032</t>
  </si>
  <si>
    <t>5#树脂开尾，DU拉头，含注塑上止</t>
  </si>
  <si>
    <t>YK</t>
  </si>
  <si>
    <t>制表时间：2025/5/20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</si>
  <si>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</si>
  <si>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</si>
  <si>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</si>
  <si>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</si>
  <si>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</si>
  <si>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</si>
  <si>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</si>
  <si>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4/8</t>
  </si>
  <si>
    <t>7m/0.45mpa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</si>
  <si>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</si>
  <si>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6/8</t>
  </si>
  <si>
    <t>ok</t>
  </si>
  <si>
    <t>8/12</t>
  </si>
  <si>
    <r>
      <rPr>
        <sz val="11"/>
        <color theme="1"/>
        <rFont val="宋体"/>
        <charset val="134"/>
        <scheme val="minor"/>
      </rPr>
      <t>o</t>
    </r>
    <r>
      <rPr>
        <sz val="11"/>
        <color theme="1"/>
        <rFont val="宋体"/>
        <charset val="134"/>
        <scheme val="minor"/>
      </rPr>
      <t>k</t>
    </r>
  </si>
  <si>
    <t>7/9</t>
  </si>
  <si>
    <t>制表时间：2025/5/19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</si>
  <si>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</si>
  <si>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</si>
  <si>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</si>
  <si>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</si>
  <si>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</si>
  <si>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</si>
  <si>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物料工艺4</t>
  </si>
  <si>
    <t>洗测3次</t>
  </si>
  <si>
    <t>8/11</t>
  </si>
  <si>
    <t>所有缝份</t>
  </si>
  <si>
    <t>胶条</t>
  </si>
  <si>
    <t>绣花</t>
  </si>
  <si>
    <t>印花</t>
  </si>
  <si>
    <t>装饰胶</t>
  </si>
  <si>
    <t>洗测2次</t>
  </si>
  <si>
    <t>洗测4次</t>
  </si>
  <si>
    <t>7/10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</si>
  <si>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</si>
  <si>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</si>
  <si>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</si>
  <si>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</si>
  <si>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</si>
  <si>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弹力绳（0.25）:G14FWXJ002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</si>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</sst>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€-2]* #,##0.00_ ;_ [$€-2]* \-#,##0.00_ ;_ [$€-2]* &quot;-&quot;??_ "/>
    <numFmt numFmtId="177" formatCode="0.0%"/>
    <numFmt numFmtId="178" formatCode="yyyy/m/d;@"/>
  </numFmts>
  <fonts count="64"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8"/>
      <name val="微软雅黑"/>
      <charset val="134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  <scheme val="major"/>
    </font>
    <font>
      <b/>
      <sz val="11"/>
      <name val="宋体"/>
      <charset val="134"/>
    </font>
    <font>
      <sz val="12"/>
      <name val="华文楷体"/>
      <charset val="134"/>
    </font>
    <font>
      <b/>
      <sz val="12"/>
      <name val="华文细黑"/>
      <charset val="134"/>
    </font>
    <font>
      <sz val="11"/>
      <name val="华文细黑"/>
      <charset val="134"/>
    </font>
    <font>
      <b/>
      <sz val="12"/>
      <name val="华文楷体"/>
      <charset val="134"/>
    </font>
    <font>
      <sz val="12"/>
      <name val="华文细黑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ajor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FF0000"/>
      <name val="宋体"/>
      <charset val="0"/>
      <scheme val="minor"/>
    </font>
    <font>
      <sz val="11"/>
      <color rgb="FFFF0000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新細明體"/>
      <charset val="134"/>
    </font>
    <font>
      <sz val="11"/>
      <color rgb="FF000000"/>
      <name val="等线"/>
      <charset val="134"/>
    </font>
  </fonts>
  <fills count="34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" fillId="6" borderId="67" applyNumberFormat="0" applyFont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68" applyNumberFormat="0" applyFill="0" applyAlignment="0" applyProtection="0">
      <alignment vertical="center"/>
    </xf>
    <xf numFmtId="0" fontId="48" fillId="0" borderId="68" applyNumberFormat="0" applyFill="0" applyAlignment="0" applyProtection="0">
      <alignment vertical="center"/>
    </xf>
    <xf numFmtId="0" fontId="49" fillId="0" borderId="69" applyNumberFormat="0" applyFill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7" borderId="70" applyNumberFormat="0" applyAlignment="0" applyProtection="0">
      <alignment vertical="center"/>
    </xf>
    <xf numFmtId="0" fontId="51" fillId="8" borderId="71" applyNumberFormat="0" applyAlignment="0" applyProtection="0">
      <alignment vertical="center"/>
    </xf>
    <xf numFmtId="0" fontId="52" fillId="8" borderId="70" applyNumberFormat="0" applyAlignment="0" applyProtection="0">
      <alignment vertical="center"/>
    </xf>
    <xf numFmtId="0" fontId="53" fillId="9" borderId="72" applyNumberFormat="0" applyAlignment="0" applyProtection="0">
      <alignment vertical="center"/>
    </xf>
    <xf numFmtId="0" fontId="54" fillId="0" borderId="73" applyNumberFormat="0" applyFill="0" applyAlignment="0" applyProtection="0">
      <alignment vertical="center"/>
    </xf>
    <xf numFmtId="0" fontId="55" fillId="0" borderId="74" applyNumberFormat="0" applyFill="0" applyAlignment="0" applyProtection="0">
      <alignment vertical="center"/>
    </xf>
    <xf numFmtId="0" fontId="56" fillId="10" borderId="0" applyNumberFormat="0" applyBorder="0" applyAlignment="0" applyProtection="0">
      <alignment vertical="center"/>
    </xf>
    <xf numFmtId="0" fontId="57" fillId="11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9" fillId="13" borderId="0" applyNumberFormat="0" applyBorder="0" applyAlignment="0" applyProtection="0">
      <alignment vertical="center"/>
    </xf>
    <xf numFmtId="0" fontId="60" fillId="14" borderId="0" applyNumberFormat="0" applyBorder="0" applyAlignment="0" applyProtection="0">
      <alignment vertical="center"/>
    </xf>
    <xf numFmtId="0" fontId="60" fillId="4" borderId="0" applyNumberFormat="0" applyBorder="0" applyAlignment="0" applyProtection="0">
      <alignment vertical="center"/>
    </xf>
    <xf numFmtId="0" fontId="59" fillId="15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60" fillId="17" borderId="0" applyNumberFormat="0" applyBorder="0" applyAlignment="0" applyProtection="0">
      <alignment vertical="center"/>
    </xf>
    <xf numFmtId="0" fontId="60" fillId="18" borderId="0" applyNumberFormat="0" applyBorder="0" applyAlignment="0" applyProtection="0">
      <alignment vertical="center"/>
    </xf>
    <xf numFmtId="0" fontId="59" fillId="19" borderId="0" applyNumberFormat="0" applyBorder="0" applyAlignment="0" applyProtection="0">
      <alignment vertical="center"/>
    </xf>
    <xf numFmtId="0" fontId="59" fillId="2" borderId="0" applyNumberFormat="0" applyBorder="0" applyAlignment="0" applyProtection="0">
      <alignment vertical="center"/>
    </xf>
    <xf numFmtId="0" fontId="60" fillId="20" borderId="0" applyNumberFormat="0" applyBorder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59" fillId="23" borderId="0" applyNumberFormat="0" applyBorder="0" applyAlignment="0" applyProtection="0">
      <alignment vertical="center"/>
    </xf>
    <xf numFmtId="0" fontId="60" fillId="24" borderId="0" applyNumberFormat="0" applyBorder="0" applyAlignment="0" applyProtection="0">
      <alignment vertical="center"/>
    </xf>
    <xf numFmtId="0" fontId="60" fillId="25" borderId="0" applyNumberFormat="0" applyBorder="0" applyAlignment="0" applyProtection="0">
      <alignment vertical="center"/>
    </xf>
    <xf numFmtId="0" fontId="59" fillId="26" borderId="0" applyNumberFormat="0" applyBorder="0" applyAlignment="0" applyProtection="0">
      <alignment vertical="center"/>
    </xf>
    <xf numFmtId="0" fontId="59" fillId="27" borderId="0" applyNumberFormat="0" applyBorder="0" applyAlignment="0" applyProtection="0">
      <alignment vertical="center"/>
    </xf>
    <xf numFmtId="0" fontId="60" fillId="28" borderId="0" applyNumberFormat="0" applyBorder="0" applyAlignment="0" applyProtection="0">
      <alignment vertical="center"/>
    </xf>
    <xf numFmtId="0" fontId="60" fillId="29" borderId="0" applyNumberFormat="0" applyBorder="0" applyAlignment="0" applyProtection="0">
      <alignment vertical="center"/>
    </xf>
    <xf numFmtId="0" fontId="59" fillId="3" borderId="0" applyNumberFormat="0" applyBorder="0" applyAlignment="0" applyProtection="0">
      <alignment vertical="center"/>
    </xf>
    <xf numFmtId="0" fontId="59" fillId="30" borderId="0" applyNumberFormat="0" applyBorder="0" applyAlignment="0" applyProtection="0">
      <alignment vertical="center"/>
    </xf>
    <xf numFmtId="0" fontId="60" fillId="31" borderId="0" applyNumberFormat="0" applyBorder="0" applyAlignment="0" applyProtection="0">
      <alignment vertical="center"/>
    </xf>
    <xf numFmtId="0" fontId="60" fillId="32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61" fillId="0" borderId="0">
      <alignment vertical="center"/>
    </xf>
    <xf numFmtId="0" fontId="24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176" fontId="62" fillId="0" borderId="0" applyProtection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61" fillId="0" borderId="0">
      <alignment vertical="center"/>
    </xf>
    <xf numFmtId="0" fontId="27" fillId="0" borderId="0">
      <alignment vertical="center"/>
    </xf>
    <xf numFmtId="0" fontId="63" fillId="0" borderId="0">
      <alignment vertical="center"/>
    </xf>
    <xf numFmtId="0" fontId="24" fillId="0" borderId="0"/>
  </cellStyleXfs>
  <cellXfs count="379">
    <xf numFmtId="0" fontId="0" fillId="0" borderId="0" xfId="0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176" fontId="7" fillId="0" borderId="2" xfId="5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/>
    </xf>
    <xf numFmtId="177" fontId="3" fillId="0" borderId="2" xfId="0" applyNumberFormat="1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3" fillId="0" borderId="2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/>
    <xf numFmtId="0" fontId="8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49" fontId="3" fillId="0" borderId="2" xfId="0" applyNumberFormat="1" applyFont="1" applyFill="1" applyBorder="1" applyAlignment="1">
      <alignment horizontal="center" vertical="center"/>
    </xf>
    <xf numFmtId="176" fontId="7" fillId="0" borderId="2" xfId="5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wrapText="1"/>
    </xf>
    <xf numFmtId="0" fontId="9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58" fontId="2" fillId="0" borderId="2" xfId="0" applyNumberFormat="1" applyFont="1" applyFill="1" applyBorder="1" applyAlignment="1">
      <alignment horizontal="center" vertical="center"/>
    </xf>
    <xf numFmtId="20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wrapText="1"/>
    </xf>
    <xf numFmtId="0" fontId="9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/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176" fontId="10" fillId="0" borderId="2" xfId="59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/>
    <xf numFmtId="0" fontId="3" fillId="0" borderId="3" xfId="0" applyFont="1" applyFill="1" applyBorder="1" applyAlignment="1">
      <alignment horizontal="center"/>
    </xf>
    <xf numFmtId="176" fontId="7" fillId="0" borderId="3" xfId="59" applyNumberFormat="1" applyFont="1" applyFill="1" applyBorder="1" applyAlignment="1">
      <alignment horizontal="center" vertical="center"/>
    </xf>
    <xf numFmtId="176" fontId="10" fillId="0" borderId="3" xfId="59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" fillId="0" borderId="10" xfId="0" applyFont="1" applyFill="1" applyBorder="1" applyAlignment="1"/>
    <xf numFmtId="0" fontId="1" fillId="0" borderId="1" xfId="0" applyFont="1" applyFill="1" applyBorder="1" applyAlignment="1"/>
    <xf numFmtId="0" fontId="11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76" fontId="7" fillId="0" borderId="3" xfId="59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/>
    </xf>
    <xf numFmtId="0" fontId="1" fillId="0" borderId="12" xfId="0" applyFont="1" applyFill="1" applyBorder="1" applyAlignment="1"/>
    <xf numFmtId="0" fontId="1" fillId="0" borderId="11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3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0" xfId="55" applyFont="1" applyFill="1"/>
    <xf numFmtId="0" fontId="14" fillId="0" borderId="0" xfId="0" applyFont="1" applyFill="1" applyAlignment="1">
      <alignment vertical="center"/>
    </xf>
    <xf numFmtId="0" fontId="13" fillId="0" borderId="13" xfId="55" applyFont="1" applyFill="1" applyBorder="1" applyAlignment="1">
      <alignment horizontal="center" vertical="center"/>
    </xf>
    <xf numFmtId="0" fontId="13" fillId="0" borderId="0" xfId="55" applyFont="1" applyFill="1" applyAlignment="1">
      <alignment horizontal="center" vertical="center"/>
    </xf>
    <xf numFmtId="0" fontId="15" fillId="0" borderId="2" xfId="57" applyFont="1" applyFill="1" applyBorder="1" applyAlignment="1">
      <alignment horizontal="center"/>
    </xf>
    <xf numFmtId="0" fontId="16" fillId="0" borderId="14" xfId="54" applyFont="1" applyFill="1" applyBorder="1" applyAlignment="1">
      <alignment horizontal="left" vertical="center"/>
    </xf>
    <xf numFmtId="0" fontId="16" fillId="0" borderId="15" xfId="54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left" vertical="center"/>
    </xf>
    <xf numFmtId="0" fontId="15" fillId="0" borderId="3" xfId="57" applyFont="1" applyFill="1" applyBorder="1" applyAlignment="1">
      <alignment horizontal="center" vertical="center"/>
    </xf>
    <xf numFmtId="0" fontId="15" fillId="0" borderId="2" xfId="57" applyFont="1" applyFill="1" applyBorder="1" applyAlignment="1">
      <alignment horizontal="center" vertical="center"/>
    </xf>
    <xf numFmtId="0" fontId="15" fillId="0" borderId="7" xfId="57" applyFont="1" applyFill="1" applyBorder="1" applyAlignment="1">
      <alignment horizontal="center" vertical="center"/>
    </xf>
    <xf numFmtId="0" fontId="17" fillId="0" borderId="2" xfId="65" applyFont="1" applyFill="1" applyBorder="1" applyAlignment="1">
      <alignment horizontal="center" vertical="center"/>
    </xf>
    <xf numFmtId="0" fontId="18" fillId="0" borderId="2" xfId="64" applyFont="1" applyFill="1" applyBorder="1" applyAlignment="1">
      <alignment horizontal="left" vertical="top"/>
    </xf>
    <xf numFmtId="0" fontId="19" fillId="0" borderId="2" xfId="65" applyFont="1" applyFill="1" applyBorder="1" applyAlignment="1">
      <alignment horizontal="left" vertical="top"/>
    </xf>
    <xf numFmtId="0" fontId="20" fillId="0" borderId="2" xfId="65" applyFont="1" applyFill="1" applyBorder="1" applyAlignment="1">
      <alignment horizontal="center" vertical="center"/>
    </xf>
    <xf numFmtId="0" fontId="21" fillId="0" borderId="2" xfId="65" applyFont="1" applyFill="1" applyBorder="1" applyAlignment="1">
      <alignment horizontal="left" vertical="top"/>
    </xf>
    <xf numFmtId="0" fontId="19" fillId="0" borderId="2" xfId="65" applyFont="1" applyFill="1" applyBorder="1" applyAlignment="1">
      <alignment horizontal="left" vertical="top" wrapText="1"/>
    </xf>
    <xf numFmtId="0" fontId="22" fillId="0" borderId="0" xfId="56" applyFont="1" applyFill="1">
      <alignment vertical="center"/>
    </xf>
    <xf numFmtId="0" fontId="23" fillId="0" borderId="0" xfId="0" applyFont="1" applyFill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49" fontId="15" fillId="0" borderId="2" xfId="57" applyNumberFormat="1" applyFont="1" applyFill="1" applyBorder="1" applyAlignment="1">
      <alignment horizontal="center"/>
    </xf>
    <xf numFmtId="0" fontId="13" fillId="0" borderId="3" xfId="55" applyFont="1" applyFill="1" applyBorder="1" applyAlignment="1">
      <alignment horizontal="center"/>
    </xf>
    <xf numFmtId="49" fontId="13" fillId="0" borderId="16" xfId="55" applyNumberFormat="1" applyFont="1" applyFill="1" applyBorder="1" applyAlignment="1">
      <alignment horizontal="center"/>
    </xf>
    <xf numFmtId="14" fontId="13" fillId="0" borderId="0" xfId="55" applyNumberFormat="1" applyFont="1" applyFill="1"/>
    <xf numFmtId="0" fontId="24" fillId="0" borderId="0" xfId="54" applyFill="1" applyBorder="1" applyAlignment="1">
      <alignment horizontal="left" vertical="center"/>
    </xf>
    <xf numFmtId="0" fontId="24" fillId="0" borderId="0" xfId="54" applyFont="1" applyFill="1" applyAlignment="1">
      <alignment horizontal="left" vertical="center"/>
    </xf>
    <xf numFmtId="0" fontId="24" fillId="0" borderId="0" xfId="54" applyFill="1" applyAlignment="1">
      <alignment horizontal="left" vertical="center"/>
    </xf>
    <xf numFmtId="0" fontId="25" fillId="0" borderId="17" xfId="54" applyFont="1" applyFill="1" applyBorder="1" applyAlignment="1">
      <alignment horizontal="center" vertical="top"/>
    </xf>
    <xf numFmtId="0" fontId="26" fillId="0" borderId="18" xfId="54" applyFont="1" applyFill="1" applyBorder="1" applyAlignment="1">
      <alignment horizontal="left" vertical="center"/>
    </xf>
    <xf numFmtId="0" fontId="27" fillId="0" borderId="19" xfId="54" applyFont="1" applyFill="1" applyBorder="1" applyAlignment="1">
      <alignment horizontal="center" vertical="center"/>
    </xf>
    <xf numFmtId="0" fontId="26" fillId="0" borderId="19" xfId="54" applyFont="1" applyFill="1" applyBorder="1" applyAlignment="1">
      <alignment horizontal="center" vertical="center"/>
    </xf>
    <xf numFmtId="0" fontId="28" fillId="0" borderId="19" xfId="54" applyFont="1" applyFill="1" applyBorder="1" applyAlignment="1">
      <alignment vertical="center"/>
    </xf>
    <xf numFmtId="0" fontId="26" fillId="0" borderId="19" xfId="54" applyFont="1" applyFill="1" applyBorder="1" applyAlignment="1">
      <alignment vertical="center"/>
    </xf>
    <xf numFmtId="0" fontId="28" fillId="0" borderId="19" xfId="54" applyFont="1" applyFill="1" applyBorder="1" applyAlignment="1">
      <alignment horizontal="center" vertical="center"/>
    </xf>
    <xf numFmtId="0" fontId="26" fillId="0" borderId="20" xfId="54" applyFont="1" applyFill="1" applyBorder="1" applyAlignment="1">
      <alignment vertical="center"/>
    </xf>
    <xf numFmtId="0" fontId="27" fillId="0" borderId="14" xfId="54" applyFont="1" applyFill="1" applyBorder="1" applyAlignment="1">
      <alignment horizontal="center" vertical="center"/>
    </xf>
    <xf numFmtId="0" fontId="26" fillId="0" borderId="14" xfId="54" applyFont="1" applyFill="1" applyBorder="1" applyAlignment="1">
      <alignment vertical="center"/>
    </xf>
    <xf numFmtId="178" fontId="28" fillId="0" borderId="14" xfId="54" applyNumberFormat="1" applyFont="1" applyFill="1" applyBorder="1" applyAlignment="1">
      <alignment horizontal="center" vertical="center"/>
    </xf>
    <xf numFmtId="0" fontId="26" fillId="0" borderId="14" xfId="54" applyFont="1" applyFill="1" applyBorder="1" applyAlignment="1">
      <alignment horizontal="center" vertical="center"/>
    </xf>
    <xf numFmtId="0" fontId="26" fillId="0" borderId="20" xfId="54" applyFont="1" applyFill="1" applyBorder="1" applyAlignment="1">
      <alignment horizontal="left" vertical="center"/>
    </xf>
    <xf numFmtId="0" fontId="27" fillId="0" borderId="14" xfId="54" applyFont="1" applyFill="1" applyBorder="1" applyAlignment="1">
      <alignment horizontal="right" vertical="center"/>
    </xf>
    <xf numFmtId="0" fontId="26" fillId="0" borderId="14" xfId="54" applyFont="1" applyFill="1" applyBorder="1" applyAlignment="1">
      <alignment horizontal="left" vertical="center"/>
    </xf>
    <xf numFmtId="0" fontId="28" fillId="0" borderId="14" xfId="54" applyFont="1" applyFill="1" applyBorder="1" applyAlignment="1">
      <alignment horizontal="center" vertical="center"/>
    </xf>
    <xf numFmtId="0" fontId="26" fillId="0" borderId="21" xfId="54" applyFont="1" applyFill="1" applyBorder="1" applyAlignment="1">
      <alignment vertical="center"/>
    </xf>
    <xf numFmtId="0" fontId="27" fillId="0" borderId="22" xfId="54" applyFont="1" applyFill="1" applyBorder="1" applyAlignment="1">
      <alignment horizontal="center" vertical="center"/>
    </xf>
    <xf numFmtId="0" fontId="26" fillId="0" borderId="22" xfId="54" applyFont="1" applyFill="1" applyBorder="1" applyAlignment="1">
      <alignment vertical="center"/>
    </xf>
    <xf numFmtId="0" fontId="28" fillId="0" borderId="22" xfId="54" applyFont="1" applyFill="1" applyBorder="1" applyAlignment="1">
      <alignment vertical="center"/>
    </xf>
    <xf numFmtId="0" fontId="28" fillId="0" borderId="22" xfId="54" applyFont="1" applyFill="1" applyBorder="1" applyAlignment="1">
      <alignment horizontal="center" vertical="center"/>
    </xf>
    <xf numFmtId="0" fontId="26" fillId="0" borderId="22" xfId="54" applyFont="1" applyFill="1" applyBorder="1" applyAlignment="1">
      <alignment horizontal="left" vertical="center"/>
    </xf>
    <xf numFmtId="0" fontId="26" fillId="0" borderId="0" xfId="54" applyFont="1" applyFill="1" applyBorder="1" applyAlignment="1">
      <alignment vertical="center"/>
    </xf>
    <xf numFmtId="0" fontId="28" fillId="0" borderId="0" xfId="54" applyFont="1" applyFill="1" applyBorder="1" applyAlignment="1">
      <alignment vertical="center"/>
    </xf>
    <xf numFmtId="0" fontId="28" fillId="0" borderId="0" xfId="54" applyFont="1" applyFill="1" applyAlignment="1">
      <alignment horizontal="left" vertical="center"/>
    </xf>
    <xf numFmtId="0" fontId="26" fillId="0" borderId="18" xfId="54" applyFont="1" applyFill="1" applyBorder="1" applyAlignment="1">
      <alignment vertical="center"/>
    </xf>
    <xf numFmtId="0" fontId="26" fillId="0" borderId="23" xfId="54" applyFont="1" applyFill="1" applyBorder="1" applyAlignment="1">
      <alignment horizontal="left" vertical="center"/>
    </xf>
    <xf numFmtId="0" fontId="26" fillId="0" borderId="24" xfId="54" applyFont="1" applyFill="1" applyBorder="1" applyAlignment="1">
      <alignment horizontal="left" vertical="center"/>
    </xf>
    <xf numFmtId="0" fontId="28" fillId="0" borderId="14" xfId="54" applyFont="1" applyFill="1" applyBorder="1" applyAlignment="1">
      <alignment horizontal="left" vertical="center"/>
    </xf>
    <xf numFmtId="0" fontId="28" fillId="0" borderId="14" xfId="54" applyFont="1" applyFill="1" applyBorder="1" applyAlignment="1">
      <alignment vertical="center"/>
    </xf>
    <xf numFmtId="0" fontId="28" fillId="0" borderId="25" xfId="54" applyFont="1" applyFill="1" applyBorder="1" applyAlignment="1">
      <alignment horizontal="center" vertical="center"/>
    </xf>
    <xf numFmtId="0" fontId="28" fillId="0" borderId="26" xfId="54" applyFont="1" applyFill="1" applyBorder="1" applyAlignment="1">
      <alignment horizontal="center" vertical="center"/>
    </xf>
    <xf numFmtId="0" fontId="16" fillId="0" borderId="27" xfId="54" applyFont="1" applyFill="1" applyBorder="1" applyAlignment="1">
      <alignment horizontal="left" vertical="center"/>
    </xf>
    <xf numFmtId="0" fontId="16" fillId="0" borderId="26" xfId="54" applyFont="1" applyFill="1" applyBorder="1" applyAlignment="1">
      <alignment horizontal="left" vertical="center"/>
    </xf>
    <xf numFmtId="0" fontId="28" fillId="0" borderId="22" xfId="54" applyFont="1" applyFill="1" applyBorder="1" applyAlignment="1">
      <alignment horizontal="left" vertical="center"/>
    </xf>
    <xf numFmtId="0" fontId="28" fillId="0" borderId="0" xfId="54" applyFont="1" applyFill="1" applyBorder="1" applyAlignment="1">
      <alignment horizontal="left" vertical="center"/>
    </xf>
    <xf numFmtId="0" fontId="26" fillId="0" borderId="19" xfId="54" applyFont="1" applyFill="1" applyBorder="1" applyAlignment="1">
      <alignment horizontal="left" vertical="center"/>
    </xf>
    <xf numFmtId="0" fontId="28" fillId="0" borderId="20" xfId="54" applyFont="1" applyFill="1" applyBorder="1" applyAlignment="1">
      <alignment horizontal="left" vertical="center"/>
    </xf>
    <xf numFmtId="0" fontId="28" fillId="0" borderId="27" xfId="54" applyFont="1" applyFill="1" applyBorder="1" applyAlignment="1">
      <alignment horizontal="left" vertical="center"/>
    </xf>
    <xf numFmtId="0" fontId="28" fillId="0" borderId="26" xfId="54" applyFont="1" applyFill="1" applyBorder="1" applyAlignment="1">
      <alignment horizontal="left" vertical="center"/>
    </xf>
    <xf numFmtId="0" fontId="28" fillId="0" borderId="20" xfId="54" applyFont="1" applyFill="1" applyBorder="1" applyAlignment="1">
      <alignment horizontal="left" vertical="center" wrapText="1"/>
    </xf>
    <xf numFmtId="0" fontId="28" fillId="0" borderId="14" xfId="54" applyFont="1" applyFill="1" applyBorder="1" applyAlignment="1">
      <alignment horizontal="left" vertical="center" wrapText="1"/>
    </xf>
    <xf numFmtId="0" fontId="26" fillId="0" borderId="21" xfId="54" applyFont="1" applyFill="1" applyBorder="1" applyAlignment="1">
      <alignment horizontal="left" vertical="center"/>
    </xf>
    <xf numFmtId="0" fontId="24" fillId="0" borderId="22" xfId="54" applyFill="1" applyBorder="1" applyAlignment="1">
      <alignment horizontal="center" vertical="center"/>
    </xf>
    <xf numFmtId="0" fontId="26" fillId="0" borderId="28" xfId="54" applyFont="1" applyFill="1" applyBorder="1" applyAlignment="1">
      <alignment horizontal="center" vertical="center"/>
    </xf>
    <xf numFmtId="0" fontId="26" fillId="0" borderId="29" xfId="54" applyFont="1" applyFill="1" applyBorder="1" applyAlignment="1">
      <alignment horizontal="left" vertical="center"/>
    </xf>
    <xf numFmtId="0" fontId="24" fillId="0" borderId="27" xfId="54" applyFont="1" applyFill="1" applyBorder="1" applyAlignment="1">
      <alignment horizontal="left" vertical="center"/>
    </xf>
    <xf numFmtId="0" fontId="24" fillId="0" borderId="26" xfId="54" applyFont="1" applyFill="1" applyBorder="1" applyAlignment="1">
      <alignment horizontal="left" vertical="center"/>
    </xf>
    <xf numFmtId="0" fontId="29" fillId="0" borderId="27" xfId="54" applyFont="1" applyFill="1" applyBorder="1" applyAlignment="1">
      <alignment horizontal="left" vertical="center"/>
    </xf>
    <xf numFmtId="0" fontId="28" fillId="0" borderId="30" xfId="54" applyFont="1" applyFill="1" applyBorder="1" applyAlignment="1">
      <alignment horizontal="left" vertical="center"/>
    </xf>
    <xf numFmtId="0" fontId="28" fillId="0" borderId="31" xfId="54" applyFont="1" applyFill="1" applyBorder="1" applyAlignment="1">
      <alignment horizontal="left" vertical="center"/>
    </xf>
    <xf numFmtId="0" fontId="16" fillId="0" borderId="18" xfId="54" applyFont="1" applyFill="1" applyBorder="1" applyAlignment="1">
      <alignment horizontal="left" vertical="center"/>
    </xf>
    <xf numFmtId="0" fontId="16" fillId="0" borderId="19" xfId="54" applyFont="1" applyFill="1" applyBorder="1" applyAlignment="1">
      <alignment horizontal="left" vertical="center"/>
    </xf>
    <xf numFmtId="0" fontId="26" fillId="0" borderId="25" xfId="54" applyFont="1" applyFill="1" applyBorder="1" applyAlignment="1">
      <alignment horizontal="left" vertical="center"/>
    </xf>
    <xf numFmtId="0" fontId="26" fillId="0" borderId="32" xfId="54" applyFont="1" applyFill="1" applyBorder="1" applyAlignment="1">
      <alignment horizontal="left" vertical="center"/>
    </xf>
    <xf numFmtId="178" fontId="28" fillId="0" borderId="22" xfId="54" applyNumberFormat="1" applyFont="1" applyFill="1" applyBorder="1" applyAlignment="1">
      <alignment vertical="center"/>
    </xf>
    <xf numFmtId="0" fontId="26" fillId="0" borderId="22" xfId="54" applyFont="1" applyFill="1" applyBorder="1" applyAlignment="1">
      <alignment horizontal="center" vertical="center"/>
    </xf>
    <xf numFmtId="0" fontId="28" fillId="0" borderId="33" xfId="54" applyFont="1" applyFill="1" applyBorder="1" applyAlignment="1">
      <alignment horizontal="center" vertical="center"/>
    </xf>
    <xf numFmtId="0" fontId="26" fillId="0" borderId="15" xfId="54" applyFont="1" applyFill="1" applyBorder="1" applyAlignment="1">
      <alignment horizontal="center" vertical="center"/>
    </xf>
    <xf numFmtId="0" fontId="28" fillId="0" borderId="15" xfId="54" applyFont="1" applyFill="1" applyBorder="1" applyAlignment="1">
      <alignment horizontal="left" vertical="center"/>
    </xf>
    <xf numFmtId="0" fontId="28" fillId="0" borderId="34" xfId="54" applyFont="1" applyFill="1" applyBorder="1" applyAlignment="1">
      <alignment horizontal="left" vertical="center"/>
    </xf>
    <xf numFmtId="0" fontId="26" fillId="0" borderId="35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horizontal="center" vertical="center"/>
    </xf>
    <xf numFmtId="0" fontId="16" fillId="0" borderId="36" xfId="54" applyFont="1" applyFill="1" applyBorder="1" applyAlignment="1">
      <alignment horizontal="left" vertical="center"/>
    </xf>
    <xf numFmtId="0" fontId="26" fillId="0" borderId="33" xfId="54" applyFont="1" applyFill="1" applyBorder="1" applyAlignment="1">
      <alignment horizontal="left" vertical="center"/>
    </xf>
    <xf numFmtId="0" fontId="26" fillId="0" borderId="15" xfId="54" applyFont="1" applyFill="1" applyBorder="1" applyAlignment="1">
      <alignment horizontal="left" vertical="center"/>
    </xf>
    <xf numFmtId="0" fontId="28" fillId="0" borderId="36" xfId="54" applyFont="1" applyFill="1" applyBorder="1" applyAlignment="1">
      <alignment horizontal="left" vertical="center"/>
    </xf>
    <xf numFmtId="0" fontId="28" fillId="0" borderId="15" xfId="54" applyFont="1" applyFill="1" applyBorder="1" applyAlignment="1">
      <alignment horizontal="left" vertical="center" wrapText="1"/>
    </xf>
    <xf numFmtId="0" fontId="24" fillId="0" borderId="34" xfId="54" applyFill="1" applyBorder="1" applyAlignment="1">
      <alignment horizontal="center" vertical="center"/>
    </xf>
    <xf numFmtId="0" fontId="24" fillId="0" borderId="36" xfId="54" applyFont="1" applyFill="1" applyBorder="1" applyAlignment="1">
      <alignment horizontal="left" vertical="center"/>
    </xf>
    <xf numFmtId="0" fontId="28" fillId="0" borderId="37" xfId="54" applyFont="1" applyFill="1" applyBorder="1" applyAlignment="1">
      <alignment horizontal="left" vertical="center"/>
    </xf>
    <xf numFmtId="0" fontId="16" fillId="0" borderId="33" xfId="54" applyFont="1" applyFill="1" applyBorder="1" applyAlignment="1">
      <alignment horizontal="left" vertical="center"/>
    </xf>
    <xf numFmtId="0" fontId="28" fillId="0" borderId="34" xfId="54" applyFont="1" applyFill="1" applyBorder="1" applyAlignment="1">
      <alignment horizontal="center" vertical="center"/>
    </xf>
    <xf numFmtId="0" fontId="17" fillId="0" borderId="2" xfId="63" applyFont="1" applyFill="1" applyBorder="1" applyAlignment="1">
      <alignment horizontal="left" vertical="top"/>
    </xf>
    <xf numFmtId="0" fontId="24" fillId="0" borderId="0" xfId="54" applyFont="1" applyAlignment="1">
      <alignment horizontal="left" vertical="center"/>
    </xf>
    <xf numFmtId="0" fontId="30" fillId="0" borderId="17" xfId="54" applyFont="1" applyBorder="1" applyAlignment="1">
      <alignment horizontal="center" vertical="top"/>
    </xf>
    <xf numFmtId="0" fontId="29" fillId="0" borderId="38" xfId="54" applyFont="1" applyBorder="1" applyAlignment="1">
      <alignment horizontal="left" vertical="center"/>
    </xf>
    <xf numFmtId="0" fontId="27" fillId="0" borderId="39" xfId="54" applyFont="1" applyBorder="1" applyAlignment="1">
      <alignment horizontal="center" vertical="center"/>
    </xf>
    <xf numFmtId="0" fontId="29" fillId="0" borderId="39" xfId="54" applyFont="1" applyBorder="1" applyAlignment="1">
      <alignment horizontal="center" vertical="center"/>
    </xf>
    <xf numFmtId="0" fontId="16" fillId="0" borderId="39" xfId="54" applyFont="1" applyBorder="1" applyAlignment="1">
      <alignment horizontal="left" vertical="center"/>
    </xf>
    <xf numFmtId="0" fontId="16" fillId="0" borderId="18" xfId="54" applyFont="1" applyBorder="1" applyAlignment="1">
      <alignment horizontal="center" vertical="center"/>
    </xf>
    <xf numFmtId="0" fontId="16" fillId="0" borderId="19" xfId="54" applyFont="1" applyBorder="1" applyAlignment="1">
      <alignment horizontal="center" vertical="center"/>
    </xf>
    <xf numFmtId="0" fontId="16" fillId="0" borderId="33" xfId="54" applyFont="1" applyBorder="1" applyAlignment="1">
      <alignment horizontal="center" vertical="center"/>
    </xf>
    <xf numFmtId="0" fontId="29" fillId="0" borderId="18" xfId="54" applyFont="1" applyBorder="1" applyAlignment="1">
      <alignment horizontal="center" vertical="center"/>
    </xf>
    <xf numFmtId="0" fontId="29" fillId="0" borderId="19" xfId="54" applyFont="1" applyBorder="1" applyAlignment="1">
      <alignment horizontal="center" vertical="center"/>
    </xf>
    <xf numFmtId="0" fontId="29" fillId="0" borderId="33" xfId="54" applyFont="1" applyBorder="1" applyAlignment="1">
      <alignment horizontal="center" vertical="center"/>
    </xf>
    <xf numFmtId="0" fontId="16" fillId="0" borderId="20" xfId="54" applyFont="1" applyBorder="1" applyAlignment="1">
      <alignment horizontal="left" vertical="center"/>
    </xf>
    <xf numFmtId="0" fontId="27" fillId="0" borderId="14" xfId="54" applyFont="1" applyFill="1" applyBorder="1" applyAlignment="1">
      <alignment horizontal="left" vertical="center"/>
    </xf>
    <xf numFmtId="0" fontId="27" fillId="0" borderId="15" xfId="54" applyFont="1" applyFill="1" applyBorder="1" applyAlignment="1">
      <alignment horizontal="left" vertical="center"/>
    </xf>
    <xf numFmtId="0" fontId="16" fillId="0" borderId="14" xfId="54" applyFont="1" applyBorder="1" applyAlignment="1">
      <alignment horizontal="left" vertical="center"/>
    </xf>
    <xf numFmtId="14" fontId="27" fillId="0" borderId="14" xfId="54" applyNumberFormat="1" applyFont="1" applyFill="1" applyBorder="1" applyAlignment="1">
      <alignment horizontal="center" vertical="center"/>
    </xf>
    <xf numFmtId="14" fontId="27" fillId="0" borderId="15" xfId="54" applyNumberFormat="1" applyFont="1" applyFill="1" applyBorder="1" applyAlignment="1">
      <alignment horizontal="center" vertical="center"/>
    </xf>
    <xf numFmtId="0" fontId="16" fillId="0" borderId="20" xfId="54" applyFont="1" applyBorder="1" applyAlignment="1">
      <alignment vertical="center"/>
    </xf>
    <xf numFmtId="9" fontId="27" fillId="0" borderId="14" xfId="54" applyNumberFormat="1" applyFont="1" applyFill="1" applyBorder="1" applyAlignment="1" applyProtection="1">
      <alignment horizontal="center" vertical="center"/>
    </xf>
    <xf numFmtId="0" fontId="27" fillId="0" borderId="15" xfId="54" applyFont="1" applyFill="1" applyBorder="1" applyAlignment="1">
      <alignment horizontal="center" vertical="center"/>
    </xf>
    <xf numFmtId="9" fontId="27" fillId="0" borderId="14" xfId="54" applyNumberFormat="1" applyFont="1" applyFill="1" applyBorder="1" applyAlignment="1">
      <alignment horizontal="center" vertical="center"/>
    </xf>
    <xf numFmtId="0" fontId="16" fillId="0" borderId="20" xfId="54" applyFont="1" applyBorder="1" applyAlignment="1">
      <alignment horizontal="center" vertical="center"/>
    </xf>
    <xf numFmtId="0" fontId="27" fillId="0" borderId="25" xfId="54" applyFont="1" applyFill="1" applyBorder="1" applyAlignment="1">
      <alignment horizontal="left" vertical="center"/>
    </xf>
    <xf numFmtId="0" fontId="27" fillId="0" borderId="36" xfId="54" applyFont="1" applyFill="1" applyBorder="1" applyAlignment="1">
      <alignment horizontal="left" vertical="center"/>
    </xf>
    <xf numFmtId="0" fontId="27" fillId="0" borderId="20" xfId="54" applyFont="1" applyBorder="1" applyAlignment="1">
      <alignment horizontal="left" vertical="center"/>
    </xf>
    <xf numFmtId="0" fontId="31" fillId="0" borderId="21" xfId="54" applyFont="1" applyBorder="1" applyAlignment="1">
      <alignment vertical="center"/>
    </xf>
    <xf numFmtId="0" fontId="32" fillId="0" borderId="22" xfId="6" applyNumberFormat="1" applyFont="1" applyFill="1" applyBorder="1" applyAlignment="1" applyProtection="1">
      <alignment horizontal="center" vertical="center" wrapText="1"/>
    </xf>
    <xf numFmtId="0" fontId="33" fillId="0" borderId="34" xfId="54" applyFont="1" applyFill="1" applyBorder="1" applyAlignment="1">
      <alignment horizontal="center" vertical="center" wrapText="1"/>
    </xf>
    <xf numFmtId="0" fontId="16" fillId="0" borderId="21" xfId="54" applyFont="1" applyBorder="1" applyAlignment="1">
      <alignment horizontal="left" vertical="center"/>
    </xf>
    <xf numFmtId="0" fontId="16" fillId="0" borderId="22" xfId="54" applyFont="1" applyBorder="1" applyAlignment="1">
      <alignment horizontal="left" vertical="center"/>
    </xf>
    <xf numFmtId="14" fontId="27" fillId="0" borderId="22" xfId="54" applyNumberFormat="1" applyFont="1" applyFill="1" applyBorder="1" applyAlignment="1">
      <alignment horizontal="center" vertical="center" wrapText="1"/>
    </xf>
    <xf numFmtId="14" fontId="27" fillId="0" borderId="34" xfId="54" applyNumberFormat="1" applyFont="1" applyFill="1" applyBorder="1" applyAlignment="1">
      <alignment horizontal="center" vertical="center" wrapText="1"/>
    </xf>
    <xf numFmtId="0" fontId="29" fillId="0" borderId="0" xfId="54" applyFont="1" applyBorder="1" applyAlignment="1">
      <alignment horizontal="left" vertical="center"/>
    </xf>
    <xf numFmtId="0" fontId="16" fillId="0" borderId="18" xfId="54" applyFont="1" applyBorder="1" applyAlignment="1">
      <alignment vertical="center"/>
    </xf>
    <xf numFmtId="0" fontId="24" fillId="0" borderId="19" xfId="54" applyFont="1" applyBorder="1" applyAlignment="1">
      <alignment horizontal="left" vertical="center"/>
    </xf>
    <xf numFmtId="0" fontId="27" fillId="0" borderId="19" xfId="54" applyFont="1" applyBorder="1" applyAlignment="1">
      <alignment horizontal="left" vertical="center"/>
    </xf>
    <xf numFmtId="0" fontId="24" fillId="0" borderId="19" xfId="54" applyFont="1" applyBorder="1" applyAlignment="1">
      <alignment vertical="center"/>
    </xf>
    <xf numFmtId="0" fontId="16" fillId="0" borderId="19" xfId="54" applyFont="1" applyBorder="1" applyAlignment="1">
      <alignment vertical="center"/>
    </xf>
    <xf numFmtId="0" fontId="24" fillId="0" borderId="14" xfId="54" applyFont="1" applyBorder="1" applyAlignment="1">
      <alignment horizontal="left" vertical="center"/>
    </xf>
    <xf numFmtId="0" fontId="27" fillId="0" borderId="14" xfId="54" applyFont="1" applyBorder="1" applyAlignment="1">
      <alignment horizontal="left" vertical="center"/>
    </xf>
    <xf numFmtId="0" fontId="24" fillId="0" borderId="14" xfId="54" applyFont="1" applyBorder="1" applyAlignment="1">
      <alignment vertical="center"/>
    </xf>
    <xf numFmtId="0" fontId="16" fillId="0" borderId="14" xfId="54" applyFont="1" applyBorder="1" applyAlignment="1">
      <alignment vertical="center"/>
    </xf>
    <xf numFmtId="0" fontId="16" fillId="0" borderId="0" xfId="54" applyFont="1" applyBorder="1" applyAlignment="1">
      <alignment horizontal="left" vertical="center"/>
    </xf>
    <xf numFmtId="0" fontId="28" fillId="0" borderId="18" xfId="54" applyFont="1" applyFill="1" applyBorder="1" applyAlignment="1">
      <alignment horizontal="left" vertical="center"/>
    </xf>
    <xf numFmtId="0" fontId="28" fillId="0" borderId="19" xfId="54" applyFont="1" applyFill="1" applyBorder="1" applyAlignment="1">
      <alignment horizontal="left" vertical="center"/>
    </xf>
    <xf numFmtId="0" fontId="28" fillId="0" borderId="19" xfId="54" applyFont="1" applyBorder="1" applyAlignment="1">
      <alignment horizontal="left" vertical="center"/>
    </xf>
    <xf numFmtId="0" fontId="28" fillId="0" borderId="27" xfId="54" applyFont="1" applyBorder="1" applyAlignment="1">
      <alignment horizontal="left" vertical="center"/>
    </xf>
    <xf numFmtId="0" fontId="28" fillId="0" borderId="26" xfId="54" applyFont="1" applyBorder="1" applyAlignment="1">
      <alignment horizontal="left" vertical="center"/>
    </xf>
    <xf numFmtId="0" fontId="28" fillId="0" borderId="32" xfId="54" applyFont="1" applyBorder="1" applyAlignment="1">
      <alignment horizontal="left" vertical="center"/>
    </xf>
    <xf numFmtId="0" fontId="28" fillId="0" borderId="25" xfId="54" applyFont="1" applyBorder="1" applyAlignment="1">
      <alignment horizontal="left" vertical="center"/>
    </xf>
    <xf numFmtId="0" fontId="27" fillId="0" borderId="21" xfId="54" applyFont="1" applyBorder="1" applyAlignment="1">
      <alignment horizontal="left" vertical="center"/>
    </xf>
    <xf numFmtId="0" fontId="27" fillId="0" borderId="22" xfId="54" applyFont="1" applyBorder="1" applyAlignment="1">
      <alignment horizontal="left" vertical="center"/>
    </xf>
    <xf numFmtId="0" fontId="28" fillId="0" borderId="18" xfId="54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16" fillId="0" borderId="20" xfId="54" applyFont="1" applyFill="1" applyBorder="1" applyAlignment="1">
      <alignment horizontal="left" vertical="center"/>
    </xf>
    <xf numFmtId="0" fontId="16" fillId="0" borderId="21" xfId="54" applyFont="1" applyBorder="1" applyAlignment="1">
      <alignment horizontal="center" vertical="center"/>
    </xf>
    <xf numFmtId="0" fontId="16" fillId="0" borderId="22" xfId="54" applyFont="1" applyBorder="1" applyAlignment="1">
      <alignment horizontal="center" vertical="center"/>
    </xf>
    <xf numFmtId="0" fontId="16" fillId="0" borderId="14" xfId="54" applyFont="1" applyBorder="1" applyAlignment="1">
      <alignment horizontal="center" vertical="center"/>
    </xf>
    <xf numFmtId="0" fontId="26" fillId="0" borderId="14" xfId="54" applyFont="1" applyBorder="1" applyAlignment="1">
      <alignment horizontal="left" vertical="center"/>
    </xf>
    <xf numFmtId="0" fontId="16" fillId="0" borderId="30" xfId="54" applyFont="1" applyFill="1" applyBorder="1" applyAlignment="1">
      <alignment horizontal="left" vertical="center"/>
    </xf>
    <xf numFmtId="0" fontId="16" fillId="0" borderId="31" xfId="54" applyFont="1" applyFill="1" applyBorder="1" applyAlignment="1">
      <alignment horizontal="left" vertical="center"/>
    </xf>
    <xf numFmtId="0" fontId="29" fillId="0" borderId="0" xfId="54" applyFont="1" applyFill="1" applyBorder="1" applyAlignment="1">
      <alignment horizontal="left" vertical="center"/>
    </xf>
    <xf numFmtId="0" fontId="27" fillId="0" borderId="27" xfId="54" applyFont="1" applyFill="1" applyBorder="1" applyAlignment="1">
      <alignment horizontal="left" vertical="center"/>
    </xf>
    <xf numFmtId="0" fontId="27" fillId="0" borderId="26" xfId="54" applyFont="1" applyFill="1" applyBorder="1" applyAlignment="1">
      <alignment horizontal="left" vertical="center"/>
    </xf>
    <xf numFmtId="0" fontId="16" fillId="0" borderId="27" xfId="54" applyFont="1" applyBorder="1" applyAlignment="1">
      <alignment horizontal="left" vertical="center"/>
    </xf>
    <xf numFmtId="0" fontId="16" fillId="0" borderId="26" xfId="54" applyFont="1" applyBorder="1" applyAlignment="1">
      <alignment horizontal="left" vertical="center"/>
    </xf>
    <xf numFmtId="0" fontId="29" fillId="0" borderId="40" xfId="54" applyFont="1" applyBorder="1" applyAlignment="1">
      <alignment vertical="center"/>
    </xf>
    <xf numFmtId="0" fontId="27" fillId="0" borderId="41" xfId="54" applyFont="1" applyBorder="1" applyAlignment="1">
      <alignment horizontal="center" vertical="center"/>
    </xf>
    <xf numFmtId="0" fontId="29" fillId="0" borderId="41" xfId="54" applyFont="1" applyBorder="1" applyAlignment="1">
      <alignment vertical="center"/>
    </xf>
    <xf numFmtId="0" fontId="27" fillId="0" borderId="41" xfId="54" applyFont="1" applyBorder="1" applyAlignment="1">
      <alignment vertical="center"/>
    </xf>
    <xf numFmtId="58" fontId="24" fillId="0" borderId="41" xfId="54" applyNumberFormat="1" applyFont="1" applyBorder="1" applyAlignment="1">
      <alignment vertical="center"/>
    </xf>
    <xf numFmtId="0" fontId="29" fillId="0" borderId="41" xfId="54" applyFont="1" applyBorder="1" applyAlignment="1">
      <alignment horizontal="center" vertical="center"/>
    </xf>
    <xf numFmtId="0" fontId="29" fillId="0" borderId="42" xfId="54" applyFont="1" applyFill="1" applyBorder="1" applyAlignment="1">
      <alignment horizontal="left" vertical="center"/>
    </xf>
    <xf numFmtId="0" fontId="29" fillId="0" borderId="41" xfId="54" applyFont="1" applyFill="1" applyBorder="1" applyAlignment="1">
      <alignment horizontal="left" vertical="center"/>
    </xf>
    <xf numFmtId="0" fontId="29" fillId="0" borderId="43" xfId="54" applyFont="1" applyFill="1" applyBorder="1" applyAlignment="1">
      <alignment horizontal="center" vertical="center"/>
    </xf>
    <xf numFmtId="0" fontId="29" fillId="0" borderId="44" xfId="54" applyFont="1" applyFill="1" applyBorder="1" applyAlignment="1">
      <alignment horizontal="center" vertical="center"/>
    </xf>
    <xf numFmtId="0" fontId="29" fillId="0" borderId="21" xfId="54" applyFont="1" applyFill="1" applyBorder="1" applyAlignment="1">
      <alignment horizontal="center" vertical="center"/>
    </xf>
    <xf numFmtId="0" fontId="29" fillId="0" borderId="22" xfId="54" applyFont="1" applyFill="1" applyBorder="1" applyAlignment="1">
      <alignment horizontal="center" vertical="center"/>
    </xf>
    <xf numFmtId="58" fontId="29" fillId="0" borderId="41" xfId="54" applyNumberFormat="1" applyFont="1" applyFill="1" applyBorder="1" applyAlignment="1">
      <alignment vertical="center"/>
    </xf>
    <xf numFmtId="0" fontId="24" fillId="0" borderId="39" xfId="54" applyFont="1" applyBorder="1" applyAlignment="1">
      <alignment horizontal="center" vertical="center"/>
    </xf>
    <xf numFmtId="0" fontId="24" fillId="0" borderId="45" xfId="54" applyFont="1" applyBorder="1" applyAlignment="1">
      <alignment horizontal="center" vertical="center"/>
    </xf>
    <xf numFmtId="0" fontId="27" fillId="0" borderId="15" xfId="54" applyFont="1" applyBorder="1" applyAlignment="1">
      <alignment horizontal="left" vertical="center"/>
    </xf>
    <xf numFmtId="0" fontId="16" fillId="0" borderId="15" xfId="54" applyFont="1" applyBorder="1" applyAlignment="1">
      <alignment horizontal="center" vertical="center"/>
    </xf>
    <xf numFmtId="0" fontId="16" fillId="0" borderId="34" xfId="54" applyFont="1" applyBorder="1" applyAlignment="1">
      <alignment horizontal="left" vertical="center"/>
    </xf>
    <xf numFmtId="0" fontId="27" fillId="0" borderId="33" xfId="54" applyFont="1" applyBorder="1" applyAlignment="1">
      <alignment horizontal="left" vertical="center"/>
    </xf>
    <xf numFmtId="0" fontId="26" fillId="0" borderId="19" xfId="54" applyFont="1" applyBorder="1" applyAlignment="1">
      <alignment horizontal="left" vertical="center"/>
    </xf>
    <xf numFmtId="0" fontId="26" fillId="0" borderId="33" xfId="54" applyFont="1" applyBorder="1" applyAlignment="1">
      <alignment horizontal="left" vertical="center"/>
    </xf>
    <xf numFmtId="0" fontId="26" fillId="0" borderId="25" xfId="54" applyFont="1" applyBorder="1" applyAlignment="1">
      <alignment horizontal="left" vertical="center"/>
    </xf>
    <xf numFmtId="0" fontId="26" fillId="0" borderId="26" xfId="54" applyFont="1" applyBorder="1" applyAlignment="1">
      <alignment horizontal="left" vertical="center"/>
    </xf>
    <xf numFmtId="0" fontId="26" fillId="0" borderId="36" xfId="54" applyFont="1" applyBorder="1" applyAlignment="1">
      <alignment horizontal="left" vertical="center"/>
    </xf>
    <xf numFmtId="0" fontId="27" fillId="0" borderId="34" xfId="54" applyFont="1" applyBorder="1" applyAlignment="1">
      <alignment horizontal="left" vertical="center"/>
    </xf>
    <xf numFmtId="0" fontId="16" fillId="0" borderId="34" xfId="54" applyFont="1" applyBorder="1" applyAlignment="1">
      <alignment horizontal="center" vertical="center"/>
    </xf>
    <xf numFmtId="0" fontId="26" fillId="0" borderId="15" xfId="54" applyFont="1" applyBorder="1" applyAlignment="1">
      <alignment horizontal="left" vertical="center"/>
    </xf>
    <xf numFmtId="0" fontId="16" fillId="0" borderId="37" xfId="54" applyFont="1" applyFill="1" applyBorder="1" applyAlignment="1">
      <alignment horizontal="left" vertical="center"/>
    </xf>
    <xf numFmtId="0" fontId="16" fillId="0" borderId="36" xfId="54" applyFont="1" applyBorder="1" applyAlignment="1">
      <alignment horizontal="left" vertical="center"/>
    </xf>
    <xf numFmtId="0" fontId="27" fillId="0" borderId="46" xfId="54" applyFont="1" applyBorder="1" applyAlignment="1">
      <alignment horizontal="center" vertical="center"/>
    </xf>
    <xf numFmtId="0" fontId="29" fillId="0" borderId="47" xfId="54" applyFont="1" applyFill="1" applyBorder="1" applyAlignment="1">
      <alignment horizontal="left" vertical="center"/>
    </xf>
    <xf numFmtId="0" fontId="29" fillId="0" borderId="48" xfId="54" applyFont="1" applyFill="1" applyBorder="1" applyAlignment="1">
      <alignment horizontal="center" vertical="center"/>
    </xf>
    <xf numFmtId="0" fontId="29" fillId="0" borderId="34" xfId="54" applyFont="1" applyFill="1" applyBorder="1" applyAlignment="1">
      <alignment horizontal="center" vertical="center"/>
    </xf>
    <xf numFmtId="0" fontId="24" fillId="0" borderId="41" xfId="54" applyFont="1" applyBorder="1" applyAlignment="1">
      <alignment horizontal="center" vertical="center"/>
    </xf>
    <xf numFmtId="0" fontId="24" fillId="0" borderId="46" xfId="54" applyFont="1" applyBorder="1" applyAlignment="1">
      <alignment horizontal="center" vertical="center"/>
    </xf>
    <xf numFmtId="0" fontId="24" fillId="0" borderId="0" xfId="54" applyFont="1" applyBorder="1" applyAlignment="1">
      <alignment horizontal="left" vertical="center"/>
    </xf>
    <xf numFmtId="0" fontId="34" fillId="0" borderId="17" xfId="54" applyFont="1" applyBorder="1" applyAlignment="1">
      <alignment horizontal="center" vertical="top"/>
    </xf>
    <xf numFmtId="0" fontId="27" fillId="0" borderId="14" xfId="54" applyFont="1" applyFill="1" applyBorder="1" applyAlignment="1">
      <alignment vertical="center"/>
    </xf>
    <xf numFmtId="0" fontId="27" fillId="0" borderId="15" xfId="54" applyFont="1" applyFill="1" applyBorder="1" applyAlignment="1">
      <alignment vertical="center"/>
    </xf>
    <xf numFmtId="14" fontId="27" fillId="0" borderId="22" xfId="54" applyNumberFormat="1" applyFont="1" applyFill="1" applyBorder="1" applyAlignment="1">
      <alignment horizontal="center" vertical="center"/>
    </xf>
    <xf numFmtId="14" fontId="27" fillId="0" borderId="34" xfId="54" applyNumberFormat="1" applyFont="1" applyFill="1" applyBorder="1" applyAlignment="1">
      <alignment horizontal="center" vertical="center"/>
    </xf>
    <xf numFmtId="0" fontId="16" fillId="0" borderId="49" xfId="54" applyFont="1" applyBorder="1" applyAlignment="1">
      <alignment horizontal="left" vertical="center"/>
    </xf>
    <xf numFmtId="0" fontId="16" fillId="0" borderId="28" xfId="54" applyFont="1" applyBorder="1" applyAlignment="1">
      <alignment horizontal="left" vertical="center"/>
    </xf>
    <xf numFmtId="0" fontId="29" fillId="0" borderId="42" xfId="54" applyFont="1" applyBorder="1" applyAlignment="1">
      <alignment horizontal="left" vertical="center"/>
    </xf>
    <xf numFmtId="0" fontId="29" fillId="0" borderId="41" xfId="54" applyFont="1" applyBorder="1" applyAlignment="1">
      <alignment horizontal="left" vertical="center"/>
    </xf>
    <xf numFmtId="0" fontId="16" fillId="0" borderId="43" xfId="54" applyFont="1" applyBorder="1" applyAlignment="1">
      <alignment vertical="center"/>
    </xf>
    <xf numFmtId="0" fontId="24" fillId="0" borderId="44" xfId="54" applyFont="1" applyBorder="1" applyAlignment="1">
      <alignment horizontal="left" vertical="center"/>
    </xf>
    <xf numFmtId="0" fontId="27" fillId="0" borderId="44" xfId="54" applyFont="1" applyBorder="1" applyAlignment="1">
      <alignment horizontal="left" vertical="center"/>
    </xf>
    <xf numFmtId="0" fontId="24" fillId="0" borderId="44" xfId="54" applyFont="1" applyBorder="1" applyAlignment="1">
      <alignment vertical="center"/>
    </xf>
    <xf numFmtId="0" fontId="16" fillId="0" borderId="44" xfId="54" applyFont="1" applyBorder="1" applyAlignment="1">
      <alignment vertical="center"/>
    </xf>
    <xf numFmtId="0" fontId="16" fillId="0" borderId="43" xfId="54" applyFont="1" applyBorder="1" applyAlignment="1">
      <alignment horizontal="center" vertical="center"/>
    </xf>
    <xf numFmtId="0" fontId="27" fillId="0" borderId="44" xfId="54" applyFont="1" applyBorder="1" applyAlignment="1">
      <alignment horizontal="center" vertical="center"/>
    </xf>
    <xf numFmtId="0" fontId="16" fillId="0" borderId="44" xfId="54" applyFont="1" applyBorder="1" applyAlignment="1">
      <alignment horizontal="center" vertical="center"/>
    </xf>
    <xf numFmtId="0" fontId="24" fillId="0" borderId="44" xfId="54" applyFont="1" applyBorder="1" applyAlignment="1">
      <alignment horizontal="center" vertical="center"/>
    </xf>
    <xf numFmtId="0" fontId="27" fillId="0" borderId="14" xfId="54" applyFont="1" applyBorder="1" applyAlignment="1">
      <alignment horizontal="center" vertical="center"/>
    </xf>
    <xf numFmtId="0" fontId="24" fillId="0" borderId="14" xfId="54" applyFont="1" applyBorder="1" applyAlignment="1">
      <alignment horizontal="center" vertical="center"/>
    </xf>
    <xf numFmtId="0" fontId="16" fillId="0" borderId="30" xfId="54" applyFont="1" applyBorder="1" applyAlignment="1">
      <alignment horizontal="left" vertical="center" wrapText="1"/>
    </xf>
    <xf numFmtId="0" fontId="16" fillId="0" borderId="31" xfId="54" applyFont="1" applyBorder="1" applyAlignment="1">
      <alignment horizontal="left" vertical="center" wrapText="1"/>
    </xf>
    <xf numFmtId="0" fontId="16" fillId="0" borderId="43" xfId="54" applyFont="1" applyBorder="1" applyAlignment="1">
      <alignment horizontal="left" vertical="center"/>
    </xf>
    <xf numFmtId="0" fontId="16" fillId="0" borderId="44" xfId="54" applyFont="1" applyBorder="1" applyAlignment="1">
      <alignment horizontal="left" vertical="center"/>
    </xf>
    <xf numFmtId="0" fontId="35" fillId="0" borderId="50" xfId="54" applyFont="1" applyBorder="1" applyAlignment="1">
      <alignment horizontal="left" vertical="center" wrapText="1"/>
    </xf>
    <xf numFmtId="0" fontId="27" fillId="0" borderId="20" xfId="54" applyFont="1" applyFill="1" applyBorder="1" applyAlignment="1">
      <alignment horizontal="left" vertical="center"/>
    </xf>
    <xf numFmtId="9" fontId="27" fillId="0" borderId="14" xfId="54" applyNumberFormat="1" applyFont="1" applyBorder="1" applyAlignment="1">
      <alignment horizontal="center" vertical="center"/>
    </xf>
    <xf numFmtId="0" fontId="29" fillId="0" borderId="42" xfId="0" applyFont="1" applyBorder="1" applyAlignment="1">
      <alignment horizontal="left" vertical="center"/>
    </xf>
    <xf numFmtId="0" fontId="29" fillId="0" borderId="41" xfId="0" applyFont="1" applyBorder="1" applyAlignment="1">
      <alignment horizontal="left" vertical="center"/>
    </xf>
    <xf numFmtId="9" fontId="27" fillId="0" borderId="29" xfId="54" applyNumberFormat="1" applyFont="1" applyFill="1" applyBorder="1" applyAlignment="1">
      <alignment horizontal="left" vertical="center"/>
    </xf>
    <xf numFmtId="9" fontId="27" fillId="0" borderId="24" xfId="54" applyNumberFormat="1" applyFont="1" applyFill="1" applyBorder="1" applyAlignment="1">
      <alignment horizontal="left" vertical="center"/>
    </xf>
    <xf numFmtId="9" fontId="27" fillId="0" borderId="30" xfId="54" applyNumberFormat="1" applyFont="1" applyBorder="1" applyAlignment="1">
      <alignment horizontal="left" vertical="center"/>
    </xf>
    <xf numFmtId="9" fontId="27" fillId="0" borderId="31" xfId="54" applyNumberFormat="1" applyFont="1" applyBorder="1" applyAlignment="1">
      <alignment horizontal="left" vertical="center"/>
    </xf>
    <xf numFmtId="0" fontId="26" fillId="0" borderId="43" xfId="54" applyFont="1" applyFill="1" applyBorder="1" applyAlignment="1">
      <alignment horizontal="left" vertical="center"/>
    </xf>
    <xf numFmtId="0" fontId="26" fillId="0" borderId="44" xfId="54" applyFont="1" applyFill="1" applyBorder="1" applyAlignment="1">
      <alignment horizontal="left" vertical="center"/>
    </xf>
    <xf numFmtId="0" fontId="26" fillId="0" borderId="51" xfId="54" applyFont="1" applyFill="1" applyBorder="1" applyAlignment="1">
      <alignment horizontal="left" vertical="center"/>
    </xf>
    <xf numFmtId="0" fontId="26" fillId="0" borderId="31" xfId="54" applyFont="1" applyFill="1" applyBorder="1" applyAlignment="1">
      <alignment horizontal="left" vertical="center"/>
    </xf>
    <xf numFmtId="0" fontId="29" fillId="0" borderId="28" xfId="54" applyFont="1" applyFill="1" applyBorder="1" applyAlignment="1">
      <alignment horizontal="left" vertical="center"/>
    </xf>
    <xf numFmtId="0" fontId="27" fillId="0" borderId="52" xfId="54" applyFont="1" applyFill="1" applyBorder="1" applyAlignment="1">
      <alignment horizontal="left" vertical="center"/>
    </xf>
    <xf numFmtId="0" fontId="27" fillId="0" borderId="53" xfId="54" applyFont="1" applyFill="1" applyBorder="1" applyAlignment="1">
      <alignment horizontal="left" vertical="center"/>
    </xf>
    <xf numFmtId="0" fontId="29" fillId="0" borderId="38" xfId="54" applyFont="1" applyBorder="1" applyAlignment="1">
      <alignment vertical="center"/>
    </xf>
    <xf numFmtId="0" fontId="36" fillId="0" borderId="41" xfId="54" applyFont="1" applyBorder="1" applyAlignment="1">
      <alignment horizontal="center" vertical="center"/>
    </xf>
    <xf numFmtId="0" fontId="29" fillId="0" borderId="39" xfId="54" applyFont="1" applyBorder="1" applyAlignment="1">
      <alignment vertical="center"/>
    </xf>
    <xf numFmtId="0" fontId="27" fillId="0" borderId="54" xfId="54" applyFont="1" applyBorder="1" applyAlignment="1">
      <alignment vertical="center"/>
    </xf>
    <xf numFmtId="0" fontId="29" fillId="0" borderId="54" xfId="54" applyFont="1" applyBorder="1" applyAlignment="1">
      <alignment vertical="center"/>
    </xf>
    <xf numFmtId="58" fontId="24" fillId="0" borderId="39" xfId="54" applyNumberFormat="1" applyFont="1" applyBorder="1" applyAlignment="1">
      <alignment vertical="center"/>
    </xf>
    <xf numFmtId="0" fontId="29" fillId="0" borderId="28" xfId="54" applyFont="1" applyBorder="1" applyAlignment="1">
      <alignment horizontal="center" vertical="center"/>
    </xf>
    <xf numFmtId="0" fontId="27" fillId="0" borderId="49" xfId="54" applyFont="1" applyFill="1" applyBorder="1" applyAlignment="1">
      <alignment horizontal="left" vertical="center"/>
    </xf>
    <xf numFmtId="0" fontId="27" fillId="0" borderId="28" xfId="54" applyFont="1" applyFill="1" applyBorder="1" applyAlignment="1">
      <alignment horizontal="left" vertical="center"/>
    </xf>
    <xf numFmtId="0" fontId="24" fillId="0" borderId="54" xfId="54" applyFont="1" applyBorder="1" applyAlignment="1">
      <alignment vertical="center"/>
    </xf>
    <xf numFmtId="58" fontId="24" fillId="0" borderId="39" xfId="54" applyNumberFormat="1" applyFont="1" applyFill="1" applyBorder="1" applyAlignment="1">
      <alignment vertical="center"/>
    </xf>
    <xf numFmtId="0" fontId="16" fillId="0" borderId="55" xfId="54" applyFont="1" applyBorder="1" applyAlignment="1">
      <alignment horizontal="left" vertical="center"/>
    </xf>
    <xf numFmtId="0" fontId="29" fillId="0" borderId="47" xfId="54" applyFont="1" applyBorder="1" applyAlignment="1">
      <alignment horizontal="left" vertical="center"/>
    </xf>
    <xf numFmtId="0" fontId="27" fillId="0" borderId="48" xfId="54" applyFont="1" applyBorder="1" applyAlignment="1">
      <alignment horizontal="left" vertical="center"/>
    </xf>
    <xf numFmtId="0" fontId="16" fillId="0" borderId="0" xfId="54" applyFont="1" applyBorder="1" applyAlignment="1">
      <alignment vertical="center"/>
    </xf>
    <xf numFmtId="0" fontId="16" fillId="0" borderId="37" xfId="54" applyFont="1" applyBorder="1" applyAlignment="1">
      <alignment horizontal="left" vertical="center" wrapText="1"/>
    </xf>
    <xf numFmtId="0" fontId="16" fillId="0" borderId="48" xfId="54" applyFont="1" applyBorder="1" applyAlignment="1">
      <alignment horizontal="left" vertical="center"/>
    </xf>
    <xf numFmtId="0" fontId="37" fillId="0" borderId="15" xfId="54" applyFont="1" applyBorder="1" applyAlignment="1">
      <alignment horizontal="left" vertical="center"/>
    </xf>
    <xf numFmtId="0" fontId="28" fillId="0" borderId="15" xfId="54" applyFont="1" applyBorder="1" applyAlignment="1">
      <alignment horizontal="left" vertical="center"/>
    </xf>
    <xf numFmtId="0" fontId="29" fillId="0" borderId="47" xfId="0" applyFont="1" applyBorder="1" applyAlignment="1">
      <alignment horizontal="left" vertical="center"/>
    </xf>
    <xf numFmtId="9" fontId="27" fillId="0" borderId="35" xfId="54" applyNumberFormat="1" applyFont="1" applyFill="1" applyBorder="1" applyAlignment="1">
      <alignment horizontal="left" vertical="center"/>
    </xf>
    <xf numFmtId="9" fontId="27" fillId="0" borderId="37" xfId="54" applyNumberFormat="1" applyFont="1" applyBorder="1" applyAlignment="1">
      <alignment horizontal="left" vertical="center"/>
    </xf>
    <xf numFmtId="0" fontId="26" fillId="0" borderId="48" xfId="54" applyFont="1" applyFill="1" applyBorder="1" applyAlignment="1">
      <alignment horizontal="left" vertical="center"/>
    </xf>
    <xf numFmtId="0" fontId="26" fillId="0" borderId="37" xfId="54" applyFont="1" applyFill="1" applyBorder="1" applyAlignment="1">
      <alignment horizontal="left" vertical="center"/>
    </xf>
    <xf numFmtId="0" fontId="27" fillId="0" borderId="56" xfId="54" applyFont="1" applyFill="1" applyBorder="1" applyAlignment="1">
      <alignment horizontal="left" vertical="center"/>
    </xf>
    <xf numFmtId="0" fontId="29" fillId="0" borderId="57" xfId="54" applyFont="1" applyBorder="1" applyAlignment="1">
      <alignment horizontal="center" vertical="center"/>
    </xf>
    <xf numFmtId="0" fontId="27" fillId="0" borderId="54" xfId="54" applyFont="1" applyBorder="1" applyAlignment="1">
      <alignment horizontal="center" vertical="center"/>
    </xf>
    <xf numFmtId="0" fontId="27" fillId="0" borderId="55" xfId="54" applyFont="1" applyBorder="1" applyAlignment="1">
      <alignment horizontal="center" vertical="center"/>
    </xf>
    <xf numFmtId="0" fontId="27" fillId="0" borderId="55" xfId="54" applyFont="1" applyFill="1" applyBorder="1" applyAlignment="1">
      <alignment horizontal="left" vertical="center"/>
    </xf>
    <xf numFmtId="0" fontId="38" fillId="0" borderId="58" xfId="0" applyFont="1" applyBorder="1" applyAlignment="1">
      <alignment horizontal="center" vertical="center" wrapText="1"/>
    </xf>
    <xf numFmtId="0" fontId="38" fillId="0" borderId="59" xfId="0" applyFont="1" applyBorder="1" applyAlignment="1">
      <alignment horizontal="center" vertical="center" wrapText="1"/>
    </xf>
    <xf numFmtId="0" fontId="39" fillId="0" borderId="60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2" borderId="2" xfId="0" applyFont="1" applyFill="1" applyBorder="1"/>
    <xf numFmtId="0" fontId="0" fillId="0" borderId="60" xfId="0" applyBorder="1"/>
    <xf numFmtId="0" fontId="0" fillId="0" borderId="2" xfId="0" applyBorder="1"/>
    <xf numFmtId="0" fontId="0" fillId="2" borderId="2" xfId="0" applyFill="1" applyBorder="1"/>
    <xf numFmtId="0" fontId="0" fillId="0" borderId="61" xfId="0" applyBorder="1"/>
    <xf numFmtId="0" fontId="0" fillId="0" borderId="62" xfId="0" applyBorder="1"/>
    <xf numFmtId="0" fontId="0" fillId="2" borderId="62" xfId="0" applyFill="1" applyBorder="1"/>
    <xf numFmtId="0" fontId="0" fillId="3" borderId="0" xfId="0" applyFill="1"/>
    <xf numFmtId="0" fontId="38" fillId="0" borderId="63" xfId="0" applyFont="1" applyBorder="1" applyAlignment="1">
      <alignment horizontal="center" vertical="center" wrapText="1"/>
    </xf>
    <xf numFmtId="0" fontId="39" fillId="0" borderId="64" xfId="0" applyFont="1" applyBorder="1" applyAlignment="1">
      <alignment horizontal="center" vertical="center"/>
    </xf>
    <xf numFmtId="0" fontId="39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4" borderId="2" xfId="0" applyFill="1" applyBorder="1" applyAlignment="1">
      <alignment horizontal="center"/>
    </xf>
    <xf numFmtId="0" fontId="40" fillId="4" borderId="2" xfId="0" applyFont="1" applyFill="1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5" borderId="2" xfId="0" applyFont="1" applyFill="1" applyBorder="1" applyAlignment="1">
      <alignment vertical="top" wrapText="1"/>
    </xf>
    <xf numFmtId="0" fontId="39" fillId="4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1" fillId="0" borderId="0" xfId="0" applyFont="1" applyAlignment="1">
      <alignment horizontal="center"/>
    </xf>
    <xf numFmtId="0" fontId="41" fillId="0" borderId="0" xfId="0" applyFont="1" applyAlignment="1">
      <alignment vertical="top" wrapText="1"/>
    </xf>
    <xf numFmtId="0" fontId="1" fillId="0" borderId="3" xfId="0" applyFont="1" applyFill="1" applyBorder="1" applyAlignment="1" quotePrefix="1">
      <alignment horizontal="center"/>
    </xf>
    <xf numFmtId="0" fontId="1" fillId="0" borderId="2" xfId="0" applyFont="1" applyFill="1" applyBorder="1" applyAlignment="1" quotePrefix="1"/>
  </cellXfs>
  <cellStyles count="6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5 10" xfId="50"/>
    <cellStyle name="常规 5 2" xfId="51"/>
    <cellStyle name="常规_110509_2006-09-28" xfId="52"/>
    <cellStyle name="常规 2 2 3" xfId="53"/>
    <cellStyle name="常规 2" xfId="54"/>
    <cellStyle name="常规 3" xfId="55"/>
    <cellStyle name="常规 4" xfId="56"/>
    <cellStyle name="常规 23" xfId="57"/>
    <cellStyle name="常规 3 3 3" xfId="58"/>
    <cellStyle name="常规_10AW核价-润懋(35款已核，单耗未减)" xfId="59"/>
    <cellStyle name="常规 23 2 3" xfId="60"/>
    <cellStyle name="常规 72" xfId="61"/>
    <cellStyle name="常规 10 10" xfId="62"/>
    <cellStyle name="常规 43" xfId="63"/>
    <cellStyle name="常规 23 4" xfId="64"/>
    <cellStyle name="常规 23 2" xfId="6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www.wps.cn/officeDocument/2023/relationships/customStorage" Target="customStorage/customStorage.xml"/><Relationship Id="rId18" Type="http://schemas.openxmlformats.org/officeDocument/2006/relationships/styles" Target="styles.xml"/><Relationship Id="rId17" Type="http://schemas.openxmlformats.org/officeDocument/2006/relationships/sharedStrings" Target="sharedString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checked="Checked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checked="Checked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checked="Checked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customStorage/customStorage.xml><?xml version="1.0" encoding="utf-8"?>
<customStorage xmlns="https://web.wps.cn/et/2018/main">
  <book/>
  <sheets/>
</customStorage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67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541640" y="104425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317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9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67040" y="2374265"/>
              <a:ext cx="393700" cy="332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67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8890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541640" y="10442575"/>
              <a:ext cx="39370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570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31740" y="2217420"/>
              <a:ext cx="3937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443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93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68540" y="224726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54340" y="2153920"/>
              <a:ext cx="393700" cy="354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81240" y="244538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4740" y="32696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4740" y="34677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694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21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316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18940" y="325691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317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31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93940" y="345503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79740" y="345503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939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79740" y="325691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32040" y="127825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7</xdr:row>
          <xdr:rowOff>201295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32040" y="14763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32040" y="1080135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182880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19340" y="839470"/>
              <a:ext cx="393700" cy="2254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123190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06640" y="654050"/>
              <a:ext cx="393700" cy="14351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127635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54340" y="615950"/>
              <a:ext cx="393700" cy="1860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182245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67040" y="826770"/>
              <a:ext cx="393700" cy="2374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79740" y="1080135"/>
              <a:ext cx="393700" cy="1993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10160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79740" y="1278255"/>
              <a:ext cx="39370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79740" y="14763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6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93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570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31740" y="2643505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001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4740" y="94361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4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21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2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824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6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06340" y="962152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063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939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797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812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79740" y="9423400"/>
              <a:ext cx="393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001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505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50540" y="942340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67040" y="2585085"/>
              <a:ext cx="393700" cy="3200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68540" y="264350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00140" y="244538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00140" y="2247265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00140" y="9621520"/>
              <a:ext cx="393700" cy="2108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2140" y="7205980"/>
              <a:ext cx="393700" cy="2203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69540" y="7205980"/>
              <a:ext cx="3937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22</xdr:row>
      <xdr:rowOff>0</xdr:rowOff>
    </xdr:from>
    <xdr:to>
      <xdr:col>9</xdr:col>
      <xdr:colOff>465455</xdr:colOff>
      <xdr:row>22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418715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22</xdr:row>
      <xdr:rowOff>0</xdr:rowOff>
    </xdr:from>
    <xdr:to>
      <xdr:col>9</xdr:col>
      <xdr:colOff>431800</xdr:colOff>
      <xdr:row>22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6057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8295" y="10328275"/>
              <a:ext cx="304800" cy="101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36347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219710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8295" y="10328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43395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218567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214757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42951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219646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43649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85990" y="219329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5445" y="216471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85990" y="242443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11160" y="236855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773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3084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4471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814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88632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88632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7689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9467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8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97495" y="59785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35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974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519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5195" y="59658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431800</xdr:colOff>
      <xdr:row>21</xdr:row>
      <xdr:rowOff>25400</xdr:rowOff>
    </xdr:to>
    <xdr:sp>
      <xdr:nvSpPr>
        <xdr:cNvPr id="67" name="Text Box 1"/>
        <xdr:cNvSpPr txBox="1">
          <a:spLocks noChangeArrowheads="1"/>
        </xdr:cNvSpPr>
      </xdr:nvSpPr>
      <xdr:spPr>
        <a:xfrm>
          <a:off x="2385060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8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69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0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516255</xdr:colOff>
      <xdr:row>21</xdr:row>
      <xdr:rowOff>0</xdr:rowOff>
    </xdr:from>
    <xdr:to>
      <xdr:col>9</xdr:col>
      <xdr:colOff>465455</xdr:colOff>
      <xdr:row>21</xdr:row>
      <xdr:rowOff>25400</xdr:rowOff>
    </xdr:to>
    <xdr:sp>
      <xdr:nvSpPr>
        <xdr:cNvPr id="71" name="Text Box 1"/>
        <xdr:cNvSpPr txBox="1">
          <a:spLocks noChangeArrowheads="1"/>
        </xdr:cNvSpPr>
      </xdr:nvSpPr>
      <xdr:spPr>
        <a:xfrm>
          <a:off x="2418715" y="5816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2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3" name="Text Box 1"/>
        <xdr:cNvSpPr txBox="1">
          <a:spLocks noChangeArrowheads="1"/>
        </xdr:cNvSpPr>
      </xdr:nvSpPr>
      <xdr:spPr>
        <a:xfrm>
          <a:off x="2334260" y="2641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74" name="Text Box 1"/>
        <xdr:cNvSpPr txBox="1">
          <a:spLocks noChangeArrowheads="1"/>
        </xdr:cNvSpPr>
      </xdr:nvSpPr>
      <xdr:spPr>
        <a:xfrm>
          <a:off x="2258060" y="2641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75" name="Text Box 1"/>
        <xdr:cNvSpPr txBox="1">
          <a:spLocks noChangeArrowheads="1"/>
        </xdr:cNvSpPr>
      </xdr:nvSpPr>
      <xdr:spPr>
        <a:xfrm>
          <a:off x="2385060" y="2908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431800</xdr:colOff>
      <xdr:row>20</xdr:row>
      <xdr:rowOff>25400</xdr:rowOff>
    </xdr:to>
    <xdr:sp>
      <xdr:nvSpPr>
        <xdr:cNvPr id="76" name="Text Box 1"/>
        <xdr:cNvSpPr txBox="1">
          <a:spLocks noChangeArrowheads="1"/>
        </xdr:cNvSpPr>
      </xdr:nvSpPr>
      <xdr:spPr>
        <a:xfrm>
          <a:off x="23850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320290"/>
              <a:ext cx="787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165735</xdr:rowOff>
        </xdr:from>
        <xdr:to>
          <xdr:col>2</xdr:col>
          <xdr:colOff>24130</xdr:colOff>
          <xdr:row>8</xdr:row>
          <xdr:rowOff>85725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493520"/>
              <a:ext cx="411480" cy="3257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52920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752590" y="793305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8149590" y="794575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724150"/>
              <a:ext cx="78740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192270" y="2320290"/>
              <a:ext cx="406400" cy="2057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660390" y="2193290"/>
              <a:ext cx="635000" cy="408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660390" y="2391410"/>
              <a:ext cx="6350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19227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660390" y="2614930"/>
              <a:ext cx="635000" cy="3168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8505190" y="2180590"/>
              <a:ext cx="355600" cy="4216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8505190" y="2391410"/>
              <a:ext cx="355600" cy="3835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654290" y="2716530"/>
              <a:ext cx="406400" cy="172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8505190" y="2551430"/>
              <a:ext cx="355600" cy="5200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114300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75145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83146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83146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733550"/>
              <a:ext cx="787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74625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944370"/>
              <a:ext cx="5969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354330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535430"/>
              <a:ext cx="7747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535430"/>
              <a:ext cx="6604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5</xdr:col>
          <xdr:colOff>825500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06570" y="1535430"/>
              <a:ext cx="342900" cy="1981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91380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654290" y="232791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654290" y="252603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114300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8314690" y="1142365"/>
              <a:ext cx="393700" cy="2997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7514590" y="94424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7514590" y="746125"/>
              <a:ext cx="393700" cy="18542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487295"/>
              <a:ext cx="519430" cy="28765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93260"/>
              <a:ext cx="1028700" cy="662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480310"/>
              <a:ext cx="7874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714625"/>
              <a:ext cx="635000" cy="2279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307590"/>
              <a:ext cx="6350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5</xdr:col>
          <xdr:colOff>1041400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66870" y="2493010"/>
              <a:ext cx="698500" cy="2438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76835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80185"/>
              <a:ext cx="408940" cy="3302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925320"/>
              <a:ext cx="408940" cy="22796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20</xdr:row>
      <xdr:rowOff>0</xdr:rowOff>
    </xdr:from>
    <xdr:to>
      <xdr:col>10</xdr:col>
      <xdr:colOff>205740</xdr:colOff>
      <xdr:row>20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3096260" y="55753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205740</xdr:colOff>
      <xdr:row>19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431800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3045460" y="23749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355600</xdr:colOff>
      <xdr:row>8</xdr:row>
      <xdr:rowOff>0</xdr:rowOff>
    </xdr:from>
    <xdr:to>
      <xdr:col>10</xdr:col>
      <xdr:colOff>205740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969260" y="23749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9</xdr:row>
      <xdr:rowOff>0</xdr:rowOff>
    </xdr:from>
    <xdr:to>
      <xdr:col>10</xdr:col>
      <xdr:colOff>205740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3096260" y="2641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3</xdr:col>
      <xdr:colOff>482600</xdr:colOff>
      <xdr:row>19</xdr:row>
      <xdr:rowOff>0</xdr:rowOff>
    </xdr:from>
    <xdr:to>
      <xdr:col>10</xdr:col>
      <xdr:colOff>205740</xdr:colOff>
      <xdr:row>19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3096260" y="5308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5.6" outlineLevelCol="1"/>
  <cols>
    <col min="1" max="1" width="5.5" style="367" customWidth="1"/>
    <col min="2" max="2" width="96.3333333333333" style="368" customWidth="1"/>
    <col min="3" max="3" width="10.1666666666667" customWidth="1"/>
  </cols>
  <sheetData>
    <row r="1" customFormat="1" ht="21" customHeight="1" spans="1:2">
      <c r="A1" s="369"/>
      <c r="B1" s="370" t="s">
        <v>0</v>
      </c>
    </row>
    <row r="2" customFormat="1" spans="1:2">
      <c r="A2" s="371">
        <v>1</v>
      </c>
      <c r="B2" s="372" t="s">
        <v>1</v>
      </c>
    </row>
    <row r="3" customFormat="1" spans="1:2">
      <c r="A3" s="371">
        <v>2</v>
      </c>
      <c r="B3" s="372" t="s">
        <v>2</v>
      </c>
    </row>
    <row r="4" customFormat="1" spans="1:2">
      <c r="A4" s="371">
        <v>3</v>
      </c>
      <c r="B4" s="372" t="s">
        <v>3</v>
      </c>
    </row>
    <row r="5" customFormat="1" spans="1:2">
      <c r="A5" s="371">
        <v>4</v>
      </c>
      <c r="B5" s="372" t="s">
        <v>4</v>
      </c>
    </row>
    <row r="6" customFormat="1" spans="1:2">
      <c r="A6" s="371">
        <v>5</v>
      </c>
      <c r="B6" s="372" t="s">
        <v>5</v>
      </c>
    </row>
    <row r="7" customFormat="1" spans="1:2">
      <c r="A7" s="371">
        <v>6</v>
      </c>
      <c r="B7" s="372" t="s">
        <v>6</v>
      </c>
    </row>
    <row r="8" s="366" customFormat="1" ht="35" customHeight="1" spans="1:2">
      <c r="A8" s="373">
        <v>7</v>
      </c>
      <c r="B8" s="374" t="s">
        <v>7</v>
      </c>
    </row>
    <row r="9" customFormat="1" ht="19" customHeight="1" spans="1:2">
      <c r="A9" s="369"/>
      <c r="B9" s="375" t="s">
        <v>8</v>
      </c>
    </row>
    <row r="10" customFormat="1" ht="30" customHeight="1" spans="1:2">
      <c r="A10" s="371">
        <v>1</v>
      </c>
      <c r="B10" s="376" t="s">
        <v>9</v>
      </c>
    </row>
    <row r="11" customFormat="1" spans="1:2">
      <c r="A11" s="371">
        <v>2</v>
      </c>
      <c r="B11" s="374" t="s">
        <v>10</v>
      </c>
    </row>
    <row r="12" customFormat="1" spans="1:2">
      <c r="A12" s="371"/>
      <c r="B12" s="372"/>
    </row>
    <row r="13" customFormat="1" ht="20.4" spans="1:2">
      <c r="A13" s="369"/>
      <c r="B13" s="375" t="s">
        <v>11</v>
      </c>
    </row>
    <row r="14" customFormat="1" ht="31.2" spans="1:2">
      <c r="A14" s="371">
        <v>1</v>
      </c>
      <c r="B14" s="376" t="s">
        <v>12</v>
      </c>
    </row>
    <row r="15" customFormat="1" spans="1:2">
      <c r="A15" s="371">
        <v>2</v>
      </c>
      <c r="B15" s="372" t="s">
        <v>13</v>
      </c>
    </row>
    <row r="16" customFormat="1" spans="1:2">
      <c r="A16" s="371">
        <v>3</v>
      </c>
      <c r="B16" s="372" t="s">
        <v>14</v>
      </c>
    </row>
    <row r="17" customFormat="1" spans="1:2">
      <c r="A17" s="371"/>
      <c r="B17" s="372"/>
    </row>
    <row r="18" customFormat="1" ht="20.4" spans="1:2">
      <c r="A18" s="369"/>
      <c r="B18" s="375" t="s">
        <v>15</v>
      </c>
    </row>
    <row r="19" customFormat="1" ht="31.2" spans="1:2">
      <c r="A19" s="371">
        <v>1</v>
      </c>
      <c r="B19" s="376" t="s">
        <v>16</v>
      </c>
    </row>
    <row r="20" customFormat="1" spans="1:2">
      <c r="A20" s="371">
        <v>2</v>
      </c>
      <c r="B20" s="372" t="s">
        <v>17</v>
      </c>
    </row>
    <row r="21" customFormat="1" ht="31.2" spans="1:2">
      <c r="A21" s="371">
        <v>3</v>
      </c>
      <c r="B21" s="372" t="s">
        <v>18</v>
      </c>
    </row>
    <row r="22" customFormat="1" spans="1:2">
      <c r="A22" s="371"/>
      <c r="B22" s="372"/>
    </row>
    <row r="24" customFormat="1" spans="1:2">
      <c r="A24" s="377"/>
      <c r="B24" s="378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zoomScale="120" zoomScaleNormal="120" workbookViewId="0">
      <selection activeCell="A11" sqref="A11:M11"/>
    </sheetView>
  </sheetViews>
  <sheetFormatPr defaultColWidth="8.1" defaultRowHeight="14.4"/>
  <cols>
    <col min="1" max="1" width="6.3" style="1" customWidth="1"/>
    <col min="2" max="2" width="8.3" style="1" customWidth="1"/>
    <col min="3" max="3" width="11.025" style="1" customWidth="1"/>
    <col min="4" max="4" width="12.6" style="1" customWidth="1"/>
    <col min="5" max="5" width="11.025" style="1" customWidth="1"/>
    <col min="6" max="6" width="15.5" style="1" customWidth="1"/>
    <col min="7" max="10" width="9" style="1" customWidth="1"/>
    <col min="11" max="11" width="8.325" style="1" customWidth="1"/>
    <col min="12" max="13" width="9.675" style="1" customWidth="1"/>
    <col min="14" max="16384" width="8.1" style="1"/>
  </cols>
  <sheetData>
    <row r="1" s="1" customFormat="1" ht="28.5" customHeight="1" spans="1:13">
      <c r="A1" s="5" t="s">
        <v>297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2" customFormat="1" ht="18" customHeight="1" spans="1:13">
      <c r="A2" s="6" t="s">
        <v>268</v>
      </c>
      <c r="B2" s="7" t="s">
        <v>273</v>
      </c>
      <c r="C2" s="7" t="s">
        <v>269</v>
      </c>
      <c r="D2" s="7" t="s">
        <v>270</v>
      </c>
      <c r="E2" s="7" t="s">
        <v>271</v>
      </c>
      <c r="F2" s="7" t="s">
        <v>272</v>
      </c>
      <c r="G2" s="6" t="s">
        <v>298</v>
      </c>
      <c r="H2" s="6"/>
      <c r="I2" s="6" t="s">
        <v>299</v>
      </c>
      <c r="J2" s="6"/>
      <c r="K2" s="8" t="s">
        <v>300</v>
      </c>
      <c r="L2" s="65" t="s">
        <v>301</v>
      </c>
      <c r="M2" s="24" t="s">
        <v>302</v>
      </c>
    </row>
    <row r="3" s="2" customFormat="1" ht="21" customHeight="1" spans="1:13">
      <c r="A3" s="6"/>
      <c r="B3" s="9"/>
      <c r="C3" s="9"/>
      <c r="D3" s="9"/>
      <c r="E3" s="9"/>
      <c r="F3" s="9"/>
      <c r="G3" s="6" t="s">
        <v>303</v>
      </c>
      <c r="H3" s="6" t="s">
        <v>304</v>
      </c>
      <c r="I3" s="6" t="s">
        <v>303</v>
      </c>
      <c r="J3" s="6" t="s">
        <v>304</v>
      </c>
      <c r="K3" s="10"/>
      <c r="L3" s="66"/>
      <c r="M3" s="25"/>
    </row>
    <row r="4" s="62" customFormat="1" ht="18" customHeight="1" spans="1:13">
      <c r="A4" s="11">
        <v>1</v>
      </c>
      <c r="B4" s="11" t="s">
        <v>287</v>
      </c>
      <c r="C4" s="29" t="s">
        <v>305</v>
      </c>
      <c r="D4" s="30" t="s">
        <v>285</v>
      </c>
      <c r="E4" s="12" t="s">
        <v>286</v>
      </c>
      <c r="F4" s="13" t="s">
        <v>47</v>
      </c>
      <c r="G4" s="14">
        <v>-0.005</v>
      </c>
      <c r="H4" s="14">
        <v>-0.001</v>
      </c>
      <c r="I4" s="15">
        <v>-0.002</v>
      </c>
      <c r="J4" s="15">
        <v>-0.008</v>
      </c>
      <c r="K4" s="14">
        <f t="shared" ref="K4:K7" si="0">SUM(G4:J4)</f>
        <v>-0.016</v>
      </c>
      <c r="L4" s="11"/>
      <c r="M4" s="11"/>
    </row>
    <row r="5" s="62" customFormat="1" ht="18" customHeight="1" spans="1:13">
      <c r="A5" s="11">
        <v>2</v>
      </c>
      <c r="B5" s="11" t="s">
        <v>287</v>
      </c>
      <c r="C5" s="29" t="s">
        <v>306</v>
      </c>
      <c r="D5" s="30" t="s">
        <v>285</v>
      </c>
      <c r="E5" s="12" t="s">
        <v>289</v>
      </c>
      <c r="F5" s="13" t="s">
        <v>47</v>
      </c>
      <c r="G5" s="14">
        <v>-0.005</v>
      </c>
      <c r="H5" s="14">
        <v>-0.003</v>
      </c>
      <c r="I5" s="15">
        <v>-0.002</v>
      </c>
      <c r="J5" s="15">
        <v>-0.007</v>
      </c>
      <c r="K5" s="14">
        <f t="shared" si="0"/>
        <v>-0.017</v>
      </c>
      <c r="L5" s="11"/>
      <c r="M5" s="11"/>
    </row>
    <row r="6" s="62" customFormat="1" ht="18" customHeight="1" spans="1:13">
      <c r="A6" s="11">
        <v>3</v>
      </c>
      <c r="B6" s="11" t="s">
        <v>287</v>
      </c>
      <c r="C6" s="29" t="s">
        <v>307</v>
      </c>
      <c r="D6" s="30" t="s">
        <v>285</v>
      </c>
      <c r="E6" s="12" t="s">
        <v>291</v>
      </c>
      <c r="F6" s="13" t="s">
        <v>47</v>
      </c>
      <c r="G6" s="14">
        <v>-0.004</v>
      </c>
      <c r="H6" s="14">
        <v>-0.003</v>
      </c>
      <c r="I6" s="15">
        <v>-0.003</v>
      </c>
      <c r="J6" s="15">
        <v>-0.008</v>
      </c>
      <c r="K6" s="14">
        <f t="shared" si="0"/>
        <v>-0.018</v>
      </c>
      <c r="L6" s="11"/>
      <c r="M6" s="11"/>
    </row>
    <row r="7" s="62" customFormat="1" ht="18" customHeight="1" spans="1:13">
      <c r="A7" s="11">
        <v>4</v>
      </c>
      <c r="B7" s="11" t="s">
        <v>287</v>
      </c>
      <c r="C7" s="29" t="s">
        <v>308</v>
      </c>
      <c r="D7" s="30" t="s">
        <v>285</v>
      </c>
      <c r="E7" s="12" t="s">
        <v>293</v>
      </c>
      <c r="F7" s="13" t="s">
        <v>47</v>
      </c>
      <c r="G7" s="14">
        <v>-0.004</v>
      </c>
      <c r="H7" s="14">
        <v>-0.003</v>
      </c>
      <c r="I7" s="15">
        <v>-0.003</v>
      </c>
      <c r="J7" s="15">
        <v>-0.008</v>
      </c>
      <c r="K7" s="14">
        <f t="shared" si="0"/>
        <v>-0.018</v>
      </c>
      <c r="L7" s="11"/>
      <c r="M7" s="11"/>
    </row>
    <row r="8" s="63" customFormat="1" ht="14.25" customHeight="1" spans="1:13">
      <c r="A8" s="38"/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</row>
    <row r="9" s="1" customFormat="1" ht="14.25" customHeight="1" spans="1:13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</row>
    <row r="10" s="4" customFormat="1" ht="29.25" customHeight="1" spans="1:13">
      <c r="A10" s="18" t="s">
        <v>309</v>
      </c>
      <c r="B10" s="19"/>
      <c r="C10" s="19"/>
      <c r="D10" s="19"/>
      <c r="E10" s="20"/>
      <c r="F10" s="21"/>
      <c r="G10" s="32"/>
      <c r="H10" s="18" t="s">
        <v>295</v>
      </c>
      <c r="I10" s="19"/>
      <c r="J10" s="19"/>
      <c r="K10" s="20"/>
      <c r="L10" s="67"/>
      <c r="M10" s="27"/>
    </row>
    <row r="11" s="1" customFormat="1" ht="105" customHeight="1" spans="1:13">
      <c r="A11" s="64" t="s">
        <v>310</v>
      </c>
      <c r="B11" s="64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</sheetData>
  <mergeCells count="17">
    <mergeCell ref="A1:M1"/>
    <mergeCell ref="G2:H2"/>
    <mergeCell ref="I2:J2"/>
    <mergeCell ref="A10:E10"/>
    <mergeCell ref="F10:G10"/>
    <mergeCell ref="H10:K10"/>
    <mergeCell ref="L10:M10"/>
    <mergeCell ref="A11:M11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$1:M$1048576">
      <formula1>"YES,NO"</formula1>
    </dataValidation>
  </dataValidations>
  <pageMargins left="0.751388888888889" right="0.751388888888889" top="1" bottom="1" header="0.5" footer="0.5"/>
  <pageSetup paperSize="9" scale="8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3"/>
  <sheetViews>
    <sheetView view="pageBreakPreview" zoomScale="110" zoomScaleNormal="100" workbookViewId="0">
      <selection activeCell="H14" sqref="H14"/>
    </sheetView>
  </sheetViews>
  <sheetFormatPr defaultColWidth="8.1" defaultRowHeight="14.4"/>
  <cols>
    <col min="1" max="1" width="7.76666666666667" style="1" customWidth="1"/>
    <col min="2" max="2" width="8.3" style="1" customWidth="1"/>
    <col min="3" max="3" width="11.025" style="1" customWidth="1"/>
    <col min="4" max="4" width="11.5916666666667" style="1" customWidth="1"/>
    <col min="5" max="5" width="11.025" style="1" customWidth="1"/>
    <col min="6" max="6" width="18.5666666666667" style="1" customWidth="1"/>
    <col min="7" max="7" width="21.9416666666667" style="1" customWidth="1"/>
    <col min="8" max="8" width="22" style="1" customWidth="1"/>
    <col min="9" max="9" width="7.5" style="1" customWidth="1"/>
    <col min="10" max="10" width="9.99166666666667" style="1" customWidth="1"/>
    <col min="11" max="11" width="30.6" style="1" customWidth="1"/>
    <col min="12" max="12" width="7.31666666666667" style="1" customWidth="1"/>
    <col min="13" max="13" width="9.54166666666667" style="1" customWidth="1"/>
    <col min="14" max="14" width="12.2666666666667" style="1" customWidth="1"/>
    <col min="15" max="16" width="7.425" style="1" customWidth="1"/>
    <col min="17" max="18" width="8.7" style="1" customWidth="1"/>
    <col min="19" max="19" width="7.425" style="1" customWidth="1"/>
    <col min="20" max="20" width="7.31666666666667" style="1" customWidth="1"/>
    <col min="21" max="21" width="8.7" style="1" customWidth="1"/>
    <col min="22" max="22" width="6.3" style="1" customWidth="1"/>
    <col min="23" max="23" width="7.65" style="1" customWidth="1"/>
    <col min="24" max="16384" width="8.1" style="1"/>
  </cols>
  <sheetData>
    <row r="1" s="1" customFormat="1" ht="28.5" customHeight="1" spans="1:23">
      <c r="A1" s="5" t="s">
        <v>311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</row>
    <row r="2" s="2" customFormat="1" ht="15.95" customHeight="1" spans="1:23">
      <c r="A2" s="7" t="s">
        <v>312</v>
      </c>
      <c r="B2" s="7" t="s">
        <v>273</v>
      </c>
      <c r="C2" s="7" t="s">
        <v>269</v>
      </c>
      <c r="D2" s="7" t="s">
        <v>270</v>
      </c>
      <c r="E2" s="7" t="s">
        <v>271</v>
      </c>
      <c r="F2" s="7" t="s">
        <v>272</v>
      </c>
      <c r="G2" s="41" t="s">
        <v>313</v>
      </c>
      <c r="H2" s="42"/>
      <c r="I2" s="54"/>
      <c r="J2" s="41" t="s">
        <v>314</v>
      </c>
      <c r="K2" s="42"/>
      <c r="L2" s="54"/>
      <c r="M2" s="41" t="s">
        <v>315</v>
      </c>
      <c r="N2" s="42"/>
      <c r="O2" s="54"/>
      <c r="P2" s="41" t="s">
        <v>316</v>
      </c>
      <c r="Q2" s="42"/>
      <c r="R2" s="54"/>
      <c r="S2" s="42" t="s">
        <v>317</v>
      </c>
      <c r="T2" s="42"/>
      <c r="U2" s="54"/>
      <c r="V2" s="7" t="s">
        <v>318</v>
      </c>
      <c r="W2" s="7" t="s">
        <v>282</v>
      </c>
    </row>
    <row r="3" s="2" customFormat="1" ht="18" customHeight="1" spans="1:23">
      <c r="A3" s="43"/>
      <c r="B3" s="43"/>
      <c r="C3" s="43"/>
      <c r="D3" s="43"/>
      <c r="E3" s="43"/>
      <c r="F3" s="43"/>
      <c r="G3" s="6" t="s">
        <v>319</v>
      </c>
      <c r="H3" s="6" t="s">
        <v>52</v>
      </c>
      <c r="I3" s="6" t="s">
        <v>273</v>
      </c>
      <c r="J3" s="6" t="s">
        <v>319</v>
      </c>
      <c r="K3" s="6" t="s">
        <v>52</v>
      </c>
      <c r="L3" s="6" t="s">
        <v>273</v>
      </c>
      <c r="M3" s="6" t="s">
        <v>319</v>
      </c>
      <c r="N3" s="6" t="s">
        <v>52</v>
      </c>
      <c r="O3" s="6" t="s">
        <v>273</v>
      </c>
      <c r="P3" s="6" t="s">
        <v>319</v>
      </c>
      <c r="Q3" s="6" t="s">
        <v>52</v>
      </c>
      <c r="R3" s="6" t="s">
        <v>273</v>
      </c>
      <c r="S3" s="6" t="s">
        <v>319</v>
      </c>
      <c r="T3" s="6" t="s">
        <v>52</v>
      </c>
      <c r="U3" s="6" t="s">
        <v>273</v>
      </c>
      <c r="V3" s="43"/>
      <c r="W3" s="43"/>
    </row>
    <row r="4" s="1" customFormat="1" ht="18" customHeight="1" spans="1:23">
      <c r="A4" s="17" t="s">
        <v>320</v>
      </c>
      <c r="B4" s="11" t="s">
        <v>287</v>
      </c>
      <c r="C4" s="29" t="s">
        <v>292</v>
      </c>
      <c r="D4" s="30" t="s">
        <v>285</v>
      </c>
      <c r="E4" s="12" t="s">
        <v>101</v>
      </c>
      <c r="F4" s="13" t="s">
        <v>47</v>
      </c>
      <c r="G4" s="30" t="s">
        <v>321</v>
      </c>
      <c r="H4" s="44" t="s">
        <v>322</v>
      </c>
      <c r="I4" s="12" t="s">
        <v>323</v>
      </c>
      <c r="J4" s="55" t="s">
        <v>324</v>
      </c>
      <c r="K4" s="38" t="s">
        <v>325</v>
      </c>
      <c r="L4" s="38" t="s">
        <v>326</v>
      </c>
      <c r="M4" s="55" t="s">
        <v>327</v>
      </c>
      <c r="N4" s="38" t="s">
        <v>328</v>
      </c>
      <c r="O4" s="38" t="s">
        <v>329</v>
      </c>
      <c r="P4" s="38" t="s">
        <v>330</v>
      </c>
      <c r="Q4" s="38" t="s">
        <v>331</v>
      </c>
      <c r="R4" s="38" t="s">
        <v>332</v>
      </c>
      <c r="S4" s="38" t="s">
        <v>333</v>
      </c>
      <c r="T4" s="38" t="s">
        <v>334</v>
      </c>
      <c r="U4" s="38" t="s">
        <v>332</v>
      </c>
      <c r="V4" s="38" t="s">
        <v>79</v>
      </c>
      <c r="W4" s="38"/>
    </row>
    <row r="5" s="1" customFormat="1" ht="18" customHeight="1" spans="1:23">
      <c r="A5" s="17"/>
      <c r="B5" s="11" t="s">
        <v>287</v>
      </c>
      <c r="C5" s="29" t="s">
        <v>335</v>
      </c>
      <c r="D5" s="30" t="s">
        <v>285</v>
      </c>
      <c r="E5" s="12" t="s">
        <v>102</v>
      </c>
      <c r="F5" s="13" t="s">
        <v>47</v>
      </c>
      <c r="G5" s="30" t="s">
        <v>321</v>
      </c>
      <c r="H5" s="44" t="s">
        <v>322</v>
      </c>
      <c r="I5" s="12" t="s">
        <v>323</v>
      </c>
      <c r="J5" s="55" t="s">
        <v>324</v>
      </c>
      <c r="K5" s="38" t="s">
        <v>325</v>
      </c>
      <c r="L5" s="38" t="s">
        <v>326</v>
      </c>
      <c r="M5" s="55" t="s">
        <v>327</v>
      </c>
      <c r="N5" s="38" t="s">
        <v>328</v>
      </c>
      <c r="O5" s="38" t="s">
        <v>329</v>
      </c>
      <c r="P5" s="38" t="s">
        <v>330</v>
      </c>
      <c r="Q5" s="38" t="s">
        <v>331</v>
      </c>
      <c r="R5" s="38" t="s">
        <v>332</v>
      </c>
      <c r="S5" s="38" t="s">
        <v>333</v>
      </c>
      <c r="T5" s="38" t="s">
        <v>334</v>
      </c>
      <c r="U5" s="38" t="s">
        <v>332</v>
      </c>
      <c r="V5" s="38" t="s">
        <v>79</v>
      </c>
      <c r="W5" s="38"/>
    </row>
    <row r="6" s="1" customFormat="1" ht="14.25" customHeight="1" spans="1:23">
      <c r="A6" s="17"/>
      <c r="B6" s="11" t="s">
        <v>287</v>
      </c>
      <c r="C6" s="29" t="s">
        <v>336</v>
      </c>
      <c r="D6" s="30" t="s">
        <v>285</v>
      </c>
      <c r="E6" s="12" t="s">
        <v>103</v>
      </c>
      <c r="F6" s="13" t="s">
        <v>47</v>
      </c>
      <c r="G6" s="30" t="s">
        <v>321</v>
      </c>
      <c r="H6" s="44" t="s">
        <v>322</v>
      </c>
      <c r="I6" s="12" t="s">
        <v>323</v>
      </c>
      <c r="J6" s="55" t="s">
        <v>324</v>
      </c>
      <c r="K6" s="38" t="s">
        <v>325</v>
      </c>
      <c r="L6" s="38" t="s">
        <v>326</v>
      </c>
      <c r="M6" s="55" t="s">
        <v>327</v>
      </c>
      <c r="N6" s="38" t="s">
        <v>328</v>
      </c>
      <c r="O6" s="38" t="s">
        <v>329</v>
      </c>
      <c r="P6" s="38" t="s">
        <v>330</v>
      </c>
      <c r="Q6" s="38" t="s">
        <v>331</v>
      </c>
      <c r="R6" s="38" t="s">
        <v>332</v>
      </c>
      <c r="S6" s="38" t="s">
        <v>333</v>
      </c>
      <c r="T6" s="38" t="s">
        <v>334</v>
      </c>
      <c r="U6" s="38" t="s">
        <v>332</v>
      </c>
      <c r="V6" s="38" t="s">
        <v>79</v>
      </c>
      <c r="W6" s="17"/>
    </row>
    <row r="7" s="1" customFormat="1" ht="14.25" customHeight="1" spans="1:23">
      <c r="A7" s="45" t="s">
        <v>337</v>
      </c>
      <c r="B7" s="46" t="s">
        <v>338</v>
      </c>
      <c r="C7" s="29" t="s">
        <v>290</v>
      </c>
      <c r="D7" s="47" t="s">
        <v>339</v>
      </c>
      <c r="E7" s="12" t="s">
        <v>101</v>
      </c>
      <c r="F7" s="13" t="s">
        <v>47</v>
      </c>
      <c r="G7" s="47" t="s">
        <v>340</v>
      </c>
      <c r="H7" s="48" t="s">
        <v>341</v>
      </c>
      <c r="I7" s="56" t="s">
        <v>342</v>
      </c>
      <c r="J7" s="57" t="s">
        <v>343</v>
      </c>
      <c r="K7" s="379" t="s">
        <v>344</v>
      </c>
      <c r="L7" s="58" t="s">
        <v>345</v>
      </c>
      <c r="M7" s="55" t="s">
        <v>327</v>
      </c>
      <c r="N7" s="38" t="s">
        <v>328</v>
      </c>
      <c r="O7" s="38" t="s">
        <v>329</v>
      </c>
      <c r="P7" s="38" t="s">
        <v>330</v>
      </c>
      <c r="Q7" s="38" t="s">
        <v>331</v>
      </c>
      <c r="R7" s="38" t="s">
        <v>332</v>
      </c>
      <c r="S7" s="38" t="s">
        <v>333</v>
      </c>
      <c r="T7" s="38" t="s">
        <v>334</v>
      </c>
      <c r="U7" s="38" t="s">
        <v>332</v>
      </c>
      <c r="V7" s="38" t="s">
        <v>79</v>
      </c>
      <c r="W7" s="59"/>
    </row>
    <row r="8" s="17" customFormat="1" ht="14.25" customHeight="1" spans="2:22">
      <c r="B8" s="17" t="s">
        <v>338</v>
      </c>
      <c r="C8" s="29" t="s">
        <v>292</v>
      </c>
      <c r="D8" s="47" t="s">
        <v>339</v>
      </c>
      <c r="E8" s="12" t="s">
        <v>102</v>
      </c>
      <c r="F8" s="13" t="s">
        <v>47</v>
      </c>
      <c r="G8" s="47" t="s">
        <v>340</v>
      </c>
      <c r="H8" s="48" t="s">
        <v>341</v>
      </c>
      <c r="I8" s="17" t="s">
        <v>342</v>
      </c>
      <c r="J8" s="38" t="s">
        <v>343</v>
      </c>
      <c r="K8" s="380" t="s">
        <v>344</v>
      </c>
      <c r="L8" s="38" t="s">
        <v>345</v>
      </c>
      <c r="M8" s="55" t="s">
        <v>327</v>
      </c>
      <c r="N8" s="38" t="s">
        <v>328</v>
      </c>
      <c r="O8" s="38" t="s">
        <v>329</v>
      </c>
      <c r="P8" s="38" t="s">
        <v>330</v>
      </c>
      <c r="Q8" s="38" t="s">
        <v>331</v>
      </c>
      <c r="R8" s="38" t="s">
        <v>332</v>
      </c>
      <c r="S8" s="38" t="s">
        <v>333</v>
      </c>
      <c r="T8" s="38" t="s">
        <v>334</v>
      </c>
      <c r="U8" s="38" t="s">
        <v>332</v>
      </c>
      <c r="V8" s="38" t="s">
        <v>79</v>
      </c>
    </row>
    <row r="9" s="17" customFormat="1" ht="14.25" customHeight="1" spans="2:22">
      <c r="B9" s="17" t="s">
        <v>338</v>
      </c>
      <c r="C9" s="29" t="s">
        <v>307</v>
      </c>
      <c r="D9" s="47" t="s">
        <v>339</v>
      </c>
      <c r="E9" s="12" t="s">
        <v>103</v>
      </c>
      <c r="F9" s="13" t="s">
        <v>47</v>
      </c>
      <c r="G9" s="47" t="s">
        <v>340</v>
      </c>
      <c r="H9" s="48" t="s">
        <v>341</v>
      </c>
      <c r="I9" s="17" t="s">
        <v>342</v>
      </c>
      <c r="J9" s="38" t="s">
        <v>343</v>
      </c>
      <c r="K9" s="380" t="s">
        <v>344</v>
      </c>
      <c r="L9" s="38" t="s">
        <v>345</v>
      </c>
      <c r="M9" s="55" t="s">
        <v>327</v>
      </c>
      <c r="N9" s="38" t="s">
        <v>328</v>
      </c>
      <c r="O9" s="38" t="s">
        <v>329</v>
      </c>
      <c r="P9" s="38" t="s">
        <v>330</v>
      </c>
      <c r="Q9" s="38" t="s">
        <v>331</v>
      </c>
      <c r="R9" s="38" t="s">
        <v>332</v>
      </c>
      <c r="S9" s="38" t="s">
        <v>333</v>
      </c>
      <c r="T9" s="38" t="s">
        <v>334</v>
      </c>
      <c r="U9" s="38" t="s">
        <v>332</v>
      </c>
      <c r="V9" s="38" t="s">
        <v>79</v>
      </c>
    </row>
    <row r="10" s="17" customFormat="1" ht="14.25" customHeight="1" spans="5:22">
      <c r="E10" s="49"/>
      <c r="F10" s="17"/>
      <c r="G10" s="13"/>
      <c r="H10" s="17"/>
      <c r="I10" s="17"/>
      <c r="J10" s="17"/>
      <c r="V10" s="38"/>
    </row>
    <row r="11" s="1" customFormat="1" ht="14.25" customHeight="1" spans="1:23">
      <c r="A11" s="50"/>
      <c r="B11" s="51"/>
      <c r="C11" s="51"/>
      <c r="D11" s="51"/>
      <c r="E11" s="52"/>
      <c r="F11" s="50"/>
      <c r="G11" s="53"/>
      <c r="H11" s="51"/>
      <c r="I11" s="51"/>
      <c r="J11" s="50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60"/>
      <c r="V11" s="61"/>
      <c r="W11" s="60"/>
    </row>
    <row r="12" s="4" customFormat="1" ht="29.25" customHeight="1" spans="1:23">
      <c r="A12" s="18" t="s">
        <v>346</v>
      </c>
      <c r="B12" s="19"/>
      <c r="C12" s="19"/>
      <c r="D12" s="19"/>
      <c r="E12" s="20"/>
      <c r="F12" s="21"/>
      <c r="G12" s="32"/>
      <c r="H12" s="37"/>
      <c r="I12" s="37"/>
      <c r="J12" s="18" t="s">
        <v>295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20"/>
      <c r="V12" s="19"/>
      <c r="W12" s="27"/>
    </row>
    <row r="13" s="1" customFormat="1" ht="72.95" customHeight="1" spans="1:23">
      <c r="A13" s="22" t="s">
        <v>347</v>
      </c>
      <c r="B13" s="22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</sheetData>
  <mergeCells count="18">
    <mergeCell ref="A1:W1"/>
    <mergeCell ref="G2:I2"/>
    <mergeCell ref="J2:L2"/>
    <mergeCell ref="M2:O2"/>
    <mergeCell ref="P2:R2"/>
    <mergeCell ref="S2:U2"/>
    <mergeCell ref="A12:E12"/>
    <mergeCell ref="F12:G12"/>
    <mergeCell ref="J12:U12"/>
    <mergeCell ref="A13:W13"/>
    <mergeCell ref="A2:A3"/>
    <mergeCell ref="B2:B3"/>
    <mergeCell ref="C2:C3"/>
    <mergeCell ref="D2:D3"/>
    <mergeCell ref="E2:E3"/>
    <mergeCell ref="F2:F3"/>
    <mergeCell ref="V2:V3"/>
    <mergeCell ref="W2:W3"/>
  </mergeCells>
  <dataValidations count="1">
    <dataValidation type="list" allowBlank="1" showInputMessage="1" showErrorMessage="1" sqref="W1 W4:W1048576">
      <formula1>"YES,NO"</formula1>
    </dataValidation>
  </dataValidations>
  <pageMargins left="0.751388888888889" right="0.751388888888889" top="1" bottom="1" header="0.5" footer="0.5"/>
  <pageSetup paperSize="9" scale="47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8"/>
  <sheetViews>
    <sheetView zoomScale="125" zoomScaleNormal="125" workbookViewId="0">
      <selection activeCell="G14" sqref="G14:H14"/>
    </sheetView>
  </sheetViews>
  <sheetFormatPr defaultColWidth="8.1" defaultRowHeight="14.4" outlineLevelRow="7"/>
  <cols>
    <col min="1" max="1" width="10.35" style="1" customWidth="1"/>
    <col min="2" max="2" width="11.1416666666667" style="1" customWidth="1"/>
    <col min="3" max="3" width="21.15" style="1" customWidth="1"/>
    <col min="4" max="4" width="8.89166666666667" style="1" customWidth="1"/>
    <col min="5" max="5" width="15.1916666666667" style="1" customWidth="1"/>
    <col min="6" max="6" width="12.15" style="1" customWidth="1"/>
    <col min="7" max="7" width="10.575" style="1" customWidth="1"/>
    <col min="8" max="8" width="12.6" style="1" customWidth="1"/>
    <col min="9" max="9" width="10.35" style="1" customWidth="1"/>
    <col min="10" max="13" width="9" style="1" customWidth="1"/>
    <col min="14" max="14" width="9.675" style="1" customWidth="1"/>
    <col min="15" max="16384" width="8.1" style="1"/>
  </cols>
  <sheetData>
    <row r="1" s="1" customFormat="1" ht="28.5" customHeight="1" spans="1:14">
      <c r="A1" s="5" t="s">
        <v>348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2" customFormat="1" ht="18" customHeight="1" spans="1:14">
      <c r="A2" s="6" t="s">
        <v>349</v>
      </c>
      <c r="B2" s="7" t="s">
        <v>269</v>
      </c>
      <c r="C2" s="7" t="s">
        <v>270</v>
      </c>
      <c r="D2" s="7" t="s">
        <v>271</v>
      </c>
      <c r="E2" s="6" t="s">
        <v>272</v>
      </c>
      <c r="F2" s="7" t="s">
        <v>273</v>
      </c>
      <c r="G2" s="6" t="s">
        <v>350</v>
      </c>
      <c r="H2" s="6" t="s">
        <v>351</v>
      </c>
      <c r="I2" s="6" t="s">
        <v>352</v>
      </c>
      <c r="J2" s="6" t="s">
        <v>351</v>
      </c>
      <c r="K2" s="6" t="s">
        <v>353</v>
      </c>
      <c r="L2" s="6" t="s">
        <v>351</v>
      </c>
      <c r="M2" s="7" t="s">
        <v>318</v>
      </c>
      <c r="N2" s="7" t="s">
        <v>282</v>
      </c>
    </row>
    <row r="3" s="1" customFormat="1" ht="14.25" customHeight="1" spans="1:15">
      <c r="A3" s="34">
        <v>45779</v>
      </c>
      <c r="B3" s="29" t="s">
        <v>354</v>
      </c>
      <c r="C3" s="30" t="s">
        <v>285</v>
      </c>
      <c r="D3" s="12" t="s">
        <v>286</v>
      </c>
      <c r="E3" s="13" t="s">
        <v>47</v>
      </c>
      <c r="F3" s="11" t="s">
        <v>287</v>
      </c>
      <c r="G3" s="35">
        <v>0.333333333333333</v>
      </c>
      <c r="H3" s="36" t="s">
        <v>355</v>
      </c>
      <c r="I3" s="35">
        <v>0.583333333333333</v>
      </c>
      <c r="J3" s="36" t="s">
        <v>355</v>
      </c>
      <c r="K3" s="17"/>
      <c r="L3" s="38"/>
      <c r="M3" s="38"/>
      <c r="N3" s="38" t="s">
        <v>356</v>
      </c>
      <c r="O3" s="38"/>
    </row>
    <row r="4" s="1" customFormat="1" ht="14.25" customHeight="1" spans="1:15">
      <c r="A4" s="34">
        <v>45779</v>
      </c>
      <c r="B4" s="29" t="s">
        <v>357</v>
      </c>
      <c r="C4" s="30" t="s">
        <v>285</v>
      </c>
      <c r="D4" s="12" t="s">
        <v>289</v>
      </c>
      <c r="E4" s="13" t="s">
        <v>47</v>
      </c>
      <c r="F4" s="11" t="s">
        <v>287</v>
      </c>
      <c r="G4" s="35">
        <v>0.375</v>
      </c>
      <c r="H4" s="36" t="s">
        <v>355</v>
      </c>
      <c r="I4" s="35">
        <v>0.604166666666667</v>
      </c>
      <c r="J4" s="36" t="s">
        <v>355</v>
      </c>
      <c r="K4" s="17"/>
      <c r="L4" s="6"/>
      <c r="M4" s="6"/>
      <c r="N4" s="7" t="s">
        <v>358</v>
      </c>
      <c r="O4" s="7"/>
    </row>
    <row r="5" s="1" customFormat="1" ht="14.25" customHeight="1" spans="1:15">
      <c r="A5" s="34">
        <v>45782</v>
      </c>
      <c r="B5" s="29" t="s">
        <v>359</v>
      </c>
      <c r="C5" s="30" t="s">
        <v>285</v>
      </c>
      <c r="D5" s="12" t="s">
        <v>291</v>
      </c>
      <c r="E5" s="13" t="s">
        <v>47</v>
      </c>
      <c r="F5" s="11" t="s">
        <v>287</v>
      </c>
      <c r="G5" s="35">
        <v>0.395833333333333</v>
      </c>
      <c r="H5" s="36" t="s">
        <v>355</v>
      </c>
      <c r="I5" s="35">
        <v>0.625</v>
      </c>
      <c r="J5" s="36" t="s">
        <v>355</v>
      </c>
      <c r="K5" s="17"/>
      <c r="L5" s="38"/>
      <c r="M5" s="38"/>
      <c r="N5" s="38" t="s">
        <v>360</v>
      </c>
      <c r="O5" s="38"/>
    </row>
    <row r="6" s="1" customFormat="1" ht="14.25" customHeight="1" spans="1:15">
      <c r="A6" s="34">
        <v>45786</v>
      </c>
      <c r="B6" s="29" t="s">
        <v>361</v>
      </c>
      <c r="C6" s="30" t="s">
        <v>285</v>
      </c>
      <c r="D6" s="12" t="s">
        <v>293</v>
      </c>
      <c r="E6" s="13" t="s">
        <v>47</v>
      </c>
      <c r="F6" s="11" t="s">
        <v>287</v>
      </c>
      <c r="G6" s="35">
        <v>0.416666666666667</v>
      </c>
      <c r="H6" s="36" t="s">
        <v>355</v>
      </c>
      <c r="I6" s="35">
        <v>0.645833333333334</v>
      </c>
      <c r="J6" s="39" t="s">
        <v>355</v>
      </c>
      <c r="L6" s="40"/>
      <c r="M6" s="17"/>
      <c r="N6" s="38" t="s">
        <v>360</v>
      </c>
      <c r="O6" s="17"/>
    </row>
    <row r="7" s="4" customFormat="1" ht="29.25" customHeight="1" spans="1:14">
      <c r="A7" s="18" t="s">
        <v>362</v>
      </c>
      <c r="B7" s="19"/>
      <c r="C7" s="19"/>
      <c r="D7" s="20"/>
      <c r="E7" s="21"/>
      <c r="F7" s="37"/>
      <c r="G7" s="32"/>
      <c r="H7" s="37"/>
      <c r="I7" s="18" t="s">
        <v>295</v>
      </c>
      <c r="J7" s="19"/>
      <c r="K7" s="19"/>
      <c r="L7" s="19"/>
      <c r="M7" s="19"/>
      <c r="N7" s="27"/>
    </row>
    <row r="8" s="1" customFormat="1" ht="72.95" customHeight="1" spans="1:14">
      <c r="A8" s="22" t="s">
        <v>363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</sheetData>
  <mergeCells count="5">
    <mergeCell ref="A1:N1"/>
    <mergeCell ref="A7:D7"/>
    <mergeCell ref="E7:G7"/>
    <mergeCell ref="I7:K7"/>
    <mergeCell ref="A8:N8"/>
  </mergeCells>
  <dataValidations count="1">
    <dataValidation type="list" allowBlank="1" showInputMessage="1" showErrorMessage="1" sqref="N1 O3 N7:N1048576 O5:O6">
      <formula1>"YES,NO"</formula1>
    </dataValidation>
  </dataValidations>
  <pageMargins left="0.751388888888889" right="0.751388888888889" top="1" bottom="1" header="0.5" footer="0.5"/>
  <pageSetup paperSize="9" scale="7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zoomScale="125" zoomScaleNormal="125" workbookViewId="0">
      <selection activeCell="I14" sqref="I14"/>
    </sheetView>
  </sheetViews>
  <sheetFormatPr defaultColWidth="8.1" defaultRowHeight="14.4"/>
  <cols>
    <col min="1" max="1" width="9.79166666666667" style="1" customWidth="1"/>
    <col min="2" max="2" width="8.475" style="1" customWidth="1"/>
    <col min="3" max="3" width="11.025" style="1" customWidth="1"/>
    <col min="4" max="4" width="16.9916666666667" style="1" customWidth="1"/>
    <col min="5" max="5" width="11.025" style="1" customWidth="1"/>
    <col min="6" max="6" width="15.5" style="1" customWidth="1"/>
    <col min="7" max="7" width="10.575" style="1" customWidth="1"/>
    <col min="8" max="10" width="12.6" style="1" customWidth="1"/>
    <col min="11" max="11" width="10.35" style="1" customWidth="1"/>
    <col min="12" max="16384" width="8.1" style="1"/>
  </cols>
  <sheetData>
    <row r="1" s="1" customFormat="1" ht="28.5" customHeight="1" spans="1:11">
      <c r="A1" s="5" t="s">
        <v>364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="2" customFormat="1" ht="18" customHeight="1" spans="1:13">
      <c r="A2" s="6" t="s">
        <v>312</v>
      </c>
      <c r="B2" s="7" t="s">
        <v>273</v>
      </c>
      <c r="C2" s="7" t="s">
        <v>269</v>
      </c>
      <c r="D2" s="7" t="s">
        <v>270</v>
      </c>
      <c r="E2" s="7" t="s">
        <v>271</v>
      </c>
      <c r="F2" s="7" t="s">
        <v>272</v>
      </c>
      <c r="G2" s="6" t="s">
        <v>365</v>
      </c>
      <c r="H2" s="6" t="s">
        <v>366</v>
      </c>
      <c r="I2" s="6" t="s">
        <v>367</v>
      </c>
      <c r="J2" s="6" t="s">
        <v>368</v>
      </c>
      <c r="K2" s="6" t="s">
        <v>369</v>
      </c>
      <c r="L2" s="7" t="s">
        <v>318</v>
      </c>
      <c r="M2" s="7" t="s">
        <v>282</v>
      </c>
    </row>
    <row r="3" s="2" customFormat="1" ht="15.95" customHeight="1" spans="1:13">
      <c r="A3" s="28" t="s">
        <v>370</v>
      </c>
      <c r="B3" s="11" t="s">
        <v>287</v>
      </c>
      <c r="C3" s="29" t="s">
        <v>371</v>
      </c>
      <c r="D3" s="30" t="s">
        <v>285</v>
      </c>
      <c r="E3" s="12" t="s">
        <v>101</v>
      </c>
      <c r="F3" s="13" t="s">
        <v>47</v>
      </c>
      <c r="G3" s="31" t="s">
        <v>372</v>
      </c>
      <c r="H3" s="31" t="s">
        <v>373</v>
      </c>
      <c r="I3" s="31" t="s">
        <v>374</v>
      </c>
      <c r="J3" s="33" t="s">
        <v>375</v>
      </c>
      <c r="K3" s="33" t="s">
        <v>376</v>
      </c>
      <c r="L3" s="33" t="s">
        <v>358</v>
      </c>
      <c r="M3" s="33"/>
    </row>
    <row r="4" s="2" customFormat="1" ht="15.95" customHeight="1" spans="1:13">
      <c r="A4" s="28" t="s">
        <v>377</v>
      </c>
      <c r="B4" s="11" t="s">
        <v>287</v>
      </c>
      <c r="C4" s="29" t="s">
        <v>288</v>
      </c>
      <c r="D4" s="30" t="s">
        <v>285</v>
      </c>
      <c r="E4" s="12" t="s">
        <v>102</v>
      </c>
      <c r="F4" s="13" t="s">
        <v>47</v>
      </c>
      <c r="G4" s="31" t="s">
        <v>372</v>
      </c>
      <c r="H4" s="31" t="s">
        <v>373</v>
      </c>
      <c r="I4" s="31" t="s">
        <v>374</v>
      </c>
      <c r="J4" s="33" t="s">
        <v>375</v>
      </c>
      <c r="K4" s="33" t="s">
        <v>376</v>
      </c>
      <c r="L4" s="33" t="s">
        <v>358</v>
      </c>
      <c r="M4" s="33"/>
    </row>
    <row r="5" s="2" customFormat="1" ht="15.95" customHeight="1" spans="1:13">
      <c r="A5" s="28" t="s">
        <v>370</v>
      </c>
      <c r="B5" s="11" t="s">
        <v>287</v>
      </c>
      <c r="C5" s="29" t="s">
        <v>292</v>
      </c>
      <c r="D5" s="30" t="s">
        <v>285</v>
      </c>
      <c r="E5" s="12" t="s">
        <v>103</v>
      </c>
      <c r="F5" s="13" t="s">
        <v>47</v>
      </c>
      <c r="G5" s="31" t="s">
        <v>372</v>
      </c>
      <c r="H5" s="31" t="s">
        <v>373</v>
      </c>
      <c r="I5" s="31" t="s">
        <v>374</v>
      </c>
      <c r="J5" s="33" t="s">
        <v>375</v>
      </c>
      <c r="K5" s="33" t="s">
        <v>376</v>
      </c>
      <c r="L5" s="33" t="s">
        <v>358</v>
      </c>
      <c r="M5" s="33"/>
    </row>
    <row r="6" s="2" customFormat="1" ht="15.95" customHeight="1" spans="1:13">
      <c r="A6" s="28" t="s">
        <v>378</v>
      </c>
      <c r="B6" s="11" t="s">
        <v>338</v>
      </c>
      <c r="C6" s="29" t="s">
        <v>306</v>
      </c>
      <c r="D6" s="30" t="s">
        <v>339</v>
      </c>
      <c r="E6" s="12" t="s">
        <v>101</v>
      </c>
      <c r="F6" s="13" t="s">
        <v>47</v>
      </c>
      <c r="G6" s="31" t="s">
        <v>372</v>
      </c>
      <c r="H6" s="31" t="s">
        <v>373</v>
      </c>
      <c r="I6" s="31" t="s">
        <v>374</v>
      </c>
      <c r="J6" s="28"/>
      <c r="K6" s="33" t="s">
        <v>376</v>
      </c>
      <c r="L6" s="33" t="s">
        <v>358</v>
      </c>
      <c r="M6" s="28"/>
    </row>
    <row r="7" s="2" customFormat="1" ht="15.95" customHeight="1" spans="1:13">
      <c r="A7" s="28" t="s">
        <v>370</v>
      </c>
      <c r="B7" s="11" t="s">
        <v>338</v>
      </c>
      <c r="C7" s="29" t="s">
        <v>379</v>
      </c>
      <c r="D7" s="30" t="s">
        <v>339</v>
      </c>
      <c r="E7" s="12" t="s">
        <v>102</v>
      </c>
      <c r="F7" s="13" t="s">
        <v>47</v>
      </c>
      <c r="G7" s="31" t="s">
        <v>372</v>
      </c>
      <c r="H7" s="31" t="s">
        <v>373</v>
      </c>
      <c r="I7" s="31" t="s">
        <v>374</v>
      </c>
      <c r="J7" s="28"/>
      <c r="K7" s="33" t="s">
        <v>376</v>
      </c>
      <c r="L7" s="33" t="s">
        <v>358</v>
      </c>
      <c r="M7" s="28"/>
    </row>
    <row r="8" s="2" customFormat="1" ht="15.95" customHeight="1" spans="1:13">
      <c r="A8" s="28" t="s">
        <v>378</v>
      </c>
      <c r="B8" s="11" t="s">
        <v>338</v>
      </c>
      <c r="C8" s="29" t="s">
        <v>288</v>
      </c>
      <c r="D8" s="30" t="s">
        <v>339</v>
      </c>
      <c r="E8" s="12" t="s">
        <v>103</v>
      </c>
      <c r="F8" s="13" t="s">
        <v>47</v>
      </c>
      <c r="G8" s="31" t="s">
        <v>372</v>
      </c>
      <c r="H8" s="31" t="s">
        <v>373</v>
      </c>
      <c r="I8" s="31" t="s">
        <v>374</v>
      </c>
      <c r="J8" s="28"/>
      <c r="K8" s="33" t="s">
        <v>376</v>
      </c>
      <c r="L8" s="33" t="s">
        <v>358</v>
      </c>
      <c r="M8" s="28"/>
    </row>
    <row r="9" s="2" customFormat="1" ht="15.95" customHeight="1" spans="1:13">
      <c r="A9" s="28"/>
      <c r="B9" s="11"/>
      <c r="C9" s="29"/>
      <c r="D9" s="30"/>
      <c r="E9" s="12"/>
      <c r="F9" s="13"/>
      <c r="G9" s="31"/>
      <c r="H9" s="31"/>
      <c r="I9" s="31"/>
      <c r="J9" s="31"/>
      <c r="K9" s="33"/>
      <c r="L9" s="33"/>
      <c r="M9" s="28"/>
    </row>
    <row r="10" s="4" customFormat="1" ht="29.25" customHeight="1" spans="1:13">
      <c r="A10" s="18" t="s">
        <v>309</v>
      </c>
      <c r="B10" s="19"/>
      <c r="C10" s="19"/>
      <c r="D10" s="19"/>
      <c r="E10" s="20"/>
      <c r="F10" s="21"/>
      <c r="G10" s="32"/>
      <c r="H10" s="18" t="s">
        <v>295</v>
      </c>
      <c r="I10" s="19"/>
      <c r="J10" s="19"/>
      <c r="K10" s="19"/>
      <c r="L10" s="19"/>
      <c r="M10" s="27"/>
    </row>
    <row r="11" s="1" customFormat="1" ht="72.95" customHeight="1" spans="1:13">
      <c r="A11" s="22" t="s">
        <v>380</v>
      </c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</row>
  </sheetData>
  <mergeCells count="5">
    <mergeCell ref="A1:K1"/>
    <mergeCell ref="A10:E10"/>
    <mergeCell ref="F10:G10"/>
    <mergeCell ref="H10:K10"/>
    <mergeCell ref="A11:M11"/>
  </mergeCells>
  <dataValidations count="1">
    <dataValidation type="list" allowBlank="1" showInputMessage="1" showErrorMessage="1" sqref="M3:M11">
      <formula1>"YES,NO"</formula1>
    </dataValidation>
  </dataValidations>
  <pageMargins left="0.751388888888889" right="0.751388888888889" top="1" bottom="1" header="0.5" footer="0.5"/>
  <pageSetup paperSize="9" scale="90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I14" sqref="I14"/>
    </sheetView>
  </sheetViews>
  <sheetFormatPr defaultColWidth="8.1" defaultRowHeight="14.4"/>
  <cols>
    <col min="1" max="1" width="6.3" style="1" customWidth="1"/>
    <col min="2" max="2" width="9" style="1" customWidth="1"/>
    <col min="3" max="3" width="20.475" style="1" customWidth="1"/>
    <col min="4" max="4" width="17.4416666666667" style="1" customWidth="1"/>
    <col min="5" max="5" width="15.5" style="1" customWidth="1"/>
    <col min="6" max="6" width="11.5916666666667" style="1" customWidth="1"/>
    <col min="7" max="7" width="10.8" style="1" customWidth="1"/>
    <col min="8" max="8" width="11.3666666666667" style="1" customWidth="1"/>
    <col min="9" max="9" width="12.0416666666667" style="1" customWidth="1"/>
    <col min="10" max="16384" width="8.1" style="1"/>
  </cols>
  <sheetData>
    <row r="1" s="1" customFormat="1" ht="28.5" customHeight="1" spans="1:9">
      <c r="A1" s="5" t="s">
        <v>381</v>
      </c>
      <c r="B1" s="5"/>
      <c r="C1" s="5"/>
      <c r="D1" s="5"/>
      <c r="E1" s="5"/>
      <c r="F1" s="5"/>
      <c r="G1" s="5"/>
      <c r="H1" s="5"/>
      <c r="I1" s="5"/>
    </row>
    <row r="2" s="2" customFormat="1" ht="18" customHeight="1" spans="1:9">
      <c r="A2" s="6" t="s">
        <v>268</v>
      </c>
      <c r="B2" s="7" t="s">
        <v>273</v>
      </c>
      <c r="C2" s="7" t="s">
        <v>319</v>
      </c>
      <c r="D2" s="7" t="s">
        <v>271</v>
      </c>
      <c r="E2" s="7" t="s">
        <v>272</v>
      </c>
      <c r="F2" s="6" t="s">
        <v>382</v>
      </c>
      <c r="G2" s="6" t="s">
        <v>299</v>
      </c>
      <c r="H2" s="8" t="s">
        <v>300</v>
      </c>
      <c r="I2" s="24" t="s">
        <v>302</v>
      </c>
    </row>
    <row r="3" s="2" customFormat="1" ht="18" customHeight="1" spans="1:9">
      <c r="A3" s="6"/>
      <c r="B3" s="9"/>
      <c r="C3" s="9"/>
      <c r="D3" s="9"/>
      <c r="E3" s="9"/>
      <c r="F3" s="6" t="s">
        <v>383</v>
      </c>
      <c r="G3" s="6" t="s">
        <v>303</v>
      </c>
      <c r="H3" s="10"/>
      <c r="I3" s="25"/>
    </row>
    <row r="4" s="3" customFormat="1" ht="18" customHeight="1" spans="1:9">
      <c r="A4" s="11">
        <v>1</v>
      </c>
      <c r="B4" s="11" t="s">
        <v>384</v>
      </c>
      <c r="C4" s="12" t="s">
        <v>385</v>
      </c>
      <c r="D4" s="12" t="s">
        <v>293</v>
      </c>
      <c r="E4" s="13" t="s">
        <v>47</v>
      </c>
      <c r="F4" s="14">
        <v>-0.008</v>
      </c>
      <c r="G4" s="14">
        <v>-0.01</v>
      </c>
      <c r="H4" s="15">
        <f t="shared" ref="H4:H9" si="0">SUM(F4:G4)</f>
        <v>-0.018</v>
      </c>
      <c r="I4" s="11"/>
    </row>
    <row r="5" s="3" customFormat="1" ht="18" customHeight="1" spans="1:9">
      <c r="A5" s="11">
        <v>2</v>
      </c>
      <c r="B5" s="11" t="s">
        <v>384</v>
      </c>
      <c r="C5" s="12" t="s">
        <v>385</v>
      </c>
      <c r="D5" s="12" t="s">
        <v>286</v>
      </c>
      <c r="E5" s="13" t="s">
        <v>47</v>
      </c>
      <c r="F5" s="14">
        <v>0.006</v>
      </c>
      <c r="G5" s="14">
        <v>-0.01</v>
      </c>
      <c r="H5" s="15">
        <f t="shared" si="0"/>
        <v>-0.004</v>
      </c>
      <c r="I5" s="11"/>
    </row>
    <row r="6" s="3" customFormat="1" ht="18" customHeight="1" spans="1:9">
      <c r="A6" s="11">
        <v>3</v>
      </c>
      <c r="B6" s="11" t="s">
        <v>384</v>
      </c>
      <c r="C6" s="12" t="s">
        <v>385</v>
      </c>
      <c r="D6" s="12" t="s">
        <v>291</v>
      </c>
      <c r="E6" s="13" t="s">
        <v>47</v>
      </c>
      <c r="F6" s="14">
        <v>-0.007</v>
      </c>
      <c r="G6" s="14">
        <v>-0.008</v>
      </c>
      <c r="H6" s="15">
        <f t="shared" si="0"/>
        <v>-0.015</v>
      </c>
      <c r="I6" s="11"/>
    </row>
    <row r="7" s="3" customFormat="1" ht="18" customHeight="1" spans="1:9">
      <c r="A7" s="11">
        <v>4</v>
      </c>
      <c r="B7" s="11" t="s">
        <v>384</v>
      </c>
      <c r="C7" s="16" t="s">
        <v>331</v>
      </c>
      <c r="D7" s="12" t="s">
        <v>293</v>
      </c>
      <c r="E7" s="13" t="s">
        <v>47</v>
      </c>
      <c r="F7" s="14">
        <v>0.006</v>
      </c>
      <c r="G7" s="14">
        <v>-0.01</v>
      </c>
      <c r="H7" s="15">
        <f t="shared" si="0"/>
        <v>-0.004</v>
      </c>
      <c r="I7" s="11"/>
    </row>
    <row r="8" s="3" customFormat="1" ht="18" customHeight="1" spans="1:9">
      <c r="A8" s="11">
        <v>5</v>
      </c>
      <c r="B8" s="11" t="s">
        <v>384</v>
      </c>
      <c r="C8" s="16" t="s">
        <v>331</v>
      </c>
      <c r="D8" s="12" t="s">
        <v>286</v>
      </c>
      <c r="E8" s="13" t="s">
        <v>47</v>
      </c>
      <c r="F8" s="14">
        <v>-0.007</v>
      </c>
      <c r="G8" s="14">
        <v>-0.008</v>
      </c>
      <c r="H8" s="15">
        <f t="shared" si="0"/>
        <v>-0.015</v>
      </c>
      <c r="I8" s="26"/>
    </row>
    <row r="9" s="3" customFormat="1" ht="18" customHeight="1" spans="1:9">
      <c r="A9" s="11">
        <v>6</v>
      </c>
      <c r="B9" s="11" t="s">
        <v>384</v>
      </c>
      <c r="C9" s="16" t="s">
        <v>331</v>
      </c>
      <c r="D9" s="12" t="s">
        <v>291</v>
      </c>
      <c r="E9" s="13" t="s">
        <v>47</v>
      </c>
      <c r="F9" s="14">
        <v>0.006</v>
      </c>
      <c r="G9" s="14">
        <v>-0.01</v>
      </c>
      <c r="H9" s="15">
        <f t="shared" si="0"/>
        <v>-0.004</v>
      </c>
      <c r="I9" s="26"/>
    </row>
    <row r="10" s="1" customFormat="1" ht="18" customHeight="1" spans="1:9">
      <c r="A10" s="17"/>
      <c r="B10" s="17"/>
      <c r="C10" s="17"/>
      <c r="D10" s="17"/>
      <c r="E10" s="17"/>
      <c r="F10" s="17"/>
      <c r="G10" s="17"/>
      <c r="H10" s="17"/>
      <c r="I10" s="17"/>
    </row>
    <row r="11" s="4" customFormat="1" ht="29.25" customHeight="1" spans="1:9">
      <c r="A11" s="18" t="s">
        <v>362</v>
      </c>
      <c r="B11" s="19"/>
      <c r="C11" s="19"/>
      <c r="D11" s="20"/>
      <c r="E11" s="21"/>
      <c r="F11" s="18" t="s">
        <v>295</v>
      </c>
      <c r="G11" s="19"/>
      <c r="H11" s="20"/>
      <c r="I11" s="27"/>
    </row>
    <row r="12" s="1" customFormat="1" ht="51.95" customHeight="1" spans="1:9">
      <c r="A12" s="22" t="s">
        <v>386</v>
      </c>
      <c r="B12" s="22"/>
      <c r="C12" s="23"/>
      <c r="D12" s="23"/>
      <c r="E12" s="23"/>
      <c r="F12" s="23"/>
      <c r="G12" s="23"/>
      <c r="H12" s="23"/>
      <c r="I12" s="23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1:I3 I8:I1048576">
      <formula1>"YES,NO"</formula1>
    </dataValidation>
  </dataValidations>
  <pageMargins left="0.751388888888889" right="0.751388888888889" top="1" bottom="1" header="0.5" footer="0.5"/>
  <pageSetup paperSize="9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" defaultRowHeight="15.6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B9" sqref="B9:G9"/>
    </sheetView>
  </sheetViews>
  <sheetFormatPr defaultColWidth="11" defaultRowHeight="15.6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6.35"/>
    <row r="2" ht="41" customHeight="1" spans="2:9">
      <c r="B2" s="345" t="s">
        <v>19</v>
      </c>
      <c r="C2" s="346"/>
      <c r="D2" s="346"/>
      <c r="E2" s="346"/>
      <c r="F2" s="346"/>
      <c r="G2" s="346"/>
      <c r="H2" s="346"/>
      <c r="I2" s="361"/>
    </row>
    <row r="3" ht="28" customHeight="1" spans="2:9">
      <c r="B3" s="347"/>
      <c r="C3" s="348"/>
      <c r="D3" s="349" t="s">
        <v>20</v>
      </c>
      <c r="E3" s="350"/>
      <c r="F3" s="351" t="s">
        <v>21</v>
      </c>
      <c r="G3" s="352"/>
      <c r="H3" s="349" t="s">
        <v>22</v>
      </c>
      <c r="I3" s="362"/>
    </row>
    <row r="4" ht="28" customHeight="1" spans="2:9">
      <c r="B4" s="347" t="s">
        <v>23</v>
      </c>
      <c r="C4" s="348" t="s">
        <v>24</v>
      </c>
      <c r="D4" s="348" t="s">
        <v>25</v>
      </c>
      <c r="E4" s="348" t="s">
        <v>26</v>
      </c>
      <c r="F4" s="353" t="s">
        <v>25</v>
      </c>
      <c r="G4" s="353" t="s">
        <v>26</v>
      </c>
      <c r="H4" s="348" t="s">
        <v>25</v>
      </c>
      <c r="I4" s="363" t="s">
        <v>26</v>
      </c>
    </row>
    <row r="5" ht="28" customHeight="1" spans="2:9">
      <c r="B5" s="354" t="s">
        <v>27</v>
      </c>
      <c r="C5" s="355">
        <v>13</v>
      </c>
      <c r="D5" s="355">
        <v>0</v>
      </c>
      <c r="E5" s="355">
        <v>1</v>
      </c>
      <c r="F5" s="356">
        <v>0</v>
      </c>
      <c r="G5" s="356">
        <v>1</v>
      </c>
      <c r="H5" s="355">
        <v>1</v>
      </c>
      <c r="I5" s="364">
        <v>2</v>
      </c>
    </row>
    <row r="6" ht="28" customHeight="1" spans="2:9">
      <c r="B6" s="354" t="s">
        <v>28</v>
      </c>
      <c r="C6" s="355">
        <v>20</v>
      </c>
      <c r="D6" s="355">
        <v>0</v>
      </c>
      <c r="E6" s="355">
        <v>1</v>
      </c>
      <c r="F6" s="356">
        <v>1</v>
      </c>
      <c r="G6" s="356">
        <v>2</v>
      </c>
      <c r="H6" s="355">
        <v>2</v>
      </c>
      <c r="I6" s="364">
        <v>3</v>
      </c>
    </row>
    <row r="7" ht="28" customHeight="1" spans="2:9">
      <c r="B7" s="354" t="s">
        <v>29</v>
      </c>
      <c r="C7" s="355">
        <v>32</v>
      </c>
      <c r="D7" s="355">
        <v>0</v>
      </c>
      <c r="E7" s="355">
        <v>1</v>
      </c>
      <c r="F7" s="356">
        <v>2</v>
      </c>
      <c r="G7" s="356">
        <v>3</v>
      </c>
      <c r="H7" s="355">
        <v>3</v>
      </c>
      <c r="I7" s="364">
        <v>4</v>
      </c>
    </row>
    <row r="8" ht="28" customHeight="1" spans="2:9">
      <c r="B8" s="354" t="s">
        <v>30</v>
      </c>
      <c r="C8" s="355">
        <v>50</v>
      </c>
      <c r="D8" s="355">
        <v>1</v>
      </c>
      <c r="E8" s="355">
        <v>2</v>
      </c>
      <c r="F8" s="356">
        <v>3</v>
      </c>
      <c r="G8" s="356">
        <v>4</v>
      </c>
      <c r="H8" s="355">
        <v>5</v>
      </c>
      <c r="I8" s="364">
        <v>6</v>
      </c>
    </row>
    <row r="9" ht="28" customHeight="1" spans="2:9">
      <c r="B9" s="354" t="s">
        <v>31</v>
      </c>
      <c r="C9" s="355">
        <v>80</v>
      </c>
      <c r="D9" s="355">
        <v>2</v>
      </c>
      <c r="E9" s="355">
        <v>3</v>
      </c>
      <c r="F9" s="356">
        <v>5</v>
      </c>
      <c r="G9" s="356">
        <v>6</v>
      </c>
      <c r="H9" s="355">
        <v>7</v>
      </c>
      <c r="I9" s="364">
        <v>8</v>
      </c>
    </row>
    <row r="10" ht="28" customHeight="1" spans="2:9">
      <c r="B10" s="354" t="s">
        <v>32</v>
      </c>
      <c r="C10" s="355">
        <v>125</v>
      </c>
      <c r="D10" s="355">
        <v>3</v>
      </c>
      <c r="E10" s="355">
        <v>4</v>
      </c>
      <c r="F10" s="356">
        <v>7</v>
      </c>
      <c r="G10" s="356">
        <v>8</v>
      </c>
      <c r="H10" s="355">
        <v>10</v>
      </c>
      <c r="I10" s="364">
        <v>11</v>
      </c>
    </row>
    <row r="11" ht="28" customHeight="1" spans="2:9">
      <c r="B11" s="354" t="s">
        <v>33</v>
      </c>
      <c r="C11" s="355">
        <v>200</v>
      </c>
      <c r="D11" s="355">
        <v>5</v>
      </c>
      <c r="E11" s="355">
        <v>6</v>
      </c>
      <c r="F11" s="356">
        <v>10</v>
      </c>
      <c r="G11" s="356">
        <v>11</v>
      </c>
      <c r="H11" s="355">
        <v>14</v>
      </c>
      <c r="I11" s="364">
        <v>15</v>
      </c>
    </row>
    <row r="12" ht="28" customHeight="1" spans="2:9">
      <c r="B12" s="357" t="s">
        <v>34</v>
      </c>
      <c r="C12" s="358">
        <v>315</v>
      </c>
      <c r="D12" s="358">
        <v>7</v>
      </c>
      <c r="E12" s="358">
        <v>8</v>
      </c>
      <c r="F12" s="359">
        <v>14</v>
      </c>
      <c r="G12" s="359">
        <v>15</v>
      </c>
      <c r="H12" s="358">
        <v>21</v>
      </c>
      <c r="I12" s="365">
        <v>22</v>
      </c>
    </row>
    <row r="14" spans="2:4">
      <c r="B14" s="360" t="s">
        <v>35</v>
      </c>
      <c r="C14" s="360"/>
      <c r="D14" s="36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abSelected="1" view="pageBreakPreview" zoomScaleNormal="125" workbookViewId="0">
      <selection activeCell="N14" sqref="N14"/>
    </sheetView>
  </sheetViews>
  <sheetFormatPr defaultColWidth="10.3333333333333" defaultRowHeight="16.5" customHeight="1"/>
  <cols>
    <col min="1" max="1" width="11.7" style="173" customWidth="1"/>
    <col min="2" max="9" width="10.3333333333333" style="173"/>
    <col min="10" max="10" width="8.83333333333333" style="173" customWidth="1"/>
    <col min="11" max="11" width="12" style="173" customWidth="1"/>
    <col min="12" max="16384" width="10.3333333333333" style="173"/>
  </cols>
  <sheetData>
    <row r="1" ht="21.15" spans="1:11">
      <c r="A1" s="276" t="s">
        <v>36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</row>
    <row r="2" ht="16.35" spans="1:11">
      <c r="A2" s="175" t="s">
        <v>37</v>
      </c>
      <c r="B2" s="176" t="s">
        <v>38</v>
      </c>
      <c r="C2" s="176"/>
      <c r="D2" s="177" t="s">
        <v>39</v>
      </c>
      <c r="E2" s="177"/>
      <c r="F2" s="176" t="s">
        <v>40</v>
      </c>
      <c r="G2" s="176"/>
      <c r="H2" s="178" t="s">
        <v>41</v>
      </c>
      <c r="I2" s="253" t="s">
        <v>42</v>
      </c>
      <c r="J2" s="253"/>
      <c r="K2" s="254"/>
    </row>
    <row r="3" ht="15.6" spans="1:11">
      <c r="A3" s="179" t="s">
        <v>43</v>
      </c>
      <c r="B3" s="180"/>
      <c r="C3" s="181"/>
      <c r="D3" s="182" t="s">
        <v>44</v>
      </c>
      <c r="E3" s="183"/>
      <c r="F3" s="183"/>
      <c r="G3" s="184"/>
      <c r="H3" s="182" t="s">
        <v>45</v>
      </c>
      <c r="I3" s="183"/>
      <c r="J3" s="183"/>
      <c r="K3" s="184"/>
    </row>
    <row r="4" ht="16.35" spans="1:11">
      <c r="A4" s="185" t="s">
        <v>46</v>
      </c>
      <c r="B4" s="186" t="s">
        <v>47</v>
      </c>
      <c r="C4" s="187"/>
      <c r="D4" s="185" t="s">
        <v>48</v>
      </c>
      <c r="E4" s="188"/>
      <c r="F4" s="189">
        <v>45877</v>
      </c>
      <c r="G4" s="190"/>
      <c r="H4" s="185" t="s">
        <v>49</v>
      </c>
      <c r="I4" s="188"/>
      <c r="J4" s="213" t="s">
        <v>50</v>
      </c>
      <c r="K4" s="255" t="s">
        <v>51</v>
      </c>
    </row>
    <row r="5" ht="15.6" spans="1:11">
      <c r="A5" s="191" t="s">
        <v>52</v>
      </c>
      <c r="B5" s="105" t="s">
        <v>53</v>
      </c>
      <c r="C5" s="105"/>
      <c r="D5" s="185" t="s">
        <v>54</v>
      </c>
      <c r="E5" s="188"/>
      <c r="F5" s="189">
        <v>45785</v>
      </c>
      <c r="G5" s="190"/>
      <c r="H5" s="185" t="s">
        <v>55</v>
      </c>
      <c r="I5" s="188"/>
      <c r="J5" s="213" t="s">
        <v>50</v>
      </c>
      <c r="K5" s="255" t="s">
        <v>51</v>
      </c>
    </row>
    <row r="6" ht="15.6" spans="1:11">
      <c r="A6" s="185" t="s">
        <v>56</v>
      </c>
      <c r="B6" s="277">
        <v>3</v>
      </c>
      <c r="C6" s="278">
        <v>6</v>
      </c>
      <c r="D6" s="191" t="s">
        <v>57</v>
      </c>
      <c r="E6" s="215"/>
      <c r="F6" s="189">
        <v>45800</v>
      </c>
      <c r="G6" s="190"/>
      <c r="H6" s="185" t="s">
        <v>58</v>
      </c>
      <c r="I6" s="188"/>
      <c r="J6" s="213" t="s">
        <v>50</v>
      </c>
      <c r="K6" s="255" t="s">
        <v>51</v>
      </c>
    </row>
    <row r="7" ht="15.6" spans="1:11">
      <c r="A7" s="185" t="s">
        <v>59</v>
      </c>
      <c r="B7" s="196">
        <v>5090</v>
      </c>
      <c r="C7" s="197"/>
      <c r="D7" s="191" t="s">
        <v>60</v>
      </c>
      <c r="E7" s="214"/>
      <c r="F7" s="189">
        <v>45811</v>
      </c>
      <c r="G7" s="190"/>
      <c r="H7" s="185" t="s">
        <v>61</v>
      </c>
      <c r="I7" s="188"/>
      <c r="J7" s="213" t="s">
        <v>50</v>
      </c>
      <c r="K7" s="255" t="s">
        <v>51</v>
      </c>
    </row>
    <row r="8" ht="28" customHeight="1" spans="1:11">
      <c r="A8" s="199" t="s">
        <v>62</v>
      </c>
      <c r="B8" s="200" t="s">
        <v>63</v>
      </c>
      <c r="C8" s="201"/>
      <c r="D8" s="202" t="s">
        <v>64</v>
      </c>
      <c r="E8" s="203"/>
      <c r="F8" s="279">
        <v>45836</v>
      </c>
      <c r="G8" s="280"/>
      <c r="H8" s="202" t="s">
        <v>65</v>
      </c>
      <c r="I8" s="203"/>
      <c r="J8" s="225" t="s">
        <v>50</v>
      </c>
      <c r="K8" s="264" t="s">
        <v>51</v>
      </c>
    </row>
    <row r="9" ht="16.35" spans="1:11">
      <c r="A9" s="281" t="s">
        <v>66</v>
      </c>
      <c r="B9" s="282"/>
      <c r="C9" s="282"/>
      <c r="D9" s="282"/>
      <c r="E9" s="282"/>
      <c r="F9" s="282"/>
      <c r="G9" s="282"/>
      <c r="H9" s="282"/>
      <c r="I9" s="282"/>
      <c r="J9" s="282"/>
      <c r="K9" s="327"/>
    </row>
    <row r="10" ht="16.35" spans="1:11">
      <c r="A10" s="283" t="s">
        <v>67</v>
      </c>
      <c r="B10" s="284"/>
      <c r="C10" s="284"/>
      <c r="D10" s="284"/>
      <c r="E10" s="284"/>
      <c r="F10" s="284"/>
      <c r="G10" s="284"/>
      <c r="H10" s="284"/>
      <c r="I10" s="284"/>
      <c r="J10" s="284"/>
      <c r="K10" s="328"/>
    </row>
    <row r="11" ht="15.6" spans="1:11">
      <c r="A11" s="285" t="s">
        <v>68</v>
      </c>
      <c r="B11" s="286" t="s">
        <v>69</v>
      </c>
      <c r="C11" s="287" t="s">
        <v>70</v>
      </c>
      <c r="D11" s="288"/>
      <c r="E11" s="289" t="s">
        <v>71</v>
      </c>
      <c r="F11" s="286" t="s">
        <v>69</v>
      </c>
      <c r="G11" s="287" t="s">
        <v>70</v>
      </c>
      <c r="H11" s="287" t="s">
        <v>72</v>
      </c>
      <c r="I11" s="289" t="s">
        <v>73</v>
      </c>
      <c r="J11" s="286" t="s">
        <v>69</v>
      </c>
      <c r="K11" s="329" t="s">
        <v>70</v>
      </c>
    </row>
    <row r="12" ht="15.6" spans="1:11">
      <c r="A12" s="191" t="s">
        <v>74</v>
      </c>
      <c r="B12" s="212" t="s">
        <v>69</v>
      </c>
      <c r="C12" s="213" t="s">
        <v>70</v>
      </c>
      <c r="D12" s="214"/>
      <c r="E12" s="215" t="s">
        <v>75</v>
      </c>
      <c r="F12" s="212" t="s">
        <v>69</v>
      </c>
      <c r="G12" s="213" t="s">
        <v>70</v>
      </c>
      <c r="H12" s="213" t="s">
        <v>72</v>
      </c>
      <c r="I12" s="215" t="s">
        <v>76</v>
      </c>
      <c r="J12" s="212" t="s">
        <v>69</v>
      </c>
      <c r="K12" s="255" t="s">
        <v>70</v>
      </c>
    </row>
    <row r="13" ht="15.6" spans="1:11">
      <c r="A13" s="191" t="s">
        <v>77</v>
      </c>
      <c r="B13" s="212" t="s">
        <v>69</v>
      </c>
      <c r="C13" s="213" t="s">
        <v>70</v>
      </c>
      <c r="D13" s="214"/>
      <c r="E13" s="215" t="s">
        <v>78</v>
      </c>
      <c r="F13" s="213" t="s">
        <v>79</v>
      </c>
      <c r="G13" s="213" t="s">
        <v>80</v>
      </c>
      <c r="H13" s="213" t="s">
        <v>72</v>
      </c>
      <c r="I13" s="215" t="s">
        <v>81</v>
      </c>
      <c r="J13" s="212" t="s">
        <v>69</v>
      </c>
      <c r="K13" s="255" t="s">
        <v>70</v>
      </c>
    </row>
    <row r="14" ht="16.35" spans="1:11">
      <c r="A14" s="202" t="s">
        <v>82</v>
      </c>
      <c r="B14" s="203"/>
      <c r="C14" s="203"/>
      <c r="D14" s="203"/>
      <c r="E14" s="203"/>
      <c r="F14" s="203"/>
      <c r="G14" s="203"/>
      <c r="H14" s="203"/>
      <c r="I14" s="203"/>
      <c r="J14" s="203"/>
      <c r="K14" s="257"/>
    </row>
    <row r="15" ht="16.35" spans="1:11">
      <c r="A15" s="283" t="s">
        <v>83</v>
      </c>
      <c r="B15" s="284"/>
      <c r="C15" s="284"/>
      <c r="D15" s="284"/>
      <c r="E15" s="284"/>
      <c r="F15" s="284"/>
      <c r="G15" s="284"/>
      <c r="H15" s="284"/>
      <c r="I15" s="284"/>
      <c r="J15" s="284"/>
      <c r="K15" s="328"/>
    </row>
    <row r="16" ht="15.6" spans="1:11">
      <c r="A16" s="290" t="s">
        <v>84</v>
      </c>
      <c r="B16" s="287" t="s">
        <v>79</v>
      </c>
      <c r="C16" s="287" t="s">
        <v>80</v>
      </c>
      <c r="D16" s="291"/>
      <c r="E16" s="292" t="s">
        <v>85</v>
      </c>
      <c r="F16" s="287" t="s">
        <v>79</v>
      </c>
      <c r="G16" s="287" t="s">
        <v>80</v>
      </c>
      <c r="H16" s="293"/>
      <c r="I16" s="292" t="s">
        <v>86</v>
      </c>
      <c r="J16" s="287" t="s">
        <v>79</v>
      </c>
      <c r="K16" s="329" t="s">
        <v>80</v>
      </c>
    </row>
    <row r="17" customHeight="1" spans="1:22">
      <c r="A17" s="195" t="s">
        <v>87</v>
      </c>
      <c r="B17" s="213" t="s">
        <v>79</v>
      </c>
      <c r="C17" s="213" t="s">
        <v>80</v>
      </c>
      <c r="D17" s="294"/>
      <c r="E17" s="231" t="s">
        <v>88</v>
      </c>
      <c r="F17" s="213" t="s">
        <v>79</v>
      </c>
      <c r="G17" s="213" t="s">
        <v>80</v>
      </c>
      <c r="H17" s="295"/>
      <c r="I17" s="231" t="s">
        <v>89</v>
      </c>
      <c r="J17" s="213" t="s">
        <v>79</v>
      </c>
      <c r="K17" s="255" t="s">
        <v>80</v>
      </c>
      <c r="L17" s="330"/>
      <c r="M17" s="330"/>
      <c r="N17" s="330"/>
      <c r="O17" s="330"/>
      <c r="P17" s="330"/>
      <c r="Q17" s="330"/>
      <c r="R17" s="330"/>
      <c r="S17" s="330"/>
      <c r="T17" s="330"/>
      <c r="U17" s="330"/>
      <c r="V17" s="330"/>
    </row>
    <row r="18" ht="18" customHeight="1" spans="1:11">
      <c r="A18" s="296" t="s">
        <v>90</v>
      </c>
      <c r="B18" s="297"/>
      <c r="C18" s="297"/>
      <c r="D18" s="297"/>
      <c r="E18" s="297"/>
      <c r="F18" s="297"/>
      <c r="G18" s="297"/>
      <c r="H18" s="297"/>
      <c r="I18" s="297"/>
      <c r="J18" s="297"/>
      <c r="K18" s="331"/>
    </row>
    <row r="19" s="275" customFormat="1" ht="18" customHeight="1" spans="1:11">
      <c r="A19" s="283" t="s">
        <v>91</v>
      </c>
      <c r="B19" s="284"/>
      <c r="C19" s="284"/>
      <c r="D19" s="284"/>
      <c r="E19" s="284"/>
      <c r="F19" s="284"/>
      <c r="G19" s="284"/>
      <c r="H19" s="284"/>
      <c r="I19" s="284"/>
      <c r="J19" s="284"/>
      <c r="K19" s="328"/>
    </row>
    <row r="20" customHeight="1" spans="1:11">
      <c r="A20" s="298" t="s">
        <v>92</v>
      </c>
      <c r="B20" s="299"/>
      <c r="C20" s="299"/>
      <c r="D20" s="299"/>
      <c r="E20" s="299"/>
      <c r="F20" s="299"/>
      <c r="G20" s="299"/>
      <c r="H20" s="299"/>
      <c r="I20" s="299"/>
      <c r="J20" s="299"/>
      <c r="K20" s="332"/>
    </row>
    <row r="21" ht="21.75" customHeight="1" spans="1:11">
      <c r="A21" s="300" t="s">
        <v>93</v>
      </c>
      <c r="B21" s="231" t="s">
        <v>94</v>
      </c>
      <c r="C21" s="231" t="s">
        <v>95</v>
      </c>
      <c r="D21" s="231" t="s">
        <v>96</v>
      </c>
      <c r="E21" s="231" t="s">
        <v>97</v>
      </c>
      <c r="F21" s="231" t="s">
        <v>98</v>
      </c>
      <c r="G21" s="231" t="s">
        <v>99</v>
      </c>
      <c r="H21" s="231"/>
      <c r="I21" s="231"/>
      <c r="J21" s="231"/>
      <c r="K21" s="266" t="s">
        <v>100</v>
      </c>
    </row>
    <row r="22" customHeight="1" spans="1:11">
      <c r="A22" s="301" t="s">
        <v>101</v>
      </c>
      <c r="B22" s="194">
        <v>1</v>
      </c>
      <c r="C22" s="302">
        <v>1</v>
      </c>
      <c r="D22" s="302">
        <v>1</v>
      </c>
      <c r="E22" s="302">
        <v>1</v>
      </c>
      <c r="F22" s="302">
        <v>1</v>
      </c>
      <c r="G22" s="302">
        <v>1</v>
      </c>
      <c r="H22" s="302"/>
      <c r="I22" s="302"/>
      <c r="J22" s="302"/>
      <c r="K22" s="333"/>
    </row>
    <row r="23" customHeight="1" spans="1:11">
      <c r="A23" s="301" t="s">
        <v>102</v>
      </c>
      <c r="B23" s="194">
        <v>1</v>
      </c>
      <c r="C23" s="302">
        <v>1</v>
      </c>
      <c r="D23" s="302">
        <v>1</v>
      </c>
      <c r="E23" s="302">
        <v>1</v>
      </c>
      <c r="F23" s="302">
        <v>1</v>
      </c>
      <c r="G23" s="302">
        <v>1</v>
      </c>
      <c r="H23" s="302"/>
      <c r="I23" s="302"/>
      <c r="J23" s="302"/>
      <c r="K23" s="333"/>
    </row>
    <row r="24" customHeight="1" spans="1:11">
      <c r="A24" s="301" t="s">
        <v>103</v>
      </c>
      <c r="B24" s="194">
        <v>1</v>
      </c>
      <c r="C24" s="302">
        <v>1</v>
      </c>
      <c r="D24" s="302">
        <v>1</v>
      </c>
      <c r="E24" s="302">
        <v>1</v>
      </c>
      <c r="F24" s="302">
        <v>1</v>
      </c>
      <c r="G24" s="302">
        <v>1</v>
      </c>
      <c r="H24" s="302"/>
      <c r="I24" s="302"/>
      <c r="J24" s="302"/>
      <c r="K24" s="333"/>
    </row>
    <row r="25" customHeight="1" spans="1:11">
      <c r="A25" s="301"/>
      <c r="B25" s="194"/>
      <c r="C25" s="194"/>
      <c r="D25" s="194"/>
      <c r="E25" s="194"/>
      <c r="F25" s="194"/>
      <c r="G25" s="194"/>
      <c r="H25" s="302"/>
      <c r="I25" s="302"/>
      <c r="J25" s="302"/>
      <c r="K25" s="333"/>
    </row>
    <row r="26" customHeight="1" spans="1:11">
      <c r="A26" s="198"/>
      <c r="B26" s="302"/>
      <c r="C26" s="302"/>
      <c r="D26" s="302"/>
      <c r="E26" s="302"/>
      <c r="F26" s="302"/>
      <c r="G26" s="302"/>
      <c r="H26" s="302"/>
      <c r="I26" s="302"/>
      <c r="J26" s="302"/>
      <c r="K26" s="334"/>
    </row>
    <row r="27" customHeight="1" spans="1:11">
      <c r="A27" s="198"/>
      <c r="B27" s="302"/>
      <c r="C27" s="302"/>
      <c r="D27" s="302"/>
      <c r="E27" s="302"/>
      <c r="F27" s="302"/>
      <c r="G27" s="302"/>
      <c r="H27" s="302"/>
      <c r="I27" s="302"/>
      <c r="J27" s="302"/>
      <c r="K27" s="334"/>
    </row>
    <row r="28" customHeight="1" spans="1:11">
      <c r="A28" s="198"/>
      <c r="B28" s="302"/>
      <c r="C28" s="302"/>
      <c r="D28" s="302"/>
      <c r="E28" s="302"/>
      <c r="F28" s="302"/>
      <c r="G28" s="302"/>
      <c r="H28" s="302"/>
      <c r="I28" s="302"/>
      <c r="J28" s="302"/>
      <c r="K28" s="334"/>
    </row>
    <row r="29" ht="18" customHeight="1" spans="1:11">
      <c r="A29" s="303" t="s">
        <v>104</v>
      </c>
      <c r="B29" s="304"/>
      <c r="C29" s="304"/>
      <c r="D29" s="304"/>
      <c r="E29" s="304"/>
      <c r="F29" s="304"/>
      <c r="G29" s="304"/>
      <c r="H29" s="304"/>
      <c r="I29" s="304"/>
      <c r="J29" s="304"/>
      <c r="K29" s="335"/>
    </row>
    <row r="30" ht="18.75" customHeight="1" spans="1:11">
      <c r="A30" s="305" t="s">
        <v>105</v>
      </c>
      <c r="B30" s="306"/>
      <c r="C30" s="306"/>
      <c r="D30" s="306"/>
      <c r="E30" s="306"/>
      <c r="F30" s="306"/>
      <c r="G30" s="306"/>
      <c r="H30" s="306"/>
      <c r="I30" s="306"/>
      <c r="J30" s="306"/>
      <c r="K30" s="336"/>
    </row>
    <row r="31" ht="18.75" customHeight="1" spans="1:11">
      <c r="A31" s="307"/>
      <c r="B31" s="308"/>
      <c r="C31" s="308"/>
      <c r="D31" s="308"/>
      <c r="E31" s="308"/>
      <c r="F31" s="308"/>
      <c r="G31" s="308"/>
      <c r="H31" s="308"/>
      <c r="I31" s="308"/>
      <c r="J31" s="308"/>
      <c r="K31" s="337"/>
    </row>
    <row r="32" ht="18" customHeight="1" spans="1:11">
      <c r="A32" s="303" t="s">
        <v>106</v>
      </c>
      <c r="B32" s="304"/>
      <c r="C32" s="304"/>
      <c r="D32" s="304"/>
      <c r="E32" s="304"/>
      <c r="F32" s="304"/>
      <c r="G32" s="304"/>
      <c r="H32" s="304"/>
      <c r="I32" s="304"/>
      <c r="J32" s="304"/>
      <c r="K32" s="335"/>
    </row>
    <row r="33" ht="15.6" spans="1:11">
      <c r="A33" s="309" t="s">
        <v>107</v>
      </c>
      <c r="B33" s="310"/>
      <c r="C33" s="310"/>
      <c r="D33" s="310"/>
      <c r="E33" s="310"/>
      <c r="F33" s="310"/>
      <c r="G33" s="310"/>
      <c r="H33" s="310"/>
      <c r="I33" s="310"/>
      <c r="J33" s="310"/>
      <c r="K33" s="338"/>
    </row>
    <row r="34" ht="16.35" spans="1:11">
      <c r="A34" s="111" t="s">
        <v>108</v>
      </c>
      <c r="B34" s="113"/>
      <c r="C34" s="213" t="s">
        <v>50</v>
      </c>
      <c r="D34" s="213" t="s">
        <v>51</v>
      </c>
      <c r="E34" s="311" t="s">
        <v>109</v>
      </c>
      <c r="F34" s="312"/>
      <c r="G34" s="312"/>
      <c r="H34" s="312"/>
      <c r="I34" s="312"/>
      <c r="J34" s="312"/>
      <c r="K34" s="339"/>
    </row>
    <row r="35" ht="16.35" spans="1:11">
      <c r="A35" s="313" t="s">
        <v>110</v>
      </c>
      <c r="B35" s="313"/>
      <c r="C35" s="313"/>
      <c r="D35" s="313"/>
      <c r="E35" s="313"/>
      <c r="F35" s="313"/>
      <c r="G35" s="313"/>
      <c r="H35" s="313"/>
      <c r="I35" s="313"/>
      <c r="J35" s="313"/>
      <c r="K35" s="313"/>
    </row>
    <row r="36" ht="15.6" spans="1:11">
      <c r="A36" s="236" t="s">
        <v>111</v>
      </c>
      <c r="B36" s="237"/>
      <c r="C36" s="237"/>
      <c r="D36" s="237"/>
      <c r="E36" s="237"/>
      <c r="F36" s="237"/>
      <c r="G36" s="237"/>
      <c r="H36" s="237"/>
      <c r="I36" s="237"/>
      <c r="J36" s="237"/>
      <c r="K36" s="197"/>
    </row>
    <row r="37" ht="15.6" spans="1:11">
      <c r="A37" s="236" t="s">
        <v>112</v>
      </c>
      <c r="B37" s="237"/>
      <c r="C37" s="237"/>
      <c r="D37" s="237"/>
      <c r="E37" s="237"/>
      <c r="F37" s="237"/>
      <c r="G37" s="237"/>
      <c r="H37" s="237"/>
      <c r="I37" s="237"/>
      <c r="J37" s="237"/>
      <c r="K37" s="197"/>
    </row>
    <row r="38" ht="15.6" spans="1:11">
      <c r="A38" s="236" t="s">
        <v>113</v>
      </c>
      <c r="B38" s="237"/>
      <c r="C38" s="237"/>
      <c r="D38" s="237"/>
      <c r="E38" s="237"/>
      <c r="F38" s="237"/>
      <c r="G38" s="237"/>
      <c r="H38" s="237"/>
      <c r="I38" s="237"/>
      <c r="J38" s="237"/>
      <c r="K38" s="197"/>
    </row>
    <row r="39" ht="15.6" spans="1:11">
      <c r="A39" s="236" t="s">
        <v>114</v>
      </c>
      <c r="B39" s="237"/>
      <c r="C39" s="237"/>
      <c r="D39" s="237"/>
      <c r="E39" s="237"/>
      <c r="F39" s="237"/>
      <c r="G39" s="237"/>
      <c r="H39" s="237"/>
      <c r="I39" s="237"/>
      <c r="J39" s="237"/>
      <c r="K39" s="197"/>
    </row>
    <row r="40" ht="15.6" spans="1:11">
      <c r="A40" s="236" t="s">
        <v>115</v>
      </c>
      <c r="B40" s="237"/>
      <c r="C40" s="237"/>
      <c r="D40" s="237"/>
      <c r="E40" s="237"/>
      <c r="F40" s="237"/>
      <c r="G40" s="237"/>
      <c r="H40" s="237"/>
      <c r="I40" s="237"/>
      <c r="J40" s="237"/>
      <c r="K40" s="197"/>
    </row>
    <row r="41" ht="15.6" spans="1:11">
      <c r="A41" s="236" t="s">
        <v>116</v>
      </c>
      <c r="B41" s="237"/>
      <c r="C41" s="237"/>
      <c r="D41" s="237"/>
      <c r="E41" s="237"/>
      <c r="F41" s="237"/>
      <c r="G41" s="237"/>
      <c r="H41" s="237"/>
      <c r="I41" s="237"/>
      <c r="J41" s="237"/>
      <c r="K41" s="197"/>
    </row>
    <row r="42" ht="15.6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197"/>
    </row>
    <row r="43" ht="16.35" spans="1:11">
      <c r="A43" s="233" t="s">
        <v>117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67"/>
    </row>
    <row r="44" ht="16.35" spans="1:11">
      <c r="A44" s="283" t="s">
        <v>118</v>
      </c>
      <c r="B44" s="284"/>
      <c r="C44" s="284"/>
      <c r="D44" s="284"/>
      <c r="E44" s="284"/>
      <c r="F44" s="284"/>
      <c r="G44" s="284"/>
      <c r="H44" s="284"/>
      <c r="I44" s="284"/>
      <c r="J44" s="284"/>
      <c r="K44" s="328"/>
    </row>
    <row r="45" ht="15.6" spans="1:11">
      <c r="A45" s="290" t="s">
        <v>119</v>
      </c>
      <c r="B45" s="287" t="s">
        <v>79</v>
      </c>
      <c r="C45" s="287" t="s">
        <v>80</v>
      </c>
      <c r="D45" s="287" t="s">
        <v>72</v>
      </c>
      <c r="E45" s="292" t="s">
        <v>120</v>
      </c>
      <c r="F45" s="287" t="s">
        <v>79</v>
      </c>
      <c r="G45" s="287" t="s">
        <v>80</v>
      </c>
      <c r="H45" s="287" t="s">
        <v>72</v>
      </c>
      <c r="I45" s="292" t="s">
        <v>121</v>
      </c>
      <c r="J45" s="287" t="s">
        <v>79</v>
      </c>
      <c r="K45" s="329" t="s">
        <v>80</v>
      </c>
    </row>
    <row r="46" ht="15.6" spans="1:11">
      <c r="A46" s="195" t="s">
        <v>71</v>
      </c>
      <c r="B46" s="213" t="s">
        <v>79</v>
      </c>
      <c r="C46" s="213" t="s">
        <v>80</v>
      </c>
      <c r="D46" s="213" t="s">
        <v>72</v>
      </c>
      <c r="E46" s="231" t="s">
        <v>78</v>
      </c>
      <c r="F46" s="213" t="s">
        <v>79</v>
      </c>
      <c r="G46" s="213" t="s">
        <v>80</v>
      </c>
      <c r="H46" s="213" t="s">
        <v>72</v>
      </c>
      <c r="I46" s="231" t="s">
        <v>89</v>
      </c>
      <c r="J46" s="213" t="s">
        <v>79</v>
      </c>
      <c r="K46" s="255" t="s">
        <v>80</v>
      </c>
    </row>
    <row r="47" ht="16.35" spans="1:11">
      <c r="A47" s="202" t="s">
        <v>82</v>
      </c>
      <c r="B47" s="203"/>
      <c r="C47" s="203"/>
      <c r="D47" s="203"/>
      <c r="E47" s="203"/>
      <c r="F47" s="203"/>
      <c r="G47" s="203"/>
      <c r="H47" s="203"/>
      <c r="I47" s="203"/>
      <c r="J47" s="203"/>
      <c r="K47" s="257"/>
    </row>
    <row r="48" ht="16.35" spans="1:11">
      <c r="A48" s="313" t="s">
        <v>122</v>
      </c>
      <c r="B48" s="313"/>
      <c r="C48" s="313"/>
      <c r="D48" s="313"/>
      <c r="E48" s="313"/>
      <c r="F48" s="313"/>
      <c r="G48" s="313"/>
      <c r="H48" s="313"/>
      <c r="I48" s="313"/>
      <c r="J48" s="313"/>
      <c r="K48" s="313"/>
    </row>
    <row r="49" ht="16.35" spans="1:11">
      <c r="A49" s="314"/>
      <c r="B49" s="315"/>
      <c r="C49" s="315"/>
      <c r="D49" s="315"/>
      <c r="E49" s="315"/>
      <c r="F49" s="315"/>
      <c r="G49" s="315"/>
      <c r="H49" s="315"/>
      <c r="I49" s="315"/>
      <c r="J49" s="315"/>
      <c r="K49" s="340"/>
    </row>
    <row r="50" ht="16.35" spans="1:11">
      <c r="A50" s="316" t="s">
        <v>123</v>
      </c>
      <c r="B50" s="317" t="s">
        <v>124</v>
      </c>
      <c r="C50" s="317"/>
      <c r="D50" s="318" t="s">
        <v>125</v>
      </c>
      <c r="E50" s="319" t="s">
        <v>126</v>
      </c>
      <c r="F50" s="320" t="s">
        <v>127</v>
      </c>
      <c r="G50" s="321">
        <v>45787</v>
      </c>
      <c r="H50" s="322" t="s">
        <v>128</v>
      </c>
      <c r="I50" s="341"/>
      <c r="J50" s="342" t="s">
        <v>129</v>
      </c>
      <c r="K50" s="343"/>
    </row>
    <row r="51" ht="16.35" spans="1:11">
      <c r="A51" s="313" t="s">
        <v>130</v>
      </c>
      <c r="B51" s="313"/>
      <c r="C51" s="313"/>
      <c r="D51" s="313"/>
      <c r="E51" s="313"/>
      <c r="F51" s="313"/>
      <c r="G51" s="313"/>
      <c r="H51" s="313"/>
      <c r="I51" s="313"/>
      <c r="J51" s="313"/>
      <c r="K51" s="313"/>
    </row>
    <row r="52" ht="16.35" spans="1:11">
      <c r="A52" s="323"/>
      <c r="B52" s="324"/>
      <c r="C52" s="324"/>
      <c r="D52" s="324"/>
      <c r="E52" s="324"/>
      <c r="F52" s="324"/>
      <c r="G52" s="324"/>
      <c r="H52" s="324"/>
      <c r="I52" s="324"/>
      <c r="J52" s="324"/>
      <c r="K52" s="344"/>
    </row>
    <row r="53" ht="16.35" spans="1:11">
      <c r="A53" s="316" t="s">
        <v>123</v>
      </c>
      <c r="B53" s="317" t="s">
        <v>124</v>
      </c>
      <c r="C53" s="317"/>
      <c r="D53" s="318" t="s">
        <v>125</v>
      </c>
      <c r="E53" s="325" t="s">
        <v>126</v>
      </c>
      <c r="F53" s="320" t="s">
        <v>131</v>
      </c>
      <c r="G53" s="326">
        <v>45797</v>
      </c>
      <c r="H53" s="322" t="s">
        <v>128</v>
      </c>
      <c r="I53" s="341"/>
      <c r="J53" s="342" t="s">
        <v>129</v>
      </c>
      <c r="K53" s="343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8890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7</xdr:row>
                    <xdr:rowOff>201295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123190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127635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182245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10160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view="pageBreakPreview" zoomScale="90" zoomScaleNormal="90" topLeftCell="A13" workbookViewId="0">
      <selection activeCell="A1" sqref="$A1:$XFD1048576"/>
    </sheetView>
  </sheetViews>
  <sheetFormatPr defaultColWidth="9" defaultRowHeight="26" customHeight="1"/>
  <cols>
    <col min="1" max="1" width="17.1666666666667" style="69" customWidth="1"/>
    <col min="2" max="2" width="7.8" style="69" customWidth="1"/>
    <col min="3" max="8" width="9.33333333333333" style="69" customWidth="1"/>
    <col min="9" max="9" width="1.33333333333333" style="69" customWidth="1"/>
    <col min="10" max="10" width="12.3" style="69" customWidth="1"/>
    <col min="11" max="13" width="11.6" style="69" customWidth="1"/>
    <col min="14" max="14" width="14.6" style="69" customWidth="1"/>
    <col min="15" max="15" width="11.6" style="69" customWidth="1"/>
    <col min="16" max="16" width="11" style="69" customWidth="1"/>
    <col min="17" max="16384" width="9" style="69"/>
  </cols>
  <sheetData>
    <row r="1" s="69" customFormat="1" ht="30" customHeight="1" spans="1:16">
      <c r="A1" s="71" t="s">
        <v>132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="70" customFormat="1" ht="25" customHeight="1" spans="1:16">
      <c r="A2" s="73" t="s">
        <v>46</v>
      </c>
      <c r="B2" s="74" t="s">
        <v>47</v>
      </c>
      <c r="C2" s="75"/>
      <c r="D2" s="76" t="s">
        <v>133</v>
      </c>
      <c r="E2" s="77" t="s">
        <v>134</v>
      </c>
      <c r="F2" s="77"/>
      <c r="G2" s="77"/>
      <c r="H2" s="77"/>
      <c r="I2" s="87"/>
      <c r="J2" s="88" t="s">
        <v>41</v>
      </c>
      <c r="K2" s="89" t="s">
        <v>42</v>
      </c>
      <c r="L2" s="90"/>
      <c r="M2" s="90"/>
      <c r="N2" s="90"/>
      <c r="O2" s="90"/>
      <c r="P2" s="91"/>
    </row>
    <row r="3" s="70" customFormat="1" ht="23" customHeight="1" spans="1:16">
      <c r="A3" s="78" t="s">
        <v>135</v>
      </c>
      <c r="B3" s="79" t="s">
        <v>136</v>
      </c>
      <c r="C3" s="78"/>
      <c r="D3" s="78"/>
      <c r="E3" s="78"/>
      <c r="F3" s="78"/>
      <c r="G3" s="78"/>
      <c r="H3" s="78"/>
      <c r="I3" s="73"/>
      <c r="J3" s="79" t="s">
        <v>137</v>
      </c>
      <c r="K3" s="78"/>
      <c r="L3" s="78"/>
      <c r="M3" s="78"/>
      <c r="N3" s="78"/>
      <c r="O3" s="78"/>
      <c r="P3" s="78"/>
    </row>
    <row r="4" s="70" customFormat="1" ht="23" customHeight="1" spans="1:16">
      <c r="A4" s="78"/>
      <c r="B4" s="80" t="s">
        <v>94</v>
      </c>
      <c r="C4" s="80" t="s">
        <v>95</v>
      </c>
      <c r="D4" s="80" t="s">
        <v>96</v>
      </c>
      <c r="E4" s="80" t="s">
        <v>97</v>
      </c>
      <c r="F4" s="80" t="s">
        <v>98</v>
      </c>
      <c r="G4" s="80" t="s">
        <v>99</v>
      </c>
      <c r="H4" s="81"/>
      <c r="I4" s="73"/>
      <c r="J4" s="80" t="s">
        <v>94</v>
      </c>
      <c r="K4" s="80" t="s">
        <v>95</v>
      </c>
      <c r="L4" s="80" t="s">
        <v>96</v>
      </c>
      <c r="M4" s="80" t="s">
        <v>97</v>
      </c>
      <c r="N4" s="80" t="s">
        <v>98</v>
      </c>
      <c r="O4" s="80" t="s">
        <v>99</v>
      </c>
      <c r="P4" s="81"/>
    </row>
    <row r="5" s="70" customFormat="1" ht="23" customHeight="1" spans="1:16">
      <c r="A5" s="78"/>
      <c r="B5" s="80" t="s">
        <v>138</v>
      </c>
      <c r="C5" s="80" t="s">
        <v>139</v>
      </c>
      <c r="D5" s="80" t="s">
        <v>140</v>
      </c>
      <c r="E5" s="80" t="s">
        <v>141</v>
      </c>
      <c r="F5" s="80" t="s">
        <v>142</v>
      </c>
      <c r="G5" s="80" t="s">
        <v>143</v>
      </c>
      <c r="H5" s="81"/>
      <c r="I5" s="73"/>
      <c r="J5" s="172" t="s">
        <v>144</v>
      </c>
      <c r="K5" s="172" t="s">
        <v>144</v>
      </c>
      <c r="L5" s="172" t="s">
        <v>144</v>
      </c>
      <c r="M5" s="172" t="s">
        <v>144</v>
      </c>
      <c r="N5" s="172" t="s">
        <v>144</v>
      </c>
      <c r="O5" s="172" t="s">
        <v>144</v>
      </c>
      <c r="P5" s="81"/>
    </row>
    <row r="6" s="70" customFormat="1" ht="21" customHeight="1" spans="1:16">
      <c r="A6" s="82" t="s">
        <v>145</v>
      </c>
      <c r="B6" s="83">
        <f t="shared" ref="B6:B8" si="0">C6-1</f>
        <v>71</v>
      </c>
      <c r="C6" s="83">
        <f t="shared" ref="C6:C8" si="1">D6-2</f>
        <v>72</v>
      </c>
      <c r="D6" s="83">
        <v>74</v>
      </c>
      <c r="E6" s="83">
        <f t="shared" ref="E6:E8" si="2">D6+2</f>
        <v>76</v>
      </c>
      <c r="F6" s="83">
        <f t="shared" ref="F6:F8" si="3">E6+2</f>
        <v>78</v>
      </c>
      <c r="G6" s="83">
        <f t="shared" ref="G6:G8" si="4">F6+1</f>
        <v>79</v>
      </c>
      <c r="H6" s="81"/>
      <c r="I6" s="73"/>
      <c r="J6" s="92" t="s">
        <v>146</v>
      </c>
      <c r="K6" s="92" t="s">
        <v>147</v>
      </c>
      <c r="L6" s="92" t="s">
        <v>148</v>
      </c>
      <c r="M6" s="92" t="s">
        <v>147</v>
      </c>
      <c r="N6" s="92" t="s">
        <v>146</v>
      </c>
      <c r="O6" s="92" t="s">
        <v>149</v>
      </c>
      <c r="P6" s="73"/>
    </row>
    <row r="7" s="70" customFormat="1" ht="21" customHeight="1" spans="1:16">
      <c r="A7" s="84" t="s">
        <v>150</v>
      </c>
      <c r="B7" s="83">
        <f t="shared" si="0"/>
        <v>69</v>
      </c>
      <c r="C7" s="83">
        <f t="shared" si="1"/>
        <v>70</v>
      </c>
      <c r="D7" s="83">
        <v>72</v>
      </c>
      <c r="E7" s="83">
        <f t="shared" si="2"/>
        <v>74</v>
      </c>
      <c r="F7" s="83">
        <f t="shared" si="3"/>
        <v>76</v>
      </c>
      <c r="G7" s="83">
        <f t="shared" si="4"/>
        <v>77</v>
      </c>
      <c r="H7" s="81"/>
      <c r="I7" s="73"/>
      <c r="J7" s="92" t="s">
        <v>151</v>
      </c>
      <c r="K7" s="92" t="s">
        <v>147</v>
      </c>
      <c r="L7" s="92">
        <f>0.3/0.3</f>
        <v>1</v>
      </c>
      <c r="M7" s="92" t="s">
        <v>148</v>
      </c>
      <c r="N7" s="92" t="s">
        <v>152</v>
      </c>
      <c r="O7" s="92" t="s">
        <v>153</v>
      </c>
      <c r="P7" s="73"/>
    </row>
    <row r="8" s="70" customFormat="1" ht="21" customHeight="1" spans="1:16">
      <c r="A8" s="84" t="s">
        <v>154</v>
      </c>
      <c r="B8" s="83">
        <f t="shared" si="0"/>
        <v>62</v>
      </c>
      <c r="C8" s="83">
        <f t="shared" si="1"/>
        <v>63</v>
      </c>
      <c r="D8" s="83">
        <v>65</v>
      </c>
      <c r="E8" s="83">
        <f t="shared" si="2"/>
        <v>67</v>
      </c>
      <c r="F8" s="83">
        <f t="shared" si="3"/>
        <v>69</v>
      </c>
      <c r="G8" s="83">
        <f t="shared" si="4"/>
        <v>70</v>
      </c>
      <c r="H8" s="81"/>
      <c r="I8" s="73"/>
      <c r="J8" s="92" t="s">
        <v>155</v>
      </c>
      <c r="K8" s="92" t="s">
        <v>147</v>
      </c>
      <c r="L8" s="92" t="s">
        <v>147</v>
      </c>
      <c r="M8" s="92" t="s">
        <v>147</v>
      </c>
      <c r="N8" s="92" t="s">
        <v>147</v>
      </c>
      <c r="O8" s="92" t="s">
        <v>147</v>
      </c>
      <c r="P8" s="73"/>
    </row>
    <row r="9" s="70" customFormat="1" ht="21" customHeight="1" spans="1:16">
      <c r="A9" s="82" t="s">
        <v>156</v>
      </c>
      <c r="B9" s="83">
        <f t="shared" ref="B9:B11" si="5">C9-4</f>
        <v>118</v>
      </c>
      <c r="C9" s="83">
        <f t="shared" ref="C9:C11" si="6">D9-4</f>
        <v>122</v>
      </c>
      <c r="D9" s="83">
        <v>126</v>
      </c>
      <c r="E9" s="83">
        <f t="shared" ref="E9:E11" si="7">D9+4</f>
        <v>130</v>
      </c>
      <c r="F9" s="83">
        <f>E9+4</f>
        <v>134</v>
      </c>
      <c r="G9" s="83">
        <f t="shared" ref="G9:G11" si="8">F9+6</f>
        <v>140</v>
      </c>
      <c r="H9" s="81"/>
      <c r="I9" s="73"/>
      <c r="J9" s="92" t="s">
        <v>147</v>
      </c>
      <c r="K9" s="92" t="s">
        <v>147</v>
      </c>
      <c r="L9" s="92" t="s">
        <v>147</v>
      </c>
      <c r="M9" s="92" t="s">
        <v>157</v>
      </c>
      <c r="N9" s="92" t="s">
        <v>147</v>
      </c>
      <c r="O9" s="92" t="s">
        <v>147</v>
      </c>
      <c r="P9" s="73"/>
    </row>
    <row r="10" s="70" customFormat="1" ht="21" customHeight="1" spans="1:16">
      <c r="A10" s="82" t="s">
        <v>158</v>
      </c>
      <c r="B10" s="83">
        <f t="shared" si="5"/>
        <v>116</v>
      </c>
      <c r="C10" s="83">
        <f t="shared" si="6"/>
        <v>120</v>
      </c>
      <c r="D10" s="83">
        <v>124</v>
      </c>
      <c r="E10" s="83">
        <f t="shared" si="7"/>
        <v>128</v>
      </c>
      <c r="F10" s="83">
        <f>E10+5</f>
        <v>133</v>
      </c>
      <c r="G10" s="83">
        <f t="shared" si="8"/>
        <v>139</v>
      </c>
      <c r="H10" s="81"/>
      <c r="I10" s="73"/>
      <c r="J10" s="92" t="s">
        <v>147</v>
      </c>
      <c r="K10" s="92" t="s">
        <v>147</v>
      </c>
      <c r="L10" s="92" t="s">
        <v>147</v>
      </c>
      <c r="M10" s="92" t="s">
        <v>147</v>
      </c>
      <c r="N10" s="92" t="s">
        <v>147</v>
      </c>
      <c r="O10" s="92" t="s">
        <v>147</v>
      </c>
      <c r="P10" s="73"/>
    </row>
    <row r="11" s="70" customFormat="1" ht="21" customHeight="1" spans="1:16">
      <c r="A11" s="82" t="s">
        <v>159</v>
      </c>
      <c r="B11" s="83">
        <f t="shared" si="5"/>
        <v>108</v>
      </c>
      <c r="C11" s="83">
        <f t="shared" si="6"/>
        <v>112</v>
      </c>
      <c r="D11" s="83">
        <v>116</v>
      </c>
      <c r="E11" s="83">
        <f t="shared" si="7"/>
        <v>120</v>
      </c>
      <c r="F11" s="83">
        <f>E11+5</f>
        <v>125</v>
      </c>
      <c r="G11" s="83">
        <f t="shared" si="8"/>
        <v>131</v>
      </c>
      <c r="H11" s="81"/>
      <c r="I11" s="73"/>
      <c r="J11" s="92" t="s">
        <v>160</v>
      </c>
      <c r="K11" s="92" t="s">
        <v>161</v>
      </c>
      <c r="L11" s="92" t="s">
        <v>162</v>
      </c>
      <c r="M11" s="92" t="s">
        <v>163</v>
      </c>
      <c r="N11" s="92" t="s">
        <v>161</v>
      </c>
      <c r="O11" s="92" t="s">
        <v>164</v>
      </c>
      <c r="P11" s="73"/>
    </row>
    <row r="12" s="70" customFormat="1" ht="21" customHeight="1" spans="1:16">
      <c r="A12" s="84" t="s">
        <v>165</v>
      </c>
      <c r="B12" s="83">
        <f>C12-1.2</f>
        <v>57.6</v>
      </c>
      <c r="C12" s="83">
        <f>D12-1.2</f>
        <v>58.8</v>
      </c>
      <c r="D12" s="83">
        <v>60</v>
      </c>
      <c r="E12" s="83">
        <f>D12+1.2</f>
        <v>61.2</v>
      </c>
      <c r="F12" s="83">
        <f>E12+1.2</f>
        <v>62.4</v>
      </c>
      <c r="G12" s="83">
        <f>F12+1.4</f>
        <v>63.8</v>
      </c>
      <c r="H12" s="81"/>
      <c r="I12" s="73"/>
      <c r="J12" s="92" t="s">
        <v>166</v>
      </c>
      <c r="K12" s="92" t="s">
        <v>167</v>
      </c>
      <c r="L12" s="92" t="s">
        <v>147</v>
      </c>
      <c r="M12" s="92" t="s">
        <v>157</v>
      </c>
      <c r="N12" s="92" t="s">
        <v>147</v>
      </c>
      <c r="O12" s="92" t="s">
        <v>168</v>
      </c>
      <c r="P12" s="73"/>
    </row>
    <row r="13" s="70" customFormat="1" ht="21" customHeight="1" spans="1:16">
      <c r="A13" s="84" t="s">
        <v>169</v>
      </c>
      <c r="B13" s="83">
        <f>C13-0.6</f>
        <v>59.2</v>
      </c>
      <c r="C13" s="83">
        <f>D13-1.2</f>
        <v>59.8</v>
      </c>
      <c r="D13" s="83">
        <v>61</v>
      </c>
      <c r="E13" s="83">
        <f>D13+1.2</f>
        <v>62.2</v>
      </c>
      <c r="F13" s="83">
        <f>E13+1.2</f>
        <v>63.4</v>
      </c>
      <c r="G13" s="83">
        <f>F13+0.6</f>
        <v>64</v>
      </c>
      <c r="H13" s="81"/>
      <c r="I13" s="73"/>
      <c r="J13" s="92" t="s">
        <v>170</v>
      </c>
      <c r="K13" s="92" t="s">
        <v>171</v>
      </c>
      <c r="L13" s="92" t="s">
        <v>171</v>
      </c>
      <c r="M13" s="92" t="s">
        <v>171</v>
      </c>
      <c r="N13" s="92" t="s">
        <v>171</v>
      </c>
      <c r="O13" s="92" t="s">
        <v>171</v>
      </c>
      <c r="P13" s="73"/>
    </row>
    <row r="14" s="70" customFormat="1" ht="21" customHeight="1" spans="1:16">
      <c r="A14" s="82" t="s">
        <v>172</v>
      </c>
      <c r="B14" s="83">
        <f>C14-0.8</f>
        <v>26.9</v>
      </c>
      <c r="C14" s="83">
        <f>D14-0.8</f>
        <v>27.7</v>
      </c>
      <c r="D14" s="83">
        <v>28.5</v>
      </c>
      <c r="E14" s="83">
        <f>D14+0.8</f>
        <v>29.3</v>
      </c>
      <c r="F14" s="83">
        <f>E14+0.8</f>
        <v>30.1</v>
      </c>
      <c r="G14" s="83">
        <f>F14+1.3</f>
        <v>31.4</v>
      </c>
      <c r="H14" s="81"/>
      <c r="I14" s="73"/>
      <c r="J14" s="92" t="s">
        <v>148</v>
      </c>
      <c r="K14" s="92" t="s">
        <v>147</v>
      </c>
      <c r="L14" s="92" t="s">
        <v>170</v>
      </c>
      <c r="M14" s="92" t="s">
        <v>170</v>
      </c>
      <c r="N14" s="92" t="s">
        <v>171</v>
      </c>
      <c r="O14" s="92" t="s">
        <v>171</v>
      </c>
      <c r="P14" s="73"/>
    </row>
    <row r="15" s="70" customFormat="1" ht="21" customHeight="1" spans="1:16">
      <c r="A15" s="82" t="s">
        <v>173</v>
      </c>
      <c r="B15" s="83">
        <f>C15-0.7</f>
        <v>21.6</v>
      </c>
      <c r="C15" s="83">
        <f>D15-0.7</f>
        <v>22.3</v>
      </c>
      <c r="D15" s="83">
        <v>23</v>
      </c>
      <c r="E15" s="83">
        <f>D15+0.7</f>
        <v>23.7</v>
      </c>
      <c r="F15" s="83">
        <f>E15+0.7</f>
        <v>24.4</v>
      </c>
      <c r="G15" s="83">
        <f>F15+1</f>
        <v>25.4</v>
      </c>
      <c r="H15" s="81"/>
      <c r="I15" s="73"/>
      <c r="J15" s="92" t="s">
        <v>147</v>
      </c>
      <c r="K15" s="92" t="s">
        <v>147</v>
      </c>
      <c r="L15" s="92" t="s">
        <v>147</v>
      </c>
      <c r="M15" s="92" t="s">
        <v>147</v>
      </c>
      <c r="N15" s="92" t="s">
        <v>147</v>
      </c>
      <c r="O15" s="92" t="s">
        <v>147</v>
      </c>
      <c r="P15" s="73"/>
    </row>
    <row r="16" s="70" customFormat="1" ht="21" customHeight="1" spans="1:16">
      <c r="A16" s="82" t="s">
        <v>174</v>
      </c>
      <c r="B16" s="83">
        <f t="shared" ref="B16:B20" si="9">C16-0.5</f>
        <v>14</v>
      </c>
      <c r="C16" s="83">
        <f t="shared" ref="C16:C20" si="10">D16-0.5</f>
        <v>14.5</v>
      </c>
      <c r="D16" s="83">
        <v>15</v>
      </c>
      <c r="E16" s="83">
        <f>D16+0.5</f>
        <v>15.5</v>
      </c>
      <c r="F16" s="83">
        <f>E16+0.5</f>
        <v>16</v>
      </c>
      <c r="G16" s="83">
        <f>F16+0.7</f>
        <v>16.7</v>
      </c>
      <c r="H16" s="81"/>
      <c r="I16" s="73"/>
      <c r="J16" s="92" t="s">
        <v>147</v>
      </c>
      <c r="K16" s="92" t="s">
        <v>147</v>
      </c>
      <c r="L16" s="92" t="s">
        <v>147</v>
      </c>
      <c r="M16" s="92" t="s">
        <v>147</v>
      </c>
      <c r="N16" s="92" t="s">
        <v>147</v>
      </c>
      <c r="O16" s="92" t="s">
        <v>147</v>
      </c>
      <c r="P16" s="73"/>
    </row>
    <row r="17" s="70" customFormat="1" ht="21" customHeight="1" spans="1:16">
      <c r="A17" s="82" t="s">
        <v>175</v>
      </c>
      <c r="B17" s="83">
        <f>C17-1</f>
        <v>59</v>
      </c>
      <c r="C17" s="83">
        <f>D17-1</f>
        <v>60</v>
      </c>
      <c r="D17" s="83">
        <v>61</v>
      </c>
      <c r="E17" s="83">
        <f>D17+1</f>
        <v>62</v>
      </c>
      <c r="F17" s="83">
        <f>E17+1</f>
        <v>63</v>
      </c>
      <c r="G17" s="83">
        <f>F17+1.5</f>
        <v>64.5</v>
      </c>
      <c r="H17" s="81"/>
      <c r="I17" s="73"/>
      <c r="J17" s="92"/>
      <c r="K17" s="92" t="s">
        <v>147</v>
      </c>
      <c r="L17" s="92" t="s">
        <v>147</v>
      </c>
      <c r="M17" s="92" t="s">
        <v>147</v>
      </c>
      <c r="N17" s="92" t="s">
        <v>147</v>
      </c>
      <c r="O17" s="92" t="s">
        <v>147</v>
      </c>
      <c r="P17" s="73"/>
    </row>
    <row r="18" s="70" customFormat="1" ht="21" customHeight="1" spans="1:16">
      <c r="A18" s="82" t="s">
        <v>176</v>
      </c>
      <c r="B18" s="83">
        <f>D18</f>
        <v>11</v>
      </c>
      <c r="C18" s="83">
        <f>D18</f>
        <v>11</v>
      </c>
      <c r="D18" s="83">
        <v>11</v>
      </c>
      <c r="E18" s="83">
        <f>D18</f>
        <v>11</v>
      </c>
      <c r="F18" s="83">
        <f>D18</f>
        <v>11</v>
      </c>
      <c r="G18" s="83">
        <f>D18</f>
        <v>11</v>
      </c>
      <c r="H18" s="81"/>
      <c r="I18" s="73"/>
      <c r="J18" s="92" t="s">
        <v>177</v>
      </c>
      <c r="K18" s="92" t="s">
        <v>171</v>
      </c>
      <c r="L18" s="92" t="s">
        <v>178</v>
      </c>
      <c r="M18" s="92" t="s">
        <v>179</v>
      </c>
      <c r="N18" s="92" t="s">
        <v>180</v>
      </c>
      <c r="O18" s="92" t="s">
        <v>146</v>
      </c>
      <c r="P18" s="73"/>
    </row>
    <row r="19" s="70" customFormat="1" ht="21" customHeight="1" spans="1:16">
      <c r="A19" s="82" t="s">
        <v>181</v>
      </c>
      <c r="B19" s="83">
        <f t="shared" si="9"/>
        <v>35.5</v>
      </c>
      <c r="C19" s="83">
        <f t="shared" si="10"/>
        <v>36</v>
      </c>
      <c r="D19" s="83">
        <v>36.5</v>
      </c>
      <c r="E19" s="83">
        <f t="shared" ref="E19:G19" si="11">D19+0.5</f>
        <v>37</v>
      </c>
      <c r="F19" s="83">
        <f t="shared" si="11"/>
        <v>37.5</v>
      </c>
      <c r="G19" s="83">
        <f t="shared" si="11"/>
        <v>38</v>
      </c>
      <c r="H19" s="81"/>
      <c r="I19" s="73"/>
      <c r="J19" s="92" t="s">
        <v>148</v>
      </c>
      <c r="K19" s="92" t="s">
        <v>147</v>
      </c>
      <c r="L19" s="92" t="s">
        <v>178</v>
      </c>
      <c r="M19" s="92" t="s">
        <v>170</v>
      </c>
      <c r="N19" s="92" t="s">
        <v>171</v>
      </c>
      <c r="O19" s="92" t="s">
        <v>171</v>
      </c>
      <c r="P19" s="73"/>
    </row>
    <row r="20" s="70" customFormat="1" ht="21" customHeight="1" spans="1:16">
      <c r="A20" s="82" t="s">
        <v>182</v>
      </c>
      <c r="B20" s="83">
        <f t="shared" si="9"/>
        <v>25.5</v>
      </c>
      <c r="C20" s="83">
        <f t="shared" si="10"/>
        <v>26</v>
      </c>
      <c r="D20" s="83">
        <v>26.5</v>
      </c>
      <c r="E20" s="83">
        <f>D20+0.5</f>
        <v>27</v>
      </c>
      <c r="F20" s="83">
        <f>E20+0.5</f>
        <v>27.5</v>
      </c>
      <c r="G20" s="83">
        <f>F20+0.75</f>
        <v>28.25</v>
      </c>
      <c r="H20" s="81"/>
      <c r="I20" s="73"/>
      <c r="J20" s="92" t="s">
        <v>166</v>
      </c>
      <c r="K20" s="92" t="s">
        <v>167</v>
      </c>
      <c r="L20" s="92" t="s">
        <v>147</v>
      </c>
      <c r="M20" s="92" t="s">
        <v>157</v>
      </c>
      <c r="N20" s="92" t="s">
        <v>147</v>
      </c>
      <c r="O20" s="92" t="s">
        <v>168</v>
      </c>
      <c r="P20" s="73"/>
    </row>
    <row r="21" s="70" customFormat="1" ht="19" customHeight="1" spans="1:16">
      <c r="A21" s="85" t="s">
        <v>183</v>
      </c>
      <c r="B21" s="83">
        <f>D21-1</f>
        <v>20</v>
      </c>
      <c r="C21" s="83">
        <f t="shared" ref="C21:G21" si="12">B21</f>
        <v>20</v>
      </c>
      <c r="D21" s="83">
        <v>21</v>
      </c>
      <c r="E21" s="83">
        <f t="shared" si="12"/>
        <v>21</v>
      </c>
      <c r="F21" s="83">
        <f>D21+1.5</f>
        <v>22.5</v>
      </c>
      <c r="G21" s="83">
        <f t="shared" si="12"/>
        <v>22.5</v>
      </c>
      <c r="H21" s="81"/>
      <c r="I21" s="93"/>
      <c r="J21" s="92" t="s">
        <v>170</v>
      </c>
      <c r="K21" s="92" t="s">
        <v>171</v>
      </c>
      <c r="L21" s="92" t="s">
        <v>171</v>
      </c>
      <c r="M21" s="92" t="s">
        <v>171</v>
      </c>
      <c r="N21" s="92" t="s">
        <v>171</v>
      </c>
      <c r="O21" s="92" t="s">
        <v>171</v>
      </c>
      <c r="P21" s="94"/>
    </row>
    <row r="22" s="70" customFormat="1" ht="19" customHeight="1" spans="1:16">
      <c r="A22" s="85" t="s">
        <v>184</v>
      </c>
      <c r="B22" s="83">
        <f>D22-0.5</f>
        <v>23</v>
      </c>
      <c r="C22" s="83">
        <f t="shared" ref="C22:G22" si="13">B22</f>
        <v>23</v>
      </c>
      <c r="D22" s="83">
        <v>23.5</v>
      </c>
      <c r="E22" s="83">
        <f t="shared" si="13"/>
        <v>23.5</v>
      </c>
      <c r="F22" s="83">
        <f>D22+1</f>
        <v>24.5</v>
      </c>
      <c r="G22" s="83">
        <f t="shared" si="13"/>
        <v>24.5</v>
      </c>
      <c r="H22" s="81"/>
      <c r="I22" s="93"/>
      <c r="J22" s="73" t="s">
        <v>170</v>
      </c>
      <c r="K22" s="73" t="s">
        <v>171</v>
      </c>
      <c r="L22" s="73" t="s">
        <v>171</v>
      </c>
      <c r="M22" s="73" t="s">
        <v>171</v>
      </c>
      <c r="N22" s="73">
        <f>0.2/0.3</f>
        <v>0.666666666666667</v>
      </c>
      <c r="O22" s="73" t="s">
        <v>171</v>
      </c>
      <c r="P22" s="94"/>
    </row>
    <row r="23" s="69" customFormat="1" ht="47" customHeight="1" spans="1:15">
      <c r="A23" s="86"/>
      <c r="B23" s="86"/>
      <c r="C23" s="86"/>
      <c r="D23" s="86"/>
      <c r="E23" s="86"/>
      <c r="F23" s="86"/>
      <c r="G23" s="86"/>
      <c r="H23" s="86"/>
      <c r="I23" s="86"/>
      <c r="J23" s="69" t="s">
        <v>185</v>
      </c>
      <c r="K23" s="95">
        <v>45797</v>
      </c>
      <c r="L23" s="69" t="s">
        <v>186</v>
      </c>
      <c r="M23" s="69" t="s">
        <v>126</v>
      </c>
      <c r="N23" s="69" t="s">
        <v>187</v>
      </c>
      <c r="O23" s="69" t="s">
        <v>129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2"/>
  </mergeCells>
  <pageMargins left="0.161111111111111" right="0.161111111111111" top="0.2125" bottom="0.2125" header="0.5" footer="0.5"/>
  <pageSetup paperSize="9" scale="81" fitToHeight="0" orientation="landscape" horizontalDpi="600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B8" sqref="B8:C8"/>
    </sheetView>
  </sheetViews>
  <sheetFormatPr defaultColWidth="10" defaultRowHeight="16.5" customHeight="1"/>
  <cols>
    <col min="1" max="1" width="10.875" style="173" customWidth="1"/>
    <col min="2" max="6" width="10" style="173"/>
    <col min="7" max="7" width="10.1" style="173"/>
    <col min="8" max="16384" width="10" style="173"/>
  </cols>
  <sheetData>
    <row r="1" ht="22.5" customHeight="1" spans="1:11">
      <c r="A1" s="174" t="s">
        <v>188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</row>
    <row r="2" ht="17.25" customHeight="1" spans="1:11">
      <c r="A2" s="175" t="s">
        <v>37</v>
      </c>
      <c r="B2" s="176" t="s">
        <v>38</v>
      </c>
      <c r="C2" s="176"/>
      <c r="D2" s="177" t="s">
        <v>39</v>
      </c>
      <c r="E2" s="177"/>
      <c r="F2" s="176" t="s">
        <v>40</v>
      </c>
      <c r="G2" s="176"/>
      <c r="H2" s="178" t="s">
        <v>41</v>
      </c>
      <c r="I2" s="253" t="s">
        <v>42</v>
      </c>
      <c r="J2" s="253"/>
      <c r="K2" s="254"/>
    </row>
    <row r="3" customHeight="1" spans="1:11">
      <c r="A3" s="179" t="s">
        <v>43</v>
      </c>
      <c r="B3" s="180"/>
      <c r="C3" s="181"/>
      <c r="D3" s="182" t="s">
        <v>44</v>
      </c>
      <c r="E3" s="183"/>
      <c r="F3" s="183"/>
      <c r="G3" s="184"/>
      <c r="H3" s="182" t="s">
        <v>45</v>
      </c>
      <c r="I3" s="183"/>
      <c r="J3" s="183"/>
      <c r="K3" s="184"/>
    </row>
    <row r="4" customHeight="1" spans="1:11">
      <c r="A4" s="185" t="s">
        <v>46</v>
      </c>
      <c r="B4" s="186" t="s">
        <v>47</v>
      </c>
      <c r="C4" s="187"/>
      <c r="D4" s="185" t="s">
        <v>48</v>
      </c>
      <c r="E4" s="188"/>
      <c r="F4" s="189">
        <v>45877</v>
      </c>
      <c r="G4" s="190"/>
      <c r="H4" s="185" t="s">
        <v>189</v>
      </c>
      <c r="I4" s="188"/>
      <c r="J4" s="213" t="s">
        <v>50</v>
      </c>
      <c r="K4" s="255" t="s">
        <v>51</v>
      </c>
    </row>
    <row r="5" customHeight="1" spans="1:11">
      <c r="A5" s="191" t="s">
        <v>52</v>
      </c>
      <c r="B5" s="105" t="s">
        <v>53</v>
      </c>
      <c r="C5" s="105"/>
      <c r="D5" s="185" t="s">
        <v>190</v>
      </c>
      <c r="E5" s="188"/>
      <c r="F5" s="192">
        <v>1</v>
      </c>
      <c r="G5" s="193"/>
      <c r="H5" s="185" t="s">
        <v>191</v>
      </c>
      <c r="I5" s="188"/>
      <c r="J5" s="213" t="s">
        <v>50</v>
      </c>
      <c r="K5" s="255" t="s">
        <v>51</v>
      </c>
    </row>
    <row r="6" customHeight="1" spans="1:11">
      <c r="A6" s="185" t="s">
        <v>56</v>
      </c>
      <c r="B6" s="186">
        <v>3</v>
      </c>
      <c r="C6" s="187">
        <v>6</v>
      </c>
      <c r="D6" s="185" t="s">
        <v>192</v>
      </c>
      <c r="E6" s="188"/>
      <c r="F6" s="194">
        <v>1</v>
      </c>
      <c r="G6" s="193"/>
      <c r="H6" s="195" t="s">
        <v>193</v>
      </c>
      <c r="I6" s="231"/>
      <c r="J6" s="231"/>
      <c r="K6" s="256"/>
    </row>
    <row r="7" customHeight="1" spans="1:11">
      <c r="A7" s="185" t="s">
        <v>59</v>
      </c>
      <c r="B7" s="196">
        <v>5090</v>
      </c>
      <c r="C7" s="197"/>
      <c r="D7" s="185" t="s">
        <v>194</v>
      </c>
      <c r="E7" s="188"/>
      <c r="F7" s="194">
        <v>1</v>
      </c>
      <c r="G7" s="193"/>
      <c r="H7" s="198"/>
      <c r="I7" s="213"/>
      <c r="J7" s="213"/>
      <c r="K7" s="255"/>
    </row>
    <row r="8" ht="34" customHeight="1" spans="1:11">
      <c r="A8" s="199" t="s">
        <v>62</v>
      </c>
      <c r="B8" s="200" t="s">
        <v>63</v>
      </c>
      <c r="C8" s="201"/>
      <c r="D8" s="202" t="s">
        <v>64</v>
      </c>
      <c r="E8" s="203"/>
      <c r="F8" s="204">
        <v>45836</v>
      </c>
      <c r="G8" s="205"/>
      <c r="H8" s="202" t="s">
        <v>195</v>
      </c>
      <c r="I8" s="203"/>
      <c r="J8" s="203"/>
      <c r="K8" s="257"/>
    </row>
    <row r="9" customHeight="1" spans="1:11">
      <c r="A9" s="206" t="s">
        <v>196</v>
      </c>
      <c r="B9" s="206"/>
      <c r="C9" s="206"/>
      <c r="D9" s="206"/>
      <c r="E9" s="206"/>
      <c r="F9" s="206"/>
      <c r="G9" s="206"/>
      <c r="H9" s="206"/>
      <c r="I9" s="206"/>
      <c r="J9" s="206"/>
      <c r="K9" s="206"/>
    </row>
    <row r="10" customHeight="1" spans="1:11">
      <c r="A10" s="207" t="s">
        <v>68</v>
      </c>
      <c r="B10" s="208" t="s">
        <v>69</v>
      </c>
      <c r="C10" s="209" t="s">
        <v>70</v>
      </c>
      <c r="D10" s="210"/>
      <c r="E10" s="211" t="s">
        <v>73</v>
      </c>
      <c r="F10" s="208" t="s">
        <v>69</v>
      </c>
      <c r="G10" s="209" t="s">
        <v>70</v>
      </c>
      <c r="H10" s="208"/>
      <c r="I10" s="211" t="s">
        <v>71</v>
      </c>
      <c r="J10" s="208" t="s">
        <v>69</v>
      </c>
      <c r="K10" s="258" t="s">
        <v>70</v>
      </c>
    </row>
    <row r="11" customHeight="1" spans="1:11">
      <c r="A11" s="191" t="s">
        <v>74</v>
      </c>
      <c r="B11" s="212" t="s">
        <v>69</v>
      </c>
      <c r="C11" s="213" t="s">
        <v>70</v>
      </c>
      <c r="D11" s="214"/>
      <c r="E11" s="215" t="s">
        <v>76</v>
      </c>
      <c r="F11" s="212" t="s">
        <v>69</v>
      </c>
      <c r="G11" s="213" t="s">
        <v>70</v>
      </c>
      <c r="H11" s="212"/>
      <c r="I11" s="215" t="s">
        <v>81</v>
      </c>
      <c r="J11" s="212" t="s">
        <v>69</v>
      </c>
      <c r="K11" s="255" t="s">
        <v>70</v>
      </c>
    </row>
    <row r="12" customHeight="1" spans="1:11">
      <c r="A12" s="202" t="s">
        <v>109</v>
      </c>
      <c r="B12" s="203"/>
      <c r="C12" s="203"/>
      <c r="D12" s="203"/>
      <c r="E12" s="203"/>
      <c r="F12" s="203"/>
      <c r="G12" s="203"/>
      <c r="H12" s="203"/>
      <c r="I12" s="203"/>
      <c r="J12" s="203"/>
      <c r="K12" s="257"/>
    </row>
    <row r="13" customHeight="1" spans="1:11">
      <c r="A13" s="216" t="s">
        <v>197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</row>
    <row r="14" customHeight="1" spans="1:11">
      <c r="A14" s="217" t="s">
        <v>198</v>
      </c>
      <c r="B14" s="218"/>
      <c r="C14" s="218"/>
      <c r="D14" s="218"/>
      <c r="E14" s="219"/>
      <c r="F14" s="219"/>
      <c r="G14" s="219"/>
      <c r="H14" s="219"/>
      <c r="I14" s="259"/>
      <c r="J14" s="259"/>
      <c r="K14" s="260"/>
    </row>
    <row r="15" customHeight="1" spans="1:11">
      <c r="A15" s="220" t="s">
        <v>199</v>
      </c>
      <c r="B15" s="221"/>
      <c r="C15" s="221"/>
      <c r="D15" s="222"/>
      <c r="E15" s="223"/>
      <c r="F15" s="221"/>
      <c r="G15" s="221"/>
      <c r="H15" s="222"/>
      <c r="I15" s="261"/>
      <c r="J15" s="262"/>
      <c r="K15" s="263"/>
    </row>
    <row r="16" customHeight="1" spans="1:11">
      <c r="A16" s="224" t="s">
        <v>200</v>
      </c>
      <c r="B16" s="225"/>
      <c r="C16" s="225"/>
      <c r="D16" s="225"/>
      <c r="E16" s="225"/>
      <c r="F16" s="225"/>
      <c r="G16" s="225"/>
      <c r="H16" s="225"/>
      <c r="I16" s="225"/>
      <c r="J16" s="225"/>
      <c r="K16" s="264"/>
    </row>
    <row r="17" customHeight="1" spans="1:11">
      <c r="A17" s="216" t="s">
        <v>201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</row>
    <row r="18" customHeight="1" spans="1:11">
      <c r="A18" s="226" t="s">
        <v>195</v>
      </c>
      <c r="B18" s="219"/>
      <c r="C18" s="219"/>
      <c r="D18" s="219"/>
      <c r="E18" s="219"/>
      <c r="F18" s="219"/>
      <c r="G18" s="219"/>
      <c r="H18" s="219"/>
      <c r="I18" s="259"/>
      <c r="J18" s="259"/>
      <c r="K18" s="260"/>
    </row>
    <row r="19" customHeight="1" spans="1:11">
      <c r="A19" s="220"/>
      <c r="B19" s="221"/>
      <c r="C19" s="221"/>
      <c r="D19" s="222"/>
      <c r="E19" s="223"/>
      <c r="F19" s="221"/>
      <c r="G19" s="221"/>
      <c r="H19" s="222"/>
      <c r="I19" s="261"/>
      <c r="J19" s="262"/>
      <c r="K19" s="263"/>
    </row>
    <row r="20" customHeight="1" spans="1:11">
      <c r="A20" s="224"/>
      <c r="B20" s="225"/>
      <c r="C20" s="225"/>
      <c r="D20" s="225"/>
      <c r="E20" s="225"/>
      <c r="F20" s="225"/>
      <c r="G20" s="225"/>
      <c r="H20" s="225"/>
      <c r="I20" s="225"/>
      <c r="J20" s="225"/>
      <c r="K20" s="264"/>
    </row>
    <row r="21" customHeight="1" spans="1:11">
      <c r="A21" s="227" t="s">
        <v>106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</row>
    <row r="22" customHeight="1" spans="1:11">
      <c r="A22" s="100" t="s">
        <v>107</v>
      </c>
      <c r="B22" s="135"/>
      <c r="C22" s="135"/>
      <c r="D22" s="135"/>
      <c r="E22" s="135"/>
      <c r="F22" s="135"/>
      <c r="G22" s="135"/>
      <c r="H22" s="135"/>
      <c r="I22" s="135"/>
      <c r="J22" s="135"/>
      <c r="K22" s="163"/>
    </row>
    <row r="23" customHeight="1" spans="1:11">
      <c r="A23" s="111" t="s">
        <v>108</v>
      </c>
      <c r="B23" s="113"/>
      <c r="C23" s="213" t="s">
        <v>50</v>
      </c>
      <c r="D23" s="213" t="s">
        <v>51</v>
      </c>
      <c r="E23" s="110"/>
      <c r="F23" s="110"/>
      <c r="G23" s="110"/>
      <c r="H23" s="110"/>
      <c r="I23" s="110"/>
      <c r="J23" s="110"/>
      <c r="K23" s="157"/>
    </row>
    <row r="24" customHeight="1" spans="1:11">
      <c r="A24" s="228" t="s">
        <v>202</v>
      </c>
      <c r="B24" s="186"/>
      <c r="C24" s="186"/>
      <c r="D24" s="186"/>
      <c r="E24" s="186"/>
      <c r="F24" s="186"/>
      <c r="G24" s="186"/>
      <c r="H24" s="186"/>
      <c r="I24" s="186"/>
      <c r="J24" s="186"/>
      <c r="K24" s="187"/>
    </row>
    <row r="25" customHeight="1" spans="1:11">
      <c r="A25" s="229"/>
      <c r="B25" s="230"/>
      <c r="C25" s="230"/>
      <c r="D25" s="230"/>
      <c r="E25" s="230"/>
      <c r="F25" s="230"/>
      <c r="G25" s="230"/>
      <c r="H25" s="230"/>
      <c r="I25" s="230"/>
      <c r="J25" s="230"/>
      <c r="K25" s="265"/>
    </row>
    <row r="26" customHeight="1" spans="1:11">
      <c r="A26" s="206" t="s">
        <v>118</v>
      </c>
      <c r="B26" s="206"/>
      <c r="C26" s="206"/>
      <c r="D26" s="206"/>
      <c r="E26" s="206"/>
      <c r="F26" s="206"/>
      <c r="G26" s="206"/>
      <c r="H26" s="206"/>
      <c r="I26" s="206"/>
      <c r="J26" s="206"/>
      <c r="K26" s="206"/>
    </row>
    <row r="27" customHeight="1" spans="1:11">
      <c r="A27" s="179" t="s">
        <v>119</v>
      </c>
      <c r="B27" s="209" t="s">
        <v>79</v>
      </c>
      <c r="C27" s="209" t="s">
        <v>80</v>
      </c>
      <c r="D27" s="209" t="s">
        <v>72</v>
      </c>
      <c r="E27" s="180" t="s">
        <v>120</v>
      </c>
      <c r="F27" s="209" t="s">
        <v>79</v>
      </c>
      <c r="G27" s="209" t="s">
        <v>80</v>
      </c>
      <c r="H27" s="209" t="s">
        <v>72</v>
      </c>
      <c r="I27" s="180" t="s">
        <v>121</v>
      </c>
      <c r="J27" s="209" t="s">
        <v>79</v>
      </c>
      <c r="K27" s="258" t="s">
        <v>80</v>
      </c>
    </row>
    <row r="28" customHeight="1" spans="1:11">
      <c r="A28" s="195" t="s">
        <v>71</v>
      </c>
      <c r="B28" s="213" t="s">
        <v>79</v>
      </c>
      <c r="C28" s="213" t="s">
        <v>80</v>
      </c>
      <c r="D28" s="213" t="s">
        <v>72</v>
      </c>
      <c r="E28" s="231" t="s">
        <v>78</v>
      </c>
      <c r="F28" s="213" t="s">
        <v>79</v>
      </c>
      <c r="G28" s="213" t="s">
        <v>80</v>
      </c>
      <c r="H28" s="213" t="s">
        <v>72</v>
      </c>
      <c r="I28" s="231" t="s">
        <v>89</v>
      </c>
      <c r="J28" s="213" t="s">
        <v>79</v>
      </c>
      <c r="K28" s="255" t="s">
        <v>80</v>
      </c>
    </row>
    <row r="29" customHeight="1" spans="1:11">
      <c r="A29" s="185" t="s">
        <v>82</v>
      </c>
      <c r="B29" s="232"/>
      <c r="C29" s="232"/>
      <c r="D29" s="232"/>
      <c r="E29" s="232"/>
      <c r="F29" s="232"/>
      <c r="G29" s="232"/>
      <c r="H29" s="232"/>
      <c r="I29" s="232"/>
      <c r="J29" s="232"/>
      <c r="K29" s="266"/>
    </row>
    <row r="30" customHeight="1" spans="1:11">
      <c r="A30" s="233"/>
      <c r="B30" s="234"/>
      <c r="C30" s="234"/>
      <c r="D30" s="234"/>
      <c r="E30" s="234"/>
      <c r="F30" s="234"/>
      <c r="G30" s="234"/>
      <c r="H30" s="234"/>
      <c r="I30" s="234"/>
      <c r="J30" s="234"/>
      <c r="K30" s="267"/>
    </row>
    <row r="31" customHeight="1" spans="1:11">
      <c r="A31" s="235" t="s">
        <v>203</v>
      </c>
      <c r="B31" s="235"/>
      <c r="C31" s="235"/>
      <c r="D31" s="235"/>
      <c r="E31" s="235"/>
      <c r="F31" s="235"/>
      <c r="G31" s="235"/>
      <c r="H31" s="235"/>
      <c r="I31" s="235"/>
      <c r="J31" s="235"/>
      <c r="K31" s="235"/>
    </row>
    <row r="32" ht="17.25" customHeight="1" spans="1:11">
      <c r="A32" s="236" t="s">
        <v>204</v>
      </c>
      <c r="B32" s="237"/>
      <c r="C32" s="237"/>
      <c r="D32" s="237"/>
      <c r="E32" s="237"/>
      <c r="F32" s="237"/>
      <c r="G32" s="237"/>
      <c r="H32" s="237"/>
      <c r="I32" s="237"/>
      <c r="J32" s="237"/>
      <c r="K32" s="197"/>
    </row>
    <row r="33" ht="17.25" customHeight="1" spans="1:11">
      <c r="A33" s="236" t="s">
        <v>205</v>
      </c>
      <c r="B33" s="237"/>
      <c r="C33" s="237"/>
      <c r="D33" s="237"/>
      <c r="E33" s="237"/>
      <c r="F33" s="237"/>
      <c r="G33" s="237"/>
      <c r="H33" s="237"/>
      <c r="I33" s="237"/>
      <c r="J33" s="237"/>
      <c r="K33" s="197"/>
    </row>
    <row r="34" ht="17.25" customHeight="1" spans="1:11">
      <c r="A34" s="236" t="s">
        <v>206</v>
      </c>
      <c r="B34" s="237"/>
      <c r="C34" s="237"/>
      <c r="D34" s="237"/>
      <c r="E34" s="237"/>
      <c r="F34" s="237"/>
      <c r="G34" s="237"/>
      <c r="H34" s="237"/>
      <c r="I34" s="237"/>
      <c r="J34" s="237"/>
      <c r="K34" s="197"/>
    </row>
    <row r="35" ht="17.25" customHeight="1" spans="1:11">
      <c r="A35" s="236"/>
      <c r="B35" s="237"/>
      <c r="C35" s="237"/>
      <c r="D35" s="237"/>
      <c r="E35" s="237"/>
      <c r="F35" s="237"/>
      <c r="G35" s="237"/>
      <c r="H35" s="237"/>
      <c r="I35" s="237"/>
      <c r="J35" s="237"/>
      <c r="K35" s="197"/>
    </row>
    <row r="36" ht="17.25" customHeight="1" spans="1:11">
      <c r="A36" s="236"/>
      <c r="B36" s="237"/>
      <c r="C36" s="237"/>
      <c r="D36" s="237"/>
      <c r="E36" s="237"/>
      <c r="F36" s="237"/>
      <c r="G36" s="237"/>
      <c r="H36" s="237"/>
      <c r="I36" s="237"/>
      <c r="J36" s="237"/>
      <c r="K36" s="197"/>
    </row>
    <row r="37" ht="17.25" customHeight="1" spans="1:11">
      <c r="A37" s="236"/>
      <c r="B37" s="237"/>
      <c r="C37" s="237"/>
      <c r="D37" s="237"/>
      <c r="E37" s="237"/>
      <c r="F37" s="237"/>
      <c r="G37" s="237"/>
      <c r="H37" s="237"/>
      <c r="I37" s="237"/>
      <c r="J37" s="237"/>
      <c r="K37" s="197"/>
    </row>
    <row r="38" ht="17.25" customHeight="1" spans="1:11">
      <c r="A38" s="236"/>
      <c r="B38" s="237"/>
      <c r="C38" s="237"/>
      <c r="D38" s="237"/>
      <c r="E38" s="237"/>
      <c r="F38" s="237"/>
      <c r="G38" s="237"/>
      <c r="H38" s="237"/>
      <c r="I38" s="237"/>
      <c r="J38" s="237"/>
      <c r="K38" s="197"/>
    </row>
    <row r="39" ht="17.25" customHeight="1" spans="1:11">
      <c r="A39" s="236"/>
      <c r="B39" s="237"/>
      <c r="C39" s="237"/>
      <c r="D39" s="237"/>
      <c r="E39" s="237"/>
      <c r="F39" s="237"/>
      <c r="G39" s="237"/>
      <c r="H39" s="237"/>
      <c r="I39" s="237"/>
      <c r="J39" s="237"/>
      <c r="K39" s="197"/>
    </row>
    <row r="40" ht="17.25" customHeight="1" spans="1:11">
      <c r="A40" s="236"/>
      <c r="B40" s="237"/>
      <c r="C40" s="237"/>
      <c r="D40" s="237"/>
      <c r="E40" s="237"/>
      <c r="F40" s="237"/>
      <c r="G40" s="237"/>
      <c r="H40" s="237"/>
      <c r="I40" s="237"/>
      <c r="J40" s="237"/>
      <c r="K40" s="197"/>
    </row>
    <row r="41" ht="17.25" customHeight="1" spans="1:11">
      <c r="A41" s="236"/>
      <c r="B41" s="237"/>
      <c r="C41" s="237"/>
      <c r="D41" s="237"/>
      <c r="E41" s="237"/>
      <c r="F41" s="237"/>
      <c r="G41" s="237"/>
      <c r="H41" s="237"/>
      <c r="I41" s="237"/>
      <c r="J41" s="237"/>
      <c r="K41" s="197"/>
    </row>
    <row r="42" ht="17.25" customHeight="1" spans="1:11">
      <c r="A42" s="236"/>
      <c r="B42" s="237"/>
      <c r="C42" s="237"/>
      <c r="D42" s="237"/>
      <c r="E42" s="237"/>
      <c r="F42" s="237"/>
      <c r="G42" s="237"/>
      <c r="H42" s="237"/>
      <c r="I42" s="237"/>
      <c r="J42" s="237"/>
      <c r="K42" s="197"/>
    </row>
    <row r="43" ht="17.25" customHeight="1" spans="1:11">
      <c r="A43" s="233" t="s">
        <v>117</v>
      </c>
      <c r="B43" s="234"/>
      <c r="C43" s="234"/>
      <c r="D43" s="234"/>
      <c r="E43" s="234"/>
      <c r="F43" s="234"/>
      <c r="G43" s="234"/>
      <c r="H43" s="234"/>
      <c r="I43" s="234"/>
      <c r="J43" s="234"/>
      <c r="K43" s="267"/>
    </row>
    <row r="44" customHeight="1" spans="1:11">
      <c r="A44" s="235" t="s">
        <v>207</v>
      </c>
      <c r="B44" s="235"/>
      <c r="C44" s="235"/>
      <c r="D44" s="235"/>
      <c r="E44" s="235"/>
      <c r="F44" s="235"/>
      <c r="G44" s="235"/>
      <c r="H44" s="235"/>
      <c r="I44" s="235"/>
      <c r="J44" s="235"/>
      <c r="K44" s="235"/>
    </row>
    <row r="45" ht="18" customHeight="1" spans="1:11">
      <c r="A45" s="238" t="s">
        <v>109</v>
      </c>
      <c r="B45" s="239"/>
      <c r="C45" s="239"/>
      <c r="D45" s="239"/>
      <c r="E45" s="239"/>
      <c r="F45" s="239"/>
      <c r="G45" s="239"/>
      <c r="H45" s="239"/>
      <c r="I45" s="239"/>
      <c r="J45" s="239"/>
      <c r="K45" s="268"/>
    </row>
    <row r="46" ht="18" customHeight="1" spans="1:11">
      <c r="A46" s="238"/>
      <c r="B46" s="239"/>
      <c r="C46" s="239"/>
      <c r="D46" s="239"/>
      <c r="E46" s="239"/>
      <c r="F46" s="239"/>
      <c r="G46" s="239"/>
      <c r="H46" s="239"/>
      <c r="I46" s="239"/>
      <c r="J46" s="239"/>
      <c r="K46" s="268"/>
    </row>
    <row r="47" ht="18" customHeight="1" spans="1:11">
      <c r="A47" s="229"/>
      <c r="B47" s="230"/>
      <c r="C47" s="230"/>
      <c r="D47" s="230"/>
      <c r="E47" s="230"/>
      <c r="F47" s="230"/>
      <c r="G47" s="230"/>
      <c r="H47" s="230"/>
      <c r="I47" s="230"/>
      <c r="J47" s="230"/>
      <c r="K47" s="265"/>
    </row>
    <row r="48" ht="21" customHeight="1" spans="1:11">
      <c r="A48" s="240" t="s">
        <v>123</v>
      </c>
      <c r="B48" s="241" t="s">
        <v>208</v>
      </c>
      <c r="C48" s="241"/>
      <c r="D48" s="242" t="s">
        <v>125</v>
      </c>
      <c r="E48" s="243"/>
      <c r="F48" s="242" t="s">
        <v>127</v>
      </c>
      <c r="G48" s="244"/>
      <c r="H48" s="245" t="s">
        <v>128</v>
      </c>
      <c r="I48" s="245"/>
      <c r="J48" s="241"/>
      <c r="K48" s="269"/>
    </row>
    <row r="49" customHeight="1" spans="1:11">
      <c r="A49" s="246" t="s">
        <v>130</v>
      </c>
      <c r="B49" s="247"/>
      <c r="C49" s="247"/>
      <c r="D49" s="247"/>
      <c r="E49" s="247"/>
      <c r="F49" s="247"/>
      <c r="G49" s="247"/>
      <c r="H49" s="247"/>
      <c r="I49" s="247"/>
      <c r="J49" s="247"/>
      <c r="K49" s="270"/>
    </row>
    <row r="50" customHeight="1" spans="1:11">
      <c r="A50" s="248"/>
      <c r="B50" s="249"/>
      <c r="C50" s="249"/>
      <c r="D50" s="249"/>
      <c r="E50" s="249"/>
      <c r="F50" s="249"/>
      <c r="G50" s="249"/>
      <c r="H50" s="249"/>
      <c r="I50" s="249"/>
      <c r="J50" s="249"/>
      <c r="K50" s="271"/>
    </row>
    <row r="51" customHeight="1" spans="1:11">
      <c r="A51" s="250"/>
      <c r="B51" s="251"/>
      <c r="C51" s="251"/>
      <c r="D51" s="251"/>
      <c r="E51" s="251"/>
      <c r="F51" s="251"/>
      <c r="G51" s="251"/>
      <c r="H51" s="251"/>
      <c r="I51" s="251"/>
      <c r="J51" s="251"/>
      <c r="K51" s="272"/>
    </row>
    <row r="52" ht="21" customHeight="1" spans="1:11">
      <c r="A52" s="240" t="s">
        <v>123</v>
      </c>
      <c r="B52" s="241" t="s">
        <v>208</v>
      </c>
      <c r="C52" s="241"/>
      <c r="D52" s="242" t="s">
        <v>125</v>
      </c>
      <c r="E52" s="242" t="s">
        <v>126</v>
      </c>
      <c r="F52" s="242" t="s">
        <v>127</v>
      </c>
      <c r="G52" s="252">
        <v>45826</v>
      </c>
      <c r="H52" s="245" t="s">
        <v>128</v>
      </c>
      <c r="I52" s="245"/>
      <c r="J52" s="273" t="s">
        <v>129</v>
      </c>
      <c r="K52" s="27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view="pageBreakPreview" zoomScale="80" zoomScaleNormal="90" workbookViewId="0">
      <selection activeCell="A1" sqref="$A1:$XFD1048576"/>
    </sheetView>
  </sheetViews>
  <sheetFormatPr defaultColWidth="9" defaultRowHeight="26" customHeight="1"/>
  <cols>
    <col min="1" max="1" width="17.1666666666667" style="69" customWidth="1"/>
    <col min="2" max="2" width="7.8" style="69" customWidth="1"/>
    <col min="3" max="8" width="9.33333333333333" style="69" customWidth="1"/>
    <col min="9" max="9" width="1.33333333333333" style="69" customWidth="1"/>
    <col min="10" max="10" width="12.3" style="69" customWidth="1"/>
    <col min="11" max="13" width="11.6" style="69" customWidth="1"/>
    <col min="14" max="14" width="14.6" style="69" customWidth="1"/>
    <col min="15" max="15" width="11.6" style="69" customWidth="1"/>
    <col min="16" max="16" width="11" style="69" customWidth="1"/>
    <col min="17" max="16384" width="9" style="69"/>
  </cols>
  <sheetData>
    <row r="1" s="69" customFormat="1" ht="30" customHeight="1" spans="1:16">
      <c r="A1" s="71" t="s">
        <v>132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="70" customFormat="1" ht="25" customHeight="1" spans="1:16">
      <c r="A2" s="73" t="s">
        <v>46</v>
      </c>
      <c r="B2" s="74" t="s">
        <v>47</v>
      </c>
      <c r="C2" s="75"/>
      <c r="D2" s="76" t="s">
        <v>133</v>
      </c>
      <c r="E2" s="77" t="s">
        <v>134</v>
      </c>
      <c r="F2" s="77"/>
      <c r="G2" s="77"/>
      <c r="H2" s="77"/>
      <c r="I2" s="87"/>
      <c r="J2" s="88" t="s">
        <v>41</v>
      </c>
      <c r="K2" s="89" t="s">
        <v>42</v>
      </c>
      <c r="L2" s="90"/>
      <c r="M2" s="90"/>
      <c r="N2" s="90"/>
      <c r="O2" s="90"/>
      <c r="P2" s="91"/>
    </row>
    <row r="3" s="70" customFormat="1" ht="23" customHeight="1" spans="1:16">
      <c r="A3" s="78" t="s">
        <v>135</v>
      </c>
      <c r="B3" s="79" t="s">
        <v>136</v>
      </c>
      <c r="C3" s="78"/>
      <c r="D3" s="78"/>
      <c r="E3" s="78"/>
      <c r="F3" s="78"/>
      <c r="G3" s="78"/>
      <c r="H3" s="78"/>
      <c r="I3" s="73"/>
      <c r="J3" s="79" t="s">
        <v>137</v>
      </c>
      <c r="K3" s="78"/>
      <c r="L3" s="78"/>
      <c r="M3" s="78"/>
      <c r="N3" s="78"/>
      <c r="O3" s="78"/>
      <c r="P3" s="78"/>
    </row>
    <row r="4" s="70" customFormat="1" ht="23" customHeight="1" spans="1:16">
      <c r="A4" s="78"/>
      <c r="B4" s="80" t="s">
        <v>94</v>
      </c>
      <c r="C4" s="80" t="s">
        <v>95</v>
      </c>
      <c r="D4" s="80" t="s">
        <v>96</v>
      </c>
      <c r="E4" s="80" t="s">
        <v>97</v>
      </c>
      <c r="F4" s="80" t="s">
        <v>98</v>
      </c>
      <c r="G4" s="80" t="s">
        <v>99</v>
      </c>
      <c r="H4" s="81"/>
      <c r="I4" s="73"/>
      <c r="J4" s="80" t="s">
        <v>94</v>
      </c>
      <c r="K4" s="80" t="s">
        <v>95</v>
      </c>
      <c r="L4" s="80" t="s">
        <v>96</v>
      </c>
      <c r="M4" s="80" t="s">
        <v>97</v>
      </c>
      <c r="N4" s="80" t="s">
        <v>98</v>
      </c>
      <c r="O4" s="80" t="s">
        <v>99</v>
      </c>
      <c r="P4" s="81"/>
    </row>
    <row r="5" s="70" customFormat="1" ht="23" customHeight="1" spans="1:16">
      <c r="A5" s="78"/>
      <c r="B5" s="80" t="s">
        <v>138</v>
      </c>
      <c r="C5" s="80" t="s">
        <v>139</v>
      </c>
      <c r="D5" s="80" t="s">
        <v>140</v>
      </c>
      <c r="E5" s="80" t="s">
        <v>141</v>
      </c>
      <c r="F5" s="80" t="s">
        <v>142</v>
      </c>
      <c r="G5" s="80" t="s">
        <v>143</v>
      </c>
      <c r="H5" s="81"/>
      <c r="I5" s="73"/>
      <c r="J5" s="172" t="s">
        <v>144</v>
      </c>
      <c r="K5" s="172" t="s">
        <v>144</v>
      </c>
      <c r="L5" s="172" t="s">
        <v>144</v>
      </c>
      <c r="M5" s="172" t="s">
        <v>144</v>
      </c>
      <c r="N5" s="172" t="s">
        <v>144</v>
      </c>
      <c r="O5" s="172" t="s">
        <v>144</v>
      </c>
      <c r="P5" s="81"/>
    </row>
    <row r="6" s="70" customFormat="1" ht="21" customHeight="1" spans="1:16">
      <c r="A6" s="82" t="s">
        <v>145</v>
      </c>
      <c r="B6" s="83">
        <f t="shared" ref="B6:B8" si="0">C6-1</f>
        <v>71</v>
      </c>
      <c r="C6" s="83">
        <f t="shared" ref="C6:C8" si="1">D6-2</f>
        <v>72</v>
      </c>
      <c r="D6" s="83">
        <v>74</v>
      </c>
      <c r="E6" s="83">
        <f t="shared" ref="E6:E8" si="2">D6+2</f>
        <v>76</v>
      </c>
      <c r="F6" s="83">
        <f t="shared" ref="F6:F8" si="3">E6+2</f>
        <v>78</v>
      </c>
      <c r="G6" s="83">
        <f t="shared" ref="G6:G8" si="4">F6+1</f>
        <v>79</v>
      </c>
      <c r="H6" s="81"/>
      <c r="I6" s="73"/>
      <c r="J6" s="92" t="s">
        <v>146</v>
      </c>
      <c r="K6" s="92" t="s">
        <v>147</v>
      </c>
      <c r="L6" s="92" t="s">
        <v>148</v>
      </c>
      <c r="M6" s="92" t="s">
        <v>147</v>
      </c>
      <c r="N6" s="92" t="s">
        <v>146</v>
      </c>
      <c r="O6" s="92" t="s">
        <v>149</v>
      </c>
      <c r="P6" s="73"/>
    </row>
    <row r="7" s="70" customFormat="1" ht="21" customHeight="1" spans="1:16">
      <c r="A7" s="84" t="s">
        <v>150</v>
      </c>
      <c r="B7" s="83">
        <f t="shared" si="0"/>
        <v>69</v>
      </c>
      <c r="C7" s="83">
        <f t="shared" si="1"/>
        <v>70</v>
      </c>
      <c r="D7" s="83">
        <v>72</v>
      </c>
      <c r="E7" s="83">
        <f t="shared" si="2"/>
        <v>74</v>
      </c>
      <c r="F7" s="83">
        <f t="shared" si="3"/>
        <v>76</v>
      </c>
      <c r="G7" s="83">
        <f t="shared" si="4"/>
        <v>77</v>
      </c>
      <c r="H7" s="81"/>
      <c r="I7" s="73"/>
      <c r="J7" s="92" t="s">
        <v>209</v>
      </c>
      <c r="K7" s="92" t="s">
        <v>210</v>
      </c>
      <c r="L7" s="92" t="s">
        <v>151</v>
      </c>
      <c r="M7" s="92" t="s">
        <v>148</v>
      </c>
      <c r="N7" s="92" t="s">
        <v>152</v>
      </c>
      <c r="O7" s="92" t="s">
        <v>146</v>
      </c>
      <c r="P7" s="73"/>
    </row>
    <row r="8" s="70" customFormat="1" ht="21" customHeight="1" spans="1:16">
      <c r="A8" s="84" t="s">
        <v>154</v>
      </c>
      <c r="B8" s="83">
        <f t="shared" si="0"/>
        <v>62</v>
      </c>
      <c r="C8" s="83">
        <f t="shared" si="1"/>
        <v>63</v>
      </c>
      <c r="D8" s="83">
        <v>65</v>
      </c>
      <c r="E8" s="83">
        <f t="shared" si="2"/>
        <v>67</v>
      </c>
      <c r="F8" s="83">
        <f t="shared" si="3"/>
        <v>69</v>
      </c>
      <c r="G8" s="83">
        <f t="shared" si="4"/>
        <v>70</v>
      </c>
      <c r="H8" s="81"/>
      <c r="I8" s="73"/>
      <c r="J8" s="92" t="s">
        <v>155</v>
      </c>
      <c r="K8" s="92" t="s">
        <v>147</v>
      </c>
      <c r="L8" s="92" t="s">
        <v>147</v>
      </c>
      <c r="M8" s="92" t="s">
        <v>147</v>
      </c>
      <c r="N8" s="92" t="s">
        <v>147</v>
      </c>
      <c r="O8" s="92" t="s">
        <v>147</v>
      </c>
      <c r="P8" s="73"/>
    </row>
    <row r="9" s="70" customFormat="1" ht="21" customHeight="1" spans="1:16">
      <c r="A9" s="82" t="s">
        <v>156</v>
      </c>
      <c r="B9" s="83">
        <f t="shared" ref="B9:B11" si="5">C9-4</f>
        <v>118</v>
      </c>
      <c r="C9" s="83">
        <f t="shared" ref="C9:C11" si="6">D9-4</f>
        <v>122</v>
      </c>
      <c r="D9" s="83">
        <v>126</v>
      </c>
      <c r="E9" s="83">
        <f t="shared" ref="E9:E11" si="7">D9+4</f>
        <v>130</v>
      </c>
      <c r="F9" s="83">
        <f>E9+4</f>
        <v>134</v>
      </c>
      <c r="G9" s="83">
        <f t="shared" ref="G9:G11" si="8">F9+6</f>
        <v>140</v>
      </c>
      <c r="H9" s="81"/>
      <c r="I9" s="73"/>
      <c r="J9" s="92" t="s">
        <v>147</v>
      </c>
      <c r="K9" s="92" t="s">
        <v>147</v>
      </c>
      <c r="L9" s="92" t="s">
        <v>147</v>
      </c>
      <c r="M9" s="92" t="s">
        <v>157</v>
      </c>
      <c r="N9" s="92" t="s">
        <v>147</v>
      </c>
      <c r="O9" s="92" t="s">
        <v>147</v>
      </c>
      <c r="P9" s="73"/>
    </row>
    <row r="10" s="70" customFormat="1" ht="21" customHeight="1" spans="1:16">
      <c r="A10" s="82" t="s">
        <v>158</v>
      </c>
      <c r="B10" s="83">
        <f t="shared" si="5"/>
        <v>116</v>
      </c>
      <c r="C10" s="83">
        <f t="shared" si="6"/>
        <v>120</v>
      </c>
      <c r="D10" s="83">
        <v>124</v>
      </c>
      <c r="E10" s="83">
        <f t="shared" si="7"/>
        <v>128</v>
      </c>
      <c r="F10" s="83">
        <f>E10+5</f>
        <v>133</v>
      </c>
      <c r="G10" s="83">
        <f t="shared" si="8"/>
        <v>139</v>
      </c>
      <c r="H10" s="81"/>
      <c r="I10" s="73"/>
      <c r="J10" s="92" t="s">
        <v>147</v>
      </c>
      <c r="K10" s="92" t="s">
        <v>147</v>
      </c>
      <c r="L10" s="92" t="s">
        <v>147</v>
      </c>
      <c r="M10" s="92" t="s">
        <v>147</v>
      </c>
      <c r="N10" s="92" t="s">
        <v>147</v>
      </c>
      <c r="O10" s="92" t="s">
        <v>147</v>
      </c>
      <c r="P10" s="73"/>
    </row>
    <row r="11" s="70" customFormat="1" ht="21" customHeight="1" spans="1:16">
      <c r="A11" s="82" t="s">
        <v>159</v>
      </c>
      <c r="B11" s="83">
        <f t="shared" si="5"/>
        <v>108</v>
      </c>
      <c r="C11" s="83">
        <f t="shared" si="6"/>
        <v>112</v>
      </c>
      <c r="D11" s="83">
        <v>116</v>
      </c>
      <c r="E11" s="83">
        <f t="shared" si="7"/>
        <v>120</v>
      </c>
      <c r="F11" s="83">
        <f>E11+5</f>
        <v>125</v>
      </c>
      <c r="G11" s="83">
        <f t="shared" si="8"/>
        <v>131</v>
      </c>
      <c r="H11" s="81"/>
      <c r="I11" s="73"/>
      <c r="J11" s="92" t="s">
        <v>160</v>
      </c>
      <c r="K11" s="92" t="s">
        <v>211</v>
      </c>
      <c r="L11" s="92" t="s">
        <v>212</v>
      </c>
      <c r="M11" s="92" t="s">
        <v>161</v>
      </c>
      <c r="N11" s="92" t="s">
        <v>161</v>
      </c>
      <c r="O11" s="92" t="s">
        <v>164</v>
      </c>
      <c r="P11" s="73"/>
    </row>
    <row r="12" s="70" customFormat="1" ht="21" customHeight="1" spans="1:16">
      <c r="A12" s="84" t="s">
        <v>165</v>
      </c>
      <c r="B12" s="83">
        <f>C12-1.2</f>
        <v>57.6</v>
      </c>
      <c r="C12" s="83">
        <f>D12-1.2</f>
        <v>58.8</v>
      </c>
      <c r="D12" s="83">
        <v>60</v>
      </c>
      <c r="E12" s="83">
        <f>D12+1.2</f>
        <v>61.2</v>
      </c>
      <c r="F12" s="83">
        <f>E12+1.2</f>
        <v>62.4</v>
      </c>
      <c r="G12" s="83">
        <f>F12+1.4</f>
        <v>63.8</v>
      </c>
      <c r="H12" s="81"/>
      <c r="I12" s="73"/>
      <c r="J12" s="92" t="s">
        <v>166</v>
      </c>
      <c r="K12" s="92" t="s">
        <v>167</v>
      </c>
      <c r="L12" s="92" t="s">
        <v>168</v>
      </c>
      <c r="M12" s="92" t="s">
        <v>157</v>
      </c>
      <c r="N12" s="92" t="s">
        <v>147</v>
      </c>
      <c r="O12" s="92" t="s">
        <v>168</v>
      </c>
      <c r="P12" s="73"/>
    </row>
    <row r="13" s="70" customFormat="1" ht="21" customHeight="1" spans="1:16">
      <c r="A13" s="84" t="s">
        <v>169</v>
      </c>
      <c r="B13" s="83">
        <f>C13-0.6</f>
        <v>59.2</v>
      </c>
      <c r="C13" s="83">
        <f>D13-1.2</f>
        <v>59.8</v>
      </c>
      <c r="D13" s="83">
        <v>61</v>
      </c>
      <c r="E13" s="83">
        <f>D13+1.2</f>
        <v>62.2</v>
      </c>
      <c r="F13" s="83">
        <f>E13+1.2</f>
        <v>63.4</v>
      </c>
      <c r="G13" s="83">
        <f>F13+0.6</f>
        <v>64</v>
      </c>
      <c r="H13" s="81"/>
      <c r="I13" s="73"/>
      <c r="J13" s="92" t="s">
        <v>170</v>
      </c>
      <c r="K13" s="92" t="s">
        <v>171</v>
      </c>
      <c r="L13" s="92" t="s">
        <v>213</v>
      </c>
      <c r="M13" s="92" t="s">
        <v>171</v>
      </c>
      <c r="N13" s="92" t="s">
        <v>171</v>
      </c>
      <c r="O13" s="92" t="s">
        <v>171</v>
      </c>
      <c r="P13" s="73"/>
    </row>
    <row r="14" s="70" customFormat="1" ht="21" customHeight="1" spans="1:16">
      <c r="A14" s="82" t="s">
        <v>172</v>
      </c>
      <c r="B14" s="83">
        <f>C14-0.8</f>
        <v>26.9</v>
      </c>
      <c r="C14" s="83">
        <f>D14-0.8</f>
        <v>27.7</v>
      </c>
      <c r="D14" s="83">
        <v>28.5</v>
      </c>
      <c r="E14" s="83">
        <f>D14+0.8</f>
        <v>29.3</v>
      </c>
      <c r="F14" s="83">
        <f>E14+0.8</f>
        <v>30.1</v>
      </c>
      <c r="G14" s="83">
        <f>F14+1.3</f>
        <v>31.4</v>
      </c>
      <c r="H14" s="81"/>
      <c r="I14" s="73"/>
      <c r="J14" s="92" t="s">
        <v>148</v>
      </c>
      <c r="K14" s="92" t="s">
        <v>147</v>
      </c>
      <c r="L14" s="92" t="s">
        <v>170</v>
      </c>
      <c r="M14" s="92" t="s">
        <v>170</v>
      </c>
      <c r="N14" s="92" t="s">
        <v>178</v>
      </c>
      <c r="O14" s="92" t="s">
        <v>171</v>
      </c>
      <c r="P14" s="73"/>
    </row>
    <row r="15" s="70" customFormat="1" ht="21" customHeight="1" spans="1:16">
      <c r="A15" s="82" t="s">
        <v>173</v>
      </c>
      <c r="B15" s="83">
        <f>C15-0.7</f>
        <v>21.6</v>
      </c>
      <c r="C15" s="83">
        <f>D15-0.7</f>
        <v>22.3</v>
      </c>
      <c r="D15" s="83">
        <v>23</v>
      </c>
      <c r="E15" s="83">
        <f>D15+0.7</f>
        <v>23.7</v>
      </c>
      <c r="F15" s="83">
        <f>E15+0.7</f>
        <v>24.4</v>
      </c>
      <c r="G15" s="83">
        <f>F15+1</f>
        <v>25.4</v>
      </c>
      <c r="H15" s="81"/>
      <c r="I15" s="73"/>
      <c r="J15" s="92" t="s">
        <v>147</v>
      </c>
      <c r="K15" s="92" t="s">
        <v>147</v>
      </c>
      <c r="L15" s="92" t="s">
        <v>147</v>
      </c>
      <c r="M15" s="92" t="s">
        <v>147</v>
      </c>
      <c r="N15" s="92" t="s">
        <v>147</v>
      </c>
      <c r="O15" s="92" t="s">
        <v>147</v>
      </c>
      <c r="P15" s="73"/>
    </row>
    <row r="16" s="70" customFormat="1" ht="21" customHeight="1" spans="1:16">
      <c r="A16" s="82" t="s">
        <v>174</v>
      </c>
      <c r="B16" s="83">
        <f t="shared" ref="B16:B20" si="9">C16-0.5</f>
        <v>14</v>
      </c>
      <c r="C16" s="83">
        <f t="shared" ref="C16:C20" si="10">D16-0.5</f>
        <v>14.5</v>
      </c>
      <c r="D16" s="83">
        <v>15</v>
      </c>
      <c r="E16" s="83">
        <f>D16+0.5</f>
        <v>15.5</v>
      </c>
      <c r="F16" s="83">
        <f>E16+0.5</f>
        <v>16</v>
      </c>
      <c r="G16" s="83">
        <f>F16+0.7</f>
        <v>16.7</v>
      </c>
      <c r="H16" s="81"/>
      <c r="I16" s="73"/>
      <c r="J16" s="92" t="s">
        <v>147</v>
      </c>
      <c r="K16" s="92" t="s">
        <v>147</v>
      </c>
      <c r="L16" s="92" t="s">
        <v>147</v>
      </c>
      <c r="M16" s="92" t="s">
        <v>147</v>
      </c>
      <c r="N16" s="92" t="s">
        <v>147</v>
      </c>
      <c r="O16" s="92" t="s">
        <v>147</v>
      </c>
      <c r="P16" s="73"/>
    </row>
    <row r="17" s="70" customFormat="1" ht="21" customHeight="1" spans="1:16">
      <c r="A17" s="82" t="s">
        <v>175</v>
      </c>
      <c r="B17" s="83">
        <f>C17-1</f>
        <v>59</v>
      </c>
      <c r="C17" s="83">
        <f>D17-1</f>
        <v>60</v>
      </c>
      <c r="D17" s="83">
        <v>61</v>
      </c>
      <c r="E17" s="83">
        <f>D17+1</f>
        <v>62</v>
      </c>
      <c r="F17" s="83">
        <f>E17+1</f>
        <v>63</v>
      </c>
      <c r="G17" s="83">
        <f>F17+1.5</f>
        <v>64.5</v>
      </c>
      <c r="H17" s="81"/>
      <c r="I17" s="73"/>
      <c r="J17" s="92" t="s">
        <v>147</v>
      </c>
      <c r="K17" s="92" t="s">
        <v>147</v>
      </c>
      <c r="L17" s="92" t="s">
        <v>147</v>
      </c>
      <c r="M17" s="92" t="s">
        <v>147</v>
      </c>
      <c r="N17" s="92" t="s">
        <v>147</v>
      </c>
      <c r="O17" s="92" t="s">
        <v>147</v>
      </c>
      <c r="P17" s="73"/>
    </row>
    <row r="18" s="70" customFormat="1" ht="21" customHeight="1" spans="1:16">
      <c r="A18" s="82" t="s">
        <v>176</v>
      </c>
      <c r="B18" s="83">
        <f>D18</f>
        <v>11</v>
      </c>
      <c r="C18" s="83">
        <f>D18</f>
        <v>11</v>
      </c>
      <c r="D18" s="83">
        <v>11</v>
      </c>
      <c r="E18" s="83">
        <f>D18</f>
        <v>11</v>
      </c>
      <c r="F18" s="83">
        <f>D18</f>
        <v>11</v>
      </c>
      <c r="G18" s="83">
        <f>D18</f>
        <v>11</v>
      </c>
      <c r="H18" s="81"/>
      <c r="I18" s="73"/>
      <c r="J18" s="92" t="s">
        <v>177</v>
      </c>
      <c r="K18" s="92" t="s">
        <v>178</v>
      </c>
      <c r="L18" s="92" t="s">
        <v>178</v>
      </c>
      <c r="M18" s="92" t="s">
        <v>179</v>
      </c>
      <c r="N18" s="92" t="s">
        <v>180</v>
      </c>
      <c r="O18" s="92" t="s">
        <v>146</v>
      </c>
      <c r="P18" s="73"/>
    </row>
    <row r="19" s="70" customFormat="1" ht="21" customHeight="1" spans="1:16">
      <c r="A19" s="82" t="s">
        <v>181</v>
      </c>
      <c r="B19" s="83">
        <f t="shared" si="9"/>
        <v>35.5</v>
      </c>
      <c r="C19" s="83">
        <f t="shared" si="10"/>
        <v>36</v>
      </c>
      <c r="D19" s="83">
        <v>36.5</v>
      </c>
      <c r="E19" s="83">
        <f t="shared" ref="E19:G19" si="11">D19+0.5</f>
        <v>37</v>
      </c>
      <c r="F19" s="83">
        <f t="shared" si="11"/>
        <v>37.5</v>
      </c>
      <c r="G19" s="83">
        <f t="shared" si="11"/>
        <v>38</v>
      </c>
      <c r="H19" s="81"/>
      <c r="I19" s="73"/>
      <c r="J19" s="92" t="s">
        <v>148</v>
      </c>
      <c r="K19" s="92" t="s">
        <v>147</v>
      </c>
      <c r="L19" s="92" t="s">
        <v>178</v>
      </c>
      <c r="M19" s="92" t="s">
        <v>178</v>
      </c>
      <c r="N19" s="92" t="s">
        <v>171</v>
      </c>
      <c r="O19" s="92" t="s">
        <v>171</v>
      </c>
      <c r="P19" s="73"/>
    </row>
    <row r="20" s="70" customFormat="1" ht="21" customHeight="1" spans="1:16">
      <c r="A20" s="82" t="s">
        <v>182</v>
      </c>
      <c r="B20" s="83">
        <f t="shared" si="9"/>
        <v>25.5</v>
      </c>
      <c r="C20" s="83">
        <f t="shared" si="10"/>
        <v>26</v>
      </c>
      <c r="D20" s="83">
        <v>26.5</v>
      </c>
      <c r="E20" s="83">
        <f>D20+0.5</f>
        <v>27</v>
      </c>
      <c r="F20" s="83">
        <f>E20+0.5</f>
        <v>27.5</v>
      </c>
      <c r="G20" s="83">
        <f>F20+0.75</f>
        <v>28.25</v>
      </c>
      <c r="H20" s="81"/>
      <c r="I20" s="73"/>
      <c r="J20" s="92" t="s">
        <v>166</v>
      </c>
      <c r="K20" s="92" t="s">
        <v>167</v>
      </c>
      <c r="L20" s="92" t="s">
        <v>147</v>
      </c>
      <c r="M20" s="92" t="s">
        <v>157</v>
      </c>
      <c r="N20" s="92" t="s">
        <v>147</v>
      </c>
      <c r="O20" s="92" t="s">
        <v>168</v>
      </c>
      <c r="P20" s="73"/>
    </row>
    <row r="21" s="70" customFormat="1" ht="19" customHeight="1" spans="1:16">
      <c r="A21" s="85" t="s">
        <v>183</v>
      </c>
      <c r="B21" s="83">
        <f>D21-1</f>
        <v>20</v>
      </c>
      <c r="C21" s="83">
        <f t="shared" ref="C21:G21" si="12">B21</f>
        <v>20</v>
      </c>
      <c r="D21" s="83">
        <v>21</v>
      </c>
      <c r="E21" s="83">
        <f t="shared" si="12"/>
        <v>21</v>
      </c>
      <c r="F21" s="83">
        <f>D21+1.5</f>
        <v>22.5</v>
      </c>
      <c r="G21" s="83">
        <f t="shared" si="12"/>
        <v>22.5</v>
      </c>
      <c r="H21" s="81"/>
      <c r="I21" s="93"/>
      <c r="J21" s="92" t="s">
        <v>170</v>
      </c>
      <c r="K21" s="92" t="s">
        <v>214</v>
      </c>
      <c r="L21" s="92" t="s">
        <v>171</v>
      </c>
      <c r="M21" s="92" t="s">
        <v>213</v>
      </c>
      <c r="N21" s="92" t="s">
        <v>171</v>
      </c>
      <c r="O21" s="92" t="s">
        <v>171</v>
      </c>
      <c r="P21" s="94"/>
    </row>
    <row r="22" s="70" customFormat="1" ht="19" customHeight="1" spans="1:16">
      <c r="A22" s="85" t="s">
        <v>184</v>
      </c>
      <c r="B22" s="83">
        <f>D22-0.5</f>
        <v>23</v>
      </c>
      <c r="C22" s="83">
        <f t="shared" ref="C22:G22" si="13">B22</f>
        <v>23</v>
      </c>
      <c r="D22" s="83">
        <v>23.5</v>
      </c>
      <c r="E22" s="83">
        <f t="shared" si="13"/>
        <v>23.5</v>
      </c>
      <c r="F22" s="83">
        <f>D22+1</f>
        <v>24.5</v>
      </c>
      <c r="G22" s="83">
        <f t="shared" si="13"/>
        <v>24.5</v>
      </c>
      <c r="H22" s="81"/>
      <c r="I22" s="93"/>
      <c r="J22" s="73" t="s">
        <v>170</v>
      </c>
      <c r="K22" s="73" t="s">
        <v>171</v>
      </c>
      <c r="L22" s="73" t="s">
        <v>171</v>
      </c>
      <c r="M22" s="73" t="s">
        <v>171</v>
      </c>
      <c r="N22" s="73" t="s">
        <v>171</v>
      </c>
      <c r="O22" s="73" t="s">
        <v>171</v>
      </c>
      <c r="P22" s="94"/>
    </row>
    <row r="23" s="69" customFormat="1" ht="47" customHeight="1" spans="1:15">
      <c r="A23" s="86"/>
      <c r="B23" s="86"/>
      <c r="C23" s="86"/>
      <c r="D23" s="86"/>
      <c r="E23" s="86"/>
      <c r="F23" s="86"/>
      <c r="G23" s="86"/>
      <c r="H23" s="86"/>
      <c r="I23" s="86"/>
      <c r="J23" s="69" t="s">
        <v>185</v>
      </c>
      <c r="K23" s="95">
        <v>45826</v>
      </c>
      <c r="L23" s="69" t="s">
        <v>186</v>
      </c>
      <c r="M23" s="69" t="s">
        <v>126</v>
      </c>
      <c r="N23" s="69" t="s">
        <v>187</v>
      </c>
      <c r="O23" s="69" t="s">
        <v>129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2"/>
  </mergeCells>
  <pageMargins left="0.751388888888889" right="0.751388888888889" top="1" bottom="1" header="0.5" footer="0.5"/>
  <pageSetup paperSize="9" scale="73" fitToHeight="0" orientation="landscape" horizontalDpi="600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workbookViewId="0">
      <selection activeCell="O8" sqref="O8:O9"/>
    </sheetView>
  </sheetViews>
  <sheetFormatPr defaultColWidth="10.1666666666667" defaultRowHeight="15.6"/>
  <cols>
    <col min="1" max="1" width="9.66666666666667" style="98" customWidth="1"/>
    <col min="2" max="2" width="11.1666666666667" style="98" customWidth="1"/>
    <col min="3" max="3" width="9.16666666666667" style="98" customWidth="1"/>
    <col min="4" max="4" width="9.5" style="98" customWidth="1"/>
    <col min="5" max="5" width="10.6833333333333" style="98" customWidth="1"/>
    <col min="6" max="6" width="18.6" style="98" customWidth="1"/>
    <col min="7" max="7" width="9.5" style="98" customWidth="1"/>
    <col min="8" max="8" width="9.16666666666667" style="98" customWidth="1"/>
    <col min="9" max="9" width="8.16666666666667" style="98" customWidth="1"/>
    <col min="10" max="10" width="10.5" style="98" customWidth="1"/>
    <col min="11" max="11" width="12.1666666666667" style="98" customWidth="1"/>
    <col min="12" max="16384" width="10.1666666666667" style="98"/>
  </cols>
  <sheetData>
    <row r="1" ht="26.55" spans="1:11">
      <c r="A1" s="99" t="s">
        <v>215</v>
      </c>
      <c r="B1" s="99"/>
      <c r="C1" s="99"/>
      <c r="D1" s="99"/>
      <c r="E1" s="99"/>
      <c r="F1" s="99"/>
      <c r="G1" s="99"/>
      <c r="H1" s="99"/>
      <c r="I1" s="99"/>
      <c r="J1" s="99"/>
      <c r="K1" s="99"/>
    </row>
    <row r="2" spans="1:11">
      <c r="A2" s="100" t="s">
        <v>37</v>
      </c>
      <c r="B2" s="101" t="s">
        <v>38</v>
      </c>
      <c r="C2" s="101"/>
      <c r="D2" s="102" t="s">
        <v>46</v>
      </c>
      <c r="E2" s="103" t="s">
        <v>47</v>
      </c>
      <c r="F2" s="104" t="s">
        <v>216</v>
      </c>
      <c r="G2" s="105" t="s">
        <v>134</v>
      </c>
      <c r="H2" s="105"/>
      <c r="I2" s="135" t="s">
        <v>41</v>
      </c>
      <c r="J2" s="105" t="s">
        <v>42</v>
      </c>
      <c r="K2" s="156"/>
    </row>
    <row r="3" spans="1:11">
      <c r="A3" s="106" t="s">
        <v>59</v>
      </c>
      <c r="B3" s="107">
        <v>5090</v>
      </c>
      <c r="C3" s="107"/>
      <c r="D3" s="108" t="s">
        <v>217</v>
      </c>
      <c r="E3" s="109">
        <v>45877</v>
      </c>
      <c r="F3" s="109"/>
      <c r="G3" s="109"/>
      <c r="H3" s="110" t="s">
        <v>218</v>
      </c>
      <c r="I3" s="110"/>
      <c r="J3" s="110"/>
      <c r="K3" s="157"/>
    </row>
    <row r="4" spans="1:11">
      <c r="A4" s="111" t="s">
        <v>56</v>
      </c>
      <c r="B4" s="112">
        <v>3</v>
      </c>
      <c r="C4" s="112">
        <v>6</v>
      </c>
      <c r="D4" s="113" t="s">
        <v>219</v>
      </c>
      <c r="E4" s="114" t="s">
        <v>220</v>
      </c>
      <c r="F4" s="114"/>
      <c r="G4" s="114"/>
      <c r="H4" s="113" t="s">
        <v>221</v>
      </c>
      <c r="I4" s="113"/>
      <c r="J4" s="127" t="s">
        <v>50</v>
      </c>
      <c r="K4" s="158" t="s">
        <v>51</v>
      </c>
    </row>
    <row r="5" spans="1:11">
      <c r="A5" s="111" t="s">
        <v>222</v>
      </c>
      <c r="B5" s="107">
        <v>3</v>
      </c>
      <c r="C5" s="107"/>
      <c r="D5" s="108" t="s">
        <v>220</v>
      </c>
      <c r="E5" s="108" t="s">
        <v>223</v>
      </c>
      <c r="F5" s="108" t="s">
        <v>224</v>
      </c>
      <c r="G5" s="108" t="s">
        <v>225</v>
      </c>
      <c r="H5" s="113" t="s">
        <v>226</v>
      </c>
      <c r="I5" s="113"/>
      <c r="J5" s="127" t="s">
        <v>50</v>
      </c>
      <c r="K5" s="158" t="s">
        <v>51</v>
      </c>
    </row>
    <row r="6" spans="1:11">
      <c r="A6" s="115" t="s">
        <v>227</v>
      </c>
      <c r="B6" s="116">
        <v>500</v>
      </c>
      <c r="C6" s="116"/>
      <c r="D6" s="117" t="s">
        <v>228</v>
      </c>
      <c r="E6" s="118"/>
      <c r="F6" s="119">
        <v>5040</v>
      </c>
      <c r="G6" s="117"/>
      <c r="H6" s="120" t="s">
        <v>229</v>
      </c>
      <c r="I6" s="120"/>
      <c r="J6" s="133" t="s">
        <v>50</v>
      </c>
      <c r="K6" s="159" t="s">
        <v>51</v>
      </c>
    </row>
    <row r="7" ht="16.35" spans="1:11">
      <c r="A7" s="121"/>
      <c r="B7" s="122"/>
      <c r="C7" s="122"/>
      <c r="D7" s="121"/>
      <c r="E7" s="122"/>
      <c r="F7" s="123"/>
      <c r="G7" s="121"/>
      <c r="H7" s="123"/>
      <c r="I7" s="122"/>
      <c r="J7" s="122"/>
      <c r="K7" s="122"/>
    </row>
    <row r="8" spans="1:11">
      <c r="A8" s="124" t="s">
        <v>230</v>
      </c>
      <c r="B8" s="104" t="s">
        <v>231</v>
      </c>
      <c r="C8" s="104" t="s">
        <v>232</v>
      </c>
      <c r="D8" s="104" t="s">
        <v>233</v>
      </c>
      <c r="E8" s="104" t="s">
        <v>234</v>
      </c>
      <c r="F8" s="104" t="s">
        <v>235</v>
      </c>
      <c r="G8" s="125" t="s">
        <v>236</v>
      </c>
      <c r="H8" s="126"/>
      <c r="I8" s="126"/>
      <c r="J8" s="126"/>
      <c r="K8" s="160"/>
    </row>
    <row r="9" spans="1:11">
      <c r="A9" s="111" t="s">
        <v>237</v>
      </c>
      <c r="B9" s="113"/>
      <c r="C9" s="127" t="s">
        <v>50</v>
      </c>
      <c r="D9" s="127" t="s">
        <v>51</v>
      </c>
      <c r="E9" s="108" t="s">
        <v>238</v>
      </c>
      <c r="F9" s="128" t="s">
        <v>239</v>
      </c>
      <c r="G9" s="129"/>
      <c r="H9" s="130"/>
      <c r="I9" s="130"/>
      <c r="J9" s="130"/>
      <c r="K9" s="161"/>
    </row>
    <row r="10" spans="1:11">
      <c r="A10" s="111" t="s">
        <v>240</v>
      </c>
      <c r="B10" s="113"/>
      <c r="C10" s="127" t="s">
        <v>50</v>
      </c>
      <c r="D10" s="127" t="s">
        <v>51</v>
      </c>
      <c r="E10" s="108" t="s">
        <v>241</v>
      </c>
      <c r="F10" s="128" t="s">
        <v>195</v>
      </c>
      <c r="G10" s="129" t="s">
        <v>242</v>
      </c>
      <c r="H10" s="130"/>
      <c r="I10" s="130"/>
      <c r="J10" s="130"/>
      <c r="K10" s="161"/>
    </row>
    <row r="11" spans="1:11">
      <c r="A11" s="131" t="s">
        <v>196</v>
      </c>
      <c r="B11" s="132"/>
      <c r="C11" s="132"/>
      <c r="D11" s="132"/>
      <c r="E11" s="132"/>
      <c r="F11" s="132"/>
      <c r="G11" s="132"/>
      <c r="H11" s="132"/>
      <c r="I11" s="132"/>
      <c r="J11" s="132"/>
      <c r="K11" s="162"/>
    </row>
    <row r="12" spans="1:11">
      <c r="A12" s="106" t="s">
        <v>73</v>
      </c>
      <c r="B12" s="127" t="s">
        <v>69</v>
      </c>
      <c r="C12" s="127" t="s">
        <v>70</v>
      </c>
      <c r="D12" s="128"/>
      <c r="E12" s="108" t="s">
        <v>71</v>
      </c>
      <c r="F12" s="127" t="s">
        <v>69</v>
      </c>
      <c r="G12" s="127" t="s">
        <v>70</v>
      </c>
      <c r="H12" s="127"/>
      <c r="I12" s="108" t="s">
        <v>243</v>
      </c>
      <c r="J12" s="127" t="s">
        <v>69</v>
      </c>
      <c r="K12" s="158" t="s">
        <v>70</v>
      </c>
    </row>
    <row r="13" spans="1:11">
      <c r="A13" s="106" t="s">
        <v>76</v>
      </c>
      <c r="B13" s="127" t="s">
        <v>69</v>
      </c>
      <c r="C13" s="127" t="s">
        <v>70</v>
      </c>
      <c r="D13" s="128"/>
      <c r="E13" s="108" t="s">
        <v>81</v>
      </c>
      <c r="F13" s="127" t="s">
        <v>69</v>
      </c>
      <c r="G13" s="127" t="s">
        <v>70</v>
      </c>
      <c r="H13" s="127"/>
      <c r="I13" s="108" t="s">
        <v>244</v>
      </c>
      <c r="J13" s="127" t="s">
        <v>69</v>
      </c>
      <c r="K13" s="158" t="s">
        <v>70</v>
      </c>
    </row>
    <row r="14" ht="16.35" spans="1:11">
      <c r="A14" s="115" t="s">
        <v>245</v>
      </c>
      <c r="B14" s="133" t="s">
        <v>69</v>
      </c>
      <c r="C14" s="133" t="s">
        <v>70</v>
      </c>
      <c r="D14" s="118"/>
      <c r="E14" s="117" t="s">
        <v>246</v>
      </c>
      <c r="F14" s="133" t="s">
        <v>69</v>
      </c>
      <c r="G14" s="133" t="s">
        <v>70</v>
      </c>
      <c r="H14" s="133"/>
      <c r="I14" s="117" t="s">
        <v>247</v>
      </c>
      <c r="J14" s="133" t="s">
        <v>69</v>
      </c>
      <c r="K14" s="159" t="s">
        <v>70</v>
      </c>
    </row>
    <row r="15" ht="16.35" spans="1:11">
      <c r="A15" s="121"/>
      <c r="B15" s="134"/>
      <c r="C15" s="134"/>
      <c r="D15" s="122"/>
      <c r="E15" s="121"/>
      <c r="F15" s="134"/>
      <c r="G15" s="134"/>
      <c r="H15" s="134"/>
      <c r="I15" s="121"/>
      <c r="J15" s="134"/>
      <c r="K15" s="134"/>
    </row>
    <row r="16" s="96" customFormat="1" spans="1:11">
      <c r="A16" s="100" t="s">
        <v>248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63"/>
    </row>
    <row r="17" spans="1:11">
      <c r="A17" s="111" t="s">
        <v>249</v>
      </c>
      <c r="B17" s="113"/>
      <c r="C17" s="113"/>
      <c r="D17" s="113"/>
      <c r="E17" s="113"/>
      <c r="F17" s="113"/>
      <c r="G17" s="113"/>
      <c r="H17" s="113"/>
      <c r="I17" s="113"/>
      <c r="J17" s="113"/>
      <c r="K17" s="164"/>
    </row>
    <row r="18" spans="1:11">
      <c r="A18" s="111" t="s">
        <v>250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64"/>
    </row>
    <row r="19" spans="1:11">
      <c r="A19" s="136" t="s">
        <v>251</v>
      </c>
      <c r="B19" s="127"/>
      <c r="C19" s="127"/>
      <c r="D19" s="127"/>
      <c r="E19" s="127"/>
      <c r="F19" s="127"/>
      <c r="G19" s="127"/>
      <c r="H19" s="127"/>
      <c r="I19" s="127"/>
      <c r="J19" s="127"/>
      <c r="K19" s="158"/>
    </row>
    <row r="20" spans="1:11">
      <c r="A20" s="137" t="s">
        <v>252</v>
      </c>
      <c r="B20" s="138"/>
      <c r="C20" s="138"/>
      <c r="D20" s="138"/>
      <c r="E20" s="138"/>
      <c r="F20" s="138"/>
      <c r="G20" s="138"/>
      <c r="H20" s="138"/>
      <c r="I20" s="138"/>
      <c r="J20" s="138"/>
      <c r="K20" s="165"/>
    </row>
    <row r="21" spans="1:11">
      <c r="A21" s="137" t="s">
        <v>253</v>
      </c>
      <c r="B21" s="138"/>
      <c r="C21" s="138"/>
      <c r="D21" s="138"/>
      <c r="E21" s="138"/>
      <c r="F21" s="138"/>
      <c r="G21" s="138"/>
      <c r="H21" s="138"/>
      <c r="I21" s="138"/>
      <c r="J21" s="138"/>
      <c r="K21" s="165"/>
    </row>
    <row r="22" spans="1:11">
      <c r="A22" s="137"/>
      <c r="B22" s="138"/>
      <c r="C22" s="138"/>
      <c r="D22" s="138"/>
      <c r="E22" s="138"/>
      <c r="F22" s="138"/>
      <c r="G22" s="138"/>
      <c r="H22" s="138"/>
      <c r="I22" s="138"/>
      <c r="J22" s="138"/>
      <c r="K22" s="165"/>
    </row>
    <row r="23" spans="1:11">
      <c r="A23" s="139"/>
      <c r="B23" s="140"/>
      <c r="C23" s="140"/>
      <c r="D23" s="140"/>
      <c r="E23" s="140"/>
      <c r="F23" s="140"/>
      <c r="G23" s="140"/>
      <c r="H23" s="140"/>
      <c r="I23" s="140"/>
      <c r="J23" s="140"/>
      <c r="K23" s="166"/>
    </row>
    <row r="24" spans="1:11">
      <c r="A24" s="111" t="s">
        <v>108</v>
      </c>
      <c r="B24" s="113"/>
      <c r="C24" s="127" t="s">
        <v>50</v>
      </c>
      <c r="D24" s="127" t="s">
        <v>51</v>
      </c>
      <c r="E24" s="110"/>
      <c r="F24" s="110"/>
      <c r="G24" s="110"/>
      <c r="H24" s="110"/>
      <c r="I24" s="110"/>
      <c r="J24" s="110"/>
      <c r="K24" s="157"/>
    </row>
    <row r="25" ht="16.35" spans="1:11">
      <c r="A25" s="141" t="s">
        <v>254</v>
      </c>
      <c r="B25" s="142"/>
      <c r="C25" s="142"/>
      <c r="D25" s="142"/>
      <c r="E25" s="142"/>
      <c r="F25" s="142"/>
      <c r="G25" s="142"/>
      <c r="H25" s="142"/>
      <c r="I25" s="142"/>
      <c r="J25" s="142"/>
      <c r="K25" s="167"/>
    </row>
    <row r="26" ht="16.35" spans="1:11">
      <c r="A26" s="143"/>
      <c r="B26" s="143"/>
      <c r="C26" s="143"/>
      <c r="D26" s="143"/>
      <c r="E26" s="143"/>
      <c r="F26" s="143"/>
      <c r="G26" s="143"/>
      <c r="H26" s="143"/>
      <c r="I26" s="143"/>
      <c r="J26" s="143"/>
      <c r="K26" s="143"/>
    </row>
    <row r="27" spans="1:11">
      <c r="A27" s="144" t="s">
        <v>255</v>
      </c>
      <c r="B27" s="126"/>
      <c r="C27" s="126"/>
      <c r="D27" s="126"/>
      <c r="E27" s="126"/>
      <c r="F27" s="126"/>
      <c r="G27" s="126"/>
      <c r="H27" s="126"/>
      <c r="I27" s="126"/>
      <c r="J27" s="126"/>
      <c r="K27" s="160"/>
    </row>
    <row r="28" spans="1:11">
      <c r="A28" s="136" t="s">
        <v>256</v>
      </c>
      <c r="B28" s="127"/>
      <c r="C28" s="127"/>
      <c r="D28" s="127"/>
      <c r="E28" s="127"/>
      <c r="F28" s="127"/>
      <c r="G28" s="127"/>
      <c r="H28" s="127"/>
      <c r="I28" s="127"/>
      <c r="J28" s="127"/>
      <c r="K28" s="158"/>
    </row>
    <row r="29" spans="1:11">
      <c r="A29" s="137" t="s">
        <v>257</v>
      </c>
      <c r="B29" s="138"/>
      <c r="C29" s="138"/>
      <c r="D29" s="138"/>
      <c r="E29" s="138"/>
      <c r="F29" s="138"/>
      <c r="G29" s="138"/>
      <c r="H29" s="138"/>
      <c r="I29" s="138"/>
      <c r="J29" s="138"/>
      <c r="K29" s="165"/>
    </row>
    <row r="30" spans="1:11">
      <c r="A30" s="145"/>
      <c r="B30" s="146"/>
      <c r="C30" s="146"/>
      <c r="D30" s="146"/>
      <c r="E30" s="146"/>
      <c r="F30" s="146"/>
      <c r="G30" s="146"/>
      <c r="H30" s="146"/>
      <c r="I30" s="146"/>
      <c r="J30" s="146"/>
      <c r="K30" s="168"/>
    </row>
    <row r="31" spans="1:11">
      <c r="A31" s="145"/>
      <c r="B31" s="146"/>
      <c r="C31" s="146"/>
      <c r="D31" s="146"/>
      <c r="E31" s="146"/>
      <c r="F31" s="146"/>
      <c r="G31" s="146"/>
      <c r="H31" s="146"/>
      <c r="I31" s="146"/>
      <c r="J31" s="146"/>
      <c r="K31" s="168"/>
    </row>
    <row r="32" spans="1:11">
      <c r="A32" s="145"/>
      <c r="B32" s="146"/>
      <c r="C32" s="146"/>
      <c r="D32" s="146"/>
      <c r="E32" s="146"/>
      <c r="F32" s="146"/>
      <c r="G32" s="146"/>
      <c r="H32" s="146"/>
      <c r="I32" s="146"/>
      <c r="J32" s="146"/>
      <c r="K32" s="168"/>
    </row>
    <row r="33" ht="23" customHeight="1" spans="1:11">
      <c r="A33" s="145"/>
      <c r="B33" s="146"/>
      <c r="C33" s="146"/>
      <c r="D33" s="146"/>
      <c r="E33" s="146"/>
      <c r="F33" s="146"/>
      <c r="G33" s="146"/>
      <c r="H33" s="146"/>
      <c r="I33" s="146"/>
      <c r="J33" s="146"/>
      <c r="K33" s="168"/>
    </row>
    <row r="34" ht="23" customHeight="1" spans="1:11">
      <c r="A34" s="137"/>
      <c r="B34" s="138"/>
      <c r="C34" s="138"/>
      <c r="D34" s="138"/>
      <c r="E34" s="138"/>
      <c r="F34" s="138"/>
      <c r="G34" s="138"/>
      <c r="H34" s="138"/>
      <c r="I34" s="138"/>
      <c r="J34" s="138"/>
      <c r="K34" s="165"/>
    </row>
    <row r="35" ht="23" customHeight="1" spans="1:11">
      <c r="A35" s="147"/>
      <c r="B35" s="138"/>
      <c r="C35" s="138"/>
      <c r="D35" s="138"/>
      <c r="E35" s="138"/>
      <c r="F35" s="138"/>
      <c r="G35" s="138"/>
      <c r="H35" s="138"/>
      <c r="I35" s="138"/>
      <c r="J35" s="138"/>
      <c r="K35" s="165"/>
    </row>
    <row r="36" ht="23" customHeight="1" spans="1:11">
      <c r="A36" s="148"/>
      <c r="B36" s="149"/>
      <c r="C36" s="149"/>
      <c r="D36" s="149"/>
      <c r="E36" s="149"/>
      <c r="F36" s="149"/>
      <c r="G36" s="149"/>
      <c r="H36" s="149"/>
      <c r="I36" s="149"/>
      <c r="J36" s="149"/>
      <c r="K36" s="169"/>
    </row>
    <row r="37" ht="18.75" customHeight="1" spans="1:11">
      <c r="A37" s="150" t="s">
        <v>258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70"/>
    </row>
    <row r="38" s="97" customFormat="1" ht="18.75" customHeight="1" spans="1:11">
      <c r="A38" s="111" t="s">
        <v>259</v>
      </c>
      <c r="B38" s="113"/>
      <c r="C38" s="113"/>
      <c r="D38" s="110" t="s">
        <v>260</v>
      </c>
      <c r="E38" s="110"/>
      <c r="F38" s="152" t="s">
        <v>261</v>
      </c>
      <c r="G38" s="153"/>
      <c r="H38" s="113" t="s">
        <v>262</v>
      </c>
      <c r="I38" s="113"/>
      <c r="J38" s="113" t="s">
        <v>263</v>
      </c>
      <c r="K38" s="164"/>
    </row>
    <row r="39" ht="18.75" customHeight="1" spans="1:13">
      <c r="A39" s="111" t="s">
        <v>109</v>
      </c>
      <c r="B39" s="113" t="s">
        <v>264</v>
      </c>
      <c r="C39" s="113"/>
      <c r="D39" s="113"/>
      <c r="E39" s="113"/>
      <c r="F39" s="113"/>
      <c r="G39" s="113"/>
      <c r="H39" s="113"/>
      <c r="I39" s="113"/>
      <c r="J39" s="113"/>
      <c r="K39" s="164"/>
      <c r="M39" s="97"/>
    </row>
    <row r="40" ht="31" customHeight="1" spans="1:11">
      <c r="A40" s="111" t="s">
        <v>265</v>
      </c>
      <c r="B40" s="113"/>
      <c r="C40" s="113"/>
      <c r="D40" s="113"/>
      <c r="E40" s="113"/>
      <c r="F40" s="113"/>
      <c r="G40" s="113"/>
      <c r="H40" s="113"/>
      <c r="I40" s="113"/>
      <c r="J40" s="113"/>
      <c r="K40" s="164"/>
    </row>
    <row r="41" ht="18.75" customHeight="1" spans="1:11">
      <c r="A41" s="111"/>
      <c r="B41" s="113"/>
      <c r="C41" s="113"/>
      <c r="D41" s="113"/>
      <c r="E41" s="113"/>
      <c r="F41" s="113"/>
      <c r="G41" s="113"/>
      <c r="H41" s="113"/>
      <c r="I41" s="113"/>
      <c r="J41" s="113"/>
      <c r="K41" s="164"/>
    </row>
    <row r="42" ht="32" customHeight="1" spans="1:11">
      <c r="A42" s="115" t="s">
        <v>123</v>
      </c>
      <c r="B42" s="119" t="s">
        <v>208</v>
      </c>
      <c r="C42" s="119"/>
      <c r="D42" s="117" t="s">
        <v>266</v>
      </c>
      <c r="E42" s="118" t="s">
        <v>126</v>
      </c>
      <c r="F42" s="117" t="s">
        <v>127</v>
      </c>
      <c r="G42" s="154">
        <v>45831</v>
      </c>
      <c r="H42" s="155" t="s">
        <v>128</v>
      </c>
      <c r="I42" s="155"/>
      <c r="J42" s="119" t="s">
        <v>129</v>
      </c>
      <c r="K42" s="171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463550</xdr:colOff>
                    <xdr:row>6</xdr:row>
                    <xdr:rowOff>165735</xdr:rowOff>
                  </from>
                  <to>
                    <xdr:col>2</xdr:col>
                    <xdr:colOff>24130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354330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5</xdr:col>
                    <xdr:colOff>825500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5</xdr:col>
                    <xdr:colOff>1041400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76835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3"/>
  <sheetViews>
    <sheetView zoomScale="80" zoomScaleNormal="80" workbookViewId="0">
      <selection activeCell="R13" sqref="R13"/>
    </sheetView>
  </sheetViews>
  <sheetFormatPr defaultColWidth="9" defaultRowHeight="26" customHeight="1"/>
  <cols>
    <col min="1" max="1" width="17.1666666666667" style="69" customWidth="1"/>
    <col min="2" max="2" width="7.8" style="69" customWidth="1"/>
    <col min="3" max="8" width="9.33333333333333" style="69" customWidth="1"/>
    <col min="9" max="9" width="1.33333333333333" style="69" customWidth="1"/>
    <col min="10" max="10" width="12.3" style="69" customWidth="1"/>
    <col min="11" max="13" width="11.6" style="69" customWidth="1"/>
    <col min="14" max="14" width="14.6" style="69" customWidth="1"/>
    <col min="15" max="15" width="11.6" style="69" customWidth="1"/>
    <col min="16" max="16" width="11" style="69" customWidth="1"/>
    <col min="17" max="16384" width="9" style="69"/>
  </cols>
  <sheetData>
    <row r="1" s="69" customFormat="1" ht="30" customHeight="1" spans="1:16">
      <c r="A1" s="71" t="s">
        <v>132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</row>
    <row r="2" s="70" customFormat="1" ht="25" customHeight="1" spans="1:16">
      <c r="A2" s="73" t="s">
        <v>46</v>
      </c>
      <c r="B2" s="74" t="s">
        <v>47</v>
      </c>
      <c r="C2" s="75"/>
      <c r="D2" s="76" t="s">
        <v>133</v>
      </c>
      <c r="E2" s="77" t="s">
        <v>134</v>
      </c>
      <c r="F2" s="77"/>
      <c r="G2" s="77"/>
      <c r="H2" s="77"/>
      <c r="I2" s="87"/>
      <c r="J2" s="88" t="s">
        <v>41</v>
      </c>
      <c r="K2" s="89" t="s">
        <v>42</v>
      </c>
      <c r="L2" s="90"/>
      <c r="M2" s="90"/>
      <c r="N2" s="90"/>
      <c r="O2" s="90"/>
      <c r="P2" s="91"/>
    </row>
    <row r="3" s="70" customFormat="1" ht="23" customHeight="1" spans="1:16">
      <c r="A3" s="78" t="s">
        <v>135</v>
      </c>
      <c r="B3" s="79" t="s">
        <v>136</v>
      </c>
      <c r="C3" s="78"/>
      <c r="D3" s="78"/>
      <c r="E3" s="78"/>
      <c r="F3" s="78"/>
      <c r="G3" s="78"/>
      <c r="H3" s="78"/>
      <c r="I3" s="73"/>
      <c r="J3" s="79" t="s">
        <v>137</v>
      </c>
      <c r="K3" s="78"/>
      <c r="L3" s="78"/>
      <c r="M3" s="78"/>
      <c r="N3" s="78"/>
      <c r="O3" s="78"/>
      <c r="P3" s="78"/>
    </row>
    <row r="4" s="70" customFormat="1" ht="23" customHeight="1" spans="1:16">
      <c r="A4" s="78"/>
      <c r="B4" s="80" t="s">
        <v>94</v>
      </c>
      <c r="C4" s="80" t="s">
        <v>95</v>
      </c>
      <c r="D4" s="80" t="s">
        <v>96</v>
      </c>
      <c r="E4" s="80" t="s">
        <v>97</v>
      </c>
      <c r="F4" s="80" t="s">
        <v>98</v>
      </c>
      <c r="G4" s="80" t="s">
        <v>99</v>
      </c>
      <c r="H4" s="81"/>
      <c r="I4" s="73"/>
      <c r="J4" s="80" t="s">
        <v>94</v>
      </c>
      <c r="K4" s="80" t="s">
        <v>95</v>
      </c>
      <c r="L4" s="80" t="s">
        <v>96</v>
      </c>
      <c r="M4" s="80" t="s">
        <v>97</v>
      </c>
      <c r="N4" s="80" t="s">
        <v>98</v>
      </c>
      <c r="O4" s="80" t="s">
        <v>99</v>
      </c>
      <c r="P4" s="81"/>
    </row>
    <row r="5" s="70" customFormat="1" ht="23" customHeight="1" spans="1:16">
      <c r="A5" s="78"/>
      <c r="B5" s="80" t="s">
        <v>138</v>
      </c>
      <c r="C5" s="80" t="s">
        <v>139</v>
      </c>
      <c r="D5" s="80" t="s">
        <v>140</v>
      </c>
      <c r="E5" s="80" t="s">
        <v>141</v>
      </c>
      <c r="F5" s="80" t="s">
        <v>142</v>
      </c>
      <c r="G5" s="80" t="s">
        <v>143</v>
      </c>
      <c r="H5" s="81"/>
      <c r="I5" s="73"/>
      <c r="J5" s="80" t="s">
        <v>138</v>
      </c>
      <c r="K5" s="80" t="s">
        <v>139</v>
      </c>
      <c r="L5" s="80" t="s">
        <v>140</v>
      </c>
      <c r="M5" s="80" t="s">
        <v>141</v>
      </c>
      <c r="N5" s="80" t="s">
        <v>142</v>
      </c>
      <c r="O5" s="80" t="s">
        <v>143</v>
      </c>
      <c r="P5" s="81"/>
    </row>
    <row r="6" s="70" customFormat="1" ht="21" customHeight="1" spans="1:16">
      <c r="A6" s="82" t="s">
        <v>145</v>
      </c>
      <c r="B6" s="83">
        <f t="shared" ref="B6:B8" si="0">C6-1</f>
        <v>71</v>
      </c>
      <c r="C6" s="83">
        <f t="shared" ref="C6:C8" si="1">D6-2</f>
        <v>72</v>
      </c>
      <c r="D6" s="83">
        <v>74</v>
      </c>
      <c r="E6" s="83">
        <f t="shared" ref="E6:E8" si="2">D6+2</f>
        <v>76</v>
      </c>
      <c r="F6" s="83">
        <f t="shared" ref="F6:F8" si="3">E6+2</f>
        <v>78</v>
      </c>
      <c r="G6" s="83">
        <f t="shared" ref="G6:G8" si="4">F6+1</f>
        <v>79</v>
      </c>
      <c r="H6" s="81"/>
      <c r="I6" s="73"/>
      <c r="J6" s="92" t="s">
        <v>146</v>
      </c>
      <c r="K6" s="92" t="s">
        <v>147</v>
      </c>
      <c r="L6" s="92" t="s">
        <v>148</v>
      </c>
      <c r="M6" s="92" t="s">
        <v>147</v>
      </c>
      <c r="N6" s="92" t="s">
        <v>146</v>
      </c>
      <c r="O6" s="92" t="s">
        <v>149</v>
      </c>
      <c r="P6" s="73"/>
    </row>
    <row r="7" s="70" customFormat="1" ht="21" customHeight="1" spans="1:16">
      <c r="A7" s="84" t="s">
        <v>150</v>
      </c>
      <c r="B7" s="83">
        <f t="shared" si="0"/>
        <v>69</v>
      </c>
      <c r="C7" s="83">
        <f t="shared" si="1"/>
        <v>70</v>
      </c>
      <c r="D7" s="83">
        <v>72</v>
      </c>
      <c r="E7" s="83">
        <f t="shared" si="2"/>
        <v>74</v>
      </c>
      <c r="F7" s="83">
        <f t="shared" si="3"/>
        <v>76</v>
      </c>
      <c r="G7" s="83">
        <f t="shared" si="4"/>
        <v>77</v>
      </c>
      <c r="H7" s="81"/>
      <c r="I7" s="73"/>
      <c r="J7" s="92" t="s">
        <v>209</v>
      </c>
      <c r="K7" s="92" t="s">
        <v>210</v>
      </c>
      <c r="L7" s="92" t="s">
        <v>151</v>
      </c>
      <c r="M7" s="92" t="s">
        <v>148</v>
      </c>
      <c r="N7" s="92" t="s">
        <v>152</v>
      </c>
      <c r="O7" s="92" t="s">
        <v>146</v>
      </c>
      <c r="P7" s="73"/>
    </row>
    <row r="8" s="70" customFormat="1" ht="21" customHeight="1" spans="1:16">
      <c r="A8" s="84" t="s">
        <v>154</v>
      </c>
      <c r="B8" s="83">
        <f t="shared" si="0"/>
        <v>62</v>
      </c>
      <c r="C8" s="83">
        <f t="shared" si="1"/>
        <v>63</v>
      </c>
      <c r="D8" s="83">
        <v>65</v>
      </c>
      <c r="E8" s="83">
        <f t="shared" si="2"/>
        <v>67</v>
      </c>
      <c r="F8" s="83">
        <f t="shared" si="3"/>
        <v>69</v>
      </c>
      <c r="G8" s="83">
        <f t="shared" si="4"/>
        <v>70</v>
      </c>
      <c r="H8" s="81"/>
      <c r="I8" s="73"/>
      <c r="J8" s="92" t="s">
        <v>155</v>
      </c>
      <c r="K8" s="92" t="s">
        <v>147</v>
      </c>
      <c r="L8" s="92" t="s">
        <v>147</v>
      </c>
      <c r="M8" s="92" t="s">
        <v>147</v>
      </c>
      <c r="N8" s="92" t="s">
        <v>147</v>
      </c>
      <c r="O8" s="92" t="s">
        <v>147</v>
      </c>
      <c r="P8" s="73"/>
    </row>
    <row r="9" s="70" customFormat="1" ht="21" customHeight="1" spans="1:16">
      <c r="A9" s="82" t="s">
        <v>156</v>
      </c>
      <c r="B9" s="83">
        <f t="shared" ref="B9:B11" si="5">C9-4</f>
        <v>118</v>
      </c>
      <c r="C9" s="83">
        <f t="shared" ref="C9:C11" si="6">D9-4</f>
        <v>122</v>
      </c>
      <c r="D9" s="83">
        <v>126</v>
      </c>
      <c r="E9" s="83">
        <f t="shared" ref="E9:E11" si="7">D9+4</f>
        <v>130</v>
      </c>
      <c r="F9" s="83">
        <f>E9+4</f>
        <v>134</v>
      </c>
      <c r="G9" s="83">
        <f t="shared" ref="G9:G11" si="8">F9+6</f>
        <v>140</v>
      </c>
      <c r="H9" s="81"/>
      <c r="I9" s="73"/>
      <c r="J9" s="92" t="s">
        <v>147</v>
      </c>
      <c r="K9" s="92" t="s">
        <v>147</v>
      </c>
      <c r="L9" s="92" t="s">
        <v>147</v>
      </c>
      <c r="M9" s="92" t="s">
        <v>157</v>
      </c>
      <c r="N9" s="92" t="s">
        <v>147</v>
      </c>
      <c r="O9" s="92" t="s">
        <v>147</v>
      </c>
      <c r="P9" s="73"/>
    </row>
    <row r="10" s="70" customFormat="1" ht="21" customHeight="1" spans="1:16">
      <c r="A10" s="82" t="s">
        <v>158</v>
      </c>
      <c r="B10" s="83">
        <f t="shared" si="5"/>
        <v>116</v>
      </c>
      <c r="C10" s="83">
        <f t="shared" si="6"/>
        <v>120</v>
      </c>
      <c r="D10" s="83">
        <v>124</v>
      </c>
      <c r="E10" s="83">
        <f t="shared" si="7"/>
        <v>128</v>
      </c>
      <c r="F10" s="83">
        <f>E10+5</f>
        <v>133</v>
      </c>
      <c r="G10" s="83">
        <f t="shared" si="8"/>
        <v>139</v>
      </c>
      <c r="H10" s="81"/>
      <c r="I10" s="73"/>
      <c r="J10" s="92" t="s">
        <v>147</v>
      </c>
      <c r="K10" s="92" t="s">
        <v>147</v>
      </c>
      <c r="L10" s="92" t="s">
        <v>147</v>
      </c>
      <c r="M10" s="92" t="s">
        <v>147</v>
      </c>
      <c r="N10" s="92" t="s">
        <v>147</v>
      </c>
      <c r="O10" s="92" t="s">
        <v>147</v>
      </c>
      <c r="P10" s="73"/>
    </row>
    <row r="11" s="70" customFormat="1" ht="21" customHeight="1" spans="1:16">
      <c r="A11" s="82" t="s">
        <v>159</v>
      </c>
      <c r="B11" s="83">
        <f t="shared" si="5"/>
        <v>108</v>
      </c>
      <c r="C11" s="83">
        <f t="shared" si="6"/>
        <v>112</v>
      </c>
      <c r="D11" s="83">
        <v>116</v>
      </c>
      <c r="E11" s="83">
        <f t="shared" si="7"/>
        <v>120</v>
      </c>
      <c r="F11" s="83">
        <f>E11+5</f>
        <v>125</v>
      </c>
      <c r="G11" s="83">
        <f t="shared" si="8"/>
        <v>131</v>
      </c>
      <c r="H11" s="81"/>
      <c r="I11" s="73"/>
      <c r="J11" s="92" t="s">
        <v>160</v>
      </c>
      <c r="K11" s="92" t="s">
        <v>211</v>
      </c>
      <c r="L11" s="92" t="s">
        <v>212</v>
      </c>
      <c r="M11" s="92" t="s">
        <v>161</v>
      </c>
      <c r="N11" s="92" t="s">
        <v>161</v>
      </c>
      <c r="O11" s="92" t="s">
        <v>164</v>
      </c>
      <c r="P11" s="73"/>
    </row>
    <row r="12" s="70" customFormat="1" ht="21" customHeight="1" spans="1:16">
      <c r="A12" s="84" t="s">
        <v>165</v>
      </c>
      <c r="B12" s="83">
        <f>C12-1.2</f>
        <v>57.6</v>
      </c>
      <c r="C12" s="83">
        <f>D12-1.2</f>
        <v>58.8</v>
      </c>
      <c r="D12" s="83">
        <v>60</v>
      </c>
      <c r="E12" s="83">
        <f>D12+1.2</f>
        <v>61.2</v>
      </c>
      <c r="F12" s="83">
        <f>E12+1.2</f>
        <v>62.4</v>
      </c>
      <c r="G12" s="83">
        <f>F12+1.4</f>
        <v>63.8</v>
      </c>
      <c r="H12" s="81"/>
      <c r="I12" s="73"/>
      <c r="J12" s="92" t="s">
        <v>166</v>
      </c>
      <c r="K12" s="92" t="s">
        <v>167</v>
      </c>
      <c r="L12" s="92" t="s">
        <v>168</v>
      </c>
      <c r="M12" s="92" t="s">
        <v>157</v>
      </c>
      <c r="N12" s="92" t="s">
        <v>147</v>
      </c>
      <c r="O12" s="92" t="s">
        <v>168</v>
      </c>
      <c r="P12" s="73"/>
    </row>
    <row r="13" s="70" customFormat="1" ht="21" customHeight="1" spans="1:16">
      <c r="A13" s="84" t="s">
        <v>169</v>
      </c>
      <c r="B13" s="83">
        <f>C13-0.6</f>
        <v>59.2</v>
      </c>
      <c r="C13" s="83">
        <f>D13-1.2</f>
        <v>59.8</v>
      </c>
      <c r="D13" s="83">
        <v>61</v>
      </c>
      <c r="E13" s="83">
        <f>D13+1.2</f>
        <v>62.2</v>
      </c>
      <c r="F13" s="83">
        <f>E13+1.2</f>
        <v>63.4</v>
      </c>
      <c r="G13" s="83">
        <f>F13+0.6</f>
        <v>64</v>
      </c>
      <c r="H13" s="81"/>
      <c r="I13" s="73"/>
      <c r="J13" s="92" t="s">
        <v>170</v>
      </c>
      <c r="K13" s="92" t="s">
        <v>171</v>
      </c>
      <c r="L13" s="92" t="s">
        <v>213</v>
      </c>
      <c r="M13" s="92" t="s">
        <v>171</v>
      </c>
      <c r="N13" s="92" t="s">
        <v>171</v>
      </c>
      <c r="O13" s="92" t="s">
        <v>171</v>
      </c>
      <c r="P13" s="73"/>
    </row>
    <row r="14" s="70" customFormat="1" ht="21" customHeight="1" spans="1:16">
      <c r="A14" s="82" t="s">
        <v>172</v>
      </c>
      <c r="B14" s="83">
        <f>C14-0.8</f>
        <v>26.9</v>
      </c>
      <c r="C14" s="83">
        <f>D14-0.8</f>
        <v>27.7</v>
      </c>
      <c r="D14" s="83">
        <v>28.5</v>
      </c>
      <c r="E14" s="83">
        <f>D14+0.8</f>
        <v>29.3</v>
      </c>
      <c r="F14" s="83">
        <f>E14+0.8</f>
        <v>30.1</v>
      </c>
      <c r="G14" s="83">
        <f>F14+1.3</f>
        <v>31.4</v>
      </c>
      <c r="H14" s="81"/>
      <c r="I14" s="73"/>
      <c r="J14" s="92" t="s">
        <v>148</v>
      </c>
      <c r="K14" s="92" t="s">
        <v>147</v>
      </c>
      <c r="L14" s="92" t="s">
        <v>170</v>
      </c>
      <c r="M14" s="92" t="s">
        <v>170</v>
      </c>
      <c r="N14" s="92" t="s">
        <v>178</v>
      </c>
      <c r="O14" s="92" t="s">
        <v>171</v>
      </c>
      <c r="P14" s="73"/>
    </row>
    <row r="15" s="70" customFormat="1" ht="21" customHeight="1" spans="1:16">
      <c r="A15" s="82" t="s">
        <v>173</v>
      </c>
      <c r="B15" s="83">
        <f>C15-0.7</f>
        <v>21.6</v>
      </c>
      <c r="C15" s="83">
        <f>D15-0.7</f>
        <v>22.3</v>
      </c>
      <c r="D15" s="83">
        <v>23</v>
      </c>
      <c r="E15" s="83">
        <f>D15+0.7</f>
        <v>23.7</v>
      </c>
      <c r="F15" s="83">
        <f>E15+0.7</f>
        <v>24.4</v>
      </c>
      <c r="G15" s="83">
        <f>F15+1</f>
        <v>25.4</v>
      </c>
      <c r="H15" s="81"/>
      <c r="I15" s="73"/>
      <c r="J15" s="92" t="s">
        <v>147</v>
      </c>
      <c r="K15" s="92" t="s">
        <v>147</v>
      </c>
      <c r="L15" s="92" t="s">
        <v>147</v>
      </c>
      <c r="M15" s="92" t="s">
        <v>147</v>
      </c>
      <c r="N15" s="92" t="s">
        <v>147</v>
      </c>
      <c r="O15" s="92" t="s">
        <v>147</v>
      </c>
      <c r="P15" s="73"/>
    </row>
    <row r="16" s="70" customFormat="1" ht="21" customHeight="1" spans="1:16">
      <c r="A16" s="82" t="s">
        <v>174</v>
      </c>
      <c r="B16" s="83">
        <f t="shared" ref="B16:B20" si="9">C16-0.5</f>
        <v>14</v>
      </c>
      <c r="C16" s="83">
        <f t="shared" ref="C16:C20" si="10">D16-0.5</f>
        <v>14.5</v>
      </c>
      <c r="D16" s="83">
        <v>15</v>
      </c>
      <c r="E16" s="83">
        <f>D16+0.5</f>
        <v>15.5</v>
      </c>
      <c r="F16" s="83">
        <f>E16+0.5</f>
        <v>16</v>
      </c>
      <c r="G16" s="83">
        <f>F16+0.7</f>
        <v>16.7</v>
      </c>
      <c r="H16" s="81"/>
      <c r="I16" s="73"/>
      <c r="J16" s="92" t="s">
        <v>147</v>
      </c>
      <c r="K16" s="92" t="s">
        <v>147</v>
      </c>
      <c r="L16" s="92" t="s">
        <v>147</v>
      </c>
      <c r="M16" s="92" t="s">
        <v>147</v>
      </c>
      <c r="N16" s="92" t="s">
        <v>147</v>
      </c>
      <c r="O16" s="92" t="s">
        <v>147</v>
      </c>
      <c r="P16" s="73"/>
    </row>
    <row r="17" s="70" customFormat="1" ht="21" customHeight="1" spans="1:16">
      <c r="A17" s="82" t="s">
        <v>175</v>
      </c>
      <c r="B17" s="83">
        <f>C17-1</f>
        <v>59</v>
      </c>
      <c r="C17" s="83">
        <f>D17-1</f>
        <v>60</v>
      </c>
      <c r="D17" s="83">
        <v>61</v>
      </c>
      <c r="E17" s="83">
        <f>D17+1</f>
        <v>62</v>
      </c>
      <c r="F17" s="83">
        <f>E17+1</f>
        <v>63</v>
      </c>
      <c r="G17" s="83">
        <f>F17+1.5</f>
        <v>64.5</v>
      </c>
      <c r="H17" s="81"/>
      <c r="I17" s="73"/>
      <c r="J17" s="92" t="s">
        <v>147</v>
      </c>
      <c r="K17" s="92" t="s">
        <v>147</v>
      </c>
      <c r="L17" s="92" t="s">
        <v>147</v>
      </c>
      <c r="M17" s="92" t="s">
        <v>147</v>
      </c>
      <c r="N17" s="92" t="s">
        <v>147</v>
      </c>
      <c r="O17" s="92" t="s">
        <v>147</v>
      </c>
      <c r="P17" s="73"/>
    </row>
    <row r="18" s="70" customFormat="1" ht="21" customHeight="1" spans="1:16">
      <c r="A18" s="82" t="s">
        <v>176</v>
      </c>
      <c r="B18" s="83">
        <f>D18</f>
        <v>11</v>
      </c>
      <c r="C18" s="83">
        <f>D18</f>
        <v>11</v>
      </c>
      <c r="D18" s="83">
        <v>11</v>
      </c>
      <c r="E18" s="83">
        <f>D18</f>
        <v>11</v>
      </c>
      <c r="F18" s="83">
        <f>D18</f>
        <v>11</v>
      </c>
      <c r="G18" s="83">
        <f>D18</f>
        <v>11</v>
      </c>
      <c r="H18" s="81"/>
      <c r="I18" s="73"/>
      <c r="J18" s="92" t="s">
        <v>177</v>
      </c>
      <c r="K18" s="92" t="s">
        <v>178</v>
      </c>
      <c r="L18" s="92" t="s">
        <v>178</v>
      </c>
      <c r="M18" s="92" t="s">
        <v>179</v>
      </c>
      <c r="N18" s="92" t="s">
        <v>180</v>
      </c>
      <c r="O18" s="92" t="s">
        <v>146</v>
      </c>
      <c r="P18" s="73"/>
    </row>
    <row r="19" s="70" customFormat="1" ht="21" customHeight="1" spans="1:16">
      <c r="A19" s="82" t="s">
        <v>181</v>
      </c>
      <c r="B19" s="83">
        <f t="shared" si="9"/>
        <v>35.5</v>
      </c>
      <c r="C19" s="83">
        <f t="shared" si="10"/>
        <v>36</v>
      </c>
      <c r="D19" s="83">
        <v>36.5</v>
      </c>
      <c r="E19" s="83">
        <f t="shared" ref="E19:G19" si="11">D19+0.5</f>
        <v>37</v>
      </c>
      <c r="F19" s="83">
        <f t="shared" si="11"/>
        <v>37.5</v>
      </c>
      <c r="G19" s="83">
        <f t="shared" si="11"/>
        <v>38</v>
      </c>
      <c r="H19" s="81"/>
      <c r="I19" s="73"/>
      <c r="J19" s="92" t="s">
        <v>148</v>
      </c>
      <c r="K19" s="92" t="s">
        <v>147</v>
      </c>
      <c r="L19" s="92" t="s">
        <v>178</v>
      </c>
      <c r="M19" s="92" t="s">
        <v>178</v>
      </c>
      <c r="N19" s="92" t="s">
        <v>171</v>
      </c>
      <c r="O19" s="92" t="s">
        <v>171</v>
      </c>
      <c r="P19" s="73"/>
    </row>
    <row r="20" s="70" customFormat="1" ht="21" customHeight="1" spans="1:16">
      <c r="A20" s="82" t="s">
        <v>182</v>
      </c>
      <c r="B20" s="83">
        <f t="shared" si="9"/>
        <v>25.5</v>
      </c>
      <c r="C20" s="83">
        <f t="shared" si="10"/>
        <v>26</v>
      </c>
      <c r="D20" s="83">
        <v>26.5</v>
      </c>
      <c r="E20" s="83">
        <f>D20+0.5</f>
        <v>27</v>
      </c>
      <c r="F20" s="83">
        <f>E20+0.5</f>
        <v>27.5</v>
      </c>
      <c r="G20" s="83">
        <f>F20+0.75</f>
        <v>28.25</v>
      </c>
      <c r="H20" s="81"/>
      <c r="I20" s="73"/>
      <c r="J20" s="92" t="s">
        <v>166</v>
      </c>
      <c r="K20" s="92" t="s">
        <v>167</v>
      </c>
      <c r="L20" s="92" t="s">
        <v>147</v>
      </c>
      <c r="M20" s="92" t="s">
        <v>157</v>
      </c>
      <c r="N20" s="92" t="s">
        <v>147</v>
      </c>
      <c r="O20" s="92" t="s">
        <v>168</v>
      </c>
      <c r="P20" s="73"/>
    </row>
    <row r="21" s="70" customFormat="1" ht="19" customHeight="1" spans="1:16">
      <c r="A21" s="85" t="s">
        <v>183</v>
      </c>
      <c r="B21" s="83">
        <f>D21-1</f>
        <v>20</v>
      </c>
      <c r="C21" s="83">
        <f t="shared" ref="C21:G21" si="12">B21</f>
        <v>20</v>
      </c>
      <c r="D21" s="83">
        <v>21</v>
      </c>
      <c r="E21" s="83">
        <f t="shared" si="12"/>
        <v>21</v>
      </c>
      <c r="F21" s="83">
        <f>D21+1.5</f>
        <v>22.5</v>
      </c>
      <c r="G21" s="83">
        <f t="shared" si="12"/>
        <v>22.5</v>
      </c>
      <c r="H21" s="81"/>
      <c r="I21" s="93"/>
      <c r="J21" s="92" t="s">
        <v>170</v>
      </c>
      <c r="K21" s="92" t="s">
        <v>214</v>
      </c>
      <c r="L21" s="92" t="s">
        <v>171</v>
      </c>
      <c r="M21" s="92" t="s">
        <v>213</v>
      </c>
      <c r="N21" s="92" t="s">
        <v>171</v>
      </c>
      <c r="O21" s="92" t="s">
        <v>171</v>
      </c>
      <c r="P21" s="94"/>
    </row>
    <row r="22" s="70" customFormat="1" ht="19" customHeight="1" spans="1:16">
      <c r="A22" s="85" t="s">
        <v>184</v>
      </c>
      <c r="B22" s="83">
        <f>D22-0.5</f>
        <v>23</v>
      </c>
      <c r="C22" s="83">
        <f t="shared" ref="C22:G22" si="13">B22</f>
        <v>23</v>
      </c>
      <c r="D22" s="83">
        <v>23.5</v>
      </c>
      <c r="E22" s="83">
        <f t="shared" si="13"/>
        <v>23.5</v>
      </c>
      <c r="F22" s="83">
        <f>D22+1</f>
        <v>24.5</v>
      </c>
      <c r="G22" s="83">
        <f t="shared" si="13"/>
        <v>24.5</v>
      </c>
      <c r="H22" s="81"/>
      <c r="I22" s="93"/>
      <c r="J22" s="73" t="s">
        <v>170</v>
      </c>
      <c r="K22" s="73" t="s">
        <v>171</v>
      </c>
      <c r="L22" s="73" t="s">
        <v>171</v>
      </c>
      <c r="M22" s="73" t="s">
        <v>171</v>
      </c>
      <c r="N22" s="73" t="s">
        <v>171</v>
      </c>
      <c r="O22" s="73" t="s">
        <v>171</v>
      </c>
      <c r="P22" s="94"/>
    </row>
    <row r="23" s="69" customFormat="1" ht="47" customHeight="1" spans="1:15">
      <c r="A23" s="86"/>
      <c r="B23" s="86"/>
      <c r="C23" s="86"/>
      <c r="D23" s="86"/>
      <c r="E23" s="86"/>
      <c r="F23" s="86"/>
      <c r="G23" s="86"/>
      <c r="H23" s="86"/>
      <c r="I23" s="86"/>
      <c r="J23" s="69" t="s">
        <v>185</v>
      </c>
      <c r="K23" s="95">
        <v>45466</v>
      </c>
      <c r="L23" s="69" t="s">
        <v>186</v>
      </c>
      <c r="M23" s="69" t="s">
        <v>126</v>
      </c>
      <c r="N23" s="69" t="s">
        <v>187</v>
      </c>
      <c r="O23" s="69" t="s">
        <v>129</v>
      </c>
    </row>
  </sheetData>
  <mergeCells count="8">
    <mergeCell ref="A1:P1"/>
    <mergeCell ref="B2:C2"/>
    <mergeCell ref="E2:H2"/>
    <mergeCell ref="K2:P2"/>
    <mergeCell ref="B3:H3"/>
    <mergeCell ref="J3:P3"/>
    <mergeCell ref="A3:A5"/>
    <mergeCell ref="I2:I22"/>
  </mergeCells>
  <pageMargins left="0.751388888888889" right="0.751388888888889" top="1" bottom="1" header="0.5" footer="0.5"/>
  <pageSetup paperSize="9" scale="70" fitToHeight="0" orientation="landscape" horizontalDpi="600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workbookViewId="0">
      <selection activeCell="I16" sqref="I16"/>
    </sheetView>
  </sheetViews>
  <sheetFormatPr defaultColWidth="8.1" defaultRowHeight="14.4"/>
  <cols>
    <col min="1" max="1" width="6.3" style="1" customWidth="1"/>
    <col min="2" max="2" width="11.025" style="1" customWidth="1"/>
    <col min="3" max="3" width="12.15" style="1" customWidth="1"/>
    <col min="4" max="4" width="11.475" style="1" customWidth="1"/>
    <col min="5" max="5" width="17.8916666666667" style="1" customWidth="1"/>
    <col min="6" max="6" width="10.2416666666667" style="1" customWidth="1"/>
    <col min="7" max="7" width="7.2" style="1" customWidth="1"/>
    <col min="8" max="8" width="10.575" style="1" customWidth="1"/>
    <col min="9" max="12" width="9" style="1" customWidth="1"/>
    <col min="13" max="14" width="8.325" style="1" customWidth="1"/>
    <col min="15" max="15" width="9.675" style="1" customWidth="1"/>
    <col min="16" max="16384" width="8.1" style="1"/>
  </cols>
  <sheetData>
    <row r="1" s="1" customFormat="1" ht="28.5" customHeight="1" spans="1:15">
      <c r="A1" s="5" t="s">
        <v>267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18" customHeight="1" spans="1:15">
      <c r="A2" s="6" t="s">
        <v>268</v>
      </c>
      <c r="B2" s="7" t="s">
        <v>269</v>
      </c>
      <c r="C2" s="7" t="s">
        <v>270</v>
      </c>
      <c r="D2" s="7" t="s">
        <v>271</v>
      </c>
      <c r="E2" s="7" t="s">
        <v>272</v>
      </c>
      <c r="F2" s="7" t="s">
        <v>273</v>
      </c>
      <c r="G2" s="7" t="s">
        <v>274</v>
      </c>
      <c r="H2" s="7" t="s">
        <v>275</v>
      </c>
      <c r="I2" s="6" t="s">
        <v>276</v>
      </c>
      <c r="J2" s="6" t="s">
        <v>277</v>
      </c>
      <c r="K2" s="6" t="s">
        <v>278</v>
      </c>
      <c r="L2" s="6" t="s">
        <v>279</v>
      </c>
      <c r="M2" s="6" t="s">
        <v>280</v>
      </c>
      <c r="N2" s="7" t="s">
        <v>281</v>
      </c>
      <c r="O2" s="7" t="s">
        <v>282</v>
      </c>
    </row>
    <row r="3" s="2" customFormat="1" ht="18" customHeight="1" spans="1:15">
      <c r="A3" s="6"/>
      <c r="B3" s="9"/>
      <c r="C3" s="9"/>
      <c r="D3" s="9"/>
      <c r="E3" s="9"/>
      <c r="F3" s="9"/>
      <c r="G3" s="9"/>
      <c r="H3" s="9"/>
      <c r="I3" s="6" t="s">
        <v>283</v>
      </c>
      <c r="J3" s="6" t="s">
        <v>283</v>
      </c>
      <c r="K3" s="6" t="s">
        <v>283</v>
      </c>
      <c r="L3" s="6" t="s">
        <v>283</v>
      </c>
      <c r="M3" s="6" t="s">
        <v>283</v>
      </c>
      <c r="N3" s="9"/>
      <c r="O3" s="9"/>
    </row>
    <row r="4" s="2" customFormat="1" ht="18" customHeight="1" spans="1:15">
      <c r="A4" s="6">
        <v>1</v>
      </c>
      <c r="B4" s="29" t="s">
        <v>284</v>
      </c>
      <c r="C4" s="30" t="s">
        <v>285</v>
      </c>
      <c r="D4" s="12" t="s">
        <v>286</v>
      </c>
      <c r="E4" s="13" t="s">
        <v>47</v>
      </c>
      <c r="F4" s="11" t="s">
        <v>287</v>
      </c>
      <c r="G4" s="68" t="s">
        <v>79</v>
      </c>
      <c r="H4" s="9"/>
      <c r="I4" s="6">
        <v>1</v>
      </c>
      <c r="J4" s="6"/>
      <c r="K4" s="6">
        <v>1</v>
      </c>
      <c r="L4" s="6"/>
      <c r="M4" s="6">
        <v>1</v>
      </c>
      <c r="N4" s="9">
        <f>SUM(I4:M4)</f>
        <v>3</v>
      </c>
      <c r="O4" s="9"/>
    </row>
    <row r="5" s="2" customFormat="1" ht="18" customHeight="1" spans="1:15">
      <c r="A5" s="6">
        <v>2</v>
      </c>
      <c r="B5" s="29" t="s">
        <v>288</v>
      </c>
      <c r="C5" s="30" t="s">
        <v>285</v>
      </c>
      <c r="D5" s="12" t="s">
        <v>289</v>
      </c>
      <c r="E5" s="13" t="s">
        <v>47</v>
      </c>
      <c r="F5" s="11" t="s">
        <v>287</v>
      </c>
      <c r="G5" s="68" t="s">
        <v>79</v>
      </c>
      <c r="H5" s="9"/>
      <c r="I5" s="6"/>
      <c r="J5" s="6">
        <v>1</v>
      </c>
      <c r="K5" s="6"/>
      <c r="L5" s="6">
        <v>1</v>
      </c>
      <c r="M5" s="6">
        <v>1</v>
      </c>
      <c r="N5" s="9">
        <f>SUM(I5:M5)</f>
        <v>3</v>
      </c>
      <c r="O5" s="9"/>
    </row>
    <row r="6" s="2" customFormat="1" ht="18" customHeight="1" spans="1:15">
      <c r="A6" s="6">
        <v>3</v>
      </c>
      <c r="B6" s="29" t="s">
        <v>290</v>
      </c>
      <c r="C6" s="30" t="s">
        <v>285</v>
      </c>
      <c r="D6" s="12" t="s">
        <v>291</v>
      </c>
      <c r="E6" s="13" t="s">
        <v>47</v>
      </c>
      <c r="F6" s="11" t="s">
        <v>287</v>
      </c>
      <c r="G6" s="68" t="s">
        <v>79</v>
      </c>
      <c r="H6" s="9"/>
      <c r="I6" s="6">
        <v>1</v>
      </c>
      <c r="J6" s="6">
        <v>1</v>
      </c>
      <c r="K6" s="6"/>
      <c r="L6" s="6">
        <v>1</v>
      </c>
      <c r="M6" s="6"/>
      <c r="N6" s="9">
        <f>SUM(I6:M6)</f>
        <v>3</v>
      </c>
      <c r="O6" s="9"/>
    </row>
    <row r="7" s="2" customFormat="1" ht="18" customHeight="1" spans="1:15">
      <c r="A7" s="6">
        <v>4</v>
      </c>
      <c r="B7" s="29" t="s">
        <v>292</v>
      </c>
      <c r="C7" s="30" t="s">
        <v>285</v>
      </c>
      <c r="D7" s="12" t="s">
        <v>293</v>
      </c>
      <c r="E7" s="13" t="s">
        <v>47</v>
      </c>
      <c r="F7" s="11" t="s">
        <v>287</v>
      </c>
      <c r="G7" s="68" t="s">
        <v>79</v>
      </c>
      <c r="H7" s="9"/>
      <c r="I7" s="6"/>
      <c r="J7" s="6">
        <v>2</v>
      </c>
      <c r="K7" s="6">
        <v>1</v>
      </c>
      <c r="L7" s="6"/>
      <c r="M7" s="6">
        <v>1</v>
      </c>
      <c r="N7" s="9">
        <f>SUM(I7:M7)</f>
        <v>4</v>
      </c>
      <c r="O7" s="9"/>
    </row>
    <row r="8" s="2" customFormat="1" ht="18" customHeight="1" spans="1:15">
      <c r="A8" s="6"/>
      <c r="B8" s="29"/>
      <c r="C8" s="30"/>
      <c r="D8" s="12"/>
      <c r="E8" s="13"/>
      <c r="F8" s="11"/>
      <c r="G8" s="68"/>
      <c r="H8" s="9"/>
      <c r="I8" s="6"/>
      <c r="J8" s="6"/>
      <c r="K8" s="6"/>
      <c r="L8" s="6"/>
      <c r="M8" s="6"/>
      <c r="N8" s="9"/>
      <c r="O8" s="9"/>
    </row>
    <row r="9" s="2" customFormat="1" ht="18" customHeight="1" spans="1:15">
      <c r="A9" s="6"/>
      <c r="B9" s="13"/>
      <c r="C9" s="30"/>
      <c r="D9" s="12"/>
      <c r="E9" s="13"/>
      <c r="F9" s="11"/>
      <c r="G9" s="68"/>
      <c r="H9" s="9"/>
      <c r="I9" s="6"/>
      <c r="J9" s="6"/>
      <c r="K9" s="6"/>
      <c r="L9" s="6"/>
      <c r="M9" s="6"/>
      <c r="N9" s="9"/>
      <c r="O9" s="9"/>
    </row>
    <row r="10" s="1" customFormat="1" ht="14.25" customHeight="1" spans="1:1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s="4" customFormat="1" ht="29.25" customHeight="1" spans="1:15">
      <c r="A11" s="18" t="s">
        <v>294</v>
      </c>
      <c r="B11" s="19"/>
      <c r="C11" s="19"/>
      <c r="D11" s="20"/>
      <c r="E11" s="21"/>
      <c r="F11" s="37"/>
      <c r="G11" s="37"/>
      <c r="H11" s="37"/>
      <c r="I11" s="32"/>
      <c r="J11" s="18" t="s">
        <v>295</v>
      </c>
      <c r="K11" s="19"/>
      <c r="L11" s="19"/>
      <c r="M11" s="20"/>
      <c r="N11" s="19"/>
      <c r="O11" s="27"/>
    </row>
    <row r="12" s="1" customFormat="1" ht="72.95" customHeight="1" spans="1:15">
      <c r="A12" s="22" t="s">
        <v>296</v>
      </c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</sheetData>
  <mergeCells count="15">
    <mergeCell ref="A1:O1"/>
    <mergeCell ref="A11:D11"/>
    <mergeCell ref="E11:I11"/>
    <mergeCell ref="J11:M11"/>
    <mergeCell ref="A12:O12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WPS_1690256009</cp:lastModifiedBy>
  <dcterms:created xsi:type="dcterms:W3CDTF">2020-03-11T01:34:00Z</dcterms:created>
  <dcterms:modified xsi:type="dcterms:W3CDTF">2025-06-23T04:11:57Z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9A76448B09AA4BF58667FC667EC195F4</vt:lpwstr>
  </property>
</Properties>
</file>