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3" firstSheet="1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<sst xmlns="http://schemas.openxmlformats.org/spreadsheetml/2006/main" count="921" uniqueCount="393">
  <si>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</si>
  <si>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</si>
  <si>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</si>
  <si>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</si>
  <si>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</si>
  <si>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</si>
  <si>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</si>
  <si>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</si>
  <si>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</si>
  <si>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</si>
  <si>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</si>
  <si>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</si>
  <si>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</si>
  <si>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</si>
  <si>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</si>
  <si>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</si>
  <si>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</si>
  <si>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</si>
  <si>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</si>
  <si>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</si>
  <si>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</si>
  <si>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</si>
  <si>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</si>
  <si>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</si>
  <si>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</si>
  <si>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</si>
  <si>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</si>
  <si>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</si>
  <si>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</si>
  <si>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</si>
  <si>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</si>
  <si>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</si>
  <si>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</si>
  <si>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</si>
  <si>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</si>
  <si>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</si>
  <si>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</si>
  <si>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</si>
  <si>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</si>
  <si>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</si>
  <si>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</si>
  <si>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</si>
  <si>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</si>
  <si>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</si>
  <si>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</si>
  <si>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</si>
  <si>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</si>
  <si>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</si>
  <si>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</si>
  <si>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</si>
  <si>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</si>
  <si>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</si>
  <si>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</si>
  <si>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</si>
  <si>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</si>
  <si>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</si>
  <si>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</si>
  <si>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</si>
  <si>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</si>
  <si>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</si>
  <si>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</si>
  <si>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</si>
  <si>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QACCAN94729</t>
  </si>
  <si>
    <t>合同交期</t>
  </si>
  <si>
    <t>产前确认样</t>
  </si>
  <si>
    <t>有</t>
  </si>
  <si>
    <t>无</t>
  </si>
  <si>
    <t>品名</t>
  </si>
  <si>
    <t>儿童抓绒外套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</si>
  <si>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</si>
  <si>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</si>
  <si>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</si>
  <si>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</si>
  <si>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</si>
  <si>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</si>
  <si>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</si>
  <si>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</si>
  <si>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</si>
  <si>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</si>
  <si>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</si>
  <si>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</si>
  <si>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</si>
  <si>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</si>
  <si>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</si>
  <si>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</si>
  <si>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</si>
  <si>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</si>
  <si>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</si>
  <si>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</si>
  <si>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</si>
  <si>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</si>
  <si>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</si>
  <si>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</si>
  <si>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</si>
  <si>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</si>
  <si>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</si>
  <si>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</si>
  <si>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</si>
  <si>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</si>
  <si>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</si>
  <si>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</si>
  <si>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</si>
  <si>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</si>
  <si>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</si>
  <si>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</si>
  <si>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</si>
  <si>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</si>
  <si>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</si>
  <si>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</si>
  <si>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</si>
  <si>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</si>
  <si>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青野绿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</si>
  <si>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</si>
  <si>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</si>
  <si>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</si>
  <si>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</si>
  <si>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</si>
  <si>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</si>
  <si>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1、后领捆落坑</t>
  </si>
  <si>
    <t>2.前幅冚哈线两边有高低</t>
  </si>
  <si>
    <t>3.冚袖口有大小，弯曲不顺直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</si>
  <si>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</si>
  <si>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</si>
  <si>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</si>
  <si>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</si>
  <si>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</si>
  <si>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</si>
  <si>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</si>
  <si>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</si>
  <si>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</si>
  <si>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</si>
  <si>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</si>
  <si>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</si>
  <si>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</si>
  <si>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</si>
  <si>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</si>
  <si>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</si>
  <si>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</si>
  <si>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</si>
  <si>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</si>
  <si>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</si>
  <si>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</si>
  <si>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</si>
  <si>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</si>
  <si>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</si>
  <si>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</si>
  <si>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</si>
  <si>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</si>
  <si>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</si>
  <si>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</si>
  <si>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</t>
  </si>
  <si>
    <t>前中长</t>
  </si>
  <si>
    <t>胸围</t>
  </si>
  <si>
    <t>摆围</t>
  </si>
  <si>
    <t>±0.5</t>
  </si>
  <si>
    <t>+1</t>
  </si>
  <si>
    <t>+2</t>
  </si>
  <si>
    <t>上领围</t>
  </si>
  <si>
    <t>下领围</t>
  </si>
  <si>
    <t>±0.3</t>
  </si>
  <si>
    <t>肩宽</t>
  </si>
  <si>
    <t>-1</t>
  </si>
  <si>
    <t>肩点袖长</t>
  </si>
  <si>
    <t>-0.4</t>
  </si>
  <si>
    <t>-0.7</t>
  </si>
  <si>
    <t>袖肥/2</t>
  </si>
  <si>
    <t>-0.3</t>
  </si>
  <si>
    <r>
      <rPr>
        <sz val="12"/>
        <rFont val="微软雅黑"/>
        <charset val="134"/>
      </rPr>
      <t>袖口围</t>
    </r>
    <r>
      <rPr>
        <sz val="12"/>
        <rFont val="仿宋_GB2312"/>
        <charset val="0"/>
      </rPr>
      <t>/2</t>
    </r>
  </si>
  <si>
    <t>+0.5</t>
  </si>
  <si>
    <t>-0.5</t>
  </si>
  <si>
    <t>插手袋长</t>
  </si>
  <si>
    <t>大货首件</t>
  </si>
  <si>
    <t>前领高</t>
  </si>
  <si>
    <t>后领高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</si>
  <si>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</si>
  <si>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</si>
  <si>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</si>
  <si>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</si>
  <si>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</si>
  <si>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</si>
  <si>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</si>
  <si>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</si>
  <si>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</si>
  <si>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</si>
  <si>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</si>
  <si>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</si>
  <si>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</si>
  <si>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</si>
  <si>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</si>
  <si>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</si>
  <si>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</si>
  <si>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</si>
  <si>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</si>
  <si>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</si>
  <si>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</si>
  <si>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</si>
  <si>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</si>
  <si>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</si>
  <si>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</si>
  <si>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</si>
  <si>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</si>
  <si>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</si>
  <si>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</si>
  <si>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</si>
  <si>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</si>
  <si>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</si>
  <si>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</si>
  <si>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</si>
  <si>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</si>
  <si>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</si>
  <si>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</si>
  <si>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</si>
  <si>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</si>
  <si>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</si>
  <si>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</si>
  <si>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</si>
  <si>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</si>
  <si>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</si>
  <si>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</si>
  <si>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</si>
  <si>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</si>
  <si>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</si>
  <si>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</si>
  <si>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</si>
  <si>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</si>
  <si>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</si>
  <si>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</si>
  <si>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</si>
  <si>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</si>
  <si>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</si>
  <si>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</si>
  <si>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</si>
  <si>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</si>
  <si>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</si>
  <si>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</si>
  <si>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</si>
  <si>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</si>
  <si>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</si>
  <si>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</si>
  <si>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</si>
  <si>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</si>
  <si>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1、上帽容皱，帽檐边反光</t>
  </si>
  <si>
    <t>2、前袋高低，袋底皱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</si>
  <si>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</si>
  <si>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</si>
  <si>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</si>
  <si>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</si>
  <si>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</si>
  <si>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</si>
  <si>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</si>
  <si>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走货470件，抽查50件，发现2件不良品，已按照以上提出的问题点改正，可以出货</t>
  </si>
  <si>
    <t>服装QC部门</t>
  </si>
  <si>
    <t>检验人</t>
  </si>
  <si>
    <t>120/56</t>
  </si>
  <si>
    <t>130/59</t>
  </si>
  <si>
    <t>140/55</t>
  </si>
  <si>
    <t>150/61</t>
  </si>
  <si>
    <t>160/67</t>
  </si>
  <si>
    <t>165/70</t>
  </si>
  <si>
    <t>深花灰</t>
  </si>
  <si>
    <t>-0.5 -0.8 -0.5</t>
  </si>
  <si>
    <t>-1.3  -1 -1.3</t>
  </si>
  <si>
    <t>-0.5 -0.5 -1</t>
  </si>
  <si>
    <t>-1 -1.3 -1</t>
  </si>
  <si>
    <t>-1 -1.2 -0.5</t>
  </si>
  <si>
    <t>-1.2 -2 -1</t>
  </si>
  <si>
    <t>+0 +0 +0</t>
  </si>
  <si>
    <t>+0.5 +0 +0</t>
  </si>
  <si>
    <t>+0 +0 +0.5</t>
  </si>
  <si>
    <t>+0 -0.6 +0</t>
  </si>
  <si>
    <t>-0.5 +0 +0</t>
  </si>
  <si>
    <t>+1 +0.5 +0</t>
  </si>
  <si>
    <t>-2 -1 -1</t>
  </si>
  <si>
    <t>-1 -1 +0</t>
  </si>
  <si>
    <t>+0 +0.5 +0</t>
  </si>
  <si>
    <t>+0.3 +0.5 +0</t>
  </si>
  <si>
    <t>+0.6 +0 +0</t>
  </si>
  <si>
    <t>-1 -1 -0.5</t>
  </si>
  <si>
    <t>+0 -1 +0</t>
  </si>
  <si>
    <t>+0.5 +0.5 +0</t>
  </si>
  <si>
    <t>+0.6 +0.5 +0</t>
  </si>
  <si>
    <t>-0.5 -0.3  +0</t>
  </si>
  <si>
    <t>+0.5 +0.3 +0</t>
  </si>
  <si>
    <t>-0.3 -0.5 -0.5</t>
  </si>
  <si>
    <t>-0.5 +0 -0.3</t>
  </si>
  <si>
    <t>-0.3  -0.5 +0</t>
  </si>
  <si>
    <t>+0 +0 -0.3</t>
  </si>
  <si>
    <t>-0.2 -0.2 -0.3</t>
  </si>
  <si>
    <t>+0 -0.3 -0</t>
  </si>
  <si>
    <t>+0 +0 -0.2</t>
  </si>
  <si>
    <t>-0.3 +0 -0.2</t>
  </si>
  <si>
    <t>+0 +0-0.2</t>
  </si>
  <si>
    <t>+0.2 +0 +0</t>
  </si>
  <si>
    <t>+0.2 +0.2 -0.5</t>
  </si>
  <si>
    <t>+0.5 +0.3 +0.5</t>
  </si>
  <si>
    <t>+0 +0.2 -0.2</t>
  </si>
  <si>
    <t>-0.2 -0.5 -0.5</t>
  </si>
  <si>
    <t>+0 -0.3 +0</t>
  </si>
  <si>
    <t>+0.3 +0 +0</t>
  </si>
  <si>
    <t>+0 -0.2 -0.3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</si>
  <si>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</si>
  <si>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</si>
  <si>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</si>
  <si>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</si>
  <si>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</si>
  <si>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</si>
  <si>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</si>
  <si>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</si>
  <si>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</si>
  <si>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</si>
  <si>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</si>
  <si>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</si>
  <si>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</si>
  <si>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</si>
  <si>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</si>
  <si>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</si>
  <si>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50320402#</t>
  </si>
  <si>
    <t>复合小颗粒绒</t>
  </si>
  <si>
    <t>20SS本白</t>
  </si>
  <si>
    <t>隆盛</t>
  </si>
  <si>
    <t>25FW青野绿</t>
  </si>
  <si>
    <t>50320401#</t>
  </si>
  <si>
    <t>25FW摩卡棕</t>
  </si>
  <si>
    <t>制表时间：2025/5/15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</si>
  <si>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</si>
  <si>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</si>
  <si>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</si>
  <si>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</si>
  <si>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</si>
  <si>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</si>
  <si>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</si>
  <si>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</si>
  <si>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</si>
  <si>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</si>
  <si>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</si>
  <si>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</si>
  <si>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</si>
  <si>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</si>
  <si>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</si>
  <si>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</si>
  <si>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</si>
  <si>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</si>
  <si>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</si>
  <si>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</si>
  <si>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</si>
  <si>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</si>
  <si>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</si>
  <si>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</si>
  <si>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</si>
  <si>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 xml:space="preserve">#树脂开尾，YBZ218006拉头，含注塑上下止 </t>
  </si>
  <si>
    <t>WX</t>
  </si>
  <si>
    <t>无互染</t>
  </si>
  <si>
    <t>物料6</t>
  </si>
  <si>
    <t>物料7</t>
  </si>
  <si>
    <t>物料8</t>
  </si>
  <si>
    <t>物料9</t>
  </si>
  <si>
    <t>物料10</t>
  </si>
  <si>
    <t>TOREAD山林圆形绣标（直径4.8CM）</t>
  </si>
  <si>
    <t>冠荣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</si>
  <si>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</si>
  <si>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</si>
  <si>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</si>
  <si>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</si>
  <si>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</si>
  <si>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</si>
  <si>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</si>
  <si>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</si>
  <si>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</si>
  <si>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</si>
  <si>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</si>
  <si>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</si>
  <si>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</si>
  <si>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</si>
  <si>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</si>
  <si>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</si>
  <si>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</si>
  <si>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左前章仔</t>
  </si>
  <si>
    <t>章仔</t>
  </si>
  <si>
    <t>无脱落开裂</t>
  </si>
  <si>
    <t>制表时间：2024/6/5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</si>
  <si>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</si>
  <si>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</si>
  <si>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</si>
  <si>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</si>
  <si>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</si>
  <si>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</si>
  <si>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弹力织带（0.8CM）</t>
  </si>
  <si>
    <t>本白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</si>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</sst>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仿宋_GB2312"/>
      <charset val="0"/>
    </font>
    <font>
      <sz val="10"/>
      <name val="宋体"/>
      <charset val="134"/>
      <scheme val="major"/>
    </font>
    <font>
      <sz val="12"/>
      <name val="微软雅黑"/>
      <charset val="134"/>
    </font>
    <font>
      <sz val="10"/>
      <name val="微软雅黑"/>
      <charset val="134"/>
    </font>
    <font>
      <sz val="12"/>
      <name val="等线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8" borderId="8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9" borderId="87" applyNumberFormat="0" applyAlignment="0" applyProtection="0">
      <alignment vertical="center"/>
    </xf>
    <xf numFmtId="0" fontId="64" fillId="10" borderId="88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1" borderId="89" applyNumberFormat="0" applyAlignment="0" applyProtection="0">
      <alignment vertical="center"/>
    </xf>
    <xf numFmtId="0" fontId="67" fillId="0" borderId="90" applyNumberFormat="0" applyFill="0" applyAlignment="0" applyProtection="0">
      <alignment vertical="center"/>
    </xf>
    <xf numFmtId="0" fontId="68" fillId="0" borderId="91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74" fillId="0" borderId="0"/>
    <xf numFmtId="0" fontId="16" fillId="0" borderId="0">
      <alignment vertical="center"/>
    </xf>
    <xf numFmtId="0" fontId="13" fillId="0" borderId="0">
      <alignment vertical="center"/>
    </xf>
    <xf numFmtId="0" fontId="16" fillId="0" borderId="0"/>
  </cellStyleXfs>
  <cellXfs count="4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left" vertical="center"/>
    </xf>
    <xf numFmtId="0" fontId="18" fillId="0" borderId="11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vertical="center"/>
    </xf>
    <xf numFmtId="0" fontId="20" fillId="0" borderId="13" xfId="52" applyFont="1" applyFill="1" applyBorder="1" applyAlignment="1">
      <alignment horizontal="center" vertical="center"/>
    </xf>
    <xf numFmtId="0" fontId="21" fillId="0" borderId="14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/>
    </xf>
    <xf numFmtId="0" fontId="27" fillId="0" borderId="2" xfId="49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3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3" fillId="0" borderId="0" xfId="53" applyFont="1" applyFill="1" applyAlignment="1"/>
    <xf numFmtId="0" fontId="15" fillId="0" borderId="2" xfId="53" applyFont="1" applyFill="1" applyBorder="1" applyAlignment="1">
      <alignment horizontal="center"/>
    </xf>
    <xf numFmtId="0" fontId="18" fillId="0" borderId="2" xfId="52" applyFont="1" applyFill="1" applyBorder="1" applyAlignment="1">
      <alignment horizontal="left" vertical="center"/>
    </xf>
    <xf numFmtId="0" fontId="15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49" fontId="35" fillId="0" borderId="2" xfId="54" applyNumberFormat="1" applyFont="1" applyFill="1" applyBorder="1" applyAlignment="1">
      <alignment horizontal="center" vertical="center"/>
    </xf>
    <xf numFmtId="49" fontId="15" fillId="0" borderId="2" xfId="53" applyNumberFormat="1" applyFont="1" applyFill="1" applyBorder="1" applyAlignment="1">
      <alignment horizont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7" fillId="0" borderId="17" xfId="52" applyFont="1" applyBorder="1" applyAlignment="1">
      <alignment horizontal="center" vertical="top"/>
    </xf>
    <xf numFmtId="0" fontId="38" fillId="0" borderId="18" xfId="52" applyFont="1" applyFill="1" applyBorder="1" applyAlignment="1">
      <alignment horizontal="left" vertical="center"/>
    </xf>
    <xf numFmtId="0" fontId="19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vertical="center"/>
    </xf>
    <xf numFmtId="0" fontId="38" fillId="0" borderId="19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vertical="center"/>
    </xf>
    <xf numFmtId="58" fontId="23" fillId="0" borderId="20" xfId="52" applyNumberFormat="1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19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38" fillId="0" borderId="25" xfId="52" applyFont="1" applyFill="1" applyBorder="1" applyAlignment="1">
      <alignment vertical="center"/>
    </xf>
    <xf numFmtId="0" fontId="38" fillId="0" borderId="26" xfId="52" applyFont="1" applyFill="1" applyBorder="1" applyAlignment="1">
      <alignment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36" fillId="0" borderId="29" xfId="52" applyFont="1" applyFill="1" applyBorder="1" applyAlignment="1">
      <alignment horizontal="left" vertical="center"/>
    </xf>
    <xf numFmtId="0" fontId="36" fillId="0" borderId="2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 wrapText="1"/>
    </xf>
    <xf numFmtId="0" fontId="23" fillId="0" borderId="20" xfId="52" applyFont="1" applyFill="1" applyBorder="1" applyAlignment="1">
      <alignment horizontal="left" vertical="center" wrapText="1"/>
    </xf>
    <xf numFmtId="0" fontId="38" fillId="0" borderId="23" xfId="52" applyFont="1" applyFill="1" applyBorder="1" applyAlignment="1">
      <alignment horizontal="left" vertical="center"/>
    </xf>
    <xf numFmtId="0" fontId="16" fillId="0" borderId="24" xfId="52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center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right" vertical="center"/>
    </xf>
    <xf numFmtId="0" fontId="23" fillId="0" borderId="28" xfId="52" applyFont="1" applyFill="1" applyBorder="1" applyAlignment="1">
      <alignment horizontal="right" vertical="center"/>
    </xf>
    <xf numFmtId="0" fontId="36" fillId="0" borderId="18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58" fontId="23" fillId="0" borderId="24" xfId="52" applyNumberFormat="1" applyFont="1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23" fillId="0" borderId="19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5" xfId="52" applyFont="1" applyFill="1" applyBorder="1" applyAlignment="1">
      <alignment vertical="center"/>
    </xf>
    <xf numFmtId="0" fontId="23" fillId="0" borderId="36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 wrapText="1"/>
    </xf>
    <xf numFmtId="0" fontId="16" fillId="0" borderId="34" xfId="52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 wrapText="1"/>
    </xf>
    <xf numFmtId="0" fontId="16" fillId="0" borderId="36" xfId="52" applyFont="1" applyFill="1" applyBorder="1" applyAlignment="1">
      <alignment horizontal="center" vertical="center"/>
    </xf>
    <xf numFmtId="0" fontId="12" fillId="0" borderId="3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right" vertical="center"/>
    </xf>
    <xf numFmtId="0" fontId="23" fillId="0" borderId="37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18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9" fillId="0" borderId="2" xfId="52" applyNumberFormat="1" applyFont="1" applyFill="1" applyBorder="1" applyAlignment="1">
      <alignment horizontal="left" vertical="center"/>
    </xf>
    <xf numFmtId="0" fontId="39" fillId="0" borderId="2" xfId="52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0" fontId="33" fillId="0" borderId="2" xfId="0" applyNumberFormat="1" applyFont="1" applyFill="1" applyBorder="1" applyAlignment="1">
      <alignment shrinkToFit="1"/>
    </xf>
    <xf numFmtId="0" fontId="29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3" fillId="0" borderId="2" xfId="54" applyNumberFormat="1" applyFont="1" applyFill="1" applyBorder="1" applyAlignment="1">
      <alignment horizontal="center" vertical="center"/>
    </xf>
    <xf numFmtId="0" fontId="15" fillId="0" borderId="2" xfId="53" applyFont="1" applyFill="1" applyBorder="1" applyAlignment="1"/>
    <xf numFmtId="14" fontId="22" fillId="0" borderId="0" xfId="53" applyNumberFormat="1" applyFont="1" applyFill="1" applyAlignment="1"/>
    <xf numFmtId="58" fontId="35" fillId="0" borderId="0" xfId="53" applyNumberFormat="1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12" fillId="0" borderId="38" xfId="52" applyFont="1" applyBorder="1" applyAlignment="1">
      <alignment horizontal="left" vertical="center"/>
    </xf>
    <xf numFmtId="0" fontId="19" fillId="0" borderId="39" xfId="52" applyFont="1" applyBorder="1" applyAlignment="1">
      <alignment horizontal="center" vertical="center"/>
    </xf>
    <xf numFmtId="0" fontId="12" fillId="0" borderId="39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36" fillId="0" borderId="18" xfId="52" applyFont="1" applyBorder="1" applyAlignment="1">
      <alignment horizontal="center" vertical="center"/>
    </xf>
    <xf numFmtId="0" fontId="36" fillId="0" borderId="19" xfId="52" applyFont="1" applyBorder="1" applyAlignment="1">
      <alignment horizontal="center" vertical="center"/>
    </xf>
    <xf numFmtId="0" fontId="36" fillId="0" borderId="33" xfId="52" applyFont="1" applyBorder="1" applyAlignment="1">
      <alignment horizontal="center" vertical="center"/>
    </xf>
    <xf numFmtId="0" fontId="12" fillId="0" borderId="18" xfId="52" applyFont="1" applyBorder="1" applyAlignment="1">
      <alignment horizontal="center" vertical="center"/>
    </xf>
    <xf numFmtId="0" fontId="12" fillId="0" borderId="19" xfId="52" applyFont="1" applyBorder="1" applyAlignment="1">
      <alignment horizontal="center" vertical="center"/>
    </xf>
    <xf numFmtId="0" fontId="12" fillId="0" borderId="33" xfId="52" applyFont="1" applyBorder="1" applyAlignment="1">
      <alignment horizontal="center" vertical="center"/>
    </xf>
    <xf numFmtId="0" fontId="36" fillId="0" borderId="22" xfId="52" applyFont="1" applyBorder="1" applyAlignment="1">
      <alignment horizontal="left" vertical="center"/>
    </xf>
    <xf numFmtId="0" fontId="36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6" fillId="0" borderId="22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6" fillId="0" borderId="20" xfId="52" applyFont="1" applyBorder="1" applyAlignment="1">
      <alignment vertical="center"/>
    </xf>
    <xf numFmtId="0" fontId="19" fillId="0" borderId="40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44" fillId="0" borderId="23" xfId="52" applyFont="1" applyBorder="1" applyAlignment="1">
      <alignment vertical="center"/>
    </xf>
    <xf numFmtId="0" fontId="19" fillId="0" borderId="42" xfId="52" applyFont="1" applyBorder="1" applyAlignment="1">
      <alignment horizontal="center" vertical="center"/>
    </xf>
    <xf numFmtId="0" fontId="19" fillId="0" borderId="37" xfId="52" applyFont="1" applyBorder="1" applyAlignment="1">
      <alignment horizontal="center" vertical="center"/>
    </xf>
    <xf numFmtId="0" fontId="36" fillId="0" borderId="23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14" fontId="19" fillId="0" borderId="24" xfId="52" applyNumberFormat="1" applyFont="1" applyBorder="1" applyAlignment="1">
      <alignment horizontal="center" vertical="center"/>
    </xf>
    <xf numFmtId="14" fontId="19" fillId="0" borderId="34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6" fillId="0" borderId="18" xfId="52" applyFont="1" applyBorder="1" applyAlignment="1">
      <alignment vertical="center"/>
    </xf>
    <xf numFmtId="0" fontId="16" fillId="0" borderId="19" xfId="52" applyFont="1" applyBorder="1" applyAlignment="1">
      <alignment horizontal="left" vertical="center"/>
    </xf>
    <xf numFmtId="0" fontId="19" fillId="0" borderId="19" xfId="52" applyFont="1" applyBorder="1" applyAlignment="1">
      <alignment horizontal="left" vertical="center"/>
    </xf>
    <xf numFmtId="0" fontId="16" fillId="0" borderId="19" xfId="52" applyFont="1" applyBorder="1" applyAlignment="1">
      <alignment vertical="center"/>
    </xf>
    <xf numFmtId="0" fontId="36" fillId="0" borderId="19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 wrapText="1"/>
    </xf>
    <xf numFmtId="0" fontId="23" fillId="0" borderId="26" xfId="52" applyFont="1" applyBorder="1" applyAlignment="1">
      <alignment horizontal="left" vertical="center" wrapText="1"/>
    </xf>
    <xf numFmtId="0" fontId="23" fillId="0" borderId="43" xfId="52" applyFont="1" applyBorder="1" applyAlignment="1">
      <alignment horizontal="left" vertical="center" wrapText="1"/>
    </xf>
    <xf numFmtId="0" fontId="23" fillId="0" borderId="2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3" fillId="0" borderId="32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19" fillId="0" borderId="24" xfId="52" applyFont="1" applyBorder="1" applyAlignment="1">
      <alignment horizontal="left" vertical="center"/>
    </xf>
    <xf numFmtId="0" fontId="23" fillId="0" borderId="18" xfId="52" applyFont="1" applyBorder="1" applyAlignment="1">
      <alignment horizontal="left" vertical="center" wrapText="1"/>
    </xf>
    <xf numFmtId="0" fontId="23" fillId="0" borderId="19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36" fillId="0" borderId="23" xfId="52" applyFont="1" applyBorder="1" applyAlignment="1">
      <alignment horizontal="center" vertical="center"/>
    </xf>
    <xf numFmtId="0" fontId="36" fillId="0" borderId="24" xfId="52" applyFont="1" applyBorder="1" applyAlignment="1">
      <alignment horizontal="center" vertical="center"/>
    </xf>
    <xf numFmtId="0" fontId="36" fillId="0" borderId="22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6" fillId="0" borderId="44" xfId="52" applyFont="1" applyFill="1" applyBorder="1" applyAlignment="1">
      <alignment horizontal="left" vertical="center"/>
    </xf>
    <xf numFmtId="0" fontId="36" fillId="0" borderId="45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19" fillId="0" borderId="47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36" fillId="0" borderId="29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12" fillId="0" borderId="48" xfId="52" applyFont="1" applyBorder="1" applyAlignment="1">
      <alignment vertical="center"/>
    </xf>
    <xf numFmtId="0" fontId="19" fillId="0" borderId="49" xfId="52" applyFont="1" applyBorder="1" applyAlignment="1">
      <alignment horizontal="center" vertical="center"/>
    </xf>
    <xf numFmtId="0" fontId="12" fillId="0" borderId="49" xfId="52" applyFont="1" applyBorder="1" applyAlignment="1">
      <alignment vertical="center"/>
    </xf>
    <xf numFmtId="58" fontId="16" fillId="0" borderId="49" xfId="52" applyNumberFormat="1" applyFont="1" applyBorder="1" applyAlignment="1">
      <alignment vertical="center"/>
    </xf>
    <xf numFmtId="0" fontId="12" fillId="0" borderId="49" xfId="52" applyFont="1" applyBorder="1" applyAlignment="1">
      <alignment horizontal="center" vertical="center"/>
    </xf>
    <xf numFmtId="0" fontId="12" fillId="0" borderId="50" xfId="52" applyFont="1" applyFill="1" applyBorder="1" applyAlignment="1">
      <alignment horizontal="left" vertical="center"/>
    </xf>
    <xf numFmtId="0" fontId="12" fillId="0" borderId="49" xfId="52" applyFont="1" applyFill="1" applyBorder="1" applyAlignment="1">
      <alignment horizontal="left" vertical="center"/>
    </xf>
    <xf numFmtId="0" fontId="12" fillId="0" borderId="51" xfId="52" applyFont="1" applyFill="1" applyBorder="1" applyAlignment="1">
      <alignment horizontal="center" vertical="center"/>
    </xf>
    <xf numFmtId="0" fontId="12" fillId="0" borderId="52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center" vertical="center"/>
    </xf>
    <xf numFmtId="0" fontId="16" fillId="0" borderId="39" xfId="52" applyFont="1" applyBorder="1" applyAlignment="1">
      <alignment horizontal="center" vertical="center"/>
    </xf>
    <xf numFmtId="0" fontId="16" fillId="0" borderId="53" xfId="52" applyFont="1" applyBorder="1" applyAlignment="1">
      <alignment horizontal="center" vertical="center"/>
    </xf>
    <xf numFmtId="0" fontId="19" fillId="0" borderId="34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38" fillId="0" borderId="19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38" fillId="0" borderId="36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6" fillId="0" borderId="34" xfId="52" applyFont="1" applyBorder="1" applyAlignment="1">
      <alignment horizontal="center" vertical="center"/>
    </xf>
    <xf numFmtId="0" fontId="38" fillId="0" borderId="21" xfId="52" applyFont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19" fillId="0" borderId="54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36" fillId="0" borderId="36" xfId="52" applyFont="1" applyBorder="1" applyAlignment="1">
      <alignment horizontal="left" vertical="center"/>
    </xf>
    <xf numFmtId="0" fontId="19" fillId="0" borderId="55" xfId="52" applyFont="1" applyBorder="1" applyAlignment="1">
      <alignment horizontal="center" vertical="center"/>
    </xf>
    <xf numFmtId="0" fontId="12" fillId="0" borderId="56" xfId="52" applyFont="1" applyFill="1" applyBorder="1" applyAlignment="1">
      <alignment horizontal="left" vertical="center"/>
    </xf>
    <xf numFmtId="0" fontId="12" fillId="0" borderId="57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5" fillId="0" borderId="13" xfId="53" applyFont="1" applyFill="1" applyBorder="1" applyAlignment="1">
      <alignment horizontal="center"/>
    </xf>
    <xf numFmtId="0" fontId="18" fillId="0" borderId="13" xfId="52" applyFont="1" applyFill="1" applyBorder="1" applyAlignment="1">
      <alignment horizontal="left" vertical="center"/>
    </xf>
    <xf numFmtId="0" fontId="15" fillId="0" borderId="13" xfId="52" applyFont="1" applyFill="1" applyBorder="1" applyAlignment="1">
      <alignment horizontal="center" vertical="center"/>
    </xf>
    <xf numFmtId="0" fontId="15" fillId="0" borderId="58" xfId="52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0" fontId="22" fillId="0" borderId="60" xfId="53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179" fontId="25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35" fillId="0" borderId="20" xfId="54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0" fontId="15" fillId="0" borderId="20" xfId="53" applyFont="1" applyFill="1" applyBorder="1" applyAlignment="1"/>
    <xf numFmtId="0" fontId="25" fillId="0" borderId="63" xfId="0" applyNumberFormat="1" applyFont="1" applyFill="1" applyBorder="1" applyAlignment="1">
      <alignment horizontal="center" vertical="center"/>
    </xf>
    <xf numFmtId="49" fontId="35" fillId="0" borderId="63" xfId="54" applyNumberFormat="1" applyFont="1" applyFill="1" applyBorder="1" applyAlignment="1">
      <alignment horizontal="center" vertical="center"/>
    </xf>
    <xf numFmtId="0" fontId="15" fillId="0" borderId="64" xfId="53" applyFont="1" applyFill="1" applyBorder="1" applyAlignment="1">
      <alignment horizontal="center"/>
    </xf>
    <xf numFmtId="49" fontId="15" fillId="0" borderId="65" xfId="53" applyNumberFormat="1" applyFont="1" applyFill="1" applyBorder="1" applyAlignment="1">
      <alignment horizontal="center"/>
    </xf>
    <xf numFmtId="49" fontId="35" fillId="0" borderId="65" xfId="54" applyNumberFormat="1" applyFont="1" applyFill="1" applyBorder="1" applyAlignment="1">
      <alignment horizontal="center" vertical="center"/>
    </xf>
    <xf numFmtId="49" fontId="35" fillId="0" borderId="66" xfId="54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5" fillId="0" borderId="17" xfId="52" applyFont="1" applyBorder="1" applyAlignment="1">
      <alignment horizontal="center" vertical="top"/>
    </xf>
    <xf numFmtId="0" fontId="36" fillId="0" borderId="67" xfId="52" applyFont="1" applyBorder="1" applyAlignment="1">
      <alignment horizontal="left" vertical="center"/>
    </xf>
    <xf numFmtId="0" fontId="36" fillId="0" borderId="17" xfId="52" applyFont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12" fillId="0" borderId="50" xfId="52" applyFont="1" applyBorder="1" applyAlignment="1">
      <alignment horizontal="left" vertical="center"/>
    </xf>
    <xf numFmtId="0" fontId="12" fillId="0" borderId="49" xfId="52" applyFont="1" applyBorder="1" applyAlignment="1">
      <alignment horizontal="left" vertical="center"/>
    </xf>
    <xf numFmtId="0" fontId="36" fillId="0" borderId="51" xfId="52" applyFont="1" applyBorder="1" applyAlignment="1">
      <alignment vertical="center"/>
    </xf>
    <xf numFmtId="0" fontId="16" fillId="0" borderId="52" xfId="52" applyFont="1" applyBorder="1" applyAlignment="1">
      <alignment horizontal="left" vertical="center"/>
    </xf>
    <xf numFmtId="0" fontId="19" fillId="0" borderId="52" xfId="52" applyFont="1" applyBorder="1" applyAlignment="1">
      <alignment horizontal="left" vertical="center"/>
    </xf>
    <xf numFmtId="0" fontId="16" fillId="0" borderId="52" xfId="52" applyFont="1" applyBorder="1" applyAlignment="1">
      <alignment vertical="center"/>
    </xf>
    <xf numFmtId="0" fontId="36" fillId="0" borderId="52" xfId="52" applyFont="1" applyBorder="1" applyAlignment="1">
      <alignment vertical="center"/>
    </xf>
    <xf numFmtId="0" fontId="36" fillId="0" borderId="51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36" fillId="0" borderId="52" xfId="52" applyFont="1" applyBorder="1" applyAlignment="1">
      <alignment horizontal="center" vertical="center"/>
    </xf>
    <xf numFmtId="0" fontId="16" fillId="0" borderId="52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6" fillId="0" borderId="44" xfId="52" applyFont="1" applyBorder="1" applyAlignment="1">
      <alignment horizontal="left" vertical="center" wrapText="1"/>
    </xf>
    <xf numFmtId="0" fontId="36" fillId="0" borderId="45" xfId="52" applyFont="1" applyBorder="1" applyAlignment="1">
      <alignment horizontal="left" vertical="center" wrapText="1"/>
    </xf>
    <xf numFmtId="0" fontId="36" fillId="0" borderId="68" xfId="52" applyFont="1" applyBorder="1" applyAlignment="1">
      <alignment horizontal="left" vertical="center"/>
    </xf>
    <xf numFmtId="0" fontId="36" fillId="0" borderId="69" xfId="52" applyFont="1" applyBorder="1" applyAlignment="1">
      <alignment horizontal="left" vertical="center"/>
    </xf>
    <xf numFmtId="0" fontId="46" fillId="0" borderId="70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19" fillId="0" borderId="2" xfId="52" applyNumberFormat="1" applyFont="1" applyBorder="1" applyAlignment="1">
      <alignment horizontal="center" vertical="center"/>
    </xf>
    <xf numFmtId="0" fontId="19" fillId="0" borderId="22" xfId="52" applyFont="1" applyBorder="1" applyAlignment="1">
      <alignment horizontal="left" vertical="center"/>
    </xf>
    <xf numFmtId="9" fontId="19" fillId="0" borderId="20" xfId="52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9" fontId="19" fillId="0" borderId="26" xfId="52" applyNumberFormat="1" applyFont="1" applyBorder="1" applyAlignment="1">
      <alignment horizontal="left" vertical="center"/>
    </xf>
    <xf numFmtId="9" fontId="19" fillId="0" borderId="44" xfId="52" applyNumberFormat="1" applyFont="1" applyBorder="1" applyAlignment="1">
      <alignment horizontal="left" vertical="center"/>
    </xf>
    <xf numFmtId="9" fontId="19" fillId="0" borderId="45" xfId="52" applyNumberFormat="1" applyFont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38" xfId="52" applyFont="1" applyBorder="1" applyAlignment="1">
      <alignment vertical="center"/>
    </xf>
    <xf numFmtId="0" fontId="48" fillId="0" borderId="49" xfId="52" applyFont="1" applyBorder="1" applyAlignment="1">
      <alignment horizontal="center" vertical="center"/>
    </xf>
    <xf numFmtId="0" fontId="12" fillId="0" borderId="39" xfId="52" applyFont="1" applyBorder="1" applyAlignment="1">
      <alignment vertical="center"/>
    </xf>
    <xf numFmtId="0" fontId="19" fillId="0" borderId="71" xfId="52" applyFont="1" applyBorder="1" applyAlignment="1">
      <alignment vertical="center"/>
    </xf>
    <xf numFmtId="0" fontId="12" fillId="0" borderId="71" xfId="52" applyFont="1" applyBorder="1" applyAlignment="1">
      <alignment vertical="center"/>
    </xf>
    <xf numFmtId="58" fontId="16" fillId="0" borderId="39" xfId="52" applyNumberFormat="1" applyFont="1" applyBorder="1" applyAlignment="1">
      <alignment vertical="center"/>
    </xf>
    <xf numFmtId="0" fontId="12" fillId="0" borderId="30" xfId="52" applyFont="1" applyBorder="1" applyAlignment="1">
      <alignment horizontal="center" vertical="center"/>
    </xf>
    <xf numFmtId="0" fontId="19" fillId="0" borderId="72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36" fillId="0" borderId="73" xfId="52" applyFont="1" applyBorder="1" applyAlignment="1">
      <alignment horizontal="left" vertical="center"/>
    </xf>
    <xf numFmtId="0" fontId="12" fillId="0" borderId="56" xfId="52" applyFont="1" applyBorder="1" applyAlignment="1">
      <alignment horizontal="left" vertical="center"/>
    </xf>
    <xf numFmtId="0" fontId="19" fillId="0" borderId="57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37" xfId="52" applyFont="1" applyBorder="1" applyAlignment="1">
      <alignment horizontal="left" vertical="center" wrapText="1"/>
    </xf>
    <xf numFmtId="0" fontId="36" fillId="0" borderId="57" xfId="52" applyFont="1" applyBorder="1" applyAlignment="1">
      <alignment horizontal="left" vertical="center"/>
    </xf>
    <xf numFmtId="0" fontId="36" fillId="0" borderId="2" xfId="52" applyFont="1" applyBorder="1" applyAlignment="1">
      <alignment horizontal="center" vertical="center"/>
    </xf>
    <xf numFmtId="0" fontId="49" fillId="0" borderId="36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7" xfId="52" applyNumberFormat="1" applyFont="1" applyBorder="1" applyAlignment="1">
      <alignment horizontal="left" vertical="center"/>
    </xf>
    <xf numFmtId="0" fontId="38" fillId="0" borderId="57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12" fillId="0" borderId="74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3" xfId="52" applyFont="1" applyBorder="1" applyAlignment="1">
      <alignment horizontal="center" vertical="center"/>
    </xf>
    <xf numFmtId="0" fontId="19" fillId="0" borderId="73" xfId="52" applyFont="1" applyFill="1" applyBorder="1" applyAlignment="1">
      <alignment horizontal="left" vertical="center"/>
    </xf>
    <xf numFmtId="0" fontId="50" fillId="0" borderId="75" xfId="0" applyFont="1" applyBorder="1" applyAlignment="1">
      <alignment horizontal="center" vertical="center" wrapText="1"/>
    </xf>
    <xf numFmtId="0" fontId="50" fillId="0" borderId="76" xfId="0" applyFont="1" applyBorder="1" applyAlignment="1">
      <alignment horizontal="center" vertical="center" wrapText="1"/>
    </xf>
    <xf numFmtId="0" fontId="51" fillId="0" borderId="77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50" fillId="0" borderId="80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/>
    </xf>
    <xf numFmtId="0" fontId="51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19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19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19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137160</xdr:colOff>
      <xdr:row>1</xdr:row>
      <xdr:rowOff>186690</xdr:rowOff>
    </xdr:from>
    <xdr:to>
      <xdr:col>8</xdr:col>
      <xdr:colOff>880110</xdr:colOff>
      <xdr:row>3</xdr:row>
      <xdr:rowOff>233045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185" y="558165"/>
          <a:ext cx="742950" cy="6369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1" customWidth="1"/>
    <col min="3" max="3" width="10.125" customWidth="1"/>
  </cols>
  <sheetData>
    <row r="1" ht="21" customHeight="1" spans="1:2">
      <c r="A1" s="452"/>
      <c r="B1" s="453" t="s">
        <v>0</v>
      </c>
    </row>
    <row r="2" spans="1:2">
      <c r="A2" s="10">
        <v>1</v>
      </c>
      <c r="B2" s="454" t="s">
        <v>1</v>
      </c>
    </row>
    <row r="3" spans="1:2">
      <c r="A3" s="10">
        <v>2</v>
      </c>
      <c r="B3" s="454" t="s">
        <v>2</v>
      </c>
    </row>
    <row r="4" spans="1:2">
      <c r="A4" s="10">
        <v>3</v>
      </c>
      <c r="B4" s="454" t="s">
        <v>3</v>
      </c>
    </row>
    <row r="5" spans="1:2">
      <c r="A5" s="10">
        <v>4</v>
      </c>
      <c r="B5" s="454" t="s">
        <v>4</v>
      </c>
    </row>
    <row r="6" spans="1:2">
      <c r="A6" s="10">
        <v>5</v>
      </c>
      <c r="B6" s="454" t="s">
        <v>5</v>
      </c>
    </row>
    <row r="7" spans="1:2">
      <c r="A7" s="10">
        <v>6</v>
      </c>
      <c r="B7" s="454" t="s">
        <v>6</v>
      </c>
    </row>
    <row r="8" s="450" customFormat="1" ht="15" customHeight="1" spans="1:2">
      <c r="A8" s="455">
        <v>7</v>
      </c>
      <c r="B8" s="456" t="s">
        <v>7</v>
      </c>
    </row>
    <row r="9" ht="18.95" customHeight="1" spans="1:2">
      <c r="A9" s="452"/>
      <c r="B9" s="457" t="s">
        <v>8</v>
      </c>
    </row>
    <row r="10" ht="15.95" customHeight="1" spans="1:2">
      <c r="A10" s="10">
        <v>1</v>
      </c>
      <c r="B10" s="458" t="s">
        <v>9</v>
      </c>
    </row>
    <row r="11" spans="1:2">
      <c r="A11" s="10">
        <v>2</v>
      </c>
      <c r="B11" s="454" t="s">
        <v>10</v>
      </c>
    </row>
    <row r="12" spans="1:2">
      <c r="A12" s="10">
        <v>3</v>
      </c>
      <c r="B12" s="456" t="s">
        <v>11</v>
      </c>
    </row>
    <row r="13" spans="1:2">
      <c r="A13" s="10">
        <v>4</v>
      </c>
      <c r="B13" s="454" t="s">
        <v>12</v>
      </c>
    </row>
    <row r="14" spans="1:2">
      <c r="A14" s="10">
        <v>5</v>
      </c>
      <c r="B14" s="454" t="s">
        <v>13</v>
      </c>
    </row>
    <row r="15" spans="1:2">
      <c r="A15" s="10">
        <v>6</v>
      </c>
      <c r="B15" s="454" t="s">
        <v>14</v>
      </c>
    </row>
    <row r="16" spans="1:2">
      <c r="A16" s="10">
        <v>7</v>
      </c>
      <c r="B16" s="454" t="s">
        <v>15</v>
      </c>
    </row>
    <row r="17" spans="1:2">
      <c r="A17" s="10">
        <v>8</v>
      </c>
      <c r="B17" s="454" t="s">
        <v>16</v>
      </c>
    </row>
    <row r="18" spans="1:2">
      <c r="A18" s="10">
        <v>9</v>
      </c>
      <c r="B18" s="454" t="s">
        <v>17</v>
      </c>
    </row>
    <row r="19" spans="1:2">
      <c r="A19" s="10"/>
      <c r="B19" s="454"/>
    </row>
    <row r="20" ht="20.25" spans="1:2">
      <c r="A20" s="452"/>
      <c r="B20" s="453" t="s">
        <v>18</v>
      </c>
    </row>
    <row r="21" spans="1:2">
      <c r="A21" s="10">
        <v>1</v>
      </c>
      <c r="B21" s="459" t="s">
        <v>19</v>
      </c>
    </row>
    <row r="22" spans="1:2">
      <c r="A22" s="10">
        <v>2</v>
      </c>
      <c r="B22" s="454" t="s">
        <v>20</v>
      </c>
    </row>
    <row r="23" spans="1:2">
      <c r="A23" s="10">
        <v>3</v>
      </c>
      <c r="B23" s="454" t="s">
        <v>21</v>
      </c>
    </row>
    <row r="24" spans="1:2">
      <c r="A24" s="10">
        <v>4</v>
      </c>
      <c r="B24" s="454" t="s">
        <v>22</v>
      </c>
    </row>
    <row r="25" spans="1:2">
      <c r="A25" s="10">
        <v>5</v>
      </c>
      <c r="B25" s="454" t="s">
        <v>23</v>
      </c>
    </row>
    <row r="26" spans="1:2">
      <c r="A26" s="10">
        <v>6</v>
      </c>
      <c r="B26" s="454" t="s">
        <v>24</v>
      </c>
    </row>
    <row r="27" spans="1:2">
      <c r="A27" s="10">
        <v>7</v>
      </c>
      <c r="B27" s="454" t="s">
        <v>25</v>
      </c>
    </row>
    <row r="28" spans="1:2">
      <c r="A28" s="10"/>
      <c r="B28" s="454"/>
    </row>
    <row r="29" ht="20.25" spans="1:2">
      <c r="A29" s="452"/>
      <c r="B29" s="453" t="s">
        <v>26</v>
      </c>
    </row>
    <row r="30" spans="1:2">
      <c r="A30" s="10">
        <v>1</v>
      </c>
      <c r="B30" s="459" t="s">
        <v>27</v>
      </c>
    </row>
    <row r="31" spans="1:2">
      <c r="A31" s="10">
        <v>2</v>
      </c>
      <c r="B31" s="454" t="s">
        <v>28</v>
      </c>
    </row>
    <row r="32" spans="1:2">
      <c r="A32" s="10">
        <v>3</v>
      </c>
      <c r="B32" s="454" t="s">
        <v>29</v>
      </c>
    </row>
    <row r="33" ht="28.5" spans="1:2">
      <c r="A33" s="10">
        <v>4</v>
      </c>
      <c r="B33" s="454" t="s">
        <v>30</v>
      </c>
    </row>
    <row r="34" spans="1:2">
      <c r="A34" s="10">
        <v>5</v>
      </c>
      <c r="B34" s="454" t="s">
        <v>31</v>
      </c>
    </row>
    <row r="35" spans="1:2">
      <c r="A35" s="10">
        <v>6</v>
      </c>
      <c r="B35" s="454" t="s">
        <v>32</v>
      </c>
    </row>
    <row r="36" spans="1:2">
      <c r="A36" s="10">
        <v>7</v>
      </c>
      <c r="B36" s="454" t="s">
        <v>33</v>
      </c>
    </row>
    <row r="37" spans="1:2">
      <c r="A37" s="10"/>
      <c r="B37" s="454"/>
    </row>
    <row r="39" spans="1:2">
      <c r="A39" s="460" t="s">
        <v>34</v>
      </c>
      <c r="B39" s="46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0" t="s">
        <v>35</v>
      </c>
      <c r="C2" s="431"/>
      <c r="D2" s="431"/>
      <c r="E2" s="431"/>
      <c r="F2" s="431"/>
      <c r="G2" s="431"/>
      <c r="H2" s="431"/>
      <c r="I2" s="445"/>
    </row>
    <row r="3" ht="27.95" customHeight="1" spans="2:9">
      <c r="B3" s="432"/>
      <c r="C3" s="433"/>
      <c r="D3" s="434" t="s">
        <v>36</v>
      </c>
      <c r="E3" s="435"/>
      <c r="F3" s="436" t="s">
        <v>37</v>
      </c>
      <c r="G3" s="437"/>
      <c r="H3" s="434" t="s">
        <v>38</v>
      </c>
      <c r="I3" s="446"/>
    </row>
    <row r="4" ht="27.95" customHeight="1" spans="2:9">
      <c r="B4" s="432" t="s">
        <v>39</v>
      </c>
      <c r="C4" s="433" t="s">
        <v>40</v>
      </c>
      <c r="D4" s="433" t="s">
        <v>41</v>
      </c>
      <c r="E4" s="433" t="s">
        <v>42</v>
      </c>
      <c r="F4" s="438" t="s">
        <v>41</v>
      </c>
      <c r="G4" s="438" t="s">
        <v>42</v>
      </c>
      <c r="H4" s="433" t="s">
        <v>41</v>
      </c>
      <c r="I4" s="447" t="s">
        <v>42</v>
      </c>
    </row>
    <row r="5" ht="27.95" customHeight="1" spans="2:9">
      <c r="B5" s="439" t="s">
        <v>43</v>
      </c>
      <c r="C5" s="10">
        <v>13</v>
      </c>
      <c r="D5" s="10">
        <v>0</v>
      </c>
      <c r="E5" s="10">
        <v>1</v>
      </c>
      <c r="F5" s="440">
        <v>0</v>
      </c>
      <c r="G5" s="440">
        <v>1</v>
      </c>
      <c r="H5" s="10">
        <v>1</v>
      </c>
      <c r="I5" s="448">
        <v>2</v>
      </c>
    </row>
    <row r="6" ht="27.95" customHeight="1" spans="2:9">
      <c r="B6" s="439" t="s">
        <v>44</v>
      </c>
      <c r="C6" s="10">
        <v>20</v>
      </c>
      <c r="D6" s="10">
        <v>0</v>
      </c>
      <c r="E6" s="10">
        <v>1</v>
      </c>
      <c r="F6" s="440">
        <v>1</v>
      </c>
      <c r="G6" s="440">
        <v>2</v>
      </c>
      <c r="H6" s="10">
        <v>2</v>
      </c>
      <c r="I6" s="448">
        <v>3</v>
      </c>
    </row>
    <row r="7" ht="27.95" customHeight="1" spans="2:9">
      <c r="B7" s="439" t="s">
        <v>45</v>
      </c>
      <c r="C7" s="10">
        <v>32</v>
      </c>
      <c r="D7" s="10">
        <v>0</v>
      </c>
      <c r="E7" s="10">
        <v>1</v>
      </c>
      <c r="F7" s="440">
        <v>2</v>
      </c>
      <c r="G7" s="440">
        <v>3</v>
      </c>
      <c r="H7" s="10">
        <v>3</v>
      </c>
      <c r="I7" s="448">
        <v>4</v>
      </c>
    </row>
    <row r="8" ht="27.95" customHeight="1" spans="2:9">
      <c r="B8" s="439" t="s">
        <v>46</v>
      </c>
      <c r="C8" s="10">
        <v>50</v>
      </c>
      <c r="D8" s="10">
        <v>1</v>
      </c>
      <c r="E8" s="10">
        <v>2</v>
      </c>
      <c r="F8" s="440">
        <v>3</v>
      </c>
      <c r="G8" s="440">
        <v>4</v>
      </c>
      <c r="H8" s="10">
        <v>5</v>
      </c>
      <c r="I8" s="448">
        <v>6</v>
      </c>
    </row>
    <row r="9" ht="27.95" customHeight="1" spans="2:9">
      <c r="B9" s="439" t="s">
        <v>47</v>
      </c>
      <c r="C9" s="10">
        <v>80</v>
      </c>
      <c r="D9" s="10">
        <v>2</v>
      </c>
      <c r="E9" s="10">
        <v>3</v>
      </c>
      <c r="F9" s="440">
        <v>5</v>
      </c>
      <c r="G9" s="440">
        <v>6</v>
      </c>
      <c r="H9" s="10">
        <v>7</v>
      </c>
      <c r="I9" s="448">
        <v>8</v>
      </c>
    </row>
    <row r="10" ht="27.95" customHeight="1" spans="2:9">
      <c r="B10" s="439" t="s">
        <v>48</v>
      </c>
      <c r="C10" s="10">
        <v>125</v>
      </c>
      <c r="D10" s="10">
        <v>3</v>
      </c>
      <c r="E10" s="10">
        <v>4</v>
      </c>
      <c r="F10" s="440">
        <v>7</v>
      </c>
      <c r="G10" s="440">
        <v>8</v>
      </c>
      <c r="H10" s="10">
        <v>10</v>
      </c>
      <c r="I10" s="448">
        <v>11</v>
      </c>
    </row>
    <row r="11" ht="27.95" customHeight="1" spans="2:9">
      <c r="B11" s="439" t="s">
        <v>49</v>
      </c>
      <c r="C11" s="10">
        <v>200</v>
      </c>
      <c r="D11" s="10">
        <v>5</v>
      </c>
      <c r="E11" s="10">
        <v>6</v>
      </c>
      <c r="F11" s="440">
        <v>10</v>
      </c>
      <c r="G11" s="440">
        <v>11</v>
      </c>
      <c r="H11" s="10">
        <v>14</v>
      </c>
      <c r="I11" s="448">
        <v>15</v>
      </c>
    </row>
    <row r="12" ht="27.95" customHeight="1" spans="2:9">
      <c r="B12" s="441" t="s">
        <v>50</v>
      </c>
      <c r="C12" s="442">
        <v>315</v>
      </c>
      <c r="D12" s="442">
        <v>7</v>
      </c>
      <c r="E12" s="442">
        <v>8</v>
      </c>
      <c r="F12" s="443">
        <v>14</v>
      </c>
      <c r="G12" s="443">
        <v>15</v>
      </c>
      <c r="H12" s="442">
        <v>21</v>
      </c>
      <c r="I12" s="449">
        <v>22</v>
      </c>
    </row>
    <row r="14" spans="2:4">
      <c r="B14" s="444" t="s">
        <v>51</v>
      </c>
      <c r="C14" s="444"/>
      <c r="D14" s="4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44" customWidth="1"/>
    <col min="2" max="9" width="10.375" style="244"/>
    <col min="10" max="10" width="8.875" style="244" customWidth="1"/>
    <col min="11" max="11" width="12" style="244" customWidth="1"/>
    <col min="12" max="16384" width="10.375" style="244"/>
  </cols>
  <sheetData>
    <row r="1" ht="21" spans="1:11">
      <c r="A1" s="364" t="s">
        <v>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ht="15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ht="14.25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ht="14.25" spans="1:11">
      <c r="A4" s="255" t="s">
        <v>61</v>
      </c>
      <c r="B4" s="146" t="s">
        <v>62</v>
      </c>
      <c r="C4" s="147"/>
      <c r="D4" s="255" t="s">
        <v>63</v>
      </c>
      <c r="E4" s="256"/>
      <c r="F4" s="257">
        <v>45868</v>
      </c>
      <c r="G4" s="258"/>
      <c r="H4" s="255" t="s">
        <v>64</v>
      </c>
      <c r="I4" s="256"/>
      <c r="J4" s="146" t="s">
        <v>65</v>
      </c>
      <c r="K4" s="147" t="s">
        <v>66</v>
      </c>
    </row>
    <row r="5" ht="14.25" spans="1:11">
      <c r="A5" s="259" t="s">
        <v>67</v>
      </c>
      <c r="B5" s="146" t="s">
        <v>68</v>
      </c>
      <c r="C5" s="147"/>
      <c r="D5" s="255" t="s">
        <v>69</v>
      </c>
      <c r="E5" s="256"/>
      <c r="F5" s="257">
        <v>45826</v>
      </c>
      <c r="G5" s="258"/>
      <c r="H5" s="255" t="s">
        <v>70</v>
      </c>
      <c r="I5" s="256"/>
      <c r="J5" s="146" t="s">
        <v>65</v>
      </c>
      <c r="K5" s="147" t="s">
        <v>66</v>
      </c>
    </row>
    <row r="6" ht="14.25" spans="1:11">
      <c r="A6" s="255" t="s">
        <v>71</v>
      </c>
      <c r="B6" s="260" t="s">
        <v>72</v>
      </c>
      <c r="C6" s="261">
        <v>6</v>
      </c>
      <c r="D6" s="259" t="s">
        <v>73</v>
      </c>
      <c r="E6" s="262"/>
      <c r="F6" s="257">
        <v>45833</v>
      </c>
      <c r="G6" s="258"/>
      <c r="H6" s="255" t="s">
        <v>74</v>
      </c>
      <c r="I6" s="256"/>
      <c r="J6" s="146" t="s">
        <v>65</v>
      </c>
      <c r="K6" s="147" t="s">
        <v>66</v>
      </c>
    </row>
    <row r="7" ht="14.25" spans="1:11">
      <c r="A7" s="255" t="s">
        <v>75</v>
      </c>
      <c r="B7" s="263">
        <v>515</v>
      </c>
      <c r="C7" s="264"/>
      <c r="D7" s="259" t="s">
        <v>76</v>
      </c>
      <c r="E7" s="265"/>
      <c r="F7" s="257">
        <v>45836</v>
      </c>
      <c r="G7" s="258"/>
      <c r="H7" s="255" t="s">
        <v>77</v>
      </c>
      <c r="I7" s="256"/>
      <c r="J7" s="146" t="s">
        <v>65</v>
      </c>
      <c r="K7" s="147" t="s">
        <v>66</v>
      </c>
    </row>
    <row r="8" ht="15" spans="1:11">
      <c r="A8" s="266" t="s">
        <v>78</v>
      </c>
      <c r="B8" s="267" t="s">
        <v>79</v>
      </c>
      <c r="C8" s="268"/>
      <c r="D8" s="269" t="s">
        <v>80</v>
      </c>
      <c r="E8" s="270"/>
      <c r="F8" s="271">
        <v>45843</v>
      </c>
      <c r="G8" s="272"/>
      <c r="H8" s="269" t="s">
        <v>81</v>
      </c>
      <c r="I8" s="270"/>
      <c r="J8" s="289" t="s">
        <v>65</v>
      </c>
      <c r="K8" s="321" t="s">
        <v>66</v>
      </c>
    </row>
    <row r="9" ht="15" spans="1:11">
      <c r="A9" s="365" t="s">
        <v>82</v>
      </c>
      <c r="B9" s="366"/>
      <c r="C9" s="366"/>
      <c r="D9" s="367"/>
      <c r="E9" s="367"/>
      <c r="F9" s="367"/>
      <c r="G9" s="367"/>
      <c r="H9" s="367"/>
      <c r="I9" s="367"/>
      <c r="J9" s="367"/>
      <c r="K9" s="412"/>
    </row>
    <row r="10" ht="15" spans="1:11">
      <c r="A10" s="368" t="s">
        <v>83</v>
      </c>
      <c r="B10" s="369"/>
      <c r="C10" s="369"/>
      <c r="D10" s="369"/>
      <c r="E10" s="369"/>
      <c r="F10" s="369"/>
      <c r="G10" s="369"/>
      <c r="H10" s="369"/>
      <c r="I10" s="369"/>
      <c r="J10" s="369"/>
      <c r="K10" s="413"/>
    </row>
    <row r="11" ht="14.25" spans="1:11">
      <c r="A11" s="370" t="s">
        <v>84</v>
      </c>
      <c r="B11" s="371" t="s">
        <v>85</v>
      </c>
      <c r="C11" s="372" t="s">
        <v>86</v>
      </c>
      <c r="D11" s="373"/>
      <c r="E11" s="374" t="s">
        <v>87</v>
      </c>
      <c r="F11" s="371" t="s">
        <v>85</v>
      </c>
      <c r="G11" s="372" t="s">
        <v>86</v>
      </c>
      <c r="H11" s="372" t="s">
        <v>88</v>
      </c>
      <c r="I11" s="374" t="s">
        <v>89</v>
      </c>
      <c r="J11" s="371" t="s">
        <v>85</v>
      </c>
      <c r="K11" s="414" t="s">
        <v>86</v>
      </c>
    </row>
    <row r="12" ht="14.25" spans="1:11">
      <c r="A12" s="259" t="s">
        <v>90</v>
      </c>
      <c r="B12" s="279" t="s">
        <v>85</v>
      </c>
      <c r="C12" s="146" t="s">
        <v>86</v>
      </c>
      <c r="D12" s="265"/>
      <c r="E12" s="262" t="s">
        <v>91</v>
      </c>
      <c r="F12" s="279" t="s">
        <v>85</v>
      </c>
      <c r="G12" s="146" t="s">
        <v>86</v>
      </c>
      <c r="H12" s="146" t="s">
        <v>88</v>
      </c>
      <c r="I12" s="262" t="s">
        <v>92</v>
      </c>
      <c r="J12" s="279" t="s">
        <v>85</v>
      </c>
      <c r="K12" s="147" t="s">
        <v>86</v>
      </c>
    </row>
    <row r="13" ht="14.25" spans="1:11">
      <c r="A13" s="259" t="s">
        <v>93</v>
      </c>
      <c r="B13" s="279" t="s">
        <v>85</v>
      </c>
      <c r="C13" s="146" t="s">
        <v>86</v>
      </c>
      <c r="D13" s="265"/>
      <c r="E13" s="262" t="s">
        <v>94</v>
      </c>
      <c r="F13" s="146" t="s">
        <v>95</v>
      </c>
      <c r="G13" s="146" t="s">
        <v>96</v>
      </c>
      <c r="H13" s="146" t="s">
        <v>88</v>
      </c>
      <c r="I13" s="262" t="s">
        <v>97</v>
      </c>
      <c r="J13" s="279" t="s">
        <v>85</v>
      </c>
      <c r="K13" s="147" t="s">
        <v>86</v>
      </c>
    </row>
    <row r="14" ht="15" spans="1:11">
      <c r="A14" s="269" t="s">
        <v>98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3"/>
    </row>
    <row r="15" ht="15" spans="1:11">
      <c r="A15" s="368" t="s">
        <v>99</v>
      </c>
      <c r="B15" s="369"/>
      <c r="C15" s="369"/>
      <c r="D15" s="369"/>
      <c r="E15" s="369"/>
      <c r="F15" s="369"/>
      <c r="G15" s="369"/>
      <c r="H15" s="369"/>
      <c r="I15" s="369"/>
      <c r="J15" s="369"/>
      <c r="K15" s="413"/>
    </row>
    <row r="16" ht="14.25" spans="1:11">
      <c r="A16" s="375" t="s">
        <v>100</v>
      </c>
      <c r="B16" s="372" t="s">
        <v>95</v>
      </c>
      <c r="C16" s="372" t="s">
        <v>96</v>
      </c>
      <c r="D16" s="376"/>
      <c r="E16" s="377" t="s">
        <v>101</v>
      </c>
      <c r="F16" s="372" t="s">
        <v>95</v>
      </c>
      <c r="G16" s="372" t="s">
        <v>96</v>
      </c>
      <c r="H16" s="378"/>
      <c r="I16" s="377" t="s">
        <v>102</v>
      </c>
      <c r="J16" s="372" t="s">
        <v>95</v>
      </c>
      <c r="K16" s="414" t="s">
        <v>96</v>
      </c>
    </row>
    <row r="17" customHeight="1" spans="1:22">
      <c r="A17" s="296" t="s">
        <v>103</v>
      </c>
      <c r="B17" s="146" t="s">
        <v>95</v>
      </c>
      <c r="C17" s="146" t="s">
        <v>96</v>
      </c>
      <c r="D17" s="379"/>
      <c r="E17" s="297" t="s">
        <v>104</v>
      </c>
      <c r="F17" s="146" t="s">
        <v>95</v>
      </c>
      <c r="G17" s="146" t="s">
        <v>96</v>
      </c>
      <c r="H17" s="380"/>
      <c r="I17" s="297" t="s">
        <v>105</v>
      </c>
      <c r="J17" s="146" t="s">
        <v>95</v>
      </c>
      <c r="K17" s="147" t="s">
        <v>96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81" t="s">
        <v>106</v>
      </c>
      <c r="B18" s="382"/>
      <c r="C18" s="382"/>
      <c r="D18" s="382"/>
      <c r="E18" s="382"/>
      <c r="F18" s="382"/>
      <c r="G18" s="382"/>
      <c r="H18" s="382"/>
      <c r="I18" s="382"/>
      <c r="J18" s="382"/>
      <c r="K18" s="416"/>
    </row>
    <row r="19" s="363" customFormat="1" ht="18" customHeight="1" spans="1:11">
      <c r="A19" s="368" t="s">
        <v>107</v>
      </c>
      <c r="B19" s="369"/>
      <c r="C19" s="369"/>
      <c r="D19" s="369"/>
      <c r="E19" s="369"/>
      <c r="F19" s="369"/>
      <c r="G19" s="369"/>
      <c r="H19" s="369"/>
      <c r="I19" s="369"/>
      <c r="J19" s="369"/>
      <c r="K19" s="413"/>
    </row>
    <row r="20" customHeight="1" spans="1:11">
      <c r="A20" s="383" t="s">
        <v>108</v>
      </c>
      <c r="B20" s="384"/>
      <c r="C20" s="384"/>
      <c r="D20" s="384"/>
      <c r="E20" s="384"/>
      <c r="F20" s="384"/>
      <c r="G20" s="384"/>
      <c r="H20" s="384"/>
      <c r="I20" s="384"/>
      <c r="J20" s="384"/>
      <c r="K20" s="417"/>
    </row>
    <row r="21" ht="21.75" customHeight="1" spans="1:11">
      <c r="A21" s="385" t="s">
        <v>109</v>
      </c>
      <c r="B21" s="106"/>
      <c r="C21" s="386">
        <v>120</v>
      </c>
      <c r="D21" s="386">
        <v>130</v>
      </c>
      <c r="E21" s="386">
        <v>140</v>
      </c>
      <c r="F21" s="386">
        <v>150</v>
      </c>
      <c r="G21" s="386">
        <v>160</v>
      </c>
      <c r="H21" s="387">
        <v>165</v>
      </c>
      <c r="I21" s="106"/>
      <c r="J21" s="418"/>
      <c r="K21" s="328" t="s">
        <v>110</v>
      </c>
    </row>
    <row r="22" ht="23" customHeight="1" spans="1:11">
      <c r="A22" s="388" t="s">
        <v>111</v>
      </c>
      <c r="B22" s="389"/>
      <c r="C22" s="389" t="s">
        <v>95</v>
      </c>
      <c r="D22" s="389" t="s">
        <v>95</v>
      </c>
      <c r="E22" s="389" t="s">
        <v>95</v>
      </c>
      <c r="F22" s="389" t="s">
        <v>95</v>
      </c>
      <c r="G22" s="389" t="s">
        <v>95</v>
      </c>
      <c r="H22" s="389" t="s">
        <v>95</v>
      </c>
      <c r="I22" s="389"/>
      <c r="J22" s="389"/>
      <c r="K22" s="419"/>
    </row>
    <row r="23" ht="23" customHeight="1" spans="1:11">
      <c r="A23" s="388"/>
      <c r="B23" s="389"/>
      <c r="C23" s="389"/>
      <c r="D23" s="389"/>
      <c r="E23" s="389"/>
      <c r="F23" s="389"/>
      <c r="G23" s="389"/>
      <c r="H23" s="389"/>
      <c r="I23" s="389"/>
      <c r="J23" s="389"/>
      <c r="K23" s="419"/>
    </row>
    <row r="24" ht="23" customHeight="1" spans="1:11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420"/>
    </row>
    <row r="25" ht="23" customHeight="1" spans="1:11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420"/>
    </row>
    <row r="26" ht="18" customHeight="1" spans="1:11">
      <c r="A26" s="392" t="s">
        <v>112</v>
      </c>
      <c r="B26" s="393"/>
      <c r="C26" s="393"/>
      <c r="D26" s="393"/>
      <c r="E26" s="393"/>
      <c r="F26" s="393"/>
      <c r="G26" s="393"/>
      <c r="H26" s="393"/>
      <c r="I26" s="393"/>
      <c r="J26" s="393"/>
      <c r="K26" s="421"/>
    </row>
    <row r="27" ht="18.75" customHeight="1" spans="1:11">
      <c r="A27" s="394"/>
      <c r="B27" s="395"/>
      <c r="C27" s="395"/>
      <c r="D27" s="395"/>
      <c r="E27" s="395"/>
      <c r="F27" s="395"/>
      <c r="G27" s="395"/>
      <c r="H27" s="395"/>
      <c r="I27" s="395"/>
      <c r="J27" s="395"/>
      <c r="K27" s="422"/>
    </row>
    <row r="28" ht="18.75" customHeight="1" spans="1:11">
      <c r="A28" s="396"/>
      <c r="B28" s="397"/>
      <c r="C28" s="397"/>
      <c r="D28" s="397"/>
      <c r="E28" s="397"/>
      <c r="F28" s="397"/>
      <c r="G28" s="397"/>
      <c r="H28" s="397"/>
      <c r="I28" s="397"/>
      <c r="J28" s="397"/>
      <c r="K28" s="423"/>
    </row>
    <row r="29" ht="18" customHeight="1" spans="1:11">
      <c r="A29" s="392" t="s">
        <v>113</v>
      </c>
      <c r="B29" s="393"/>
      <c r="C29" s="393"/>
      <c r="D29" s="393"/>
      <c r="E29" s="393"/>
      <c r="F29" s="393"/>
      <c r="G29" s="393"/>
      <c r="H29" s="393"/>
      <c r="I29" s="393"/>
      <c r="J29" s="393"/>
      <c r="K29" s="421"/>
    </row>
    <row r="30" ht="14.25" spans="1:11">
      <c r="A30" s="398" t="s">
        <v>114</v>
      </c>
      <c r="B30" s="399"/>
      <c r="C30" s="399"/>
      <c r="D30" s="399"/>
      <c r="E30" s="399"/>
      <c r="F30" s="399"/>
      <c r="G30" s="399"/>
      <c r="H30" s="399"/>
      <c r="I30" s="399"/>
      <c r="J30" s="399"/>
      <c r="K30" s="424"/>
    </row>
    <row r="31" ht="15" spans="1:11">
      <c r="A31" s="154" t="s">
        <v>115</v>
      </c>
      <c r="B31" s="155"/>
      <c r="C31" s="146" t="s">
        <v>65</v>
      </c>
      <c r="D31" s="146" t="s">
        <v>66</v>
      </c>
      <c r="E31" s="400" t="s">
        <v>116</v>
      </c>
      <c r="F31" s="401"/>
      <c r="G31" s="401"/>
      <c r="H31" s="401"/>
      <c r="I31" s="401"/>
      <c r="J31" s="401"/>
      <c r="K31" s="425"/>
    </row>
    <row r="32" ht="15" spans="1:11">
      <c r="A32" s="402" t="s">
        <v>117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</row>
    <row r="33" ht="21" customHeight="1" spans="1:11">
      <c r="A33" s="302" t="s">
        <v>118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3"/>
    </row>
    <row r="34" ht="21" customHeight="1" spans="1:11">
      <c r="A34" s="304" t="s">
        <v>119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 t="s">
        <v>120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15" spans="1:11">
      <c r="A40" s="299" t="s">
        <v>121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32"/>
    </row>
    <row r="41" ht="15" spans="1:11">
      <c r="A41" s="368" t="s">
        <v>122</v>
      </c>
      <c r="B41" s="369"/>
      <c r="C41" s="369"/>
      <c r="D41" s="369"/>
      <c r="E41" s="369"/>
      <c r="F41" s="369"/>
      <c r="G41" s="369"/>
      <c r="H41" s="369"/>
      <c r="I41" s="369"/>
      <c r="J41" s="369"/>
      <c r="K41" s="413"/>
    </row>
    <row r="42" ht="14.25" spans="1:11">
      <c r="A42" s="375" t="s">
        <v>123</v>
      </c>
      <c r="B42" s="372" t="s">
        <v>95</v>
      </c>
      <c r="C42" s="372" t="s">
        <v>96</v>
      </c>
      <c r="D42" s="372" t="s">
        <v>88</v>
      </c>
      <c r="E42" s="377" t="s">
        <v>124</v>
      </c>
      <c r="F42" s="372" t="s">
        <v>95</v>
      </c>
      <c r="G42" s="372" t="s">
        <v>96</v>
      </c>
      <c r="H42" s="372" t="s">
        <v>88</v>
      </c>
      <c r="I42" s="377" t="s">
        <v>125</v>
      </c>
      <c r="J42" s="372" t="s">
        <v>95</v>
      </c>
      <c r="K42" s="414" t="s">
        <v>96</v>
      </c>
    </row>
    <row r="43" ht="14.25" spans="1:11">
      <c r="A43" s="296" t="s">
        <v>87</v>
      </c>
      <c r="B43" s="146" t="s">
        <v>95</v>
      </c>
      <c r="C43" s="146" t="s">
        <v>96</v>
      </c>
      <c r="D43" s="146" t="s">
        <v>88</v>
      </c>
      <c r="E43" s="297" t="s">
        <v>94</v>
      </c>
      <c r="F43" s="146" t="s">
        <v>95</v>
      </c>
      <c r="G43" s="146" t="s">
        <v>96</v>
      </c>
      <c r="H43" s="146" t="s">
        <v>88</v>
      </c>
      <c r="I43" s="297" t="s">
        <v>105</v>
      </c>
      <c r="J43" s="146" t="s">
        <v>95</v>
      </c>
      <c r="K43" s="147" t="s">
        <v>96</v>
      </c>
    </row>
    <row r="44" ht="15" spans="1:11">
      <c r="A44" s="269" t="s">
        <v>98</v>
      </c>
      <c r="B44" s="270"/>
      <c r="C44" s="270"/>
      <c r="D44" s="270"/>
      <c r="E44" s="270"/>
      <c r="F44" s="270"/>
      <c r="G44" s="270"/>
      <c r="H44" s="270"/>
      <c r="I44" s="270"/>
      <c r="J44" s="270"/>
      <c r="K44" s="323"/>
    </row>
    <row r="45" ht="15" spans="1:11">
      <c r="A45" s="402" t="s">
        <v>126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</row>
    <row r="46" ht="15" spans="1:1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33"/>
    </row>
    <row r="47" ht="15" spans="1:11">
      <c r="A47" s="403" t="s">
        <v>127</v>
      </c>
      <c r="B47" s="404" t="s">
        <v>128</v>
      </c>
      <c r="C47" s="404"/>
      <c r="D47" s="405" t="s">
        <v>129</v>
      </c>
      <c r="E47" s="406" t="s">
        <v>130</v>
      </c>
      <c r="F47" s="407" t="s">
        <v>131</v>
      </c>
      <c r="G47" s="408">
        <v>45828</v>
      </c>
      <c r="H47" s="409" t="s">
        <v>132</v>
      </c>
      <c r="I47" s="426"/>
      <c r="J47" s="427" t="s">
        <v>133</v>
      </c>
      <c r="K47" s="428"/>
    </row>
    <row r="48" ht="15" spans="1:11">
      <c r="A48" s="402" t="s">
        <v>134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ht="15" spans="1:11">
      <c r="A49" s="410" t="s">
        <v>135</v>
      </c>
      <c r="B49" s="411"/>
      <c r="C49" s="411"/>
      <c r="D49" s="411"/>
      <c r="E49" s="411"/>
      <c r="F49" s="411"/>
      <c r="G49" s="411"/>
      <c r="H49" s="411"/>
      <c r="I49" s="411"/>
      <c r="J49" s="411"/>
      <c r="K49" s="429"/>
    </row>
    <row r="50" ht="15" spans="1:11">
      <c r="A50" s="403" t="s">
        <v>127</v>
      </c>
      <c r="B50" s="404" t="s">
        <v>128</v>
      </c>
      <c r="C50" s="404"/>
      <c r="D50" s="405" t="s">
        <v>129</v>
      </c>
      <c r="E50" s="406" t="s">
        <v>130</v>
      </c>
      <c r="F50" s="407" t="s">
        <v>131</v>
      </c>
      <c r="G50" s="408">
        <v>45828</v>
      </c>
      <c r="H50" s="409" t="s">
        <v>132</v>
      </c>
      <c r="I50" s="426"/>
      <c r="J50" s="427" t="s">
        <v>133</v>
      </c>
      <c r="K50" s="4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N17" sqref="N17"/>
    </sheetView>
  </sheetViews>
  <sheetFormatPr defaultColWidth="9" defaultRowHeight="14.25"/>
  <cols>
    <col min="1" max="1" width="15.6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40" customWidth="1"/>
    <col min="17" max="254" width="9" style="88"/>
    <col min="255" max="16384" width="9" style="91"/>
  </cols>
  <sheetData>
    <row r="1" s="88" customFormat="1" ht="29" customHeight="1" spans="1:257">
      <c r="A1" s="92" t="s">
        <v>136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4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QACCAN94729</v>
      </c>
      <c r="C2" s="97"/>
      <c r="D2" s="98"/>
      <c r="E2" s="99" t="s">
        <v>67</v>
      </c>
      <c r="F2" s="100" t="str">
        <f>首期!B5</f>
        <v>儿童抓绒外套</v>
      </c>
      <c r="G2" s="100"/>
      <c r="H2" s="100"/>
      <c r="I2" s="342"/>
      <c r="J2" s="343" t="s">
        <v>57</v>
      </c>
      <c r="K2" s="344" t="s">
        <v>56</v>
      </c>
      <c r="L2" s="344"/>
      <c r="M2" s="344"/>
      <c r="N2" s="344"/>
      <c r="O2" s="345"/>
      <c r="P2" s="346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1" t="s">
        <v>137</v>
      </c>
      <c r="B3" s="102" t="s">
        <v>138</v>
      </c>
      <c r="C3" s="103"/>
      <c r="D3" s="102"/>
      <c r="E3" s="102"/>
      <c r="F3" s="102"/>
      <c r="G3" s="102"/>
      <c r="H3" s="102"/>
      <c r="I3" s="128"/>
      <c r="J3" s="131"/>
      <c r="K3" s="131"/>
      <c r="L3" s="131"/>
      <c r="M3" s="131"/>
      <c r="N3" s="131"/>
      <c r="O3" s="347"/>
      <c r="P3" s="348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1"/>
      <c r="B4" s="104" t="s">
        <v>139</v>
      </c>
      <c r="C4" s="104" t="s">
        <v>140</v>
      </c>
      <c r="D4" s="104" t="s">
        <v>141</v>
      </c>
      <c r="E4" s="104" t="s">
        <v>142</v>
      </c>
      <c r="F4" s="104" t="s">
        <v>143</v>
      </c>
      <c r="G4" s="104" t="s">
        <v>144</v>
      </c>
      <c r="H4" s="105" t="s">
        <v>145</v>
      </c>
      <c r="I4" s="128"/>
      <c r="J4" s="349"/>
      <c r="K4" s="350" t="s">
        <v>111</v>
      </c>
      <c r="L4" s="350" t="s">
        <v>146</v>
      </c>
      <c r="M4" s="350" t="s">
        <v>147</v>
      </c>
      <c r="N4" s="350" t="s">
        <v>143</v>
      </c>
      <c r="O4" s="351"/>
      <c r="P4" s="352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1"/>
      <c r="B5" s="106"/>
      <c r="C5" s="106"/>
      <c r="D5" s="107"/>
      <c r="E5" s="107"/>
      <c r="F5" s="107"/>
      <c r="G5" s="107"/>
      <c r="H5" s="105"/>
      <c r="I5" s="353"/>
      <c r="J5" s="354"/>
      <c r="K5" s="355"/>
      <c r="L5" s="355">
        <v>140</v>
      </c>
      <c r="M5" s="355">
        <v>140</v>
      </c>
      <c r="N5" s="356"/>
      <c r="O5" s="355"/>
      <c r="P5" s="357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0" customHeight="1" spans="1:257">
      <c r="A6" s="108" t="s">
        <v>148</v>
      </c>
      <c r="B6" s="109">
        <f t="shared" ref="B6:B9" si="0">C6-4</f>
        <v>44</v>
      </c>
      <c r="C6" s="109">
        <v>48</v>
      </c>
      <c r="D6" s="109">
        <f t="shared" ref="D6:D9" si="1">C6+4</f>
        <v>52</v>
      </c>
      <c r="E6" s="109">
        <f t="shared" ref="E6:E9" si="2">D6+4</f>
        <v>56</v>
      </c>
      <c r="F6" s="109">
        <f t="shared" ref="F6:F9" si="3">E6+4</f>
        <v>60</v>
      </c>
      <c r="G6" s="109">
        <f>F6+2</f>
        <v>62</v>
      </c>
      <c r="H6" s="110" t="s">
        <v>149</v>
      </c>
      <c r="I6" s="353"/>
      <c r="J6" s="354"/>
      <c r="K6" s="354"/>
      <c r="L6" s="354" t="s">
        <v>150</v>
      </c>
      <c r="M6" s="354" t="s">
        <v>150</v>
      </c>
      <c r="N6" s="354" t="s">
        <v>150</v>
      </c>
      <c r="O6" s="354"/>
      <c r="P6" s="358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0" customHeight="1" spans="1:257">
      <c r="A7" s="108" t="s">
        <v>151</v>
      </c>
      <c r="B7" s="109">
        <f t="shared" si="0"/>
        <v>43</v>
      </c>
      <c r="C7" s="109">
        <v>47</v>
      </c>
      <c r="D7" s="109">
        <f t="shared" si="1"/>
        <v>51</v>
      </c>
      <c r="E7" s="109">
        <f t="shared" si="2"/>
        <v>55</v>
      </c>
      <c r="F7" s="109">
        <f t="shared" si="3"/>
        <v>59</v>
      </c>
      <c r="G7" s="109">
        <f>F7+2</f>
        <v>61</v>
      </c>
      <c r="H7" s="110" t="s">
        <v>149</v>
      </c>
      <c r="I7" s="353"/>
      <c r="J7" s="354"/>
      <c r="K7" s="354"/>
      <c r="L7" s="354" t="s">
        <v>150</v>
      </c>
      <c r="M7" s="354" t="s">
        <v>150</v>
      </c>
      <c r="N7" s="354"/>
      <c r="O7" s="354"/>
      <c r="P7" s="358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0" customHeight="1" spans="1:257">
      <c r="A8" s="108" t="s">
        <v>152</v>
      </c>
      <c r="B8" s="109">
        <f t="shared" si="0"/>
        <v>94</v>
      </c>
      <c r="C8" s="109">
        <v>98</v>
      </c>
      <c r="D8" s="109">
        <f t="shared" si="1"/>
        <v>102</v>
      </c>
      <c r="E8" s="109">
        <f t="shared" si="2"/>
        <v>106</v>
      </c>
      <c r="F8" s="109">
        <f t="shared" si="3"/>
        <v>110</v>
      </c>
      <c r="G8" s="109">
        <f>F8+4</f>
        <v>114</v>
      </c>
      <c r="H8" s="110" t="s">
        <v>149</v>
      </c>
      <c r="I8" s="353"/>
      <c r="J8" s="354"/>
      <c r="K8" s="354"/>
      <c r="L8" s="354" t="s">
        <v>150</v>
      </c>
      <c r="M8" s="354" t="s">
        <v>150</v>
      </c>
      <c r="N8" s="354" t="s">
        <v>150</v>
      </c>
      <c r="O8" s="354"/>
      <c r="P8" s="358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0" customHeight="1" spans="1:257">
      <c r="A9" s="108" t="s">
        <v>153</v>
      </c>
      <c r="B9" s="109">
        <f t="shared" si="0"/>
        <v>90</v>
      </c>
      <c r="C9" s="109">
        <v>94</v>
      </c>
      <c r="D9" s="109">
        <f t="shared" si="1"/>
        <v>98</v>
      </c>
      <c r="E9" s="109">
        <f t="shared" si="2"/>
        <v>102</v>
      </c>
      <c r="F9" s="109">
        <f t="shared" si="3"/>
        <v>106</v>
      </c>
      <c r="G9" s="109">
        <f>F9+4</f>
        <v>110</v>
      </c>
      <c r="H9" s="110" t="s">
        <v>154</v>
      </c>
      <c r="I9" s="353"/>
      <c r="J9" s="354"/>
      <c r="K9" s="354"/>
      <c r="L9" s="354" t="s">
        <v>155</v>
      </c>
      <c r="M9" s="354" t="s">
        <v>155</v>
      </c>
      <c r="N9" s="354" t="s">
        <v>156</v>
      </c>
      <c r="O9" s="354"/>
      <c r="P9" s="358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0" customHeight="1" spans="1:257">
      <c r="A10" s="111" t="s">
        <v>157</v>
      </c>
      <c r="B10" s="109">
        <f>C10-1</f>
        <v>40</v>
      </c>
      <c r="C10" s="109">
        <v>41</v>
      </c>
      <c r="D10" s="109">
        <f>C10+1</f>
        <v>42</v>
      </c>
      <c r="E10" s="109">
        <f>D10+1.5</f>
        <v>43.5</v>
      </c>
      <c r="F10" s="109">
        <f>E10+1.5</f>
        <v>45</v>
      </c>
      <c r="G10" s="109">
        <f>F10+1</f>
        <v>46</v>
      </c>
      <c r="H10" s="110" t="s">
        <v>154</v>
      </c>
      <c r="I10" s="353"/>
      <c r="J10" s="354"/>
      <c r="K10" s="354"/>
      <c r="L10" s="354" t="s">
        <v>155</v>
      </c>
      <c r="M10" s="354" t="s">
        <v>150</v>
      </c>
      <c r="N10" s="354" t="s">
        <v>155</v>
      </c>
      <c r="O10" s="354"/>
      <c r="P10" s="358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0" customHeight="1" spans="1:257">
      <c r="A11" s="111" t="s">
        <v>158</v>
      </c>
      <c r="B11" s="109">
        <f>C11-1</f>
        <v>43</v>
      </c>
      <c r="C11" s="109">
        <v>44</v>
      </c>
      <c r="D11" s="109">
        <f>C11+1</f>
        <v>45</v>
      </c>
      <c r="E11" s="109">
        <f>D11+1.5</f>
        <v>46.5</v>
      </c>
      <c r="F11" s="109">
        <f>E11+1.5</f>
        <v>48</v>
      </c>
      <c r="G11" s="109">
        <f>F11+1</f>
        <v>49</v>
      </c>
      <c r="H11" s="110" t="s">
        <v>159</v>
      </c>
      <c r="I11" s="353"/>
      <c r="J11" s="354"/>
      <c r="K11" s="354"/>
      <c r="L11" s="354" t="s">
        <v>155</v>
      </c>
      <c r="M11" s="354" t="s">
        <v>150</v>
      </c>
      <c r="N11" s="354"/>
      <c r="O11" s="354"/>
      <c r="P11" s="358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0" customHeight="1" spans="1:257">
      <c r="A12" s="108" t="s">
        <v>160</v>
      </c>
      <c r="B12" s="109">
        <f>C12-1.5</f>
        <v>47.5</v>
      </c>
      <c r="C12" s="109">
        <v>49</v>
      </c>
      <c r="D12" s="109">
        <f>C12+1.5</f>
        <v>50.5</v>
      </c>
      <c r="E12" s="109">
        <f>D12+1.8</f>
        <v>52.3</v>
      </c>
      <c r="F12" s="109">
        <f>E12+1.8</f>
        <v>54.1</v>
      </c>
      <c r="G12" s="109">
        <f>F12+1.2</f>
        <v>55.3</v>
      </c>
      <c r="H12" s="110" t="s">
        <v>154</v>
      </c>
      <c r="I12" s="353"/>
      <c r="J12" s="354"/>
      <c r="K12" s="354"/>
      <c r="L12" s="354" t="s">
        <v>161</v>
      </c>
      <c r="M12" s="354" t="s">
        <v>161</v>
      </c>
      <c r="N12" s="354" t="s">
        <v>150</v>
      </c>
      <c r="O12" s="354"/>
      <c r="P12" s="358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0" customHeight="1" spans="1:257">
      <c r="A13" s="108" t="s">
        <v>162</v>
      </c>
      <c r="B13" s="109">
        <f>C13-3.4</f>
        <v>35.6</v>
      </c>
      <c r="C13" s="109">
        <v>39</v>
      </c>
      <c r="D13" s="109">
        <f>C13+3.4</f>
        <v>42.4</v>
      </c>
      <c r="E13" s="109">
        <f>D13+3.4</f>
        <v>45.8</v>
      </c>
      <c r="F13" s="109">
        <f>E13+3.4</f>
        <v>49.2</v>
      </c>
      <c r="G13" s="109">
        <f>F13+1.7</f>
        <v>50.9</v>
      </c>
      <c r="H13" s="110">
        <v>0</v>
      </c>
      <c r="I13" s="353"/>
      <c r="J13" s="354"/>
      <c r="K13" s="354"/>
      <c r="L13" s="354" t="s">
        <v>163</v>
      </c>
      <c r="M13" s="354" t="s">
        <v>163</v>
      </c>
      <c r="N13" s="354" t="s">
        <v>164</v>
      </c>
      <c r="O13" s="354"/>
      <c r="P13" s="358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0" customHeight="1" spans="1:257">
      <c r="A14" s="108" t="s">
        <v>165</v>
      </c>
      <c r="B14" s="109">
        <f>C14-0.8</f>
        <v>19.2</v>
      </c>
      <c r="C14" s="109">
        <v>20</v>
      </c>
      <c r="D14" s="109">
        <f t="shared" ref="D14:G14" si="4">C14+0.8</f>
        <v>20.8</v>
      </c>
      <c r="E14" s="109">
        <f t="shared" si="4"/>
        <v>21.6</v>
      </c>
      <c r="F14" s="109">
        <f t="shared" si="4"/>
        <v>22.4</v>
      </c>
      <c r="G14" s="109">
        <f t="shared" si="4"/>
        <v>23.2</v>
      </c>
      <c r="H14" s="112"/>
      <c r="I14" s="353"/>
      <c r="J14" s="354"/>
      <c r="K14" s="354"/>
      <c r="L14" s="354" t="s">
        <v>166</v>
      </c>
      <c r="M14" s="354" t="s">
        <v>166</v>
      </c>
      <c r="N14" s="354" t="s">
        <v>150</v>
      </c>
      <c r="O14" s="354"/>
      <c r="P14" s="358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0" customHeight="1" spans="1:257">
      <c r="A15" s="108" t="s">
        <v>167</v>
      </c>
      <c r="B15" s="113">
        <f>C15-0.2</f>
        <v>10.6</v>
      </c>
      <c r="C15" s="113">
        <v>10.8</v>
      </c>
      <c r="D15" s="113">
        <f>C15+0.2</f>
        <v>11</v>
      </c>
      <c r="E15" s="113">
        <f>D15+0.4</f>
        <v>11.4</v>
      </c>
      <c r="F15" s="113">
        <f>E15+0.4</f>
        <v>11.8</v>
      </c>
      <c r="G15" s="113">
        <f>F15+0.2</f>
        <v>12</v>
      </c>
      <c r="H15" s="112"/>
      <c r="I15" s="353"/>
      <c r="J15" s="354"/>
      <c r="K15" s="354"/>
      <c r="L15" s="354" t="s">
        <v>168</v>
      </c>
      <c r="M15" s="354" t="s">
        <v>168</v>
      </c>
      <c r="N15" s="354" t="s">
        <v>169</v>
      </c>
      <c r="O15" s="354"/>
      <c r="P15" s="358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0" customHeight="1" spans="1:257">
      <c r="A16" s="108" t="s">
        <v>170</v>
      </c>
      <c r="B16" s="113">
        <v>13</v>
      </c>
      <c r="C16" s="113">
        <v>13</v>
      </c>
      <c r="D16" s="114">
        <v>14</v>
      </c>
      <c r="E16" s="114">
        <v>14</v>
      </c>
      <c r="F16" s="114">
        <v>15</v>
      </c>
      <c r="G16" s="114">
        <v>15</v>
      </c>
      <c r="H16" s="112"/>
      <c r="I16" s="353"/>
      <c r="J16" s="354"/>
      <c r="K16" s="354"/>
      <c r="L16" s="354" t="s">
        <v>150</v>
      </c>
      <c r="M16" s="354" t="s">
        <v>150</v>
      </c>
      <c r="N16" s="354" t="s">
        <v>171</v>
      </c>
      <c r="O16" s="354"/>
      <c r="P16" s="358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0" customHeight="1" spans="1:257">
      <c r="A17" s="115" t="s">
        <v>172</v>
      </c>
      <c r="B17" s="64">
        <v>6</v>
      </c>
      <c r="C17" s="113">
        <v>6</v>
      </c>
      <c r="D17" s="64">
        <v>6</v>
      </c>
      <c r="E17" s="64">
        <v>6</v>
      </c>
      <c r="F17" s="64">
        <v>6</v>
      </c>
      <c r="G17" s="64">
        <v>6</v>
      </c>
      <c r="H17" s="116"/>
      <c r="I17" s="353"/>
      <c r="J17" s="354"/>
      <c r="K17" s="354"/>
      <c r="L17" s="354" t="s">
        <v>150</v>
      </c>
      <c r="M17" s="354" t="s">
        <v>150</v>
      </c>
      <c r="N17" s="354"/>
      <c r="O17" s="354"/>
      <c r="P17" s="358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0" customHeight="1" spans="1:257">
      <c r="A18" s="115" t="s">
        <v>173</v>
      </c>
      <c r="B18" s="64">
        <v>5.5</v>
      </c>
      <c r="C18" s="64">
        <v>5.5</v>
      </c>
      <c r="D18" s="64">
        <v>5.5</v>
      </c>
      <c r="E18" s="64">
        <v>5.5</v>
      </c>
      <c r="F18" s="64">
        <v>5.5</v>
      </c>
      <c r="G18" s="64">
        <v>5.5</v>
      </c>
      <c r="H18" s="116"/>
      <c r="I18" s="353"/>
      <c r="J18" s="354"/>
      <c r="K18" s="354"/>
      <c r="L18" s="354" t="s">
        <v>150</v>
      </c>
      <c r="M18" s="354" t="s">
        <v>150</v>
      </c>
      <c r="N18" s="354"/>
      <c r="O18" s="354"/>
      <c r="P18" s="358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0" customHeight="1" spans="1:257">
      <c r="A19" s="115"/>
      <c r="B19" s="104"/>
      <c r="C19" s="104"/>
      <c r="D19" s="104"/>
      <c r="E19" s="104"/>
      <c r="F19" s="104"/>
      <c r="G19" s="104"/>
      <c r="H19" s="116"/>
      <c r="I19" s="353"/>
      <c r="J19" s="354"/>
      <c r="K19" s="354"/>
      <c r="L19" s="354"/>
      <c r="M19" s="354"/>
      <c r="N19" s="354"/>
      <c r="O19" s="354"/>
      <c r="P19" s="358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0" customHeight="1" spans="1:257">
      <c r="A20" s="117"/>
      <c r="B20" s="118"/>
      <c r="C20" s="118"/>
      <c r="D20" s="118"/>
      <c r="E20" s="118"/>
      <c r="F20" s="118"/>
      <c r="G20" s="118"/>
      <c r="H20" s="119"/>
      <c r="I20" s="353"/>
      <c r="J20" s="354"/>
      <c r="K20" s="354"/>
      <c r="L20" s="354"/>
      <c r="M20" s="354"/>
      <c r="N20" s="354"/>
      <c r="O20" s="354"/>
      <c r="P20" s="358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20" customHeight="1" spans="1:257">
      <c r="A21" s="120"/>
      <c r="B21" s="121"/>
      <c r="C21" s="121"/>
      <c r="D21" s="121"/>
      <c r="E21" s="122"/>
      <c r="F21" s="121"/>
      <c r="G21" s="121"/>
      <c r="H21" s="121"/>
      <c r="I21" s="359"/>
      <c r="J21" s="360"/>
      <c r="K21" s="360"/>
      <c r="L21" s="361"/>
      <c r="M21" s="360"/>
      <c r="N21" s="360"/>
      <c r="O21" s="361"/>
      <c r="P21" s="362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7.25" spans="1:257">
      <c r="A22" s="123"/>
      <c r="B22" s="123"/>
      <c r="C22" s="124"/>
      <c r="D22" s="124"/>
      <c r="E22" s="125"/>
      <c r="F22" s="124"/>
      <c r="G22" s="124"/>
      <c r="H22" s="124"/>
      <c r="P22" s="34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26" t="s">
        <v>174</v>
      </c>
      <c r="B23" s="126"/>
      <c r="C23" s="127"/>
      <c r="D23" s="127"/>
      <c r="P23" s="34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35" t="s">
        <v>175</v>
      </c>
      <c r="K24" s="242">
        <v>45828</v>
      </c>
      <c r="L24" s="135" t="s">
        <v>176</v>
      </c>
      <c r="M24" s="135" t="s">
        <v>130</v>
      </c>
      <c r="N24" s="135" t="s">
        <v>177</v>
      </c>
      <c r="O24" s="88" t="s">
        <v>133</v>
      </c>
      <c r="P24" s="34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4" customWidth="1"/>
    <col min="2" max="16384" width="10" style="244"/>
  </cols>
  <sheetData>
    <row r="1" ht="22.5" customHeight="1" spans="1:11">
      <c r="A1" s="140" t="s">
        <v>178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customHeight="1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customHeight="1" spans="1:11">
      <c r="A4" s="255" t="s">
        <v>61</v>
      </c>
      <c r="B4" s="146"/>
      <c r="C4" s="147"/>
      <c r="D4" s="255" t="s">
        <v>63</v>
      </c>
      <c r="E4" s="256"/>
      <c r="F4" s="257"/>
      <c r="G4" s="258"/>
      <c r="H4" s="255" t="s">
        <v>64</v>
      </c>
      <c r="I4" s="256"/>
      <c r="J4" s="146" t="s">
        <v>65</v>
      </c>
      <c r="K4" s="147" t="s">
        <v>66</v>
      </c>
    </row>
    <row r="5" customHeight="1" spans="1:11">
      <c r="A5" s="259" t="s">
        <v>67</v>
      </c>
      <c r="B5" s="146"/>
      <c r="C5" s="147"/>
      <c r="D5" s="255" t="s">
        <v>69</v>
      </c>
      <c r="E5" s="256"/>
      <c r="F5" s="257"/>
      <c r="G5" s="258"/>
      <c r="H5" s="255" t="s">
        <v>70</v>
      </c>
      <c r="I5" s="256"/>
      <c r="J5" s="146" t="s">
        <v>65</v>
      </c>
      <c r="K5" s="147" t="s">
        <v>66</v>
      </c>
    </row>
    <row r="6" customHeight="1" spans="1:11">
      <c r="A6" s="255" t="s">
        <v>71</v>
      </c>
      <c r="B6" s="260" t="s">
        <v>179</v>
      </c>
      <c r="C6" s="261">
        <v>6</v>
      </c>
      <c r="D6" s="259" t="s">
        <v>73</v>
      </c>
      <c r="E6" s="262"/>
      <c r="F6" s="257"/>
      <c r="G6" s="258"/>
      <c r="H6" s="255" t="s">
        <v>74</v>
      </c>
      <c r="I6" s="256"/>
      <c r="J6" s="146" t="s">
        <v>65</v>
      </c>
      <c r="K6" s="147" t="s">
        <v>66</v>
      </c>
    </row>
    <row r="7" customHeight="1" spans="1:11">
      <c r="A7" s="255" t="s">
        <v>75</v>
      </c>
      <c r="B7" s="263"/>
      <c r="C7" s="264"/>
      <c r="D7" s="259" t="s">
        <v>76</v>
      </c>
      <c r="E7" s="265"/>
      <c r="F7" s="257"/>
      <c r="G7" s="258"/>
      <c r="H7" s="255" t="s">
        <v>77</v>
      </c>
      <c r="I7" s="256"/>
      <c r="J7" s="146" t="s">
        <v>65</v>
      </c>
      <c r="K7" s="147" t="s">
        <v>66</v>
      </c>
    </row>
    <row r="8" customHeight="1" spans="1:16">
      <c r="A8" s="266" t="s">
        <v>78</v>
      </c>
      <c r="B8" s="267"/>
      <c r="C8" s="268"/>
      <c r="D8" s="269" t="s">
        <v>80</v>
      </c>
      <c r="E8" s="270"/>
      <c r="F8" s="271"/>
      <c r="G8" s="272"/>
      <c r="H8" s="269" t="s">
        <v>81</v>
      </c>
      <c r="I8" s="270"/>
      <c r="J8" s="289" t="s">
        <v>65</v>
      </c>
      <c r="K8" s="321" t="s">
        <v>66</v>
      </c>
      <c r="P8" s="200" t="s">
        <v>180</v>
      </c>
    </row>
    <row r="9" customHeight="1" spans="1:11">
      <c r="A9" s="273" t="s">
        <v>181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84</v>
      </c>
      <c r="B10" s="275" t="s">
        <v>85</v>
      </c>
      <c r="C10" s="276" t="s">
        <v>86</v>
      </c>
      <c r="D10" s="277"/>
      <c r="E10" s="278" t="s">
        <v>89</v>
      </c>
      <c r="F10" s="275" t="s">
        <v>85</v>
      </c>
      <c r="G10" s="276" t="s">
        <v>86</v>
      </c>
      <c r="H10" s="275"/>
      <c r="I10" s="278" t="s">
        <v>87</v>
      </c>
      <c r="J10" s="275" t="s">
        <v>85</v>
      </c>
      <c r="K10" s="322" t="s">
        <v>86</v>
      </c>
    </row>
    <row r="11" customHeight="1" spans="1:11">
      <c r="A11" s="259" t="s">
        <v>90</v>
      </c>
      <c r="B11" s="279" t="s">
        <v>85</v>
      </c>
      <c r="C11" s="146" t="s">
        <v>86</v>
      </c>
      <c r="D11" s="265"/>
      <c r="E11" s="262" t="s">
        <v>92</v>
      </c>
      <c r="F11" s="279" t="s">
        <v>85</v>
      </c>
      <c r="G11" s="146" t="s">
        <v>86</v>
      </c>
      <c r="H11" s="279"/>
      <c r="I11" s="262" t="s">
        <v>97</v>
      </c>
      <c r="J11" s="279" t="s">
        <v>85</v>
      </c>
      <c r="K11" s="147" t="s">
        <v>86</v>
      </c>
    </row>
    <row r="12" customHeight="1" spans="1:11">
      <c r="A12" s="269" t="s">
        <v>116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3"/>
    </row>
    <row r="13" customHeight="1" spans="1:11">
      <c r="A13" s="280" t="s">
        <v>182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183</v>
      </c>
      <c r="B14" s="282"/>
      <c r="C14" s="282"/>
      <c r="D14" s="282"/>
      <c r="E14" s="282"/>
      <c r="F14" s="282"/>
      <c r="G14" s="282"/>
      <c r="H14" s="283"/>
      <c r="I14" s="324"/>
      <c r="J14" s="324"/>
      <c r="K14" s="325"/>
    </row>
    <row r="15" customHeight="1" spans="1:11">
      <c r="A15" s="284"/>
      <c r="B15" s="285"/>
      <c r="C15" s="285"/>
      <c r="D15" s="286"/>
      <c r="E15" s="287"/>
      <c r="F15" s="285"/>
      <c r="G15" s="285"/>
      <c r="H15" s="286"/>
      <c r="I15" s="326"/>
      <c r="J15" s="327"/>
      <c r="K15" s="328"/>
    </row>
    <row r="16" customHeight="1" spans="1:1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321"/>
    </row>
    <row r="17" customHeight="1" spans="1:11">
      <c r="A17" s="280" t="s">
        <v>184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90" t="s">
        <v>185</v>
      </c>
      <c r="B18" s="291"/>
      <c r="C18" s="291"/>
      <c r="D18" s="291"/>
      <c r="E18" s="291"/>
      <c r="F18" s="291"/>
      <c r="G18" s="291"/>
      <c r="H18" s="291"/>
      <c r="I18" s="324"/>
      <c r="J18" s="324"/>
      <c r="K18" s="325"/>
    </row>
    <row r="19" customHeight="1" spans="1:11">
      <c r="A19" s="284"/>
      <c r="B19" s="285"/>
      <c r="C19" s="285"/>
      <c r="D19" s="286"/>
      <c r="E19" s="287"/>
      <c r="F19" s="285"/>
      <c r="G19" s="285"/>
      <c r="H19" s="286"/>
      <c r="I19" s="326"/>
      <c r="J19" s="327"/>
      <c r="K19" s="328"/>
    </row>
    <row r="20" customHeight="1" spans="1:1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21"/>
    </row>
    <row r="21" customHeight="1" spans="1:11">
      <c r="A21" s="292" t="s">
        <v>113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41" t="s">
        <v>114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4"/>
    </row>
    <row r="23" customHeight="1" spans="1:11">
      <c r="A23" s="154" t="s">
        <v>115</v>
      </c>
      <c r="B23" s="155"/>
      <c r="C23" s="146" t="s">
        <v>65</v>
      </c>
      <c r="D23" s="146" t="s">
        <v>66</v>
      </c>
      <c r="E23" s="153"/>
      <c r="F23" s="153"/>
      <c r="G23" s="153"/>
      <c r="H23" s="153"/>
      <c r="I23" s="153"/>
      <c r="J23" s="153"/>
      <c r="K23" s="197"/>
    </row>
    <row r="24" customHeight="1" spans="1:11">
      <c r="A24" s="293" t="s">
        <v>186</v>
      </c>
      <c r="B24" s="149"/>
      <c r="C24" s="149"/>
      <c r="D24" s="149"/>
      <c r="E24" s="149"/>
      <c r="F24" s="149"/>
      <c r="G24" s="149"/>
      <c r="H24" s="149"/>
      <c r="I24" s="149"/>
      <c r="J24" s="149"/>
      <c r="K24" s="329"/>
    </row>
    <row r="25" customHeight="1" spans="1:1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330"/>
    </row>
    <row r="26" customHeight="1" spans="1:11">
      <c r="A26" s="273" t="s">
        <v>122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customHeight="1" spans="1:11">
      <c r="A27" s="249" t="s">
        <v>123</v>
      </c>
      <c r="B27" s="276" t="s">
        <v>95</v>
      </c>
      <c r="C27" s="276" t="s">
        <v>96</v>
      </c>
      <c r="D27" s="276" t="s">
        <v>88</v>
      </c>
      <c r="E27" s="250" t="s">
        <v>124</v>
      </c>
      <c r="F27" s="276" t="s">
        <v>95</v>
      </c>
      <c r="G27" s="276" t="s">
        <v>96</v>
      </c>
      <c r="H27" s="276" t="s">
        <v>88</v>
      </c>
      <c r="I27" s="250" t="s">
        <v>125</v>
      </c>
      <c r="J27" s="276" t="s">
        <v>95</v>
      </c>
      <c r="K27" s="322" t="s">
        <v>96</v>
      </c>
    </row>
    <row r="28" customHeight="1" spans="1:11">
      <c r="A28" s="296" t="s">
        <v>87</v>
      </c>
      <c r="B28" s="146" t="s">
        <v>95</v>
      </c>
      <c r="C28" s="146" t="s">
        <v>96</v>
      </c>
      <c r="D28" s="146" t="s">
        <v>88</v>
      </c>
      <c r="E28" s="297" t="s">
        <v>94</v>
      </c>
      <c r="F28" s="146" t="s">
        <v>95</v>
      </c>
      <c r="G28" s="146" t="s">
        <v>96</v>
      </c>
      <c r="H28" s="146" t="s">
        <v>88</v>
      </c>
      <c r="I28" s="297" t="s">
        <v>105</v>
      </c>
      <c r="J28" s="146" t="s">
        <v>95</v>
      </c>
      <c r="K28" s="147" t="s">
        <v>96</v>
      </c>
    </row>
    <row r="29" customHeight="1" spans="1:11">
      <c r="A29" s="255" t="s">
        <v>98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1"/>
    </row>
    <row r="30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32"/>
    </row>
    <row r="31" customHeight="1" spans="1:11">
      <c r="A31" s="301" t="s">
        <v>187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ht="21" customHeight="1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33"/>
    </row>
    <row r="33" ht="21" customHeight="1" spans="1:1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34"/>
    </row>
    <row r="34" ht="21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21" customHeight="1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4"/>
    </row>
    <row r="43" ht="17.25" customHeight="1" spans="1:11">
      <c r="A43" s="299" t="s">
        <v>121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2"/>
    </row>
    <row r="44" customHeight="1" spans="1:11">
      <c r="A44" s="301" t="s">
        <v>188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ht="18" customHeight="1" spans="1:11">
      <c r="A45" s="306" t="s">
        <v>116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35"/>
    </row>
    <row r="46" ht="18" customHeight="1" spans="1:11">
      <c r="A46" s="306" t="s">
        <v>189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35"/>
    </row>
    <row r="47" ht="18" customHeight="1" spans="1:1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330"/>
    </row>
    <row r="48" ht="21" customHeight="1" spans="1:11">
      <c r="A48" s="308" t="s">
        <v>127</v>
      </c>
      <c r="B48" s="309" t="s">
        <v>128</v>
      </c>
      <c r="C48" s="309"/>
      <c r="D48" s="310" t="s">
        <v>129</v>
      </c>
      <c r="E48" s="310" t="s">
        <v>130</v>
      </c>
      <c r="F48" s="310" t="s">
        <v>131</v>
      </c>
      <c r="G48" s="311">
        <v>45775</v>
      </c>
      <c r="H48" s="312" t="s">
        <v>132</v>
      </c>
      <c r="I48" s="312"/>
      <c r="J48" s="309" t="s">
        <v>133</v>
      </c>
      <c r="K48" s="336"/>
    </row>
    <row r="49" customHeight="1" spans="1:11">
      <c r="A49" s="313" t="s">
        <v>134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37"/>
    </row>
    <row r="50" customHeight="1" spans="1:1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38"/>
    </row>
    <row r="51" customHeight="1" spans="1:1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39"/>
    </row>
    <row r="52" ht="21" customHeight="1" spans="1:11">
      <c r="A52" s="308" t="s">
        <v>127</v>
      </c>
      <c r="B52" s="309" t="s">
        <v>128</v>
      </c>
      <c r="C52" s="309"/>
      <c r="D52" s="310" t="s">
        <v>129</v>
      </c>
      <c r="E52" s="310" t="s">
        <v>130</v>
      </c>
      <c r="F52" s="310" t="s">
        <v>131</v>
      </c>
      <c r="G52" s="311">
        <v>45775</v>
      </c>
      <c r="H52" s="312" t="s">
        <v>132</v>
      </c>
      <c r="I52" s="312"/>
      <c r="J52" s="309" t="s">
        <v>133</v>
      </c>
      <c r="K52" s="33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4.875" style="88" customWidth="1"/>
    <col min="9" max="13" width="12.625" style="88" customWidth="1"/>
    <col min="14" max="14" width="12.625" style="219" customWidth="1"/>
    <col min="15" max="15" width="8.875" style="219" customWidth="1"/>
    <col min="16" max="247" width="9" style="88"/>
    <col min="248" max="16384" width="9" style="91"/>
  </cols>
  <sheetData>
    <row r="1" s="88" customFormat="1" ht="29" customHeight="1" spans="1:250">
      <c r="A1" s="92" t="s">
        <v>136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237"/>
      <c r="O1" s="237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</row>
    <row r="2" s="88" customFormat="1" ht="20" customHeight="1" spans="1:250">
      <c r="A2" s="129" t="s">
        <v>61</v>
      </c>
      <c r="B2" s="220" t="s">
        <v>190</v>
      </c>
      <c r="C2" s="221"/>
      <c r="D2" s="220"/>
      <c r="E2" s="222" t="s">
        <v>67</v>
      </c>
      <c r="F2" s="223" t="s">
        <v>191</v>
      </c>
      <c r="G2" s="223"/>
      <c r="H2" s="223"/>
      <c r="I2" s="129" t="s">
        <v>57</v>
      </c>
      <c r="J2" s="130" t="s">
        <v>56</v>
      </c>
      <c r="K2" s="130"/>
      <c r="L2" s="130"/>
      <c r="M2" s="130"/>
      <c r="N2" s="63"/>
      <c r="O2" s="6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</row>
    <row r="3" s="88" customFormat="1" spans="1:250">
      <c r="A3" s="224" t="s">
        <v>137</v>
      </c>
      <c r="B3" s="102" t="s">
        <v>138</v>
      </c>
      <c r="C3" s="103"/>
      <c r="D3" s="102"/>
      <c r="E3" s="102"/>
      <c r="F3" s="102"/>
      <c r="G3" s="102"/>
      <c r="H3" s="102"/>
      <c r="I3" s="131" t="s">
        <v>192</v>
      </c>
      <c r="J3" s="131" t="s">
        <v>193</v>
      </c>
      <c r="K3" s="131" t="s">
        <v>194</v>
      </c>
      <c r="L3" s="131" t="s">
        <v>195</v>
      </c>
      <c r="M3" s="131" t="s">
        <v>193</v>
      </c>
      <c r="N3" s="131" t="s">
        <v>195</v>
      </c>
      <c r="O3" s="63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</row>
    <row r="4" s="88" customFormat="1" spans="1:250">
      <c r="A4" s="224"/>
      <c r="B4" s="225" t="s">
        <v>196</v>
      </c>
      <c r="C4" s="225" t="s">
        <v>197</v>
      </c>
      <c r="D4" s="225" t="s">
        <v>198</v>
      </c>
      <c r="E4" s="225" t="s">
        <v>199</v>
      </c>
      <c r="F4" s="225" t="s">
        <v>200</v>
      </c>
      <c r="G4" s="225" t="s">
        <v>201</v>
      </c>
      <c r="H4" s="105" t="s">
        <v>145</v>
      </c>
      <c r="I4" s="225" t="s">
        <v>196</v>
      </c>
      <c r="J4" s="225" t="s">
        <v>197</v>
      </c>
      <c r="K4" s="225" t="s">
        <v>198</v>
      </c>
      <c r="L4" s="225" t="s">
        <v>199</v>
      </c>
      <c r="M4" s="225" t="s">
        <v>200</v>
      </c>
      <c r="N4" s="225" t="s">
        <v>201</v>
      </c>
      <c r="O4" s="238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</row>
    <row r="5" s="88" customFormat="1" ht="20" customHeight="1" spans="1:250">
      <c r="A5" s="224"/>
      <c r="B5" s="106"/>
      <c r="C5" s="106"/>
      <c r="D5" s="107"/>
      <c r="E5" s="107"/>
      <c r="F5" s="107"/>
      <c r="G5" s="107"/>
      <c r="H5" s="105"/>
      <c r="I5" s="133" t="s">
        <v>202</v>
      </c>
      <c r="J5" s="133" t="s">
        <v>202</v>
      </c>
      <c r="K5" s="133" t="s">
        <v>202</v>
      </c>
      <c r="L5" s="133" t="s">
        <v>202</v>
      </c>
      <c r="M5" s="133" t="s">
        <v>202</v>
      </c>
      <c r="N5" s="133" t="s">
        <v>202</v>
      </c>
      <c r="O5" s="239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</row>
    <row r="6" s="88" customFormat="1" ht="25" customHeight="1" spans="1:250">
      <c r="A6" s="226"/>
      <c r="B6" s="227"/>
      <c r="C6" s="228"/>
      <c r="D6" s="227"/>
      <c r="E6" s="227"/>
      <c r="F6" s="227"/>
      <c r="G6" s="227"/>
      <c r="H6" s="110"/>
      <c r="I6" s="133"/>
      <c r="J6" s="133"/>
      <c r="K6" s="240"/>
      <c r="L6" s="133"/>
      <c r="M6" s="133"/>
      <c r="N6" s="239"/>
      <c r="O6" s="239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</row>
    <row r="7" s="88" customFormat="1" ht="25" customHeight="1" spans="1:250">
      <c r="A7" s="229"/>
      <c r="B7" s="230"/>
      <c r="C7" s="230"/>
      <c r="D7" s="230"/>
      <c r="E7" s="230"/>
      <c r="F7" s="230"/>
      <c r="G7" s="230"/>
      <c r="H7" s="110"/>
      <c r="I7" s="133"/>
      <c r="J7" s="133"/>
      <c r="K7" s="133"/>
      <c r="L7" s="133"/>
      <c r="M7" s="133"/>
      <c r="N7" s="239"/>
      <c r="O7" s="239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</row>
    <row r="8" s="88" customFormat="1" ht="25" customHeight="1" spans="1:250">
      <c r="A8" s="229"/>
      <c r="B8" s="230"/>
      <c r="C8" s="230"/>
      <c r="D8" s="230"/>
      <c r="E8" s="230"/>
      <c r="F8" s="230"/>
      <c r="G8" s="230"/>
      <c r="H8" s="110"/>
      <c r="I8" s="133"/>
      <c r="J8" s="133"/>
      <c r="K8" s="133"/>
      <c r="L8" s="133"/>
      <c r="M8" s="133"/>
      <c r="N8" s="133"/>
      <c r="O8" s="239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</row>
    <row r="9" s="88" customFormat="1" ht="25" customHeight="1" spans="1:250">
      <c r="A9" s="226"/>
      <c r="B9" s="230"/>
      <c r="C9" s="230"/>
      <c r="D9" s="230"/>
      <c r="E9" s="230"/>
      <c r="F9" s="230"/>
      <c r="G9" s="230"/>
      <c r="H9" s="110"/>
      <c r="I9" s="133"/>
      <c r="J9" s="133"/>
      <c r="K9" s="133"/>
      <c r="L9" s="133"/>
      <c r="M9" s="133"/>
      <c r="N9" s="239"/>
      <c r="O9" s="239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</row>
    <row r="10" s="88" customFormat="1" ht="25" customHeight="1" spans="1:250">
      <c r="A10" s="231"/>
      <c r="B10" s="232"/>
      <c r="C10" s="232"/>
      <c r="D10" s="232"/>
      <c r="E10" s="232"/>
      <c r="F10" s="232"/>
      <c r="G10" s="232"/>
      <c r="H10" s="110"/>
      <c r="I10" s="133"/>
      <c r="J10" s="133"/>
      <c r="K10" s="133"/>
      <c r="L10" s="133"/>
      <c r="M10" s="133"/>
      <c r="N10" s="239"/>
      <c r="O10" s="239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</row>
    <row r="11" s="88" customFormat="1" ht="25" customHeight="1" spans="1:250">
      <c r="A11" s="226"/>
      <c r="B11" s="230"/>
      <c r="C11" s="230"/>
      <c r="D11" s="230"/>
      <c r="E11" s="230"/>
      <c r="F11" s="230"/>
      <c r="G11" s="230"/>
      <c r="H11" s="110"/>
      <c r="I11" s="133"/>
      <c r="J11" s="133"/>
      <c r="K11" s="133"/>
      <c r="L11" s="133"/>
      <c r="M11" s="133"/>
      <c r="N11" s="133"/>
      <c r="O11" s="239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</row>
    <row r="12" s="88" customFormat="1" ht="25" customHeight="1" spans="1:250">
      <c r="A12" s="226"/>
      <c r="B12" s="230"/>
      <c r="C12" s="230"/>
      <c r="D12" s="230"/>
      <c r="E12" s="230"/>
      <c r="F12" s="230"/>
      <c r="G12" s="230"/>
      <c r="H12" s="110"/>
      <c r="I12" s="133"/>
      <c r="J12" s="133"/>
      <c r="K12" s="133"/>
      <c r="L12" s="133"/>
      <c r="M12" s="133"/>
      <c r="N12" s="239"/>
      <c r="O12" s="239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</row>
    <row r="13" s="88" customFormat="1" ht="25" customHeight="1" spans="1:250">
      <c r="A13" s="226"/>
      <c r="B13" s="230"/>
      <c r="C13" s="230"/>
      <c r="D13" s="230"/>
      <c r="E13" s="230"/>
      <c r="F13" s="230"/>
      <c r="G13" s="230"/>
      <c r="H13" s="110"/>
      <c r="I13" s="133"/>
      <c r="J13" s="133"/>
      <c r="K13" s="133"/>
      <c r="L13" s="133"/>
      <c r="M13" s="133"/>
      <c r="N13" s="239"/>
      <c r="O13" s="239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</row>
    <row r="14" s="88" customFormat="1" ht="25" customHeight="1" spans="1:250">
      <c r="A14" s="233"/>
      <c r="B14" s="227"/>
      <c r="C14" s="227"/>
      <c r="D14" s="227"/>
      <c r="E14" s="227"/>
      <c r="F14" s="227"/>
      <c r="G14" s="227"/>
      <c r="H14" s="112"/>
      <c r="I14" s="133"/>
      <c r="J14" s="133"/>
      <c r="K14" s="133"/>
      <c r="L14" s="133"/>
      <c r="M14" s="133"/>
      <c r="N14" s="133"/>
      <c r="O14" s="239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</row>
    <row r="15" s="88" customFormat="1" ht="16.5" spans="1:250">
      <c r="A15" s="234"/>
      <c r="B15" s="235"/>
      <c r="C15" s="235"/>
      <c r="D15" s="235"/>
      <c r="E15" s="236"/>
      <c r="F15" s="235"/>
      <c r="G15" s="235"/>
      <c r="H15" s="235"/>
      <c r="I15" s="241"/>
      <c r="J15" s="241"/>
      <c r="K15" s="241"/>
      <c r="L15" s="241"/>
      <c r="M15" s="241"/>
      <c r="N15" s="63"/>
      <c r="O15" s="63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</row>
    <row r="16" s="88" customFormat="1" spans="1:250">
      <c r="A16" s="126" t="s">
        <v>174</v>
      </c>
      <c r="B16" s="126"/>
      <c r="C16" s="127"/>
      <c r="N16" s="237"/>
      <c r="O16" s="237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</row>
    <row r="17" s="88" customFormat="1" spans="3:250">
      <c r="C17" s="89"/>
      <c r="I17" s="135" t="s">
        <v>175</v>
      </c>
      <c r="J17" s="242">
        <v>45775</v>
      </c>
      <c r="K17" s="243"/>
      <c r="L17" s="135" t="s">
        <v>176</v>
      </c>
      <c r="M17" s="135" t="s">
        <v>130</v>
      </c>
      <c r="N17" s="135" t="s">
        <v>177</v>
      </c>
      <c r="O17" s="237" t="s">
        <v>133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7" sqref="O17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203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8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QACCAN94729</v>
      </c>
      <c r="F2" s="145" t="s">
        <v>204</v>
      </c>
      <c r="G2" s="146" t="s">
        <v>205</v>
      </c>
      <c r="H2" s="147"/>
      <c r="I2" s="175" t="s">
        <v>57</v>
      </c>
      <c r="J2" s="195" t="s">
        <v>56</v>
      </c>
      <c r="K2" s="196"/>
    </row>
    <row r="3" ht="18" customHeight="1" spans="1:11">
      <c r="A3" s="148" t="s">
        <v>75</v>
      </c>
      <c r="B3" s="149">
        <v>515</v>
      </c>
      <c r="C3" s="149"/>
      <c r="D3" s="150" t="s">
        <v>206</v>
      </c>
      <c r="E3" s="151">
        <v>45838</v>
      </c>
      <c r="F3" s="152"/>
      <c r="G3" s="152"/>
      <c r="H3" s="153" t="s">
        <v>207</v>
      </c>
      <c r="I3" s="153"/>
      <c r="J3" s="153"/>
      <c r="K3" s="197"/>
    </row>
    <row r="4" ht="18" customHeight="1" spans="1:11">
      <c r="A4" s="154" t="s">
        <v>71</v>
      </c>
      <c r="B4" s="149">
        <v>1</v>
      </c>
      <c r="C4" s="149">
        <v>6</v>
      </c>
      <c r="D4" s="155" t="s">
        <v>208</v>
      </c>
      <c r="E4" s="152" t="s">
        <v>209</v>
      </c>
      <c r="F4" s="152"/>
      <c r="G4" s="152"/>
      <c r="H4" s="155" t="s">
        <v>210</v>
      </c>
      <c r="I4" s="155"/>
      <c r="J4" s="167" t="s">
        <v>65</v>
      </c>
      <c r="K4" s="198" t="s">
        <v>66</v>
      </c>
    </row>
    <row r="5" ht="18" customHeight="1" spans="1:11">
      <c r="A5" s="154" t="s">
        <v>211</v>
      </c>
      <c r="B5" s="149">
        <v>1</v>
      </c>
      <c r="C5" s="149"/>
      <c r="D5" s="150" t="s">
        <v>212</v>
      </c>
      <c r="E5" s="150"/>
      <c r="G5" s="150"/>
      <c r="H5" s="155" t="s">
        <v>213</v>
      </c>
      <c r="I5" s="155"/>
      <c r="J5" s="167" t="s">
        <v>65</v>
      </c>
      <c r="K5" s="198" t="s">
        <v>66</v>
      </c>
    </row>
    <row r="6" ht="18" customHeight="1" spans="1:13">
      <c r="A6" s="156" t="s">
        <v>214</v>
      </c>
      <c r="B6" s="157">
        <v>50</v>
      </c>
      <c r="C6" s="157"/>
      <c r="D6" s="158" t="s">
        <v>215</v>
      </c>
      <c r="E6" s="159"/>
      <c r="F6" s="159"/>
      <c r="G6" s="158"/>
      <c r="H6" s="160" t="s">
        <v>216</v>
      </c>
      <c r="I6" s="160"/>
      <c r="J6" s="159" t="s">
        <v>65</v>
      </c>
      <c r="K6" s="199" t="s">
        <v>66</v>
      </c>
      <c r="M6" s="200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217</v>
      </c>
      <c r="B8" s="145" t="s">
        <v>218</v>
      </c>
      <c r="C8" s="145" t="s">
        <v>219</v>
      </c>
      <c r="D8" s="145" t="s">
        <v>220</v>
      </c>
      <c r="E8" s="145" t="s">
        <v>221</v>
      </c>
      <c r="F8" s="145" t="s">
        <v>222</v>
      </c>
      <c r="G8" s="165" t="s">
        <v>78</v>
      </c>
      <c r="H8" s="166"/>
      <c r="I8" s="166" t="s">
        <v>79</v>
      </c>
      <c r="J8" s="166"/>
      <c r="K8" s="201"/>
    </row>
    <row r="9" ht="18" customHeight="1" spans="1:11">
      <c r="A9" s="154" t="s">
        <v>223</v>
      </c>
      <c r="B9" s="155"/>
      <c r="C9" s="167" t="s">
        <v>65</v>
      </c>
      <c r="D9" s="167" t="s">
        <v>66</v>
      </c>
      <c r="E9" s="150" t="s">
        <v>224</v>
      </c>
      <c r="F9" s="168" t="s">
        <v>225</v>
      </c>
      <c r="G9" s="169"/>
      <c r="H9" s="170"/>
      <c r="I9" s="170"/>
      <c r="J9" s="170"/>
      <c r="K9" s="202"/>
    </row>
    <row r="10" ht="18" customHeight="1" spans="1:11">
      <c r="A10" s="154" t="s">
        <v>226</v>
      </c>
      <c r="B10" s="155"/>
      <c r="C10" s="167" t="s">
        <v>65</v>
      </c>
      <c r="D10" s="167" t="s">
        <v>66</v>
      </c>
      <c r="E10" s="150" t="s">
        <v>227</v>
      </c>
      <c r="F10" s="168" t="s">
        <v>228</v>
      </c>
      <c r="G10" s="169" t="s">
        <v>229</v>
      </c>
      <c r="H10" s="170"/>
      <c r="I10" s="170"/>
      <c r="J10" s="170"/>
      <c r="K10" s="202"/>
    </row>
    <row r="11" ht="18" customHeight="1" spans="1:11">
      <c r="A11" s="171" t="s">
        <v>181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3"/>
    </row>
    <row r="12" ht="18" customHeight="1" spans="1:11">
      <c r="A12" s="148" t="s">
        <v>89</v>
      </c>
      <c r="B12" s="167" t="s">
        <v>85</v>
      </c>
      <c r="C12" s="167" t="s">
        <v>86</v>
      </c>
      <c r="D12" s="168"/>
      <c r="E12" s="150" t="s">
        <v>87</v>
      </c>
      <c r="F12" s="167" t="s">
        <v>85</v>
      </c>
      <c r="G12" s="167" t="s">
        <v>86</v>
      </c>
      <c r="H12" s="167"/>
      <c r="I12" s="150" t="s">
        <v>230</v>
      </c>
      <c r="J12" s="167" t="s">
        <v>85</v>
      </c>
      <c r="K12" s="198" t="s">
        <v>86</v>
      </c>
    </row>
    <row r="13" ht="18" customHeight="1" spans="1:11">
      <c r="A13" s="148" t="s">
        <v>92</v>
      </c>
      <c r="B13" s="167" t="s">
        <v>85</v>
      </c>
      <c r="C13" s="167" t="s">
        <v>86</v>
      </c>
      <c r="D13" s="168"/>
      <c r="E13" s="150" t="s">
        <v>97</v>
      </c>
      <c r="F13" s="167" t="s">
        <v>85</v>
      </c>
      <c r="G13" s="167" t="s">
        <v>86</v>
      </c>
      <c r="H13" s="167"/>
      <c r="I13" s="150" t="s">
        <v>231</v>
      </c>
      <c r="J13" s="167" t="s">
        <v>85</v>
      </c>
      <c r="K13" s="198" t="s">
        <v>86</v>
      </c>
    </row>
    <row r="14" ht="18" customHeight="1" spans="1:11">
      <c r="A14" s="156" t="s">
        <v>232</v>
      </c>
      <c r="B14" s="159" t="s">
        <v>85</v>
      </c>
      <c r="C14" s="159" t="s">
        <v>86</v>
      </c>
      <c r="D14" s="173"/>
      <c r="E14" s="158" t="s">
        <v>233</v>
      </c>
      <c r="F14" s="159" t="s">
        <v>85</v>
      </c>
      <c r="G14" s="159" t="s">
        <v>86</v>
      </c>
      <c r="H14" s="159"/>
      <c r="I14" s="158" t="s">
        <v>234</v>
      </c>
      <c r="J14" s="159" t="s">
        <v>85</v>
      </c>
      <c r="K14" s="199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7" customFormat="1" ht="18" customHeight="1" spans="1:11">
      <c r="A16" s="141" t="s">
        <v>235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4"/>
    </row>
    <row r="17" ht="18" customHeight="1" spans="1:11">
      <c r="A17" s="154" t="s">
        <v>236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5"/>
    </row>
    <row r="18" ht="18" customHeight="1" spans="1:11">
      <c r="A18" s="154" t="s">
        <v>237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5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8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6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6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7"/>
    </row>
    <row r="24" ht="18" customHeight="1" spans="1:11">
      <c r="A24" s="154" t="s">
        <v>115</v>
      </c>
      <c r="B24" s="155"/>
      <c r="C24" s="167" t="s">
        <v>65</v>
      </c>
      <c r="D24" s="167" t="s">
        <v>66</v>
      </c>
      <c r="E24" s="153"/>
      <c r="F24" s="153"/>
      <c r="G24" s="153"/>
      <c r="H24" s="153"/>
      <c r="I24" s="153"/>
      <c r="J24" s="153"/>
      <c r="K24" s="197"/>
    </row>
    <row r="25" ht="18" customHeight="1" spans="1:11">
      <c r="A25" s="181" t="s">
        <v>238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8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239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09" t="s">
        <v>240</v>
      </c>
    </row>
    <row r="28" ht="23" customHeight="1" spans="1:11">
      <c r="A28" s="177" t="s">
        <v>241</v>
      </c>
      <c r="B28" s="178"/>
      <c r="C28" s="178"/>
      <c r="D28" s="178"/>
      <c r="E28" s="178"/>
      <c r="F28" s="178"/>
      <c r="G28" s="178"/>
      <c r="H28" s="178"/>
      <c r="I28" s="178"/>
      <c r="J28" s="210"/>
      <c r="K28" s="211">
        <v>1</v>
      </c>
    </row>
    <row r="29" ht="23" customHeight="1" spans="1:11">
      <c r="A29" s="177" t="s">
        <v>242</v>
      </c>
      <c r="B29" s="178"/>
      <c r="C29" s="178"/>
      <c r="D29" s="178"/>
      <c r="E29" s="178"/>
      <c r="F29" s="178"/>
      <c r="G29" s="178"/>
      <c r="H29" s="178"/>
      <c r="I29" s="178"/>
      <c r="J29" s="210"/>
      <c r="K29" s="202">
        <v>1</v>
      </c>
    </row>
    <row r="30" ht="23" customHeight="1" spans="1:11">
      <c r="A30" s="177"/>
      <c r="B30" s="178"/>
      <c r="C30" s="178"/>
      <c r="D30" s="178"/>
      <c r="E30" s="178"/>
      <c r="F30" s="178"/>
      <c r="G30" s="178"/>
      <c r="H30" s="178"/>
      <c r="I30" s="178"/>
      <c r="J30" s="210"/>
      <c r="K30" s="202"/>
    </row>
    <row r="31" ht="23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210"/>
      <c r="K31" s="202"/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10"/>
      <c r="K32" s="212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10"/>
      <c r="K33" s="213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10"/>
      <c r="K34" s="202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10"/>
      <c r="K35" s="214"/>
    </row>
    <row r="36" ht="23" customHeight="1" spans="1:11">
      <c r="A36" s="186" t="s">
        <v>243</v>
      </c>
      <c r="B36" s="187"/>
      <c r="C36" s="187"/>
      <c r="D36" s="187"/>
      <c r="E36" s="187"/>
      <c r="F36" s="187"/>
      <c r="G36" s="187"/>
      <c r="H36" s="187"/>
      <c r="I36" s="187"/>
      <c r="J36" s="215"/>
      <c r="K36" s="216">
        <f>SUM(K28:K35)</f>
        <v>2</v>
      </c>
    </row>
    <row r="37" ht="18.75" customHeight="1" spans="1:11">
      <c r="A37" s="188" t="s">
        <v>244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7"/>
    </row>
    <row r="38" s="138" customFormat="1" ht="18.75" customHeight="1" spans="1:11">
      <c r="A38" s="154" t="s">
        <v>245</v>
      </c>
      <c r="B38" s="155"/>
      <c r="C38" s="155"/>
      <c r="D38" s="153" t="s">
        <v>246</v>
      </c>
      <c r="E38" s="153"/>
      <c r="F38" s="190" t="s">
        <v>247</v>
      </c>
      <c r="G38" s="191"/>
      <c r="H38" s="155" t="s">
        <v>248</v>
      </c>
      <c r="I38" s="155"/>
      <c r="J38" s="155" t="s">
        <v>249</v>
      </c>
      <c r="K38" s="205"/>
    </row>
    <row r="39" ht="18.75" customHeight="1" spans="1:11">
      <c r="A39" s="154" t="s">
        <v>116</v>
      </c>
      <c r="B39" s="155" t="s">
        <v>250</v>
      </c>
      <c r="C39" s="155"/>
      <c r="D39" s="155"/>
      <c r="E39" s="155"/>
      <c r="F39" s="155"/>
      <c r="G39" s="155"/>
      <c r="H39" s="155"/>
      <c r="I39" s="155"/>
      <c r="J39" s="155"/>
      <c r="K39" s="205"/>
    </row>
    <row r="40" ht="24" customHeight="1" spans="1:1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205"/>
    </row>
    <row r="41" ht="24" customHeight="1" spans="1:1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205"/>
    </row>
    <row r="42" ht="32.1" customHeight="1" spans="1:11">
      <c r="A42" s="156" t="s">
        <v>127</v>
      </c>
      <c r="B42" s="192" t="s">
        <v>251</v>
      </c>
      <c r="C42" s="192"/>
      <c r="D42" s="158" t="s">
        <v>252</v>
      </c>
      <c r="E42" s="173" t="s">
        <v>130</v>
      </c>
      <c r="F42" s="158" t="s">
        <v>131</v>
      </c>
      <c r="G42" s="193">
        <v>45825</v>
      </c>
      <c r="H42" s="194" t="s">
        <v>132</v>
      </c>
      <c r="I42" s="194"/>
      <c r="J42" s="192" t="s">
        <v>133</v>
      </c>
      <c r="K42" s="218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J19" sqref="J19:O20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1" width="15.625" style="88" customWidth="1"/>
    <col min="12" max="12" width="17.875" style="88" customWidth="1"/>
    <col min="13" max="13" width="18.625" style="90" customWidth="1"/>
    <col min="14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136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QACCAN94729</v>
      </c>
      <c r="C2" s="97"/>
      <c r="D2" s="98"/>
      <c r="E2" s="99" t="s">
        <v>67</v>
      </c>
      <c r="F2" s="100" t="str">
        <f>首期!B5</f>
        <v>儿童抓绒外套</v>
      </c>
      <c r="G2" s="100"/>
      <c r="H2" s="100"/>
      <c r="I2" s="128"/>
      <c r="J2" s="129" t="s">
        <v>57</v>
      </c>
      <c r="K2" s="130" t="s">
        <v>56</v>
      </c>
      <c r="L2" s="130"/>
      <c r="M2" s="130"/>
      <c r="N2" s="130"/>
      <c r="O2" s="130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137</v>
      </c>
      <c r="B3" s="102" t="s">
        <v>138</v>
      </c>
      <c r="C3" s="103"/>
      <c r="D3" s="102"/>
      <c r="E3" s="102"/>
      <c r="F3" s="102"/>
      <c r="G3" s="102"/>
      <c r="H3" s="102"/>
      <c r="I3" s="128"/>
      <c r="J3" s="131"/>
      <c r="K3" s="131"/>
      <c r="L3" s="131"/>
      <c r="M3" s="131"/>
      <c r="N3" s="131"/>
      <c r="O3" s="13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spans="1:256">
      <c r="A4" s="101"/>
      <c r="B4" s="104" t="s">
        <v>139</v>
      </c>
      <c r="C4" s="104" t="s">
        <v>140</v>
      </c>
      <c r="D4" s="104" t="s">
        <v>141</v>
      </c>
      <c r="E4" s="104" t="s">
        <v>142</v>
      </c>
      <c r="F4" s="104" t="s">
        <v>143</v>
      </c>
      <c r="G4" s="104" t="s">
        <v>144</v>
      </c>
      <c r="H4" s="105" t="s">
        <v>145</v>
      </c>
      <c r="I4" s="128"/>
      <c r="J4" s="132" t="s">
        <v>253</v>
      </c>
      <c r="K4" s="132" t="s">
        <v>254</v>
      </c>
      <c r="L4" s="132" t="s">
        <v>255</v>
      </c>
      <c r="M4" s="132" t="s">
        <v>256</v>
      </c>
      <c r="N4" s="132" t="s">
        <v>257</v>
      </c>
      <c r="O4" s="132" t="s">
        <v>258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6"/>
      <c r="C5" s="106"/>
      <c r="D5" s="107"/>
      <c r="E5" s="107"/>
      <c r="F5" s="107"/>
      <c r="G5" s="107"/>
      <c r="H5" s="105"/>
      <c r="I5" s="128"/>
      <c r="J5" s="133" t="s">
        <v>193</v>
      </c>
      <c r="K5" s="133" t="s">
        <v>259</v>
      </c>
      <c r="L5" s="133" t="s">
        <v>193</v>
      </c>
      <c r="M5" s="133" t="s">
        <v>259</v>
      </c>
      <c r="N5" s="133" t="s">
        <v>193</v>
      </c>
      <c r="O5" s="133" t="s">
        <v>259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8" t="s">
        <v>148</v>
      </c>
      <c r="B6" s="109">
        <f t="shared" ref="B6:B9" si="0">C6-4</f>
        <v>44</v>
      </c>
      <c r="C6" s="109">
        <v>48</v>
      </c>
      <c r="D6" s="109">
        <f t="shared" ref="D6:D9" si="1">C6+4</f>
        <v>52</v>
      </c>
      <c r="E6" s="109">
        <f t="shared" ref="E6:E9" si="2">D6+4</f>
        <v>56</v>
      </c>
      <c r="F6" s="109">
        <f t="shared" ref="F6:F9" si="3">E6+4</f>
        <v>60</v>
      </c>
      <c r="G6" s="109">
        <f>F6+2</f>
        <v>62</v>
      </c>
      <c r="H6" s="110" t="s">
        <v>149</v>
      </c>
      <c r="I6" s="128"/>
      <c r="J6" s="133" t="s">
        <v>260</v>
      </c>
      <c r="K6" s="133" t="s">
        <v>261</v>
      </c>
      <c r="L6" s="133" t="s">
        <v>262</v>
      </c>
      <c r="M6" s="133" t="s">
        <v>263</v>
      </c>
      <c r="N6" s="133" t="s">
        <v>264</v>
      </c>
      <c r="O6" s="133" t="s">
        <v>265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08" t="s">
        <v>151</v>
      </c>
      <c r="B7" s="109">
        <f t="shared" si="0"/>
        <v>43</v>
      </c>
      <c r="C7" s="109">
        <v>47</v>
      </c>
      <c r="D7" s="109">
        <f t="shared" si="1"/>
        <v>51</v>
      </c>
      <c r="E7" s="109">
        <f t="shared" si="2"/>
        <v>55</v>
      </c>
      <c r="F7" s="109">
        <f t="shared" si="3"/>
        <v>59</v>
      </c>
      <c r="G7" s="109">
        <f>F7+2</f>
        <v>61</v>
      </c>
      <c r="H7" s="110" t="s">
        <v>149</v>
      </c>
      <c r="I7" s="128"/>
      <c r="J7" s="133" t="s">
        <v>266</v>
      </c>
      <c r="K7" s="133" t="s">
        <v>267</v>
      </c>
      <c r="L7" s="133" t="s">
        <v>268</v>
      </c>
      <c r="M7" s="133" t="s">
        <v>267</v>
      </c>
      <c r="N7" s="133" t="s">
        <v>268</v>
      </c>
      <c r="O7" s="133" t="s">
        <v>266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08" t="s">
        <v>152</v>
      </c>
      <c r="B8" s="109">
        <f t="shared" si="0"/>
        <v>94</v>
      </c>
      <c r="C8" s="109">
        <v>98</v>
      </c>
      <c r="D8" s="109">
        <f t="shared" si="1"/>
        <v>102</v>
      </c>
      <c r="E8" s="109">
        <f t="shared" si="2"/>
        <v>106</v>
      </c>
      <c r="F8" s="109">
        <f t="shared" si="3"/>
        <v>110</v>
      </c>
      <c r="G8" s="109">
        <f>F8+4</f>
        <v>114</v>
      </c>
      <c r="H8" s="110" t="s">
        <v>149</v>
      </c>
      <c r="I8" s="128"/>
      <c r="J8" s="133" t="s">
        <v>269</v>
      </c>
      <c r="K8" s="133" t="s">
        <v>270</v>
      </c>
      <c r="L8" s="133" t="s">
        <v>271</v>
      </c>
      <c r="M8" s="133" t="s">
        <v>272</v>
      </c>
      <c r="N8" s="133" t="s">
        <v>273</v>
      </c>
      <c r="O8" s="133" t="s">
        <v>274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8" t="s">
        <v>153</v>
      </c>
      <c r="B9" s="109">
        <f t="shared" si="0"/>
        <v>90</v>
      </c>
      <c r="C9" s="109">
        <v>94</v>
      </c>
      <c r="D9" s="109">
        <f t="shared" si="1"/>
        <v>98</v>
      </c>
      <c r="E9" s="109">
        <f t="shared" si="2"/>
        <v>102</v>
      </c>
      <c r="F9" s="109">
        <f t="shared" si="3"/>
        <v>106</v>
      </c>
      <c r="G9" s="109">
        <f>F9+4</f>
        <v>110</v>
      </c>
      <c r="H9" s="110" t="s">
        <v>154</v>
      </c>
      <c r="I9" s="128"/>
      <c r="J9" s="133" t="s">
        <v>275</v>
      </c>
      <c r="K9" s="133" t="s">
        <v>276</v>
      </c>
      <c r="L9" s="133" t="s">
        <v>268</v>
      </c>
      <c r="M9" s="133" t="s">
        <v>277</v>
      </c>
      <c r="N9" s="133" t="s">
        <v>278</v>
      </c>
      <c r="O9" s="133" t="s">
        <v>279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11" t="s">
        <v>157</v>
      </c>
      <c r="B10" s="109">
        <f>C10-1</f>
        <v>40</v>
      </c>
      <c r="C10" s="109">
        <v>41</v>
      </c>
      <c r="D10" s="109">
        <f>C10+1</f>
        <v>42</v>
      </c>
      <c r="E10" s="109">
        <f>D10+1.5</f>
        <v>43.5</v>
      </c>
      <c r="F10" s="109">
        <f>E10+1.5</f>
        <v>45</v>
      </c>
      <c r="G10" s="109">
        <f>F10+1</f>
        <v>46</v>
      </c>
      <c r="H10" s="110" t="s">
        <v>154</v>
      </c>
      <c r="I10" s="128"/>
      <c r="J10" s="133" t="s">
        <v>266</v>
      </c>
      <c r="K10" s="133" t="s">
        <v>266</v>
      </c>
      <c r="L10" s="133" t="s">
        <v>266</v>
      </c>
      <c r="M10" s="133" t="s">
        <v>266</v>
      </c>
      <c r="N10" s="133" t="s">
        <v>266</v>
      </c>
      <c r="O10" s="133" t="s">
        <v>266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11" t="s">
        <v>158</v>
      </c>
      <c r="B11" s="109">
        <f>C11-1</f>
        <v>43</v>
      </c>
      <c r="C11" s="109">
        <v>44</v>
      </c>
      <c r="D11" s="109">
        <f>C11+1</f>
        <v>45</v>
      </c>
      <c r="E11" s="109">
        <f>D11+1.5</f>
        <v>46.5</v>
      </c>
      <c r="F11" s="109">
        <f>E11+1.5</f>
        <v>48</v>
      </c>
      <c r="G11" s="109">
        <f>F11+1</f>
        <v>49</v>
      </c>
      <c r="H11" s="110" t="s">
        <v>159</v>
      </c>
      <c r="I11" s="128"/>
      <c r="J11" s="133" t="s">
        <v>275</v>
      </c>
      <c r="K11" s="133" t="s">
        <v>280</v>
      </c>
      <c r="L11" s="133" t="s">
        <v>266</v>
      </c>
      <c r="M11" s="133" t="s">
        <v>279</v>
      </c>
      <c r="N11" s="133" t="s">
        <v>281</v>
      </c>
      <c r="O11" s="133" t="s">
        <v>282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08" t="s">
        <v>160</v>
      </c>
      <c r="B12" s="109">
        <f>C12-1.5</f>
        <v>47.5</v>
      </c>
      <c r="C12" s="109">
        <v>49</v>
      </c>
      <c r="D12" s="109">
        <f>C12+1.5</f>
        <v>50.5</v>
      </c>
      <c r="E12" s="109">
        <f>D12+1.8</f>
        <v>52.3</v>
      </c>
      <c r="F12" s="109">
        <f>E12+1.8</f>
        <v>54.1</v>
      </c>
      <c r="G12" s="109">
        <f>F12+1.2</f>
        <v>55.3</v>
      </c>
      <c r="H12" s="110" t="s">
        <v>154</v>
      </c>
      <c r="I12" s="128"/>
      <c r="J12" s="133" t="s">
        <v>283</v>
      </c>
      <c r="K12" s="133" t="s">
        <v>284</v>
      </c>
      <c r="L12" s="133" t="s">
        <v>285</v>
      </c>
      <c r="M12" s="133" t="s">
        <v>286</v>
      </c>
      <c r="N12" s="133" t="s">
        <v>275</v>
      </c>
      <c r="O12" s="133" t="s">
        <v>266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8" t="s">
        <v>162</v>
      </c>
      <c r="B13" s="109">
        <f>C13-3.4</f>
        <v>35.6</v>
      </c>
      <c r="C13" s="109">
        <v>39</v>
      </c>
      <c r="D13" s="109">
        <f>C13+3.4</f>
        <v>42.4</v>
      </c>
      <c r="E13" s="109">
        <f>D13+3.4</f>
        <v>45.8</v>
      </c>
      <c r="F13" s="109">
        <f>E13+3.4</f>
        <v>49.2</v>
      </c>
      <c r="G13" s="109">
        <f>F13+1.7</f>
        <v>50.9</v>
      </c>
      <c r="H13" s="110">
        <v>0</v>
      </c>
      <c r="I13" s="128"/>
      <c r="J13" s="133" t="s">
        <v>287</v>
      </c>
      <c r="K13" s="133" t="s">
        <v>288</v>
      </c>
      <c r="L13" s="133" t="s">
        <v>289</v>
      </c>
      <c r="M13" s="133" t="s">
        <v>289</v>
      </c>
      <c r="N13" s="133" t="s">
        <v>290</v>
      </c>
      <c r="O13" s="133" t="s">
        <v>283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8" t="s">
        <v>165</v>
      </c>
      <c r="B14" s="109">
        <f>C14-0.8</f>
        <v>19.2</v>
      </c>
      <c r="C14" s="109">
        <v>20</v>
      </c>
      <c r="D14" s="109">
        <f t="shared" ref="D14:G14" si="4">C14+0.8</f>
        <v>20.8</v>
      </c>
      <c r="E14" s="109">
        <f t="shared" si="4"/>
        <v>21.6</v>
      </c>
      <c r="F14" s="109">
        <f t="shared" si="4"/>
        <v>22.4</v>
      </c>
      <c r="G14" s="109">
        <f t="shared" si="4"/>
        <v>23.2</v>
      </c>
      <c r="H14" s="112"/>
      <c r="I14" s="128"/>
      <c r="J14" s="133" t="s">
        <v>291</v>
      </c>
      <c r="K14" s="133" t="s">
        <v>292</v>
      </c>
      <c r="L14" s="133" t="s">
        <v>293</v>
      </c>
      <c r="M14" s="133" t="s">
        <v>294</v>
      </c>
      <c r="N14" s="133" t="s">
        <v>295</v>
      </c>
      <c r="O14" s="133" t="s">
        <v>267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8" t="s">
        <v>167</v>
      </c>
      <c r="B15" s="113">
        <f>C15-0.2</f>
        <v>10.6</v>
      </c>
      <c r="C15" s="113">
        <v>10.8</v>
      </c>
      <c r="D15" s="113">
        <f>C15+0.2</f>
        <v>11</v>
      </c>
      <c r="E15" s="113">
        <f>D15+0.4</f>
        <v>11.4</v>
      </c>
      <c r="F15" s="113">
        <f>E15+0.4</f>
        <v>11.8</v>
      </c>
      <c r="G15" s="113">
        <f>F15+0.2</f>
        <v>12</v>
      </c>
      <c r="H15" s="112"/>
      <c r="I15" s="128"/>
      <c r="J15" s="133" t="s">
        <v>296</v>
      </c>
      <c r="K15" s="133" t="s">
        <v>286</v>
      </c>
      <c r="L15" s="133" t="s">
        <v>297</v>
      </c>
      <c r="M15" s="133" t="s">
        <v>298</v>
      </c>
      <c r="N15" s="133" t="s">
        <v>299</v>
      </c>
      <c r="O15" s="133" t="s">
        <v>289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08" t="s">
        <v>170</v>
      </c>
      <c r="B16" s="113">
        <v>13</v>
      </c>
      <c r="C16" s="113">
        <v>13</v>
      </c>
      <c r="D16" s="114">
        <v>14</v>
      </c>
      <c r="E16" s="114">
        <v>14</v>
      </c>
      <c r="F16" s="114">
        <v>15</v>
      </c>
      <c r="G16" s="114">
        <v>15</v>
      </c>
      <c r="H16" s="112"/>
      <c r="I16" s="128"/>
      <c r="J16" s="133" t="s">
        <v>266</v>
      </c>
      <c r="K16" s="133" t="s">
        <v>266</v>
      </c>
      <c r="L16" s="133" t="s">
        <v>266</v>
      </c>
      <c r="M16" s="133" t="s">
        <v>266</v>
      </c>
      <c r="N16" s="133" t="s">
        <v>266</v>
      </c>
      <c r="O16" s="133" t="s">
        <v>266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5" t="s">
        <v>172</v>
      </c>
      <c r="B17" s="64">
        <v>6</v>
      </c>
      <c r="C17" s="113">
        <v>6</v>
      </c>
      <c r="D17" s="64">
        <v>6</v>
      </c>
      <c r="E17" s="64">
        <v>6</v>
      </c>
      <c r="F17" s="64">
        <v>6</v>
      </c>
      <c r="G17" s="64">
        <v>6</v>
      </c>
      <c r="H17" s="116"/>
      <c r="I17" s="128"/>
      <c r="J17" s="133" t="s">
        <v>266</v>
      </c>
      <c r="K17" s="133" t="s">
        <v>266</v>
      </c>
      <c r="L17" s="133" t="s">
        <v>266</v>
      </c>
      <c r="M17" s="133" t="s">
        <v>266</v>
      </c>
      <c r="N17" s="133" t="s">
        <v>266</v>
      </c>
      <c r="O17" s="133" t="s">
        <v>266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15" t="s">
        <v>173</v>
      </c>
      <c r="B18" s="64">
        <v>5.5</v>
      </c>
      <c r="C18" s="64">
        <v>5.5</v>
      </c>
      <c r="D18" s="64">
        <v>5.5</v>
      </c>
      <c r="E18" s="64">
        <v>5.5</v>
      </c>
      <c r="F18" s="64">
        <v>5.5</v>
      </c>
      <c r="G18" s="64">
        <v>5.5</v>
      </c>
      <c r="H18" s="116"/>
      <c r="I18" s="128"/>
      <c r="J18" s="133" t="s">
        <v>266</v>
      </c>
      <c r="K18" s="133" t="s">
        <v>266</v>
      </c>
      <c r="L18" s="133" t="s">
        <v>266</v>
      </c>
      <c r="M18" s="133" t="s">
        <v>266</v>
      </c>
      <c r="N18" s="133" t="s">
        <v>266</v>
      </c>
      <c r="O18" s="133" t="s">
        <v>266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15"/>
      <c r="B19" s="104"/>
      <c r="C19" s="104"/>
      <c r="D19" s="104"/>
      <c r="E19" s="104"/>
      <c r="F19" s="104"/>
      <c r="G19" s="104"/>
      <c r="H19" s="116"/>
      <c r="I19" s="128"/>
      <c r="J19" s="133"/>
      <c r="K19" s="133"/>
      <c r="L19" s="133"/>
      <c r="M19" s="133"/>
      <c r="N19" s="133"/>
      <c r="O19" s="133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17"/>
      <c r="B20" s="118"/>
      <c r="C20" s="118"/>
      <c r="D20" s="118"/>
      <c r="E20" s="118"/>
      <c r="F20" s="118"/>
      <c r="G20" s="118"/>
      <c r="H20" s="119"/>
      <c r="I20" s="128"/>
      <c r="J20" s="133"/>
      <c r="K20" s="133"/>
      <c r="L20" s="133"/>
      <c r="M20" s="133"/>
      <c r="N20" s="133"/>
      <c r="O20" s="133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1" customHeight="1" spans="1:256">
      <c r="A21" s="120"/>
      <c r="B21" s="121"/>
      <c r="C21" s="121"/>
      <c r="D21" s="121"/>
      <c r="E21" s="122"/>
      <c r="F21" s="121"/>
      <c r="G21" s="121"/>
      <c r="H21" s="121"/>
      <c r="I21" s="128"/>
      <c r="J21" s="134"/>
      <c r="K21" s="134"/>
      <c r="L21" s="133"/>
      <c r="M21" s="134"/>
      <c r="N21" s="134"/>
      <c r="O21" s="133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17.25" spans="1:16">
      <c r="A22" s="123"/>
      <c r="B22" s="123"/>
      <c r="C22" s="124"/>
      <c r="D22" s="124"/>
      <c r="E22" s="125"/>
      <c r="F22" s="124"/>
      <c r="G22" s="124"/>
      <c r="H22" s="124"/>
      <c r="M22" s="88"/>
      <c r="N22" s="88"/>
      <c r="O22" s="88"/>
      <c r="P22" s="91"/>
    </row>
    <row r="23" spans="1:16">
      <c r="A23" s="126" t="s">
        <v>174</v>
      </c>
      <c r="B23" s="126"/>
      <c r="C23" s="127"/>
      <c r="D23" s="127"/>
      <c r="M23" s="88"/>
      <c r="N23" s="88"/>
      <c r="O23" s="88"/>
      <c r="P23" s="91"/>
    </row>
    <row r="24" spans="3:16">
      <c r="C24" s="89"/>
      <c r="J24" s="135" t="s">
        <v>175</v>
      </c>
      <c r="K24" s="136">
        <v>45825</v>
      </c>
      <c r="L24" s="135" t="s">
        <v>176</v>
      </c>
      <c r="M24" s="135" t="s">
        <v>130</v>
      </c>
      <c r="N24" s="135" t="s">
        <v>177</v>
      </c>
      <c r="O24" s="88" t="s">
        <v>133</v>
      </c>
      <c r="P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4.5" customWidth="1"/>
    <col min="3" max="3" width="15.9" style="75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301</v>
      </c>
      <c r="B2" s="5" t="s">
        <v>302</v>
      </c>
      <c r="C2" s="5" t="s">
        <v>303</v>
      </c>
      <c r="D2" s="5" t="s">
        <v>304</v>
      </c>
      <c r="E2" s="5" t="s">
        <v>305</v>
      </c>
      <c r="F2" s="5" t="s">
        <v>306</v>
      </c>
      <c r="G2" s="5" t="s">
        <v>307</v>
      </c>
      <c r="H2" s="76" t="s">
        <v>308</v>
      </c>
      <c r="I2" s="4" t="s">
        <v>309</v>
      </c>
      <c r="J2" s="4" t="s">
        <v>310</v>
      </c>
      <c r="K2" s="4" t="s">
        <v>311</v>
      </c>
      <c r="L2" s="4" t="s">
        <v>312</v>
      </c>
      <c r="M2" s="4" t="s">
        <v>313</v>
      </c>
      <c r="N2" s="5" t="s">
        <v>314</v>
      </c>
      <c r="O2" s="5" t="s">
        <v>315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240</v>
      </c>
      <c r="J3" s="4" t="s">
        <v>240</v>
      </c>
      <c r="K3" s="4" t="s">
        <v>240</v>
      </c>
      <c r="L3" s="4" t="s">
        <v>240</v>
      </c>
      <c r="M3" s="4" t="s">
        <v>240</v>
      </c>
      <c r="N3" s="7"/>
      <c r="O3" s="7"/>
    </row>
    <row r="4" s="74" customFormat="1" ht="20" customHeight="1" spans="1:15">
      <c r="A4" s="27">
        <v>1</v>
      </c>
      <c r="B4" s="23" t="s">
        <v>316</v>
      </c>
      <c r="C4" s="23" t="s">
        <v>317</v>
      </c>
      <c r="D4" s="24" t="s">
        <v>318</v>
      </c>
      <c r="E4" s="23" t="s">
        <v>62</v>
      </c>
      <c r="F4" s="23" t="s">
        <v>319</v>
      </c>
      <c r="G4" s="27" t="s">
        <v>65</v>
      </c>
      <c r="H4" s="27" t="s">
        <v>65</v>
      </c>
      <c r="I4" s="82">
        <v>1</v>
      </c>
      <c r="J4" s="83">
        <v>1</v>
      </c>
      <c r="K4" s="83">
        <v>0</v>
      </c>
      <c r="L4" s="83">
        <v>0</v>
      </c>
      <c r="M4" s="27">
        <v>0</v>
      </c>
      <c r="N4" s="27">
        <f>SUM(I4:M4)</f>
        <v>2</v>
      </c>
      <c r="O4" s="27"/>
    </row>
    <row r="5" s="74" customFormat="1" ht="20" customHeight="1" spans="1:15">
      <c r="A5" s="27">
        <v>2</v>
      </c>
      <c r="B5" s="23">
        <v>50320403</v>
      </c>
      <c r="C5" s="23" t="s">
        <v>317</v>
      </c>
      <c r="D5" s="24" t="s">
        <v>320</v>
      </c>
      <c r="E5" s="23" t="s">
        <v>62</v>
      </c>
      <c r="F5" s="23" t="s">
        <v>319</v>
      </c>
      <c r="G5" s="78" t="s">
        <v>65</v>
      </c>
      <c r="H5" s="78" t="s">
        <v>65</v>
      </c>
      <c r="I5" s="84">
        <v>2</v>
      </c>
      <c r="J5" s="83">
        <v>0</v>
      </c>
      <c r="K5" s="83">
        <v>1</v>
      </c>
      <c r="L5" s="83">
        <v>0</v>
      </c>
      <c r="M5" s="27">
        <v>0</v>
      </c>
      <c r="N5" s="27">
        <f>SUM(I5:M5)</f>
        <v>3</v>
      </c>
      <c r="O5" s="27"/>
    </row>
    <row r="6" ht="20" customHeight="1" spans="1:15">
      <c r="A6" s="27">
        <v>3</v>
      </c>
      <c r="B6" s="23" t="s">
        <v>321</v>
      </c>
      <c r="C6" s="23" t="s">
        <v>317</v>
      </c>
      <c r="D6" s="24" t="s">
        <v>322</v>
      </c>
      <c r="E6" s="23" t="s">
        <v>62</v>
      </c>
      <c r="F6" s="23" t="s">
        <v>319</v>
      </c>
      <c r="G6" s="78" t="s">
        <v>65</v>
      </c>
      <c r="H6" s="78" t="s">
        <v>65</v>
      </c>
      <c r="I6" s="84">
        <v>2</v>
      </c>
      <c r="J6" s="83">
        <v>0</v>
      </c>
      <c r="K6" s="83">
        <v>1</v>
      </c>
      <c r="L6" s="83">
        <v>0</v>
      </c>
      <c r="M6" s="27">
        <v>0</v>
      </c>
      <c r="N6" s="27">
        <f>SUM(I6:M6)</f>
        <v>3</v>
      </c>
      <c r="O6" s="10"/>
    </row>
    <row r="7" ht="20" customHeight="1" spans="1:15">
      <c r="A7" s="27">
        <v>4</v>
      </c>
      <c r="B7" s="45"/>
      <c r="C7" s="23"/>
      <c r="D7" s="44"/>
      <c r="E7" s="79"/>
      <c r="F7" s="44"/>
      <c r="G7" s="78"/>
      <c r="H7" s="78"/>
      <c r="I7" s="84"/>
      <c r="J7" s="83"/>
      <c r="K7" s="83"/>
      <c r="L7" s="83"/>
      <c r="M7" s="27"/>
      <c r="N7" s="27"/>
      <c r="O7" s="10"/>
    </row>
    <row r="8" ht="20" customHeight="1" spans="1:15">
      <c r="A8" s="9"/>
      <c r="B8" s="64"/>
      <c r="C8" s="64"/>
      <c r="D8" s="64"/>
      <c r="E8" s="65"/>
      <c r="F8" s="64"/>
      <c r="G8" s="9"/>
      <c r="H8" s="10"/>
      <c r="I8" s="85"/>
      <c r="J8" s="86"/>
      <c r="K8" s="86"/>
      <c r="L8" s="86"/>
      <c r="M8" s="9"/>
      <c r="N8" s="9"/>
      <c r="O8" s="10"/>
    </row>
    <row r="9" ht="20" customHeight="1" spans="1:15">
      <c r="A9" s="9"/>
      <c r="B9" s="64"/>
      <c r="C9" s="64"/>
      <c r="D9" s="64"/>
      <c r="E9" s="65"/>
      <c r="F9" s="64"/>
      <c r="G9" s="9"/>
      <c r="H9" s="10"/>
      <c r="I9" s="85"/>
      <c r="J9" s="86"/>
      <c r="K9" s="86"/>
      <c r="L9" s="86"/>
      <c r="M9" s="9"/>
      <c r="N9" s="9"/>
      <c r="O9" s="10"/>
    </row>
    <row r="10" s="2" customFormat="1" ht="18.75" spans="1:15">
      <c r="A10" s="13" t="s">
        <v>323</v>
      </c>
      <c r="B10" s="14"/>
      <c r="C10" s="64"/>
      <c r="D10" s="15"/>
      <c r="E10" s="16"/>
      <c r="F10" s="64"/>
      <c r="G10" s="9"/>
      <c r="H10" s="32"/>
      <c r="I10" s="26"/>
      <c r="J10" s="13" t="s">
        <v>324</v>
      </c>
      <c r="K10" s="14"/>
      <c r="L10" s="14"/>
      <c r="M10" s="15"/>
      <c r="N10" s="14"/>
      <c r="O10" s="21"/>
    </row>
    <row r="11" ht="61" customHeight="1" spans="1:15">
      <c r="A11" s="80" t="s">
        <v>325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7"/>
    </row>
  </sheetData>
  <mergeCells count="13">
    <mergeCell ref="A1:O1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301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327</v>
      </c>
      <c r="H2" s="4"/>
      <c r="I2" s="4" t="s">
        <v>328</v>
      </c>
      <c r="J2" s="4"/>
      <c r="K2" s="6" t="s">
        <v>329</v>
      </c>
      <c r="L2" s="70" t="s">
        <v>330</v>
      </c>
      <c r="M2" s="19" t="s">
        <v>331</v>
      </c>
    </row>
    <row r="3" s="1" customFormat="1" ht="16.5" spans="1:13">
      <c r="A3" s="4"/>
      <c r="B3" s="7"/>
      <c r="C3" s="7"/>
      <c r="D3" s="7"/>
      <c r="E3" s="7"/>
      <c r="F3" s="7"/>
      <c r="G3" s="4" t="s">
        <v>332</v>
      </c>
      <c r="H3" s="4" t="s">
        <v>333</v>
      </c>
      <c r="I3" s="4" t="s">
        <v>332</v>
      </c>
      <c r="J3" s="4" t="s">
        <v>333</v>
      </c>
      <c r="K3" s="8"/>
      <c r="L3" s="71"/>
      <c r="M3" s="20"/>
    </row>
    <row r="4" ht="22" customHeight="1" spans="1:13">
      <c r="A4" s="60">
        <v>1</v>
      </c>
      <c r="B4" s="23" t="s">
        <v>319</v>
      </c>
      <c r="C4" s="23" t="s">
        <v>316</v>
      </c>
      <c r="D4" s="23" t="s">
        <v>317</v>
      </c>
      <c r="E4" s="24" t="s">
        <v>318</v>
      </c>
      <c r="F4" s="23" t="s">
        <v>62</v>
      </c>
      <c r="G4" s="61">
        <v>-0.02</v>
      </c>
      <c r="H4" s="62">
        <v>-0.02</v>
      </c>
      <c r="I4" s="61">
        <v>-0.02</v>
      </c>
      <c r="J4" s="62">
        <v>-0.02</v>
      </c>
      <c r="K4" s="66"/>
      <c r="L4" s="9" t="s">
        <v>95</v>
      </c>
      <c r="M4" s="9" t="s">
        <v>334</v>
      </c>
    </row>
    <row r="5" ht="22" customHeight="1" spans="1:13">
      <c r="A5" s="60">
        <v>2</v>
      </c>
      <c r="B5" s="23" t="s">
        <v>319</v>
      </c>
      <c r="C5" s="23">
        <v>50320403</v>
      </c>
      <c r="D5" s="23" t="s">
        <v>317</v>
      </c>
      <c r="E5" s="24" t="s">
        <v>320</v>
      </c>
      <c r="F5" s="23" t="s">
        <v>62</v>
      </c>
      <c r="G5" s="61">
        <v>-0.01</v>
      </c>
      <c r="H5" s="62">
        <v>-0.01</v>
      </c>
      <c r="I5" s="62">
        <v>-0.01</v>
      </c>
      <c r="J5" s="62">
        <v>-0.01</v>
      </c>
      <c r="K5" s="66"/>
      <c r="L5" s="9" t="s">
        <v>95</v>
      </c>
      <c r="M5" s="9" t="s">
        <v>334</v>
      </c>
    </row>
    <row r="6" ht="22" customHeight="1" spans="1:13">
      <c r="A6" s="60">
        <v>3</v>
      </c>
      <c r="B6" s="23" t="s">
        <v>319</v>
      </c>
      <c r="C6" s="23" t="s">
        <v>321</v>
      </c>
      <c r="D6" s="23" t="s">
        <v>317</v>
      </c>
      <c r="E6" s="24" t="s">
        <v>322</v>
      </c>
      <c r="F6" s="23" t="s">
        <v>62</v>
      </c>
      <c r="G6" s="61">
        <v>-0.01</v>
      </c>
      <c r="H6" s="62">
        <v>-0.01</v>
      </c>
      <c r="I6" s="62">
        <v>-0.01</v>
      </c>
      <c r="J6" s="62">
        <v>-0.01</v>
      </c>
      <c r="K6" s="66"/>
      <c r="L6" s="9" t="s">
        <v>95</v>
      </c>
      <c r="M6" s="9" t="s">
        <v>334</v>
      </c>
    </row>
    <row r="7" ht="22" customHeight="1" spans="1:13">
      <c r="A7" s="60"/>
      <c r="B7" s="63"/>
      <c r="C7" s="64"/>
      <c r="D7" s="64"/>
      <c r="E7" s="64"/>
      <c r="F7" s="65"/>
      <c r="G7" s="66"/>
      <c r="H7" s="67"/>
      <c r="I7" s="67"/>
      <c r="J7" s="67"/>
      <c r="K7" s="66"/>
      <c r="L7" s="10"/>
      <c r="M7" s="10"/>
    </row>
    <row r="8" s="2" customFormat="1" ht="18.75" spans="1:13">
      <c r="A8" s="13" t="s">
        <v>335</v>
      </c>
      <c r="B8" s="14"/>
      <c r="C8" s="14"/>
      <c r="D8" s="64"/>
      <c r="E8" s="15"/>
      <c r="F8" s="65"/>
      <c r="G8" s="26"/>
      <c r="H8" s="13" t="s">
        <v>324</v>
      </c>
      <c r="I8" s="14"/>
      <c r="J8" s="14"/>
      <c r="K8" s="15"/>
      <c r="L8" s="72"/>
      <c r="M8" s="21"/>
    </row>
    <row r="9" ht="84" customHeight="1" spans="1:13">
      <c r="A9" s="68" t="s">
        <v>336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3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6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338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33" t="s">
        <v>339</v>
      </c>
      <c r="H2" s="34"/>
      <c r="I2" s="57"/>
      <c r="J2" s="33" t="s">
        <v>340</v>
      </c>
      <c r="K2" s="34"/>
      <c r="L2" s="57"/>
      <c r="M2" s="33" t="s">
        <v>341</v>
      </c>
      <c r="N2" s="34"/>
      <c r="O2" s="57"/>
      <c r="P2" s="33" t="s">
        <v>342</v>
      </c>
      <c r="Q2" s="34"/>
      <c r="R2" s="57"/>
      <c r="S2" s="34" t="s">
        <v>343</v>
      </c>
      <c r="T2" s="34"/>
      <c r="U2" s="57"/>
      <c r="V2" s="29" t="s">
        <v>344</v>
      </c>
      <c r="W2" s="29" t="s">
        <v>315</v>
      </c>
    </row>
    <row r="3" s="1" customFormat="1" ht="16.5" spans="1:23">
      <c r="A3" s="7"/>
      <c r="B3" s="35"/>
      <c r="C3" s="35"/>
      <c r="D3" s="35"/>
      <c r="E3" s="35"/>
      <c r="F3" s="35"/>
      <c r="G3" s="4" t="s">
        <v>345</v>
      </c>
      <c r="H3" s="4" t="s">
        <v>67</v>
      </c>
      <c r="I3" s="4" t="s">
        <v>306</v>
      </c>
      <c r="J3" s="4" t="s">
        <v>345</v>
      </c>
      <c r="K3" s="4" t="s">
        <v>67</v>
      </c>
      <c r="L3" s="4" t="s">
        <v>306</v>
      </c>
      <c r="M3" s="4" t="s">
        <v>345</v>
      </c>
      <c r="N3" s="4" t="s">
        <v>67</v>
      </c>
      <c r="O3" s="4" t="s">
        <v>306</v>
      </c>
      <c r="P3" s="4" t="s">
        <v>345</v>
      </c>
      <c r="Q3" s="4" t="s">
        <v>67</v>
      </c>
      <c r="R3" s="4" t="s">
        <v>306</v>
      </c>
      <c r="S3" s="4" t="s">
        <v>345</v>
      </c>
      <c r="T3" s="4" t="s">
        <v>67</v>
      </c>
      <c r="U3" s="4" t="s">
        <v>306</v>
      </c>
      <c r="V3" s="59"/>
      <c r="W3" s="59"/>
    </row>
    <row r="4" spans="1:23">
      <c r="A4" s="36" t="s">
        <v>346</v>
      </c>
      <c r="B4" s="23" t="s">
        <v>319</v>
      </c>
      <c r="C4" s="23" t="s">
        <v>316</v>
      </c>
      <c r="D4" s="23" t="s">
        <v>317</v>
      </c>
      <c r="E4" s="24" t="s">
        <v>318</v>
      </c>
      <c r="F4" s="23" t="s">
        <v>62</v>
      </c>
      <c r="G4" s="37" t="s">
        <v>347</v>
      </c>
      <c r="H4" s="38"/>
      <c r="I4" s="38" t="s">
        <v>348</v>
      </c>
      <c r="J4" s="38" t="s">
        <v>349</v>
      </c>
      <c r="K4" s="25"/>
      <c r="L4" s="25"/>
      <c r="M4" s="9" t="s">
        <v>350</v>
      </c>
      <c r="N4" s="9"/>
      <c r="O4" s="9"/>
      <c r="P4" s="9"/>
      <c r="Q4" s="9"/>
      <c r="R4" s="9"/>
      <c r="S4" s="9"/>
      <c r="T4" s="9"/>
      <c r="U4" s="9"/>
      <c r="V4" s="9" t="s">
        <v>351</v>
      </c>
      <c r="W4" s="9"/>
    </row>
    <row r="5" ht="16.5" spans="1:23">
      <c r="A5" s="39"/>
      <c r="B5" s="23" t="s">
        <v>319</v>
      </c>
      <c r="C5" s="23">
        <v>50320403</v>
      </c>
      <c r="D5" s="23" t="s">
        <v>317</v>
      </c>
      <c r="E5" s="24" t="s">
        <v>320</v>
      </c>
      <c r="F5" s="23" t="s">
        <v>62</v>
      </c>
      <c r="G5" s="40" t="s">
        <v>352</v>
      </c>
      <c r="H5" s="41"/>
      <c r="I5" s="58"/>
      <c r="J5" s="40" t="s">
        <v>353</v>
      </c>
      <c r="K5" s="41"/>
      <c r="L5" s="58"/>
      <c r="M5" s="33" t="s">
        <v>354</v>
      </c>
      <c r="N5" s="34"/>
      <c r="O5" s="57"/>
      <c r="P5" s="33" t="s">
        <v>355</v>
      </c>
      <c r="Q5" s="34"/>
      <c r="R5" s="57"/>
      <c r="S5" s="34" t="s">
        <v>356</v>
      </c>
      <c r="T5" s="34"/>
      <c r="U5" s="57"/>
      <c r="V5" s="9"/>
      <c r="W5" s="9"/>
    </row>
    <row r="6" ht="16.5" spans="1:23">
      <c r="A6" s="39"/>
      <c r="B6" s="23" t="s">
        <v>319</v>
      </c>
      <c r="C6" s="23" t="s">
        <v>321</v>
      </c>
      <c r="D6" s="23" t="s">
        <v>317</v>
      </c>
      <c r="E6" s="24" t="s">
        <v>322</v>
      </c>
      <c r="F6" s="23" t="s">
        <v>62</v>
      </c>
      <c r="G6" s="42" t="s">
        <v>345</v>
      </c>
      <c r="H6" s="42" t="s">
        <v>67</v>
      </c>
      <c r="I6" s="42" t="s">
        <v>306</v>
      </c>
      <c r="J6" s="42" t="s">
        <v>345</v>
      </c>
      <c r="K6" s="42" t="s">
        <v>67</v>
      </c>
      <c r="L6" s="42" t="s">
        <v>306</v>
      </c>
      <c r="M6" s="4" t="s">
        <v>345</v>
      </c>
      <c r="N6" s="4" t="s">
        <v>67</v>
      </c>
      <c r="O6" s="4" t="s">
        <v>306</v>
      </c>
      <c r="P6" s="4" t="s">
        <v>345</v>
      </c>
      <c r="Q6" s="4" t="s">
        <v>67</v>
      </c>
      <c r="R6" s="4" t="s">
        <v>306</v>
      </c>
      <c r="S6" s="4" t="s">
        <v>345</v>
      </c>
      <c r="T6" s="4" t="s">
        <v>67</v>
      </c>
      <c r="U6" s="4" t="s">
        <v>306</v>
      </c>
      <c r="V6" s="9"/>
      <c r="W6" s="9"/>
    </row>
    <row r="7" ht="18.75" spans="1:23">
      <c r="A7" s="43"/>
      <c r="B7" s="44"/>
      <c r="C7" s="45"/>
      <c r="D7" s="23"/>
      <c r="E7" s="44"/>
      <c r="F7" s="46"/>
      <c r="G7" s="37" t="s">
        <v>357</v>
      </c>
      <c r="H7" s="38"/>
      <c r="I7" s="38" t="s">
        <v>358</v>
      </c>
      <c r="J7" s="38"/>
      <c r="K7" s="38"/>
      <c r="L7" s="25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36"/>
      <c r="B8" s="44"/>
      <c r="C8" s="45"/>
      <c r="D8" s="23"/>
      <c r="E8" s="47"/>
      <c r="F8" s="46"/>
      <c r="G8" s="9"/>
      <c r="H8" s="38"/>
      <c r="I8" s="3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39"/>
      <c r="B9" s="44"/>
      <c r="C9" s="45"/>
      <c r="D9" s="23"/>
      <c r="E9" s="44"/>
      <c r="F9" s="46"/>
      <c r="G9" s="9"/>
      <c r="H9" s="38"/>
      <c r="I9" s="3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/>
      <c r="B10" s="48"/>
      <c r="C10" s="49"/>
      <c r="D10" s="50"/>
      <c r="E10" s="49"/>
      <c r="F10" s="36"/>
      <c r="G10" s="9"/>
      <c r="H10" s="38"/>
      <c r="I10" s="3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51"/>
      <c r="C11" s="52"/>
      <c r="D11" s="53"/>
      <c r="E11" s="52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4"/>
      <c r="B12" s="54"/>
      <c r="C12" s="54"/>
      <c r="D12" s="54"/>
      <c r="E12" s="54"/>
      <c r="F12" s="5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2"/>
      <c r="B13" s="52"/>
      <c r="C13" s="52"/>
      <c r="D13" s="52"/>
      <c r="E13" s="52"/>
      <c r="F13" s="5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4"/>
      <c r="B14" s="54"/>
      <c r="C14" s="54"/>
      <c r="D14" s="54"/>
      <c r="E14" s="54"/>
      <c r="F14" s="5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2"/>
      <c r="B15" s="52"/>
      <c r="C15" s="52"/>
      <c r="D15" s="52"/>
      <c r="E15" s="52"/>
      <c r="F15" s="5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359</v>
      </c>
      <c r="B17" s="14"/>
      <c r="C17" s="14"/>
      <c r="D17" s="14"/>
      <c r="E17" s="15"/>
      <c r="F17" s="16"/>
      <c r="G17" s="26"/>
      <c r="H17" s="32"/>
      <c r="I17" s="32"/>
      <c r="J17" s="13" t="s">
        <v>324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5" t="s">
        <v>360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362</v>
      </c>
      <c r="B2" s="29" t="s">
        <v>302</v>
      </c>
      <c r="C2" s="29" t="s">
        <v>303</v>
      </c>
      <c r="D2" s="29" t="s">
        <v>304</v>
      </c>
      <c r="E2" s="29" t="s">
        <v>305</v>
      </c>
      <c r="F2" s="29" t="s">
        <v>306</v>
      </c>
      <c r="G2" s="28" t="s">
        <v>363</v>
      </c>
      <c r="H2" s="28" t="s">
        <v>364</v>
      </c>
      <c r="I2" s="28" t="s">
        <v>365</v>
      </c>
      <c r="J2" s="28" t="s">
        <v>364</v>
      </c>
      <c r="K2" s="28" t="s">
        <v>366</v>
      </c>
      <c r="L2" s="28" t="s">
        <v>364</v>
      </c>
      <c r="M2" s="29" t="s">
        <v>344</v>
      </c>
      <c r="N2" s="29" t="s">
        <v>315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362</v>
      </c>
      <c r="B4" s="31" t="s">
        <v>367</v>
      </c>
      <c r="C4" s="31" t="s">
        <v>345</v>
      </c>
      <c r="D4" s="31" t="s">
        <v>304</v>
      </c>
      <c r="E4" s="29" t="s">
        <v>305</v>
      </c>
      <c r="F4" s="29" t="s">
        <v>306</v>
      </c>
      <c r="G4" s="28" t="s">
        <v>363</v>
      </c>
      <c r="H4" s="28" t="s">
        <v>364</v>
      </c>
      <c r="I4" s="28" t="s">
        <v>365</v>
      </c>
      <c r="J4" s="28" t="s">
        <v>364</v>
      </c>
      <c r="K4" s="28" t="s">
        <v>366</v>
      </c>
      <c r="L4" s="28" t="s">
        <v>364</v>
      </c>
      <c r="M4" s="29" t="s">
        <v>344</v>
      </c>
      <c r="N4" s="29" t="s">
        <v>315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368</v>
      </c>
      <c r="B11" s="14"/>
      <c r="C11" s="14"/>
      <c r="D11" s="15"/>
      <c r="E11" s="16"/>
      <c r="F11" s="32"/>
      <c r="G11" s="26"/>
      <c r="H11" s="32"/>
      <c r="I11" s="13" t="s">
        <v>369</v>
      </c>
      <c r="J11" s="14"/>
      <c r="K11" s="14"/>
      <c r="L11" s="14"/>
      <c r="M11" s="14"/>
      <c r="N11" s="21"/>
    </row>
    <row r="12" ht="16.5" spans="1:14">
      <c r="A12" s="17" t="s">
        <v>370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I19" sqref="I19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338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344</v>
      </c>
      <c r="L2" s="5" t="s">
        <v>315</v>
      </c>
    </row>
    <row r="3" ht="30" customHeight="1" spans="1:12">
      <c r="A3" s="22" t="s">
        <v>346</v>
      </c>
      <c r="B3" s="23" t="s">
        <v>319</v>
      </c>
      <c r="C3" s="23" t="s">
        <v>316</v>
      </c>
      <c r="D3" s="23" t="s">
        <v>317</v>
      </c>
      <c r="E3" s="24" t="s">
        <v>318</v>
      </c>
      <c r="F3" s="23" t="s">
        <v>62</v>
      </c>
      <c r="G3" s="9" t="s">
        <v>376</v>
      </c>
      <c r="H3" s="25" t="s">
        <v>377</v>
      </c>
      <c r="I3" s="25"/>
      <c r="J3" s="9"/>
      <c r="K3" s="27" t="s">
        <v>378</v>
      </c>
      <c r="L3" s="9" t="s">
        <v>334</v>
      </c>
    </row>
    <row r="4" ht="30" customHeight="1" spans="1:12">
      <c r="A4" s="22"/>
      <c r="B4" s="23" t="s">
        <v>319</v>
      </c>
      <c r="C4" s="23">
        <v>50320403</v>
      </c>
      <c r="D4" s="23" t="s">
        <v>317</v>
      </c>
      <c r="E4" s="24" t="s">
        <v>320</v>
      </c>
      <c r="F4" s="23" t="s">
        <v>62</v>
      </c>
      <c r="G4" s="9"/>
      <c r="H4" s="25"/>
      <c r="I4" s="25"/>
      <c r="J4" s="9"/>
      <c r="K4" s="27" t="s">
        <v>378</v>
      </c>
      <c r="L4" s="9" t="s">
        <v>334</v>
      </c>
    </row>
    <row r="5" ht="30" customHeight="1" spans="1:12">
      <c r="A5" s="22"/>
      <c r="B5" s="23" t="s">
        <v>319</v>
      </c>
      <c r="C5" s="23" t="s">
        <v>321</v>
      </c>
      <c r="D5" s="23" t="s">
        <v>317</v>
      </c>
      <c r="E5" s="24" t="s">
        <v>322</v>
      </c>
      <c r="F5" s="23" t="s">
        <v>62</v>
      </c>
      <c r="G5" s="9"/>
      <c r="H5" s="25"/>
      <c r="I5" s="10"/>
      <c r="J5" s="10"/>
      <c r="K5" s="27"/>
      <c r="L5" s="9"/>
    </row>
    <row r="6" ht="30" customHeight="1" spans="1:12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379</v>
      </c>
      <c r="B7" s="14"/>
      <c r="C7" s="14"/>
      <c r="D7" s="14"/>
      <c r="E7" s="15"/>
      <c r="F7" s="16"/>
      <c r="G7" s="26"/>
      <c r="H7" s="13" t="s">
        <v>380</v>
      </c>
      <c r="I7" s="14"/>
      <c r="J7" s="14"/>
      <c r="K7" s="14"/>
      <c r="L7" s="21"/>
    </row>
    <row r="8" ht="16.5" spans="1:12">
      <c r="A8" s="17" t="s">
        <v>381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301</v>
      </c>
      <c r="B2" s="5" t="s">
        <v>306</v>
      </c>
      <c r="C2" s="5" t="s">
        <v>345</v>
      </c>
      <c r="D2" s="5" t="s">
        <v>304</v>
      </c>
      <c r="E2" s="5" t="s">
        <v>305</v>
      </c>
      <c r="F2" s="4" t="s">
        <v>383</v>
      </c>
      <c r="G2" s="4" t="s">
        <v>328</v>
      </c>
      <c r="H2" s="6" t="s">
        <v>329</v>
      </c>
      <c r="I2" s="19" t="s">
        <v>331</v>
      </c>
    </row>
    <row r="3" s="1" customFormat="1" ht="16.5" spans="1:9">
      <c r="A3" s="4"/>
      <c r="B3" s="7"/>
      <c r="C3" s="7"/>
      <c r="D3" s="7"/>
      <c r="E3" s="7"/>
      <c r="F3" s="4" t="s">
        <v>384</v>
      </c>
      <c r="G3" s="4" t="s">
        <v>332</v>
      </c>
      <c r="H3" s="8"/>
      <c r="I3" s="20"/>
    </row>
    <row r="4" spans="1:9">
      <c r="A4" s="9">
        <v>1</v>
      </c>
      <c r="B4" s="10" t="s">
        <v>385</v>
      </c>
      <c r="C4" s="11" t="s">
        <v>386</v>
      </c>
      <c r="D4" s="9" t="s">
        <v>387</v>
      </c>
      <c r="E4" s="9" t="s">
        <v>62</v>
      </c>
      <c r="F4" s="12" t="s">
        <v>388</v>
      </c>
      <c r="G4" s="12" t="s">
        <v>389</v>
      </c>
      <c r="H4" s="9"/>
      <c r="I4" s="9" t="s">
        <v>334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390</v>
      </c>
      <c r="B12" s="14"/>
      <c r="C12" s="14"/>
      <c r="D12" s="15"/>
      <c r="E12" s="16"/>
      <c r="F12" s="13" t="s">
        <v>391</v>
      </c>
      <c r="G12" s="14"/>
      <c r="H12" s="15"/>
      <c r="I12" s="21"/>
    </row>
    <row r="13" ht="16.5" spans="1:9">
      <c r="A13" s="17" t="s">
        <v>392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2025-06-21T00:50:47Z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