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<sst xmlns="http://schemas.openxmlformats.org/spreadsheetml/2006/main" count="821" uniqueCount="366">
  <si>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</si>
  <si>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</si>
  <si>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</si>
  <si>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</si>
  <si>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</si>
  <si>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</si>
  <si>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</si>
  <si>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</si>
  <si>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</si>
  <si>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</si>
  <si>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</si>
  <si>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</si>
  <si>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</si>
  <si>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</si>
  <si>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</si>
  <si>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</si>
  <si>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</si>
  <si>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</si>
  <si>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</si>
  <si>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</si>
  <si>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</si>
  <si>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</si>
  <si>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</si>
  <si>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</si>
  <si>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</si>
  <si>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</si>
  <si>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</si>
  <si>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</si>
  <si>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</si>
  <si>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</si>
  <si>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</si>
  <si>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</si>
  <si>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</si>
  <si>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</si>
  <si>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</si>
  <si>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</si>
  <si>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</si>
  <si>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</si>
  <si>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</si>
  <si>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</si>
  <si>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</si>
  <si>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</si>
  <si>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</si>
  <si>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</si>
  <si>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</si>
  <si>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</si>
  <si>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</si>
  <si>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</si>
  <si>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</si>
  <si>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</si>
  <si>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</si>
  <si>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</si>
  <si>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</si>
  <si>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</si>
  <si>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</si>
  <si>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</si>
  <si>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</si>
  <si>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</si>
  <si>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</si>
  <si>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</si>
  <si>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</si>
  <si>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</si>
  <si>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QAMMAN94324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</si>
  <si>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</si>
  <si>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</si>
  <si>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</si>
  <si>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</si>
  <si>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</si>
  <si>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</si>
  <si>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</si>
  <si>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</si>
  <si>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</si>
  <si>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</si>
  <si>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</si>
  <si>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</si>
  <si>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</si>
  <si>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</si>
  <si>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</si>
  <si>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</si>
  <si>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</si>
  <si>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</si>
  <si>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</si>
  <si>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</si>
  <si>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</si>
  <si>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</si>
  <si>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</si>
  <si>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</si>
  <si>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</si>
  <si>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</si>
  <si>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</si>
  <si>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</si>
  <si>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</si>
  <si>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</si>
  <si>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</si>
  <si>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</si>
  <si>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</si>
  <si>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</si>
  <si>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</si>
  <si>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</si>
  <si>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</si>
  <si>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</si>
  <si>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</si>
  <si>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</si>
  <si>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</si>
  <si>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</si>
  <si>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</si>
  <si>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</si>
  <si>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</si>
  <si>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</si>
  <si>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</si>
  <si>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</si>
  <si>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卵石灰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</si>
  <si>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</si>
  <si>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</si>
  <si>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</si>
  <si>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</si>
  <si>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</si>
  <si>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</si>
  <si>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1.腰围偏小，后浪偏大</t>
  </si>
  <si>
    <t>2.脚口不平，容位不均匀，脚口有大小</t>
  </si>
  <si>
    <t>3.线头没清理干净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</si>
  <si>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</si>
  <si>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</si>
  <si>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</si>
  <si>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</si>
  <si>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</si>
  <si>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</si>
  <si>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</si>
  <si>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</si>
  <si>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</si>
  <si>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</si>
  <si>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</si>
  <si>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</si>
  <si>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</si>
  <si>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</si>
  <si>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</si>
  <si>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</si>
  <si>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</si>
  <si>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</si>
  <si>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</si>
  <si>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</si>
  <si>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</si>
  <si>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</si>
  <si>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</si>
  <si>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</si>
  <si>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</si>
  <si>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</si>
  <si>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</si>
  <si>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</si>
  <si>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</si>
  <si>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</t>
  </si>
  <si>
    <t>-1</t>
  </si>
  <si>
    <t>全松紧腰围 平量</t>
  </si>
  <si>
    <t>+1</t>
  </si>
  <si>
    <t>全松紧腰围 拉量</t>
  </si>
  <si>
    <t>臀围</t>
  </si>
  <si>
    <t>±0.5</t>
  </si>
  <si>
    <t>+2</t>
  </si>
  <si>
    <t>+1.5</t>
  </si>
  <si>
    <t>腿围/2</t>
  </si>
  <si>
    <t>膝围/2</t>
  </si>
  <si>
    <t>±0.3</t>
  </si>
  <si>
    <t>脚口/2（平量）</t>
  </si>
  <si>
    <t>前裆长</t>
  </si>
  <si>
    <t>后裆长</t>
  </si>
  <si>
    <t>前插袋（开口）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</si>
  <si>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</si>
  <si>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</si>
  <si>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</si>
  <si>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</si>
  <si>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</si>
  <si>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</si>
  <si>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</si>
  <si>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</si>
  <si>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</si>
  <si>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</si>
  <si>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</si>
  <si>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</si>
  <si>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</si>
  <si>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</si>
  <si>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</si>
  <si>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</si>
  <si>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</si>
  <si>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</si>
  <si>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</si>
  <si>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</si>
  <si>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</si>
  <si>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</si>
  <si>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</si>
  <si>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</si>
  <si>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</si>
  <si>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</si>
  <si>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</si>
  <si>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</si>
  <si>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</si>
  <si>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</si>
  <si>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</si>
  <si>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</si>
  <si>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</si>
  <si>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</si>
  <si>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</si>
  <si>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</si>
  <si>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</si>
  <si>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</si>
  <si>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</si>
  <si>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</si>
  <si>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</si>
  <si>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</si>
  <si>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</si>
  <si>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</si>
  <si>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</si>
  <si>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</si>
  <si>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</si>
  <si>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</si>
  <si>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</si>
  <si>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</si>
  <si>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</si>
  <si>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</si>
  <si>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</si>
  <si>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</si>
  <si>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</si>
  <si>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</si>
  <si>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</si>
  <si>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</si>
  <si>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</si>
  <si>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</si>
  <si>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</si>
  <si>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</si>
  <si>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</si>
  <si>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</si>
  <si>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</si>
  <si>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</si>
  <si>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</si>
  <si>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1、腰头双轨线，后袋间线有大小，高低</t>
  </si>
  <si>
    <t>2、前幅省位不对称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</si>
  <si>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</si>
  <si>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</si>
  <si>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</si>
  <si>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</si>
  <si>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</si>
  <si>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</si>
  <si>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</si>
  <si>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</si>
  <si>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走货537件，抽查80件，发现3件不良品，已按照以上提出的问题点改正，可以出货</t>
  </si>
  <si>
    <t>服装QC部门</t>
  </si>
  <si>
    <t>检验人</t>
  </si>
  <si>
    <t>+0.3 +0.5 +0</t>
  </si>
  <si>
    <t>-0.5 -1 -0.5</t>
  </si>
  <si>
    <t>-0.5 -0.5 +0</t>
  </si>
  <si>
    <t>+0.8 +0 -0.5</t>
  </si>
  <si>
    <t>-0.5 +0 +0</t>
  </si>
  <si>
    <t>-0.3 -0.5 +0</t>
  </si>
  <si>
    <t>+1 +1 +0</t>
  </si>
  <si>
    <t>+0 +1 +1</t>
  </si>
  <si>
    <t>+0  +0 +0</t>
  </si>
  <si>
    <t>+2 +2 +2</t>
  </si>
  <si>
    <t>+2 +1.5 +1</t>
  </si>
  <si>
    <t>+1 +1.5 +2</t>
  </si>
  <si>
    <t>+1 +2 +2</t>
  </si>
  <si>
    <t>+1.5 +1 +1.5</t>
  </si>
  <si>
    <t>+0 +0 +0.3</t>
  </si>
  <si>
    <t>+0 +0.5 +0.5</t>
  </si>
  <si>
    <t>+0 +0 +0</t>
  </si>
  <si>
    <t>+0 +0 +0.2</t>
  </si>
  <si>
    <t>+0 +0.2 +0</t>
  </si>
  <si>
    <t>-0.2 +0 +0</t>
  </si>
  <si>
    <t>-0.3 +0 +0</t>
  </si>
  <si>
    <t>-0.3 -0.5 -0.3</t>
  </si>
  <si>
    <t>-0.5 +0 -0.3</t>
  </si>
  <si>
    <t>-0.2 -0.3 -0.5</t>
  </si>
  <si>
    <t>-0.2 -0.5 +0</t>
  </si>
  <si>
    <t>+0.3 +0.2 +0</t>
  </si>
  <si>
    <t>+0 +0 -0.3</t>
  </si>
  <si>
    <t>+0.3 +0 +0.2</t>
  </si>
  <si>
    <t>-0.5 -0.3 -0.2</t>
  </si>
  <si>
    <t>+0 -0.5 +0</t>
  </si>
  <si>
    <t>+0 +0.3 +0.3</t>
  </si>
  <si>
    <t>+0 +0.3 +0</t>
  </si>
  <si>
    <t>+0.5 +0 -0.5</t>
  </si>
  <si>
    <t>+0.5 +0.3 +0</t>
  </si>
  <si>
    <t>+0 -0.5 -0.3</t>
  </si>
  <si>
    <t>+0 +0.2 -0.4</t>
  </si>
  <si>
    <t>+0.5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</si>
  <si>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</si>
  <si>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</si>
  <si>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</si>
  <si>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</si>
  <si>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</si>
  <si>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</si>
  <si>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</si>
  <si>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</si>
  <si>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</si>
  <si>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</si>
  <si>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</si>
  <si>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</si>
  <si>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</si>
  <si>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</si>
  <si>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</si>
  <si>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</si>
  <si>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2502Y0686</t>
  </si>
  <si>
    <t>暖绒弹力双面</t>
  </si>
  <si>
    <t>三迈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</si>
  <si>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</si>
  <si>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</si>
  <si>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</si>
  <si>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</si>
  <si>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</si>
  <si>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</si>
  <si>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</si>
  <si>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</si>
  <si>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</si>
  <si>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</si>
  <si>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</si>
  <si>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</si>
  <si>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</si>
  <si>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</si>
  <si>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</si>
  <si>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</si>
  <si>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</si>
  <si>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</si>
  <si>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</si>
  <si>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</si>
  <si>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</si>
  <si>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</si>
  <si>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</si>
  <si>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</si>
  <si>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</si>
  <si>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</si>
  <si>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</si>
  <si>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</si>
  <si>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</si>
  <si>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</si>
  <si>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</si>
  <si>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</si>
  <si>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</si>
  <si>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</si>
  <si>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</si>
  <si>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</si>
  <si>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</si>
  <si>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</si>
  <si>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</si>
  <si>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</si>
  <si>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</si>
  <si>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</si>
  <si>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</si>
  <si>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</si>
  <si>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</si>
  <si>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</si>
  <si>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</si>
  <si>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左前+右后袋</t>
  </si>
  <si>
    <t>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</si>
  <si>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</si>
  <si>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</si>
  <si>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</si>
  <si>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</si>
  <si>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</si>
  <si>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</si>
  <si>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</si>
  <si>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</si>
  <si>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弹力织带（0.8CM）</t>
  </si>
  <si>
    <t>QAMMAN94316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</si>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</sst>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b/>
      <sz val="12"/>
      <name val="仿宋_GB2312"/>
      <charset val="0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Arial"/>
      <charset val="134"/>
    </font>
    <font>
      <b/>
      <sz val="12"/>
      <color theme="1"/>
      <name val="仿宋_GB2312"/>
      <charset val="0"/>
    </font>
    <font>
      <sz val="10"/>
      <name val="宋体"/>
      <charset val="134"/>
      <scheme val="major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6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0" borderId="86" applyNumberFormat="0" applyAlignment="0" applyProtection="0">
      <alignment vertical="center"/>
    </xf>
    <xf numFmtId="0" fontId="67" fillId="11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5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14" xfId="0" applyNumberFormat="1" applyFont="1" applyFill="1" applyBorder="1" applyAlignment="1">
      <alignment shrinkToFit="1"/>
    </xf>
    <xf numFmtId="0" fontId="33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6" fillId="0" borderId="0" xfId="53" applyFont="1" applyFill="1" applyAlignment="1"/>
    <xf numFmtId="0" fontId="21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vertical="center"/>
    </xf>
    <xf numFmtId="49" fontId="35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37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37" fillId="0" borderId="18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37" fillId="0" borderId="21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37" fillId="0" borderId="19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7" fillId="0" borderId="17" xfId="52" applyFont="1" applyFill="1" applyBorder="1" applyAlignment="1">
      <alignment vertical="center"/>
    </xf>
    <xf numFmtId="0" fontId="37" fillId="0" borderId="24" xfId="52" applyFont="1" applyFill="1" applyBorder="1" applyAlignment="1">
      <alignment vertical="center"/>
    </xf>
    <xf numFmtId="0" fontId="37" fillId="0" borderId="25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37" fillId="0" borderId="22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center"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right" vertical="center"/>
    </xf>
    <xf numFmtId="0" fontId="26" fillId="0" borderId="27" xfId="52" applyFont="1" applyFill="1" applyBorder="1" applyAlignment="1">
      <alignment horizontal="righ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37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4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33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5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38" fillId="0" borderId="2" xfId="51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2" xfId="49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/>
    </xf>
    <xf numFmtId="0" fontId="30" fillId="0" borderId="2" xfId="52" applyNumberFormat="1" applyFont="1" applyFill="1" applyBorder="1" applyAlignment="1">
      <alignment horizontal="left" vertical="center"/>
    </xf>
    <xf numFmtId="0" fontId="30" fillId="0" borderId="2" xfId="52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shrinkToFit="1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3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58" fontId="35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38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27" fillId="0" borderId="38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2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27" fillId="0" borderId="21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4" fillId="0" borderId="22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2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37" fillId="0" borderId="19" xfId="52" applyFont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15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15" fillId="0" borderId="48" xfId="52" applyFont="1" applyBorder="1" applyAlignment="1">
      <alignment vertical="center"/>
    </xf>
    <xf numFmtId="58" fontId="19" fillId="0" borderId="48" xfId="52" applyNumberFormat="1" applyFont="1" applyBorder="1" applyAlignment="1">
      <alignment vertical="center"/>
    </xf>
    <xf numFmtId="0" fontId="15" fillId="0" borderId="48" xfId="52" applyFont="1" applyBorder="1" applyAlignment="1">
      <alignment horizontal="center" vertical="center"/>
    </xf>
    <xf numFmtId="0" fontId="15" fillId="0" borderId="49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37" fillId="0" borderId="18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7" fillId="0" borderId="27" xfId="52" applyFont="1" applyBorder="1" applyAlignment="1">
      <alignment horizontal="left" vertical="center"/>
    </xf>
    <xf numFmtId="0" fontId="37" fillId="0" borderId="35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7" fillId="0" borderId="33" xfId="52" applyFont="1" applyBorder="1" applyAlignment="1">
      <alignment horizontal="center" vertical="center"/>
    </xf>
    <xf numFmtId="0" fontId="37" fillId="0" borderId="20" xfId="52" applyFont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78" fontId="45" fillId="0" borderId="2" xfId="0" applyNumberFormat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5" fillId="0" borderId="19" xfId="54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8" fillId="0" borderId="62" xfId="0" applyNumberFormat="1" applyFont="1" applyFill="1" applyBorder="1" applyAlignment="1">
      <alignment horizontal="center" vertical="center"/>
    </xf>
    <xf numFmtId="49" fontId="35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5" fillId="0" borderId="64" xfId="54" applyNumberFormat="1" applyFont="1" applyFill="1" applyBorder="1" applyAlignment="1">
      <alignment horizontal="center" vertical="center"/>
    </xf>
    <xf numFmtId="49" fontId="35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6" fillId="0" borderId="16" xfId="52" applyFont="1" applyBorder="1" applyAlignment="1">
      <alignment horizontal="center" vertical="top"/>
    </xf>
    <xf numFmtId="0" fontId="27" fillId="0" borderId="66" xfId="52" applyFont="1" applyBorder="1" applyAlignment="1">
      <alignment horizontal="left" vertical="center"/>
    </xf>
    <xf numFmtId="0" fontId="27" fillId="0" borderId="16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15" fillId="0" borderId="49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27" fillId="0" borderId="43" xfId="52" applyFont="1" applyBorder="1" applyAlignment="1">
      <alignment horizontal="left" vertical="center" wrapText="1"/>
    </xf>
    <xf numFmtId="0" fontId="27" fillId="0" borderId="44" xfId="52" applyFont="1" applyBorder="1" applyAlignment="1">
      <alignment horizontal="left" vertical="center" wrapText="1"/>
    </xf>
    <xf numFmtId="0" fontId="27" fillId="0" borderId="67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25" xfId="52" applyNumberFormat="1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4" xfId="52" applyNumberFormat="1" applyFont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15" fillId="0" borderId="38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38" xfId="52" applyNumberFormat="1" applyFont="1" applyBorder="1" applyAlignment="1">
      <alignment vertical="center"/>
    </xf>
    <xf numFmtId="0" fontId="15" fillId="0" borderId="29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7" fillId="0" borderId="72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15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2" fillId="0" borderId="7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3</xdr:row>
      <xdr:rowOff>0</xdr:rowOff>
    </xdr:from>
    <xdr:to>
      <xdr:col>9</xdr:col>
      <xdr:colOff>202565</xdr:colOff>
      <xdr:row>4</xdr:row>
      <xdr:rowOff>154940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8605" y="962025"/>
          <a:ext cx="1200785" cy="535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2</xdr:row>
      <xdr:rowOff>26670</xdr:rowOff>
    </xdr:from>
    <xdr:to>
      <xdr:col>9</xdr:col>
      <xdr:colOff>285750</xdr:colOff>
      <xdr:row>2</xdr:row>
      <xdr:rowOff>321945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96225" y="607695"/>
          <a:ext cx="1276350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4" customWidth="1"/>
    <col min="3" max="3" width="10.125" customWidth="1"/>
  </cols>
  <sheetData>
    <row r="1" ht="21" customHeight="1" spans="1:2">
      <c r="A1" s="455"/>
      <c r="B1" s="456" t="s">
        <v>0</v>
      </c>
    </row>
    <row r="2" spans="1:2">
      <c r="A2" s="10">
        <v>1</v>
      </c>
      <c r="B2" s="457" t="s">
        <v>1</v>
      </c>
    </row>
    <row r="3" spans="1:2">
      <c r="A3" s="10">
        <v>2</v>
      </c>
      <c r="B3" s="457" t="s">
        <v>2</v>
      </c>
    </row>
    <row r="4" spans="1:2">
      <c r="A4" s="10">
        <v>3</v>
      </c>
      <c r="B4" s="457" t="s">
        <v>3</v>
      </c>
    </row>
    <row r="5" spans="1:2">
      <c r="A5" s="10">
        <v>4</v>
      </c>
      <c r="B5" s="457" t="s">
        <v>4</v>
      </c>
    </row>
    <row r="6" spans="1:2">
      <c r="A6" s="10">
        <v>5</v>
      </c>
      <c r="B6" s="457" t="s">
        <v>5</v>
      </c>
    </row>
    <row r="7" spans="1:2">
      <c r="A7" s="10">
        <v>6</v>
      </c>
      <c r="B7" s="457" t="s">
        <v>6</v>
      </c>
    </row>
    <row r="8" s="453" customFormat="1" ht="15" customHeight="1" spans="1:2">
      <c r="A8" s="458">
        <v>7</v>
      </c>
      <c r="B8" s="459" t="s">
        <v>7</v>
      </c>
    </row>
    <row r="9" ht="18.95" customHeight="1" spans="1:2">
      <c r="A9" s="455"/>
      <c r="B9" s="460" t="s">
        <v>8</v>
      </c>
    </row>
    <row r="10" ht="15.95" customHeight="1" spans="1:2">
      <c r="A10" s="10">
        <v>1</v>
      </c>
      <c r="B10" s="461" t="s">
        <v>9</v>
      </c>
    </row>
    <row r="11" spans="1:2">
      <c r="A11" s="10">
        <v>2</v>
      </c>
      <c r="B11" s="457" t="s">
        <v>10</v>
      </c>
    </row>
    <row r="12" spans="1:2">
      <c r="A12" s="10">
        <v>3</v>
      </c>
      <c r="B12" s="459" t="s">
        <v>11</v>
      </c>
    </row>
    <row r="13" spans="1:2">
      <c r="A13" s="10">
        <v>4</v>
      </c>
      <c r="B13" s="457" t="s">
        <v>12</v>
      </c>
    </row>
    <row r="14" spans="1:2">
      <c r="A14" s="10">
        <v>5</v>
      </c>
      <c r="B14" s="457" t="s">
        <v>13</v>
      </c>
    </row>
    <row r="15" spans="1:2">
      <c r="A15" s="10">
        <v>6</v>
      </c>
      <c r="B15" s="457" t="s">
        <v>14</v>
      </c>
    </row>
    <row r="16" spans="1:2">
      <c r="A16" s="10">
        <v>7</v>
      </c>
      <c r="B16" s="457" t="s">
        <v>15</v>
      </c>
    </row>
    <row r="17" spans="1:2">
      <c r="A17" s="10">
        <v>8</v>
      </c>
      <c r="B17" s="457" t="s">
        <v>16</v>
      </c>
    </row>
    <row r="18" spans="1:2">
      <c r="A18" s="10">
        <v>9</v>
      </c>
      <c r="B18" s="457" t="s">
        <v>17</v>
      </c>
    </row>
    <row r="19" spans="1:2">
      <c r="A19" s="10"/>
      <c r="B19" s="457"/>
    </row>
    <row r="20" ht="20.25" spans="1:2">
      <c r="A20" s="455"/>
      <c r="B20" s="456" t="s">
        <v>18</v>
      </c>
    </row>
    <row r="21" spans="1:2">
      <c r="A21" s="10">
        <v>1</v>
      </c>
      <c r="B21" s="462" t="s">
        <v>19</v>
      </c>
    </row>
    <row r="22" spans="1:2">
      <c r="A22" s="10">
        <v>2</v>
      </c>
      <c r="B22" s="457" t="s">
        <v>20</v>
      </c>
    </row>
    <row r="23" spans="1:2">
      <c r="A23" s="10">
        <v>3</v>
      </c>
      <c r="B23" s="457" t="s">
        <v>21</v>
      </c>
    </row>
    <row r="24" spans="1:2">
      <c r="A24" s="10">
        <v>4</v>
      </c>
      <c r="B24" s="457" t="s">
        <v>22</v>
      </c>
    </row>
    <row r="25" spans="1:2">
      <c r="A25" s="10">
        <v>5</v>
      </c>
      <c r="B25" s="457" t="s">
        <v>23</v>
      </c>
    </row>
    <row r="26" spans="1:2">
      <c r="A26" s="10">
        <v>6</v>
      </c>
      <c r="B26" s="457" t="s">
        <v>24</v>
      </c>
    </row>
    <row r="27" spans="1:2">
      <c r="A27" s="10">
        <v>7</v>
      </c>
      <c r="B27" s="457" t="s">
        <v>25</v>
      </c>
    </row>
    <row r="28" spans="1:2">
      <c r="A28" s="10"/>
      <c r="B28" s="457"/>
    </row>
    <row r="29" ht="20.25" spans="1:2">
      <c r="A29" s="455"/>
      <c r="B29" s="456" t="s">
        <v>26</v>
      </c>
    </row>
    <row r="30" spans="1:2">
      <c r="A30" s="10">
        <v>1</v>
      </c>
      <c r="B30" s="462" t="s">
        <v>27</v>
      </c>
    </row>
    <row r="31" spans="1:2">
      <c r="A31" s="10">
        <v>2</v>
      </c>
      <c r="B31" s="457" t="s">
        <v>28</v>
      </c>
    </row>
    <row r="32" spans="1:2">
      <c r="A32" s="10">
        <v>3</v>
      </c>
      <c r="B32" s="457" t="s">
        <v>29</v>
      </c>
    </row>
    <row r="33" ht="28.5" spans="1:2">
      <c r="A33" s="10">
        <v>4</v>
      </c>
      <c r="B33" s="457" t="s">
        <v>30</v>
      </c>
    </row>
    <row r="34" spans="1:2">
      <c r="A34" s="10">
        <v>5</v>
      </c>
      <c r="B34" s="457" t="s">
        <v>31</v>
      </c>
    </row>
    <row r="35" spans="1:2">
      <c r="A35" s="10">
        <v>6</v>
      </c>
      <c r="B35" s="457" t="s">
        <v>32</v>
      </c>
    </row>
    <row r="36" spans="1:2">
      <c r="A36" s="10">
        <v>7</v>
      </c>
      <c r="B36" s="457" t="s">
        <v>33</v>
      </c>
    </row>
    <row r="37" spans="1:2">
      <c r="A37" s="10"/>
      <c r="B37" s="457"/>
    </row>
    <row r="39" spans="1:2">
      <c r="A39" s="463" t="s">
        <v>34</v>
      </c>
      <c r="B39" s="4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306</v>
      </c>
      <c r="H2" s="4"/>
      <c r="I2" s="4" t="s">
        <v>307</v>
      </c>
      <c r="J2" s="4"/>
      <c r="K2" s="6" t="s">
        <v>308</v>
      </c>
      <c r="L2" s="75" t="s">
        <v>309</v>
      </c>
      <c r="M2" s="19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76"/>
      <c r="M3" s="20"/>
    </row>
    <row r="4" ht="22" customHeight="1" spans="1:13">
      <c r="A4" s="65">
        <v>1</v>
      </c>
      <c r="B4" s="23" t="s">
        <v>301</v>
      </c>
      <c r="C4" s="24" t="s">
        <v>299</v>
      </c>
      <c r="D4" s="24" t="s">
        <v>300</v>
      </c>
      <c r="E4" s="24" t="s">
        <v>111</v>
      </c>
      <c r="F4" s="23" t="s">
        <v>62</v>
      </c>
      <c r="G4" s="66">
        <v>-0.02</v>
      </c>
      <c r="H4" s="66">
        <v>-0.02</v>
      </c>
      <c r="I4" s="66">
        <v>-0.03</v>
      </c>
      <c r="J4" s="66">
        <v>-0.02</v>
      </c>
      <c r="K4" s="71"/>
      <c r="L4" s="9" t="s">
        <v>95</v>
      </c>
      <c r="M4" s="9" t="s">
        <v>313</v>
      </c>
    </row>
    <row r="5" ht="22" customHeight="1" spans="1:13">
      <c r="A5" s="65"/>
      <c r="B5" s="23"/>
      <c r="C5" s="24"/>
      <c r="D5" s="24"/>
      <c r="E5" s="24"/>
      <c r="F5" s="23"/>
      <c r="G5" s="67"/>
      <c r="H5" s="66"/>
      <c r="I5" s="66"/>
      <c r="J5" s="66"/>
      <c r="K5" s="71"/>
      <c r="L5" s="9"/>
      <c r="M5" s="9"/>
    </row>
    <row r="6" ht="22" customHeight="1" spans="1:13">
      <c r="A6" s="65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5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3" t="s">
        <v>314</v>
      </c>
      <c r="B8" s="14"/>
      <c r="C8" s="14"/>
      <c r="D8" s="69"/>
      <c r="E8" s="15"/>
      <c r="F8" s="70"/>
      <c r="G8" s="32"/>
      <c r="H8" s="13" t="s">
        <v>303</v>
      </c>
      <c r="I8" s="14"/>
      <c r="J8" s="14"/>
      <c r="K8" s="15"/>
      <c r="L8" s="77"/>
      <c r="M8" s="21"/>
    </row>
    <row r="9" ht="84" customHeight="1" spans="1:13">
      <c r="A9" s="73" t="s">
        <v>315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23" sqref="F23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317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8" t="s">
        <v>318</v>
      </c>
      <c r="H2" s="39"/>
      <c r="I2" s="62"/>
      <c r="J2" s="38" t="s">
        <v>319</v>
      </c>
      <c r="K2" s="39"/>
      <c r="L2" s="62"/>
      <c r="M2" s="38" t="s">
        <v>320</v>
      </c>
      <c r="N2" s="39"/>
      <c r="O2" s="62"/>
      <c r="P2" s="38" t="s">
        <v>321</v>
      </c>
      <c r="Q2" s="39"/>
      <c r="R2" s="62"/>
      <c r="S2" s="39" t="s">
        <v>322</v>
      </c>
      <c r="T2" s="39"/>
      <c r="U2" s="62"/>
      <c r="V2" s="34" t="s">
        <v>323</v>
      </c>
      <c r="W2" s="34" t="s">
        <v>298</v>
      </c>
    </row>
    <row r="3" s="1" customFormat="1" ht="16.5" spans="1:23">
      <c r="A3" s="7"/>
      <c r="B3" s="40"/>
      <c r="C3" s="40"/>
      <c r="D3" s="40"/>
      <c r="E3" s="40"/>
      <c r="F3" s="40"/>
      <c r="G3" s="4" t="s">
        <v>324</v>
      </c>
      <c r="H3" s="4" t="s">
        <v>67</v>
      </c>
      <c r="I3" s="4" t="s">
        <v>289</v>
      </c>
      <c r="J3" s="4" t="s">
        <v>324</v>
      </c>
      <c r="K3" s="4" t="s">
        <v>67</v>
      </c>
      <c r="L3" s="4" t="s">
        <v>289</v>
      </c>
      <c r="M3" s="4" t="s">
        <v>324</v>
      </c>
      <c r="N3" s="4" t="s">
        <v>67</v>
      </c>
      <c r="O3" s="4" t="s">
        <v>289</v>
      </c>
      <c r="P3" s="4" t="s">
        <v>324</v>
      </c>
      <c r="Q3" s="4" t="s">
        <v>67</v>
      </c>
      <c r="R3" s="4" t="s">
        <v>289</v>
      </c>
      <c r="S3" s="4" t="s">
        <v>324</v>
      </c>
      <c r="T3" s="4" t="s">
        <v>67</v>
      </c>
      <c r="U3" s="4" t="s">
        <v>289</v>
      </c>
      <c r="V3" s="64"/>
      <c r="W3" s="64"/>
    </row>
    <row r="4" spans="1:23">
      <c r="A4" s="41" t="s">
        <v>325</v>
      </c>
      <c r="B4" s="23" t="s">
        <v>301</v>
      </c>
      <c r="C4" s="24" t="s">
        <v>299</v>
      </c>
      <c r="D4" s="24" t="s">
        <v>300</v>
      </c>
      <c r="E4" s="24" t="s">
        <v>111</v>
      </c>
      <c r="F4" s="23" t="s">
        <v>62</v>
      </c>
      <c r="G4" s="42"/>
      <c r="H4" s="43"/>
      <c r="I4" s="43"/>
      <c r="J4" s="43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326</v>
      </c>
      <c r="W4" s="9"/>
    </row>
    <row r="5" ht="16.5" spans="1:23">
      <c r="A5" s="44"/>
      <c r="B5" s="23"/>
      <c r="C5" s="24"/>
      <c r="D5" s="24"/>
      <c r="E5" s="24"/>
      <c r="F5" s="23"/>
      <c r="G5" s="45" t="s">
        <v>327</v>
      </c>
      <c r="H5" s="46"/>
      <c r="I5" s="63"/>
      <c r="J5" s="45" t="s">
        <v>328</v>
      </c>
      <c r="K5" s="46"/>
      <c r="L5" s="63"/>
      <c r="M5" s="38" t="s">
        <v>329</v>
      </c>
      <c r="N5" s="39"/>
      <c r="O5" s="62"/>
      <c r="P5" s="38" t="s">
        <v>330</v>
      </c>
      <c r="Q5" s="39"/>
      <c r="R5" s="62"/>
      <c r="S5" s="39" t="s">
        <v>331</v>
      </c>
      <c r="T5" s="39"/>
      <c r="U5" s="62"/>
      <c r="V5" s="9"/>
      <c r="W5" s="9"/>
    </row>
    <row r="6" ht="18.75" spans="1:23">
      <c r="A6" s="44"/>
      <c r="B6" s="47"/>
      <c r="C6" s="48"/>
      <c r="D6" s="24"/>
      <c r="E6" s="47"/>
      <c r="F6" s="49"/>
      <c r="G6" s="50" t="s">
        <v>324</v>
      </c>
      <c r="H6" s="50" t="s">
        <v>67</v>
      </c>
      <c r="I6" s="50" t="s">
        <v>289</v>
      </c>
      <c r="J6" s="50" t="s">
        <v>324</v>
      </c>
      <c r="K6" s="50" t="s">
        <v>67</v>
      </c>
      <c r="L6" s="50" t="s">
        <v>289</v>
      </c>
      <c r="M6" s="4" t="s">
        <v>324</v>
      </c>
      <c r="N6" s="4" t="s">
        <v>67</v>
      </c>
      <c r="O6" s="4" t="s">
        <v>289</v>
      </c>
      <c r="P6" s="4" t="s">
        <v>324</v>
      </c>
      <c r="Q6" s="4" t="s">
        <v>67</v>
      </c>
      <c r="R6" s="4" t="s">
        <v>289</v>
      </c>
      <c r="S6" s="4" t="s">
        <v>324</v>
      </c>
      <c r="T6" s="4" t="s">
        <v>67</v>
      </c>
      <c r="U6" s="4" t="s">
        <v>289</v>
      </c>
      <c r="V6" s="9"/>
      <c r="W6" s="9"/>
    </row>
    <row r="7" ht="18.75" spans="1:23">
      <c r="A7" s="51"/>
      <c r="B7" s="47"/>
      <c r="C7" s="48"/>
      <c r="D7" s="24"/>
      <c r="E7" s="47"/>
      <c r="F7" s="49"/>
      <c r="G7" s="26"/>
      <c r="H7" s="43"/>
      <c r="I7" s="43"/>
      <c r="J7" s="43"/>
      <c r="K7" s="43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1"/>
      <c r="B8" s="47"/>
      <c r="C8" s="48"/>
      <c r="D8" s="24"/>
      <c r="E8" s="52"/>
      <c r="F8" s="49"/>
      <c r="G8" s="9"/>
      <c r="H8" s="43"/>
      <c r="I8" s="4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4"/>
      <c r="B9" s="47"/>
      <c r="C9" s="48"/>
      <c r="D9" s="24"/>
      <c r="E9" s="47"/>
      <c r="F9" s="49"/>
      <c r="G9" s="9"/>
      <c r="H9" s="43"/>
      <c r="I9" s="4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/>
      <c r="B10" s="53"/>
      <c r="C10" s="54"/>
      <c r="D10" s="55"/>
      <c r="E10" s="54"/>
      <c r="F10" s="41"/>
      <c r="G10" s="9"/>
      <c r="H10" s="43"/>
      <c r="I10" s="4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56"/>
      <c r="C11" s="57"/>
      <c r="D11" s="58"/>
      <c r="E11" s="57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332</v>
      </c>
      <c r="B17" s="14"/>
      <c r="C17" s="14"/>
      <c r="D17" s="14"/>
      <c r="E17" s="15"/>
      <c r="F17" s="16"/>
      <c r="G17" s="32"/>
      <c r="H17" s="37"/>
      <c r="I17" s="37"/>
      <c r="J17" s="13" t="s">
        <v>303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333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335</v>
      </c>
      <c r="B2" s="34" t="s">
        <v>285</v>
      </c>
      <c r="C2" s="34" t="s">
        <v>286</v>
      </c>
      <c r="D2" s="34" t="s">
        <v>287</v>
      </c>
      <c r="E2" s="34" t="s">
        <v>288</v>
      </c>
      <c r="F2" s="34" t="s">
        <v>289</v>
      </c>
      <c r="G2" s="33" t="s">
        <v>336</v>
      </c>
      <c r="H2" s="33" t="s">
        <v>337</v>
      </c>
      <c r="I2" s="33" t="s">
        <v>338</v>
      </c>
      <c r="J2" s="33" t="s">
        <v>337</v>
      </c>
      <c r="K2" s="33" t="s">
        <v>339</v>
      </c>
      <c r="L2" s="33" t="s">
        <v>337</v>
      </c>
      <c r="M2" s="34" t="s">
        <v>323</v>
      </c>
      <c r="N2" s="34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335</v>
      </c>
      <c r="B4" s="36" t="s">
        <v>340</v>
      </c>
      <c r="C4" s="36" t="s">
        <v>324</v>
      </c>
      <c r="D4" s="36" t="s">
        <v>287</v>
      </c>
      <c r="E4" s="34" t="s">
        <v>288</v>
      </c>
      <c r="F4" s="34" t="s">
        <v>289</v>
      </c>
      <c r="G4" s="33" t="s">
        <v>336</v>
      </c>
      <c r="H4" s="33" t="s">
        <v>337</v>
      </c>
      <c r="I4" s="33" t="s">
        <v>338</v>
      </c>
      <c r="J4" s="33" t="s">
        <v>337</v>
      </c>
      <c r="K4" s="33" t="s">
        <v>339</v>
      </c>
      <c r="L4" s="33" t="s">
        <v>337</v>
      </c>
      <c r="M4" s="34" t="s">
        <v>323</v>
      </c>
      <c r="N4" s="34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341</v>
      </c>
      <c r="B11" s="14"/>
      <c r="C11" s="14"/>
      <c r="D11" s="15"/>
      <c r="E11" s="16"/>
      <c r="F11" s="37"/>
      <c r="G11" s="32"/>
      <c r="H11" s="37"/>
      <c r="I11" s="13" t="s">
        <v>342</v>
      </c>
      <c r="J11" s="14"/>
      <c r="K11" s="14"/>
      <c r="L11" s="14"/>
      <c r="M11" s="14"/>
      <c r="N11" s="21"/>
    </row>
    <row r="12" ht="16.5" spans="1:14">
      <c r="A12" s="17" t="s">
        <v>343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4" sqref="H14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323</v>
      </c>
      <c r="L2" s="5" t="s">
        <v>298</v>
      </c>
    </row>
    <row r="3" ht="30" customHeight="1" spans="1:12">
      <c r="A3" s="22" t="s">
        <v>325</v>
      </c>
      <c r="B3" s="23" t="s">
        <v>301</v>
      </c>
      <c r="C3" s="24" t="s">
        <v>299</v>
      </c>
      <c r="D3" s="24" t="s">
        <v>300</v>
      </c>
      <c r="E3" s="24" t="s">
        <v>111</v>
      </c>
      <c r="F3" s="23" t="s">
        <v>62</v>
      </c>
      <c r="G3" s="25" t="s">
        <v>349</v>
      </c>
      <c r="H3" s="26" t="s">
        <v>350</v>
      </c>
      <c r="I3" s="26"/>
      <c r="J3" s="9"/>
      <c r="K3" s="25" t="s">
        <v>351</v>
      </c>
      <c r="L3" s="9" t="s">
        <v>313</v>
      </c>
    </row>
    <row r="4" ht="30" customHeight="1" spans="1:12">
      <c r="A4" s="22" t="s">
        <v>325</v>
      </c>
      <c r="B4" s="23"/>
      <c r="C4" s="24"/>
      <c r="D4" s="24"/>
      <c r="E4" s="24"/>
      <c r="F4" s="23"/>
      <c r="G4" s="9"/>
      <c r="H4" s="26"/>
      <c r="I4" s="26"/>
      <c r="J4" s="9"/>
      <c r="K4" s="25" t="s">
        <v>351</v>
      </c>
      <c r="L4" s="9" t="s">
        <v>313</v>
      </c>
    </row>
    <row r="5" ht="30" customHeight="1" spans="1:12">
      <c r="A5" s="22" t="s">
        <v>325</v>
      </c>
      <c r="B5" s="27"/>
      <c r="C5" s="28"/>
      <c r="D5" s="29"/>
      <c r="E5" s="30"/>
      <c r="F5" s="31"/>
      <c r="G5" s="9"/>
      <c r="H5" s="26"/>
      <c r="I5" s="10"/>
      <c r="J5" s="10"/>
      <c r="K5" s="25"/>
      <c r="L5" s="9"/>
    </row>
    <row r="6" ht="30" customHeight="1" spans="1:12">
      <c r="A6" s="22" t="s">
        <v>325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352</v>
      </c>
      <c r="B7" s="14"/>
      <c r="C7" s="14"/>
      <c r="D7" s="14"/>
      <c r="E7" s="15"/>
      <c r="F7" s="16"/>
      <c r="G7" s="32"/>
      <c r="H7" s="13" t="s">
        <v>353</v>
      </c>
      <c r="I7" s="14"/>
      <c r="J7" s="14"/>
      <c r="K7" s="14"/>
      <c r="L7" s="21"/>
    </row>
    <row r="8" ht="16.5" spans="1:12">
      <c r="A8" s="17" t="s">
        <v>354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9" sqref="G19:G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324</v>
      </c>
      <c r="D2" s="5" t="s">
        <v>287</v>
      </c>
      <c r="E2" s="5" t="s">
        <v>288</v>
      </c>
      <c r="F2" s="4" t="s">
        <v>356</v>
      </c>
      <c r="G2" s="4" t="s">
        <v>307</v>
      </c>
      <c r="H2" s="6" t="s">
        <v>308</v>
      </c>
      <c r="I2" s="19" t="s">
        <v>310</v>
      </c>
    </row>
    <row r="3" s="1" customFormat="1" ht="16.5" spans="1:9">
      <c r="A3" s="4"/>
      <c r="B3" s="7"/>
      <c r="C3" s="7"/>
      <c r="D3" s="7"/>
      <c r="E3" s="7"/>
      <c r="F3" s="4" t="s">
        <v>357</v>
      </c>
      <c r="G3" s="4" t="s">
        <v>311</v>
      </c>
      <c r="H3" s="8"/>
      <c r="I3" s="20"/>
    </row>
    <row r="4" spans="1:9">
      <c r="A4" s="9">
        <v>1</v>
      </c>
      <c r="B4" s="10" t="s">
        <v>358</v>
      </c>
      <c r="C4" s="11" t="s">
        <v>359</v>
      </c>
      <c r="D4" s="9" t="s">
        <v>185</v>
      </c>
      <c r="E4" s="9" t="s">
        <v>360</v>
      </c>
      <c r="F4" s="12" t="s">
        <v>361</v>
      </c>
      <c r="G4" s="12" t="s">
        <v>362</v>
      </c>
      <c r="H4" s="9"/>
      <c r="I4" s="9" t="s">
        <v>313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363</v>
      </c>
      <c r="B12" s="14"/>
      <c r="C12" s="14"/>
      <c r="D12" s="15"/>
      <c r="E12" s="16"/>
      <c r="F12" s="13" t="s">
        <v>364</v>
      </c>
      <c r="G12" s="14"/>
      <c r="H12" s="15"/>
      <c r="I12" s="21"/>
    </row>
    <row r="13" ht="16.5" spans="1:9">
      <c r="A13" s="17" t="s">
        <v>365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3" t="s">
        <v>35</v>
      </c>
      <c r="C2" s="434"/>
      <c r="D2" s="434"/>
      <c r="E2" s="434"/>
      <c r="F2" s="434"/>
      <c r="G2" s="434"/>
      <c r="H2" s="434"/>
      <c r="I2" s="448"/>
    </row>
    <row r="3" ht="27.95" customHeight="1" spans="2:9">
      <c r="B3" s="435"/>
      <c r="C3" s="436"/>
      <c r="D3" s="437" t="s">
        <v>36</v>
      </c>
      <c r="E3" s="438"/>
      <c r="F3" s="439" t="s">
        <v>37</v>
      </c>
      <c r="G3" s="440"/>
      <c r="H3" s="437" t="s">
        <v>38</v>
      </c>
      <c r="I3" s="449"/>
    </row>
    <row r="4" ht="27.95" customHeight="1" spans="2:9">
      <c r="B4" s="435" t="s">
        <v>39</v>
      </c>
      <c r="C4" s="436" t="s">
        <v>40</v>
      </c>
      <c r="D4" s="436" t="s">
        <v>41</v>
      </c>
      <c r="E4" s="436" t="s">
        <v>42</v>
      </c>
      <c r="F4" s="441" t="s">
        <v>41</v>
      </c>
      <c r="G4" s="441" t="s">
        <v>42</v>
      </c>
      <c r="H4" s="436" t="s">
        <v>41</v>
      </c>
      <c r="I4" s="450" t="s">
        <v>42</v>
      </c>
    </row>
    <row r="5" ht="27.95" customHeight="1" spans="2:9">
      <c r="B5" s="442" t="s">
        <v>43</v>
      </c>
      <c r="C5" s="10">
        <v>13</v>
      </c>
      <c r="D5" s="10">
        <v>0</v>
      </c>
      <c r="E5" s="10">
        <v>1</v>
      </c>
      <c r="F5" s="443">
        <v>0</v>
      </c>
      <c r="G5" s="443">
        <v>1</v>
      </c>
      <c r="H5" s="10">
        <v>1</v>
      </c>
      <c r="I5" s="451">
        <v>2</v>
      </c>
    </row>
    <row r="6" ht="27.95" customHeight="1" spans="2:9">
      <c r="B6" s="442" t="s">
        <v>44</v>
      </c>
      <c r="C6" s="10">
        <v>20</v>
      </c>
      <c r="D6" s="10">
        <v>0</v>
      </c>
      <c r="E6" s="10">
        <v>1</v>
      </c>
      <c r="F6" s="443">
        <v>1</v>
      </c>
      <c r="G6" s="443">
        <v>2</v>
      </c>
      <c r="H6" s="10">
        <v>2</v>
      </c>
      <c r="I6" s="451">
        <v>3</v>
      </c>
    </row>
    <row r="7" ht="27.95" customHeight="1" spans="2:9">
      <c r="B7" s="442" t="s">
        <v>45</v>
      </c>
      <c r="C7" s="10">
        <v>32</v>
      </c>
      <c r="D7" s="10">
        <v>0</v>
      </c>
      <c r="E7" s="10">
        <v>1</v>
      </c>
      <c r="F7" s="443">
        <v>2</v>
      </c>
      <c r="G7" s="443">
        <v>3</v>
      </c>
      <c r="H7" s="10">
        <v>3</v>
      </c>
      <c r="I7" s="451">
        <v>4</v>
      </c>
    </row>
    <row r="8" ht="27.95" customHeight="1" spans="2:9">
      <c r="B8" s="442" t="s">
        <v>46</v>
      </c>
      <c r="C8" s="10">
        <v>50</v>
      </c>
      <c r="D8" s="10">
        <v>1</v>
      </c>
      <c r="E8" s="10">
        <v>2</v>
      </c>
      <c r="F8" s="443">
        <v>3</v>
      </c>
      <c r="G8" s="443">
        <v>4</v>
      </c>
      <c r="H8" s="10">
        <v>5</v>
      </c>
      <c r="I8" s="451">
        <v>6</v>
      </c>
    </row>
    <row r="9" ht="27.95" customHeight="1" spans="2:9">
      <c r="B9" s="442" t="s">
        <v>47</v>
      </c>
      <c r="C9" s="10">
        <v>80</v>
      </c>
      <c r="D9" s="10">
        <v>2</v>
      </c>
      <c r="E9" s="10">
        <v>3</v>
      </c>
      <c r="F9" s="443">
        <v>5</v>
      </c>
      <c r="G9" s="443">
        <v>6</v>
      </c>
      <c r="H9" s="10">
        <v>7</v>
      </c>
      <c r="I9" s="451">
        <v>8</v>
      </c>
    </row>
    <row r="10" ht="27.95" customHeight="1" spans="2:9">
      <c r="B10" s="442" t="s">
        <v>48</v>
      </c>
      <c r="C10" s="10">
        <v>125</v>
      </c>
      <c r="D10" s="10">
        <v>3</v>
      </c>
      <c r="E10" s="10">
        <v>4</v>
      </c>
      <c r="F10" s="443">
        <v>7</v>
      </c>
      <c r="G10" s="443">
        <v>8</v>
      </c>
      <c r="H10" s="10">
        <v>10</v>
      </c>
      <c r="I10" s="451">
        <v>11</v>
      </c>
    </row>
    <row r="11" ht="27.95" customHeight="1" spans="2:9">
      <c r="B11" s="442" t="s">
        <v>49</v>
      </c>
      <c r="C11" s="10">
        <v>200</v>
      </c>
      <c r="D11" s="10">
        <v>5</v>
      </c>
      <c r="E11" s="10">
        <v>6</v>
      </c>
      <c r="F11" s="443">
        <v>10</v>
      </c>
      <c r="G11" s="443">
        <v>11</v>
      </c>
      <c r="H11" s="10">
        <v>14</v>
      </c>
      <c r="I11" s="451">
        <v>15</v>
      </c>
    </row>
    <row r="12" ht="27.95" customHeight="1" spans="2:9">
      <c r="B12" s="444" t="s">
        <v>50</v>
      </c>
      <c r="C12" s="445">
        <v>315</v>
      </c>
      <c r="D12" s="445">
        <v>7</v>
      </c>
      <c r="E12" s="445">
        <v>8</v>
      </c>
      <c r="F12" s="446">
        <v>14</v>
      </c>
      <c r="G12" s="446">
        <v>15</v>
      </c>
      <c r="H12" s="445">
        <v>21</v>
      </c>
      <c r="I12" s="452">
        <v>22</v>
      </c>
    </row>
    <row r="14" spans="2:4">
      <c r="B14" s="447" t="s">
        <v>51</v>
      </c>
      <c r="C14" s="447"/>
      <c r="D14" s="4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topLeftCell="A9" workbookViewId="0">
      <selection activeCell="A22" sqref="A22"/>
    </sheetView>
  </sheetViews>
  <sheetFormatPr defaultColWidth="10.375" defaultRowHeight="16.5" customHeight="1"/>
  <cols>
    <col min="1" max="1" width="11.125" style="246" customWidth="1"/>
    <col min="2" max="9" width="10.375" style="246"/>
    <col min="10" max="10" width="8.875" style="246" customWidth="1"/>
    <col min="11" max="11" width="12" style="246" customWidth="1"/>
    <col min="12" max="16384" width="10.375" style="246"/>
  </cols>
  <sheetData>
    <row r="1" ht="21" spans="1:11">
      <c r="A1" s="368" t="s">
        <v>52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ht="15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1" t="s">
        <v>56</v>
      </c>
      <c r="J2" s="321"/>
      <c r="K2" s="322"/>
    </row>
    <row r="3" ht="14.25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ht="14.25" spans="1:11">
      <c r="A4" s="257" t="s">
        <v>61</v>
      </c>
      <c r="B4" s="147" t="s">
        <v>62</v>
      </c>
      <c r="C4" s="148"/>
      <c r="D4" s="257" t="s">
        <v>63</v>
      </c>
      <c r="E4" s="258"/>
      <c r="F4" s="259">
        <v>45838</v>
      </c>
      <c r="G4" s="260"/>
      <c r="H4" s="257" t="s">
        <v>64</v>
      </c>
      <c r="I4" s="258"/>
      <c r="J4" s="147" t="s">
        <v>65</v>
      </c>
      <c r="K4" s="148" t="s">
        <v>66</v>
      </c>
    </row>
    <row r="5" ht="14.25" spans="1:11">
      <c r="A5" s="261" t="s">
        <v>67</v>
      </c>
      <c r="B5" s="147" t="s">
        <v>68</v>
      </c>
      <c r="C5" s="148"/>
      <c r="D5" s="257" t="s">
        <v>69</v>
      </c>
      <c r="E5" s="258"/>
      <c r="F5" s="259">
        <v>45801</v>
      </c>
      <c r="G5" s="260"/>
      <c r="H5" s="257" t="s">
        <v>70</v>
      </c>
      <c r="I5" s="258"/>
      <c r="J5" s="147" t="s">
        <v>65</v>
      </c>
      <c r="K5" s="148" t="s">
        <v>66</v>
      </c>
    </row>
    <row r="6" ht="14.25" spans="1:11">
      <c r="A6" s="257" t="s">
        <v>71</v>
      </c>
      <c r="B6" s="262" t="s">
        <v>72</v>
      </c>
      <c r="C6" s="263">
        <v>6</v>
      </c>
      <c r="D6" s="261" t="s">
        <v>73</v>
      </c>
      <c r="E6" s="264"/>
      <c r="F6" s="259">
        <v>45805</v>
      </c>
      <c r="G6" s="260"/>
      <c r="H6" s="257" t="s">
        <v>74</v>
      </c>
      <c r="I6" s="258"/>
      <c r="J6" s="147" t="s">
        <v>65</v>
      </c>
      <c r="K6" s="148" t="s">
        <v>66</v>
      </c>
    </row>
    <row r="7" ht="14.25" spans="1:11">
      <c r="A7" s="257" t="s">
        <v>75</v>
      </c>
      <c r="B7" s="265">
        <v>537</v>
      </c>
      <c r="C7" s="266"/>
      <c r="D7" s="261" t="s">
        <v>76</v>
      </c>
      <c r="E7" s="267"/>
      <c r="F7" s="259">
        <v>45807</v>
      </c>
      <c r="G7" s="260"/>
      <c r="H7" s="257" t="s">
        <v>77</v>
      </c>
      <c r="I7" s="258"/>
      <c r="J7" s="147" t="s">
        <v>65</v>
      </c>
      <c r="K7" s="148" t="s">
        <v>66</v>
      </c>
    </row>
    <row r="8" ht="15" spans="1:11">
      <c r="A8" s="268" t="s">
        <v>78</v>
      </c>
      <c r="B8" s="269" t="s">
        <v>79</v>
      </c>
      <c r="C8" s="270"/>
      <c r="D8" s="271" t="s">
        <v>80</v>
      </c>
      <c r="E8" s="272"/>
      <c r="F8" s="273">
        <v>45818</v>
      </c>
      <c r="G8" s="274"/>
      <c r="H8" s="271" t="s">
        <v>81</v>
      </c>
      <c r="I8" s="272"/>
      <c r="J8" s="291" t="s">
        <v>65</v>
      </c>
      <c r="K8" s="323" t="s">
        <v>66</v>
      </c>
    </row>
    <row r="9" ht="15" spans="1:11">
      <c r="A9" s="369" t="s">
        <v>82</v>
      </c>
      <c r="B9" s="370"/>
      <c r="C9" s="370"/>
      <c r="D9" s="371"/>
      <c r="E9" s="371"/>
      <c r="F9" s="371"/>
      <c r="G9" s="371"/>
      <c r="H9" s="371"/>
      <c r="I9" s="371"/>
      <c r="J9" s="371"/>
      <c r="K9" s="415"/>
    </row>
    <row r="10" ht="15" spans="1:11">
      <c r="A10" s="372" t="s">
        <v>83</v>
      </c>
      <c r="B10" s="373"/>
      <c r="C10" s="373"/>
      <c r="D10" s="373"/>
      <c r="E10" s="373"/>
      <c r="F10" s="373"/>
      <c r="G10" s="373"/>
      <c r="H10" s="373"/>
      <c r="I10" s="373"/>
      <c r="J10" s="373"/>
      <c r="K10" s="416"/>
    </row>
    <row r="11" ht="14.25" spans="1:11">
      <c r="A11" s="374" t="s">
        <v>84</v>
      </c>
      <c r="B11" s="375" t="s">
        <v>85</v>
      </c>
      <c r="C11" s="376" t="s">
        <v>86</v>
      </c>
      <c r="D11" s="377"/>
      <c r="E11" s="378" t="s">
        <v>87</v>
      </c>
      <c r="F11" s="375" t="s">
        <v>85</v>
      </c>
      <c r="G11" s="376" t="s">
        <v>86</v>
      </c>
      <c r="H11" s="376" t="s">
        <v>88</v>
      </c>
      <c r="I11" s="378" t="s">
        <v>89</v>
      </c>
      <c r="J11" s="375" t="s">
        <v>85</v>
      </c>
      <c r="K11" s="417" t="s">
        <v>86</v>
      </c>
    </row>
    <row r="12" ht="14.25" spans="1:11">
      <c r="A12" s="261" t="s">
        <v>90</v>
      </c>
      <c r="B12" s="281" t="s">
        <v>85</v>
      </c>
      <c r="C12" s="147" t="s">
        <v>86</v>
      </c>
      <c r="D12" s="267"/>
      <c r="E12" s="264" t="s">
        <v>91</v>
      </c>
      <c r="F12" s="281" t="s">
        <v>85</v>
      </c>
      <c r="G12" s="147" t="s">
        <v>86</v>
      </c>
      <c r="H12" s="147" t="s">
        <v>88</v>
      </c>
      <c r="I12" s="264" t="s">
        <v>92</v>
      </c>
      <c r="J12" s="281" t="s">
        <v>85</v>
      </c>
      <c r="K12" s="148" t="s">
        <v>86</v>
      </c>
    </row>
    <row r="13" ht="14.25" spans="1:11">
      <c r="A13" s="261" t="s">
        <v>93</v>
      </c>
      <c r="B13" s="281" t="s">
        <v>85</v>
      </c>
      <c r="C13" s="147" t="s">
        <v>86</v>
      </c>
      <c r="D13" s="267"/>
      <c r="E13" s="264" t="s">
        <v>94</v>
      </c>
      <c r="F13" s="147" t="s">
        <v>95</v>
      </c>
      <c r="G13" s="147" t="s">
        <v>96</v>
      </c>
      <c r="H13" s="147" t="s">
        <v>88</v>
      </c>
      <c r="I13" s="264" t="s">
        <v>97</v>
      </c>
      <c r="J13" s="281" t="s">
        <v>85</v>
      </c>
      <c r="K13" s="148" t="s">
        <v>86</v>
      </c>
    </row>
    <row r="14" ht="15" spans="1:11">
      <c r="A14" s="271" t="s">
        <v>98</v>
      </c>
      <c r="B14" s="272"/>
      <c r="C14" s="272"/>
      <c r="D14" s="272"/>
      <c r="E14" s="272"/>
      <c r="F14" s="272"/>
      <c r="G14" s="272"/>
      <c r="H14" s="272"/>
      <c r="I14" s="272"/>
      <c r="J14" s="272"/>
      <c r="K14" s="325"/>
    </row>
    <row r="15" ht="15" spans="1:11">
      <c r="A15" s="372" t="s">
        <v>99</v>
      </c>
      <c r="B15" s="373"/>
      <c r="C15" s="373"/>
      <c r="D15" s="373"/>
      <c r="E15" s="373"/>
      <c r="F15" s="373"/>
      <c r="G15" s="373"/>
      <c r="H15" s="373"/>
      <c r="I15" s="373"/>
      <c r="J15" s="373"/>
      <c r="K15" s="416"/>
    </row>
    <row r="16" ht="14.25" spans="1:11">
      <c r="A16" s="379" t="s">
        <v>100</v>
      </c>
      <c r="B16" s="376" t="s">
        <v>95</v>
      </c>
      <c r="C16" s="376" t="s">
        <v>96</v>
      </c>
      <c r="D16" s="380"/>
      <c r="E16" s="381" t="s">
        <v>101</v>
      </c>
      <c r="F16" s="376" t="s">
        <v>95</v>
      </c>
      <c r="G16" s="376" t="s">
        <v>96</v>
      </c>
      <c r="H16" s="382"/>
      <c r="I16" s="381" t="s">
        <v>102</v>
      </c>
      <c r="J16" s="376" t="s">
        <v>95</v>
      </c>
      <c r="K16" s="417" t="s">
        <v>96</v>
      </c>
    </row>
    <row r="17" customHeight="1" spans="1:22">
      <c r="A17" s="298" t="s">
        <v>103</v>
      </c>
      <c r="B17" s="147" t="s">
        <v>95</v>
      </c>
      <c r="C17" s="147" t="s">
        <v>96</v>
      </c>
      <c r="D17" s="383"/>
      <c r="E17" s="299" t="s">
        <v>104</v>
      </c>
      <c r="F17" s="147" t="s">
        <v>95</v>
      </c>
      <c r="G17" s="147" t="s">
        <v>96</v>
      </c>
      <c r="H17" s="384"/>
      <c r="I17" s="299" t="s">
        <v>105</v>
      </c>
      <c r="J17" s="147" t="s">
        <v>95</v>
      </c>
      <c r="K17" s="148" t="s">
        <v>96</v>
      </c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</row>
    <row r="18" ht="18" customHeight="1" spans="1:11">
      <c r="A18" s="385" t="s">
        <v>106</v>
      </c>
      <c r="B18" s="386"/>
      <c r="C18" s="386"/>
      <c r="D18" s="386"/>
      <c r="E18" s="386"/>
      <c r="F18" s="386"/>
      <c r="G18" s="386"/>
      <c r="H18" s="386"/>
      <c r="I18" s="386"/>
      <c r="J18" s="386"/>
      <c r="K18" s="419"/>
    </row>
    <row r="19" s="367" customFormat="1" ht="18" customHeight="1" spans="1:11">
      <c r="A19" s="372" t="s">
        <v>107</v>
      </c>
      <c r="B19" s="373"/>
      <c r="C19" s="373"/>
      <c r="D19" s="373"/>
      <c r="E19" s="373"/>
      <c r="F19" s="373"/>
      <c r="G19" s="373"/>
      <c r="H19" s="373"/>
      <c r="I19" s="373"/>
      <c r="J19" s="373"/>
      <c r="K19" s="416"/>
    </row>
    <row r="20" customHeight="1" spans="1:11">
      <c r="A20" s="387" t="s">
        <v>108</v>
      </c>
      <c r="B20" s="388"/>
      <c r="C20" s="388"/>
      <c r="D20" s="388"/>
      <c r="E20" s="388"/>
      <c r="F20" s="388"/>
      <c r="G20" s="388"/>
      <c r="H20" s="388"/>
      <c r="I20" s="388"/>
      <c r="J20" s="388"/>
      <c r="K20" s="420"/>
    </row>
    <row r="21" ht="21.75" customHeight="1" spans="1:11">
      <c r="A21" s="389" t="s">
        <v>109</v>
      </c>
      <c r="B21" s="111"/>
      <c r="C21" s="390">
        <v>120</v>
      </c>
      <c r="D21" s="390">
        <v>130</v>
      </c>
      <c r="E21" s="390">
        <v>140</v>
      </c>
      <c r="F21" s="390">
        <v>150</v>
      </c>
      <c r="G21" s="390">
        <v>160</v>
      </c>
      <c r="H21" s="391">
        <v>165</v>
      </c>
      <c r="I21" s="111"/>
      <c r="J21" s="421"/>
      <c r="K21" s="330" t="s">
        <v>110</v>
      </c>
    </row>
    <row r="22" ht="23" customHeight="1" spans="1:11">
      <c r="A22" s="133" t="s">
        <v>111</v>
      </c>
      <c r="B22" s="392"/>
      <c r="C22" s="392" t="s">
        <v>95</v>
      </c>
      <c r="D22" s="392" t="s">
        <v>95</v>
      </c>
      <c r="E22" s="392" t="s">
        <v>95</v>
      </c>
      <c r="F22" s="392" t="s">
        <v>95</v>
      </c>
      <c r="G22" s="392" t="s">
        <v>95</v>
      </c>
      <c r="H22" s="392" t="s">
        <v>95</v>
      </c>
      <c r="I22" s="392"/>
      <c r="J22" s="392"/>
      <c r="K22" s="422"/>
    </row>
    <row r="23" ht="23" customHeight="1" spans="1:11">
      <c r="A23" s="133"/>
      <c r="B23" s="392"/>
      <c r="C23" s="392"/>
      <c r="D23" s="392"/>
      <c r="E23" s="392"/>
      <c r="F23" s="392"/>
      <c r="G23" s="392"/>
      <c r="H23" s="392"/>
      <c r="I23" s="392"/>
      <c r="J23" s="392"/>
      <c r="K23" s="422"/>
    </row>
    <row r="24" ht="23" customHeight="1" spans="1:11">
      <c r="A24" s="393"/>
      <c r="B24" s="394"/>
      <c r="C24" s="394"/>
      <c r="D24" s="394"/>
      <c r="E24" s="394"/>
      <c r="F24" s="394"/>
      <c r="G24" s="394"/>
      <c r="H24" s="394"/>
      <c r="I24" s="394"/>
      <c r="J24" s="394"/>
      <c r="K24" s="423"/>
    </row>
    <row r="25" ht="23" customHeight="1" spans="1:11">
      <c r="A25" s="393"/>
      <c r="B25" s="394"/>
      <c r="C25" s="394"/>
      <c r="D25" s="394"/>
      <c r="E25" s="394"/>
      <c r="F25" s="394"/>
      <c r="G25" s="394"/>
      <c r="H25" s="394"/>
      <c r="I25" s="394"/>
      <c r="J25" s="394"/>
      <c r="K25" s="423"/>
    </row>
    <row r="26" ht="18" customHeight="1" spans="1:11">
      <c r="A26" s="395" t="s">
        <v>112</v>
      </c>
      <c r="B26" s="396"/>
      <c r="C26" s="396"/>
      <c r="D26" s="396"/>
      <c r="E26" s="396"/>
      <c r="F26" s="396"/>
      <c r="G26" s="396"/>
      <c r="H26" s="396"/>
      <c r="I26" s="396"/>
      <c r="J26" s="396"/>
      <c r="K26" s="424"/>
    </row>
    <row r="27" ht="18.75" customHeight="1" spans="1:1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425"/>
    </row>
    <row r="28" ht="18.75" customHeight="1" spans="1:11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26"/>
    </row>
    <row r="29" ht="18" customHeight="1" spans="1:11">
      <c r="A29" s="395" t="s">
        <v>113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24"/>
    </row>
    <row r="30" ht="14.25" spans="1:11">
      <c r="A30" s="401" t="s">
        <v>114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27"/>
    </row>
    <row r="31" ht="15" spans="1:11">
      <c r="A31" s="155" t="s">
        <v>115</v>
      </c>
      <c r="B31" s="156"/>
      <c r="C31" s="147" t="s">
        <v>65</v>
      </c>
      <c r="D31" s="147" t="s">
        <v>66</v>
      </c>
      <c r="E31" s="403" t="s">
        <v>116</v>
      </c>
      <c r="F31" s="404"/>
      <c r="G31" s="404"/>
      <c r="H31" s="404"/>
      <c r="I31" s="404"/>
      <c r="J31" s="404"/>
      <c r="K31" s="428"/>
    </row>
    <row r="32" ht="15" spans="1:11">
      <c r="A32" s="405" t="s">
        <v>117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</row>
    <row r="33" ht="21" customHeight="1" spans="1:11">
      <c r="A33" s="304" t="s">
        <v>118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5"/>
    </row>
    <row r="34" ht="21" customHeight="1" spans="1:11">
      <c r="A34" s="306" t="s">
        <v>119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 t="s">
        <v>120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15" spans="1:11">
      <c r="A40" s="301" t="s">
        <v>121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34"/>
    </row>
    <row r="41" ht="15" spans="1:11">
      <c r="A41" s="372" t="s">
        <v>122</v>
      </c>
      <c r="B41" s="373"/>
      <c r="C41" s="373"/>
      <c r="D41" s="373"/>
      <c r="E41" s="373"/>
      <c r="F41" s="373"/>
      <c r="G41" s="373"/>
      <c r="H41" s="373"/>
      <c r="I41" s="373"/>
      <c r="J41" s="373"/>
      <c r="K41" s="416"/>
    </row>
    <row r="42" ht="14.25" spans="1:11">
      <c r="A42" s="379" t="s">
        <v>123</v>
      </c>
      <c r="B42" s="376" t="s">
        <v>95</v>
      </c>
      <c r="C42" s="376" t="s">
        <v>96</v>
      </c>
      <c r="D42" s="376" t="s">
        <v>88</v>
      </c>
      <c r="E42" s="381" t="s">
        <v>124</v>
      </c>
      <c r="F42" s="376" t="s">
        <v>95</v>
      </c>
      <c r="G42" s="376" t="s">
        <v>96</v>
      </c>
      <c r="H42" s="376" t="s">
        <v>88</v>
      </c>
      <c r="I42" s="381" t="s">
        <v>125</v>
      </c>
      <c r="J42" s="376" t="s">
        <v>95</v>
      </c>
      <c r="K42" s="417" t="s">
        <v>96</v>
      </c>
    </row>
    <row r="43" ht="14.25" spans="1:11">
      <c r="A43" s="298" t="s">
        <v>87</v>
      </c>
      <c r="B43" s="147" t="s">
        <v>95</v>
      </c>
      <c r="C43" s="147" t="s">
        <v>96</v>
      </c>
      <c r="D43" s="147" t="s">
        <v>88</v>
      </c>
      <c r="E43" s="299" t="s">
        <v>94</v>
      </c>
      <c r="F43" s="147" t="s">
        <v>95</v>
      </c>
      <c r="G43" s="147" t="s">
        <v>96</v>
      </c>
      <c r="H43" s="147" t="s">
        <v>88</v>
      </c>
      <c r="I43" s="299" t="s">
        <v>105</v>
      </c>
      <c r="J43" s="147" t="s">
        <v>95</v>
      </c>
      <c r="K43" s="148" t="s">
        <v>96</v>
      </c>
    </row>
    <row r="44" ht="15" spans="1:11">
      <c r="A44" s="271" t="s">
        <v>98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25"/>
    </row>
    <row r="45" ht="15" spans="1:11">
      <c r="A45" s="405" t="s">
        <v>126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</row>
    <row r="46" ht="15" spans="1:1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35"/>
    </row>
    <row r="47" ht="15" spans="1:11">
      <c r="A47" s="406" t="s">
        <v>127</v>
      </c>
      <c r="B47" s="407" t="s">
        <v>128</v>
      </c>
      <c r="C47" s="407"/>
      <c r="D47" s="408" t="s">
        <v>129</v>
      </c>
      <c r="E47" s="409" t="s">
        <v>130</v>
      </c>
      <c r="F47" s="410" t="s">
        <v>131</v>
      </c>
      <c r="G47" s="411">
        <v>45812</v>
      </c>
      <c r="H47" s="412" t="s">
        <v>132</v>
      </c>
      <c r="I47" s="429"/>
      <c r="J47" s="430" t="s">
        <v>133</v>
      </c>
      <c r="K47" s="431"/>
    </row>
    <row r="48" ht="15" spans="1:11">
      <c r="A48" s="405" t="s">
        <v>134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ht="15" spans="1:11">
      <c r="A49" s="413" t="s">
        <v>135</v>
      </c>
      <c r="B49" s="414"/>
      <c r="C49" s="414"/>
      <c r="D49" s="414"/>
      <c r="E49" s="414"/>
      <c r="F49" s="414"/>
      <c r="G49" s="414"/>
      <c r="H49" s="414"/>
      <c r="I49" s="414"/>
      <c r="J49" s="414"/>
      <c r="K49" s="432"/>
    </row>
    <row r="50" ht="15" spans="1:11">
      <c r="A50" s="406" t="s">
        <v>127</v>
      </c>
      <c r="B50" s="407" t="s">
        <v>128</v>
      </c>
      <c r="C50" s="407"/>
      <c r="D50" s="408" t="s">
        <v>129</v>
      </c>
      <c r="E50" s="409" t="s">
        <v>130</v>
      </c>
      <c r="F50" s="410" t="s">
        <v>131</v>
      </c>
      <c r="G50" s="411">
        <v>45812</v>
      </c>
      <c r="H50" s="412" t="s">
        <v>132</v>
      </c>
      <c r="I50" s="429"/>
      <c r="J50" s="430" t="s">
        <v>133</v>
      </c>
      <c r="K50" s="4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K13" sqref="K13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2" customWidth="1"/>
    <col min="17" max="254" width="9" style="93"/>
    <col min="255" max="16384" width="9" style="96"/>
  </cols>
  <sheetData>
    <row r="1" s="93" customFormat="1" ht="29" customHeight="1" spans="1:257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5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QAMMAN94324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346"/>
      <c r="J2" s="347" t="s">
        <v>57</v>
      </c>
      <c r="K2" s="348" t="s">
        <v>56</v>
      </c>
      <c r="L2" s="348"/>
      <c r="M2" s="348"/>
      <c r="N2" s="348"/>
      <c r="O2" s="349"/>
      <c r="P2" s="350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7" t="s">
        <v>137</v>
      </c>
      <c r="B3" s="108" t="s">
        <v>138</v>
      </c>
      <c r="C3" s="109"/>
      <c r="D3" s="108"/>
      <c r="E3" s="108"/>
      <c r="F3" s="108"/>
      <c r="G3" s="108"/>
      <c r="H3" s="108"/>
      <c r="I3" s="106"/>
      <c r="J3" s="132"/>
      <c r="K3" s="132"/>
      <c r="L3" s="132"/>
      <c r="M3" s="132"/>
      <c r="N3" s="132"/>
      <c r="O3" s="351"/>
      <c r="P3" s="352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7"/>
      <c r="B4" s="110" t="s">
        <v>139</v>
      </c>
      <c r="C4" s="110" t="s">
        <v>140</v>
      </c>
      <c r="D4" s="110" t="s">
        <v>141</v>
      </c>
      <c r="E4" s="110" t="s">
        <v>142</v>
      </c>
      <c r="F4" s="110" t="s">
        <v>143</v>
      </c>
      <c r="G4" s="110" t="s">
        <v>144</v>
      </c>
      <c r="H4" s="227" t="s">
        <v>145</v>
      </c>
      <c r="I4" s="106"/>
      <c r="J4" s="353"/>
      <c r="K4" s="354" t="s">
        <v>111</v>
      </c>
      <c r="L4" s="354" t="s">
        <v>146</v>
      </c>
      <c r="M4" s="354" t="s">
        <v>147</v>
      </c>
      <c r="N4" s="354"/>
      <c r="O4" s="355"/>
      <c r="P4" s="35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7"/>
      <c r="B5" s="111"/>
      <c r="C5" s="111"/>
      <c r="D5" s="112"/>
      <c r="E5" s="112"/>
      <c r="F5" s="112"/>
      <c r="G5" s="112"/>
      <c r="H5" s="227"/>
      <c r="I5" s="357"/>
      <c r="J5" s="358"/>
      <c r="K5" s="359"/>
      <c r="L5" s="359">
        <v>130</v>
      </c>
      <c r="M5" s="359">
        <v>130</v>
      </c>
      <c r="N5" s="360"/>
      <c r="O5" s="359"/>
      <c r="P5" s="361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148</v>
      </c>
      <c r="B6" s="114">
        <f t="shared" ref="B6:B9" si="0">C6-5</f>
        <v>71</v>
      </c>
      <c r="C6" s="114">
        <v>76</v>
      </c>
      <c r="D6" s="115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231" t="s">
        <v>149</v>
      </c>
      <c r="I6" s="357"/>
      <c r="J6" s="358"/>
      <c r="K6" s="358"/>
      <c r="L6" s="358" t="s">
        <v>150</v>
      </c>
      <c r="M6" s="358" t="s">
        <v>151</v>
      </c>
      <c r="N6" s="358"/>
      <c r="O6" s="358"/>
      <c r="P6" s="362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152</v>
      </c>
      <c r="B7" s="114">
        <f>C7-3</f>
        <v>51</v>
      </c>
      <c r="C7" s="114">
        <v>54</v>
      </c>
      <c r="D7" s="115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231" t="s">
        <v>149</v>
      </c>
      <c r="I7" s="357"/>
      <c r="J7" s="358"/>
      <c r="K7" s="358"/>
      <c r="L7" s="358" t="s">
        <v>153</v>
      </c>
      <c r="M7" s="358" t="s">
        <v>150</v>
      </c>
      <c r="N7" s="358"/>
      <c r="O7" s="358"/>
      <c r="P7" s="362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154</v>
      </c>
      <c r="B8" s="114">
        <f t="shared" si="0"/>
        <v>68</v>
      </c>
      <c r="C8" s="114">
        <v>73</v>
      </c>
      <c r="D8" s="115">
        <f>C8+5</f>
        <v>78</v>
      </c>
      <c r="E8" s="114">
        <f>D8+5</f>
        <v>83</v>
      </c>
      <c r="F8" s="114">
        <f>E8+5</f>
        <v>88</v>
      </c>
      <c r="G8" s="114">
        <f t="shared" si="1"/>
        <v>91</v>
      </c>
      <c r="H8" s="231" t="s">
        <v>149</v>
      </c>
      <c r="I8" s="357"/>
      <c r="J8" s="358"/>
      <c r="K8" s="358"/>
      <c r="L8" s="358" t="s">
        <v>150</v>
      </c>
      <c r="M8" s="358" t="s">
        <v>150</v>
      </c>
      <c r="N8" s="358"/>
      <c r="O8" s="358"/>
      <c r="P8" s="362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155</v>
      </c>
      <c r="B9" s="114">
        <f t="shared" si="0"/>
        <v>82</v>
      </c>
      <c r="C9" s="114">
        <v>87</v>
      </c>
      <c r="D9" s="115">
        <f>C9+5</f>
        <v>92</v>
      </c>
      <c r="E9" s="114">
        <f>D9+5</f>
        <v>97</v>
      </c>
      <c r="F9" s="114">
        <f>E9+5</f>
        <v>102</v>
      </c>
      <c r="G9" s="114">
        <f t="shared" si="1"/>
        <v>105</v>
      </c>
      <c r="H9" s="231" t="s">
        <v>156</v>
      </c>
      <c r="I9" s="357"/>
      <c r="J9" s="358"/>
      <c r="K9" s="358"/>
      <c r="L9" s="358" t="s">
        <v>157</v>
      </c>
      <c r="M9" s="358" t="s">
        <v>158</v>
      </c>
      <c r="N9" s="358"/>
      <c r="O9" s="358"/>
      <c r="P9" s="362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159</v>
      </c>
      <c r="B10" s="114">
        <f>C10-1.6</f>
        <v>27.8</v>
      </c>
      <c r="C10" s="114">
        <v>29.4</v>
      </c>
      <c r="D10" s="115">
        <f>C10+1.6</f>
        <v>31</v>
      </c>
      <c r="E10" s="114">
        <f>D10+1.6</f>
        <v>32.6</v>
      </c>
      <c r="F10" s="114">
        <f>E10+1.6</f>
        <v>34.2</v>
      </c>
      <c r="G10" s="114">
        <f>F10+0.9</f>
        <v>35.1</v>
      </c>
      <c r="H10" s="231" t="s">
        <v>156</v>
      </c>
      <c r="I10" s="357"/>
      <c r="J10" s="358"/>
      <c r="K10" s="358"/>
      <c r="L10" s="358" t="s">
        <v>150</v>
      </c>
      <c r="M10" s="358" t="s">
        <v>150</v>
      </c>
      <c r="N10" s="358"/>
      <c r="O10" s="358"/>
      <c r="P10" s="362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160</v>
      </c>
      <c r="B11" s="114">
        <f>C11-1</f>
        <v>24.8</v>
      </c>
      <c r="C11" s="114">
        <v>25.8</v>
      </c>
      <c r="D11" s="115">
        <f>C11+1.2</f>
        <v>27</v>
      </c>
      <c r="E11" s="114">
        <f>D11+1.2</f>
        <v>28.2</v>
      </c>
      <c r="F11" s="114">
        <f>E11+1.2</f>
        <v>29.4</v>
      </c>
      <c r="G11" s="114">
        <f>F11+0.6</f>
        <v>30</v>
      </c>
      <c r="H11" s="231" t="s">
        <v>161</v>
      </c>
      <c r="I11" s="357"/>
      <c r="J11" s="358"/>
      <c r="K11" s="358"/>
      <c r="L11" s="358" t="s">
        <v>150</v>
      </c>
      <c r="M11" s="358" t="s">
        <v>150</v>
      </c>
      <c r="N11" s="358"/>
      <c r="O11" s="358"/>
      <c r="P11" s="362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3" t="s">
        <v>162</v>
      </c>
      <c r="B12" s="114">
        <f>C12-0.5</f>
        <v>17.5</v>
      </c>
      <c r="C12" s="114">
        <v>18</v>
      </c>
      <c r="D12" s="115">
        <f t="shared" ref="D12:G12" si="2">C12+0.5</f>
        <v>18.5</v>
      </c>
      <c r="E12" s="114">
        <f t="shared" si="2"/>
        <v>19</v>
      </c>
      <c r="F12" s="114">
        <f t="shared" si="2"/>
        <v>19.5</v>
      </c>
      <c r="G12" s="114">
        <f t="shared" si="2"/>
        <v>20</v>
      </c>
      <c r="H12" s="231" t="s">
        <v>156</v>
      </c>
      <c r="I12" s="357"/>
      <c r="J12" s="358"/>
      <c r="K12" s="358"/>
      <c r="L12" s="358" t="s">
        <v>150</v>
      </c>
      <c r="M12" s="358" t="s">
        <v>150</v>
      </c>
      <c r="N12" s="358"/>
      <c r="O12" s="358"/>
      <c r="P12" s="362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3" t="s">
        <v>163</v>
      </c>
      <c r="B13" s="114">
        <f>C13-1.5</f>
        <v>27</v>
      </c>
      <c r="C13" s="114">
        <v>28.5</v>
      </c>
      <c r="D13" s="115">
        <f>C13+1.5</f>
        <v>30</v>
      </c>
      <c r="E13" s="114">
        <f>D13+1.5</f>
        <v>31.5</v>
      </c>
      <c r="F13" s="114">
        <f>E13+1.5</f>
        <v>33</v>
      </c>
      <c r="G13" s="114">
        <f>F13+1</f>
        <v>34</v>
      </c>
      <c r="H13" s="231">
        <v>0</v>
      </c>
      <c r="I13" s="357"/>
      <c r="J13" s="358"/>
      <c r="K13" s="358"/>
      <c r="L13" s="358" t="s">
        <v>150</v>
      </c>
      <c r="M13" s="358" t="s">
        <v>150</v>
      </c>
      <c r="N13" s="358"/>
      <c r="O13" s="358"/>
      <c r="P13" s="362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164</v>
      </c>
      <c r="B14" s="114">
        <f>C14-1.8</f>
        <v>33.2</v>
      </c>
      <c r="C14" s="114">
        <v>35</v>
      </c>
      <c r="D14" s="115">
        <f>C14+1.8</f>
        <v>36.8</v>
      </c>
      <c r="E14" s="114">
        <f>D14+1.8</f>
        <v>38.6</v>
      </c>
      <c r="F14" s="114">
        <f>E14+1.8</f>
        <v>40.4</v>
      </c>
      <c r="G14" s="114">
        <f>F14+1.1</f>
        <v>41.5</v>
      </c>
      <c r="H14" s="236"/>
      <c r="I14" s="357"/>
      <c r="J14" s="358"/>
      <c r="K14" s="358"/>
      <c r="L14" s="358" t="s">
        <v>150</v>
      </c>
      <c r="M14" s="358" t="s">
        <v>150</v>
      </c>
      <c r="N14" s="358"/>
      <c r="O14" s="358"/>
      <c r="P14" s="362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165</v>
      </c>
      <c r="B15" s="114">
        <v>12.5</v>
      </c>
      <c r="C15" s="114">
        <v>12.5</v>
      </c>
      <c r="D15" s="115">
        <v>13.5</v>
      </c>
      <c r="E15" s="114">
        <v>13.5</v>
      </c>
      <c r="F15" s="114">
        <v>14.5</v>
      </c>
      <c r="G15" s="114">
        <v>14.5</v>
      </c>
      <c r="H15" s="236"/>
      <c r="I15" s="357"/>
      <c r="J15" s="358"/>
      <c r="K15" s="358"/>
      <c r="L15" s="358" t="s">
        <v>150</v>
      </c>
      <c r="M15" s="358" t="s">
        <v>150</v>
      </c>
      <c r="N15" s="358"/>
      <c r="O15" s="358"/>
      <c r="P15" s="362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/>
      <c r="B16" s="114"/>
      <c r="C16" s="114"/>
      <c r="D16" s="114"/>
      <c r="E16" s="114"/>
      <c r="F16" s="114"/>
      <c r="G16" s="114"/>
      <c r="H16" s="236"/>
      <c r="I16" s="357"/>
      <c r="J16" s="358"/>
      <c r="K16" s="358"/>
      <c r="L16" s="358"/>
      <c r="M16" s="358"/>
      <c r="N16" s="358"/>
      <c r="O16" s="358"/>
      <c r="P16" s="362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6"/>
      <c r="B17" s="117"/>
      <c r="C17" s="117"/>
      <c r="D17" s="117"/>
      <c r="E17" s="117"/>
      <c r="F17" s="117"/>
      <c r="G17" s="117"/>
      <c r="H17" s="343"/>
      <c r="I17" s="357"/>
      <c r="J17" s="358"/>
      <c r="K17" s="358"/>
      <c r="L17" s="358"/>
      <c r="M17" s="358"/>
      <c r="N17" s="358"/>
      <c r="O17" s="358"/>
      <c r="P17" s="362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18"/>
      <c r="B18" s="119"/>
      <c r="C18" s="119"/>
      <c r="D18" s="119"/>
      <c r="E18" s="119"/>
      <c r="F18" s="119"/>
      <c r="G18" s="119"/>
      <c r="H18" s="343"/>
      <c r="I18" s="357"/>
      <c r="J18" s="358"/>
      <c r="K18" s="358"/>
      <c r="L18" s="358"/>
      <c r="M18" s="358"/>
      <c r="N18" s="358"/>
      <c r="O18" s="358"/>
      <c r="P18" s="362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20"/>
      <c r="B19" s="121"/>
      <c r="C19" s="121"/>
      <c r="D19" s="121"/>
      <c r="E19" s="121"/>
      <c r="F19" s="121"/>
      <c r="G19" s="121"/>
      <c r="H19" s="343"/>
      <c r="I19" s="357"/>
      <c r="J19" s="358"/>
      <c r="K19" s="358"/>
      <c r="L19" s="358"/>
      <c r="M19" s="358"/>
      <c r="N19" s="358"/>
      <c r="O19" s="358"/>
      <c r="P19" s="362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20"/>
      <c r="B20" s="121"/>
      <c r="C20" s="121"/>
      <c r="D20" s="121"/>
      <c r="E20" s="121"/>
      <c r="F20" s="121"/>
      <c r="G20" s="121"/>
      <c r="H20" s="344"/>
      <c r="I20" s="357"/>
      <c r="J20" s="358"/>
      <c r="K20" s="358"/>
      <c r="L20" s="358"/>
      <c r="M20" s="358"/>
      <c r="N20" s="358"/>
      <c r="O20" s="358"/>
      <c r="P20" s="362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22"/>
      <c r="B21" s="123"/>
      <c r="C21" s="123"/>
      <c r="D21" s="123"/>
      <c r="E21" s="124"/>
      <c r="F21" s="123"/>
      <c r="G21" s="123"/>
      <c r="H21" s="123"/>
      <c r="I21" s="363"/>
      <c r="J21" s="364"/>
      <c r="K21" s="364"/>
      <c r="L21" s="365"/>
      <c r="M21" s="364"/>
      <c r="N21" s="364"/>
      <c r="O21" s="365"/>
      <c r="P21" s="36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17.25" spans="1:257">
      <c r="A22" s="125"/>
      <c r="B22" s="125"/>
      <c r="C22" s="126"/>
      <c r="D22" s="126"/>
      <c r="E22" s="127"/>
      <c r="F22" s="126"/>
      <c r="G22" s="126"/>
      <c r="H22" s="126"/>
      <c r="P22" s="345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spans="1:257">
      <c r="A23" s="128" t="s">
        <v>166</v>
      </c>
      <c r="B23" s="128"/>
      <c r="C23" s="129"/>
      <c r="D23" s="129"/>
      <c r="P23" s="345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spans="3:257">
      <c r="C24" s="94"/>
      <c r="D24" s="94"/>
      <c r="J24" s="136" t="s">
        <v>167</v>
      </c>
      <c r="K24" s="137">
        <v>45812</v>
      </c>
      <c r="L24" s="136" t="s">
        <v>168</v>
      </c>
      <c r="M24" s="136" t="s">
        <v>130</v>
      </c>
      <c r="N24" s="136" t="s">
        <v>169</v>
      </c>
      <c r="O24" s="93" t="s">
        <v>133</v>
      </c>
      <c r="P24" s="345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6" customWidth="1"/>
    <col min="2" max="16384" width="10" style="246"/>
  </cols>
  <sheetData>
    <row r="1" ht="22.5" customHeight="1" spans="1:11">
      <c r="A1" s="141" t="s">
        <v>170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7.25" customHeight="1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1" t="s">
        <v>56</v>
      </c>
      <c r="J2" s="321"/>
      <c r="K2" s="322"/>
    </row>
    <row r="3" customHeight="1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customHeight="1" spans="1:11">
      <c r="A4" s="257" t="s">
        <v>61</v>
      </c>
      <c r="B4" s="147"/>
      <c r="C4" s="148"/>
      <c r="D4" s="257" t="s">
        <v>63</v>
      </c>
      <c r="E4" s="258"/>
      <c r="F4" s="259"/>
      <c r="G4" s="260"/>
      <c r="H4" s="257" t="s">
        <v>64</v>
      </c>
      <c r="I4" s="258"/>
      <c r="J4" s="147" t="s">
        <v>65</v>
      </c>
      <c r="K4" s="148" t="s">
        <v>66</v>
      </c>
    </row>
    <row r="5" customHeight="1" spans="1:11">
      <c r="A5" s="261" t="s">
        <v>67</v>
      </c>
      <c r="B5" s="147"/>
      <c r="C5" s="148"/>
      <c r="D5" s="257" t="s">
        <v>69</v>
      </c>
      <c r="E5" s="258"/>
      <c r="F5" s="259"/>
      <c r="G5" s="260"/>
      <c r="H5" s="257" t="s">
        <v>70</v>
      </c>
      <c r="I5" s="258"/>
      <c r="J5" s="147" t="s">
        <v>65</v>
      </c>
      <c r="K5" s="148" t="s">
        <v>66</v>
      </c>
    </row>
    <row r="6" customHeight="1" spans="1:11">
      <c r="A6" s="257" t="s">
        <v>71</v>
      </c>
      <c r="B6" s="262" t="s">
        <v>171</v>
      </c>
      <c r="C6" s="263">
        <v>6</v>
      </c>
      <c r="D6" s="261" t="s">
        <v>73</v>
      </c>
      <c r="E6" s="264"/>
      <c r="F6" s="259"/>
      <c r="G6" s="260"/>
      <c r="H6" s="257" t="s">
        <v>74</v>
      </c>
      <c r="I6" s="258"/>
      <c r="J6" s="147" t="s">
        <v>65</v>
      </c>
      <c r="K6" s="148" t="s">
        <v>66</v>
      </c>
    </row>
    <row r="7" customHeight="1" spans="1:11">
      <c r="A7" s="257" t="s">
        <v>75</v>
      </c>
      <c r="B7" s="265"/>
      <c r="C7" s="266"/>
      <c r="D7" s="261" t="s">
        <v>76</v>
      </c>
      <c r="E7" s="267"/>
      <c r="F7" s="259"/>
      <c r="G7" s="260"/>
      <c r="H7" s="257" t="s">
        <v>77</v>
      </c>
      <c r="I7" s="258"/>
      <c r="J7" s="147" t="s">
        <v>65</v>
      </c>
      <c r="K7" s="148" t="s">
        <v>66</v>
      </c>
    </row>
    <row r="8" customHeight="1" spans="1:16">
      <c r="A8" s="268" t="s">
        <v>78</v>
      </c>
      <c r="B8" s="269"/>
      <c r="C8" s="270"/>
      <c r="D8" s="271" t="s">
        <v>80</v>
      </c>
      <c r="E8" s="272"/>
      <c r="F8" s="273"/>
      <c r="G8" s="274"/>
      <c r="H8" s="271" t="s">
        <v>81</v>
      </c>
      <c r="I8" s="272"/>
      <c r="J8" s="291" t="s">
        <v>65</v>
      </c>
      <c r="K8" s="323" t="s">
        <v>66</v>
      </c>
      <c r="P8" s="201" t="s">
        <v>172</v>
      </c>
    </row>
    <row r="9" customHeight="1" spans="1:11">
      <c r="A9" s="275" t="s">
        <v>173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84</v>
      </c>
      <c r="B10" s="277" t="s">
        <v>85</v>
      </c>
      <c r="C10" s="278" t="s">
        <v>86</v>
      </c>
      <c r="D10" s="279"/>
      <c r="E10" s="280" t="s">
        <v>89</v>
      </c>
      <c r="F10" s="277" t="s">
        <v>85</v>
      </c>
      <c r="G10" s="278" t="s">
        <v>86</v>
      </c>
      <c r="H10" s="277"/>
      <c r="I10" s="280" t="s">
        <v>87</v>
      </c>
      <c r="J10" s="277" t="s">
        <v>85</v>
      </c>
      <c r="K10" s="324" t="s">
        <v>86</v>
      </c>
    </row>
    <row r="11" customHeight="1" spans="1:11">
      <c r="A11" s="261" t="s">
        <v>90</v>
      </c>
      <c r="B11" s="281" t="s">
        <v>85</v>
      </c>
      <c r="C11" s="147" t="s">
        <v>86</v>
      </c>
      <c r="D11" s="267"/>
      <c r="E11" s="264" t="s">
        <v>92</v>
      </c>
      <c r="F11" s="281" t="s">
        <v>85</v>
      </c>
      <c r="G11" s="147" t="s">
        <v>86</v>
      </c>
      <c r="H11" s="281"/>
      <c r="I11" s="264" t="s">
        <v>97</v>
      </c>
      <c r="J11" s="281" t="s">
        <v>85</v>
      </c>
      <c r="K11" s="148" t="s">
        <v>86</v>
      </c>
    </row>
    <row r="12" customHeight="1" spans="1:11">
      <c r="A12" s="271" t="s">
        <v>116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5"/>
    </row>
    <row r="13" customHeight="1" spans="1:11">
      <c r="A13" s="282" t="s">
        <v>174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175</v>
      </c>
      <c r="B14" s="284"/>
      <c r="C14" s="284"/>
      <c r="D14" s="284"/>
      <c r="E14" s="284"/>
      <c r="F14" s="284"/>
      <c r="G14" s="284"/>
      <c r="H14" s="285"/>
      <c r="I14" s="326"/>
      <c r="J14" s="326"/>
      <c r="K14" s="327"/>
    </row>
    <row r="15" customHeight="1" spans="1:11">
      <c r="A15" s="286"/>
      <c r="B15" s="287"/>
      <c r="C15" s="287"/>
      <c r="D15" s="288"/>
      <c r="E15" s="289"/>
      <c r="F15" s="287"/>
      <c r="G15" s="287"/>
      <c r="H15" s="288"/>
      <c r="I15" s="328"/>
      <c r="J15" s="329"/>
      <c r="K15" s="330"/>
    </row>
    <row r="16" customHeight="1" spans="1:1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323"/>
    </row>
    <row r="17" customHeight="1" spans="1:11">
      <c r="A17" s="282" t="s">
        <v>176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customHeight="1" spans="1:11">
      <c r="A18" s="292" t="s">
        <v>177</v>
      </c>
      <c r="B18" s="293"/>
      <c r="C18" s="293"/>
      <c r="D18" s="293"/>
      <c r="E18" s="293"/>
      <c r="F18" s="293"/>
      <c r="G18" s="293"/>
      <c r="H18" s="293"/>
      <c r="I18" s="326"/>
      <c r="J18" s="326"/>
      <c r="K18" s="327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28"/>
      <c r="J19" s="329"/>
      <c r="K19" s="330"/>
    </row>
    <row r="20" customHeight="1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customHeight="1" spans="1:11">
      <c r="A21" s="294" t="s">
        <v>113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customHeight="1" spans="1:11">
      <c r="A22" s="142" t="s">
        <v>114</v>
      </c>
      <c r="B22" s="176"/>
      <c r="C22" s="176"/>
      <c r="D22" s="176"/>
      <c r="E22" s="176"/>
      <c r="F22" s="176"/>
      <c r="G22" s="176"/>
      <c r="H22" s="176"/>
      <c r="I22" s="176"/>
      <c r="J22" s="176"/>
      <c r="K22" s="205"/>
    </row>
    <row r="23" customHeight="1" spans="1:11">
      <c r="A23" s="155" t="s">
        <v>115</v>
      </c>
      <c r="B23" s="156"/>
      <c r="C23" s="147" t="s">
        <v>65</v>
      </c>
      <c r="D23" s="147" t="s">
        <v>66</v>
      </c>
      <c r="E23" s="154"/>
      <c r="F23" s="154"/>
      <c r="G23" s="154"/>
      <c r="H23" s="154"/>
      <c r="I23" s="154"/>
      <c r="J23" s="154"/>
      <c r="K23" s="198"/>
    </row>
    <row r="24" customHeight="1" spans="1:11">
      <c r="A24" s="295" t="s">
        <v>178</v>
      </c>
      <c r="B24" s="150"/>
      <c r="C24" s="150"/>
      <c r="D24" s="150"/>
      <c r="E24" s="150"/>
      <c r="F24" s="150"/>
      <c r="G24" s="150"/>
      <c r="H24" s="150"/>
      <c r="I24" s="150"/>
      <c r="J24" s="150"/>
      <c r="K24" s="331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2"/>
    </row>
    <row r="26" customHeight="1" spans="1:11">
      <c r="A26" s="275" t="s">
        <v>122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1" t="s">
        <v>123</v>
      </c>
      <c r="B27" s="278" t="s">
        <v>95</v>
      </c>
      <c r="C27" s="278" t="s">
        <v>96</v>
      </c>
      <c r="D27" s="278" t="s">
        <v>88</v>
      </c>
      <c r="E27" s="252" t="s">
        <v>124</v>
      </c>
      <c r="F27" s="278" t="s">
        <v>95</v>
      </c>
      <c r="G27" s="278" t="s">
        <v>96</v>
      </c>
      <c r="H27" s="278" t="s">
        <v>88</v>
      </c>
      <c r="I27" s="252" t="s">
        <v>125</v>
      </c>
      <c r="J27" s="278" t="s">
        <v>95</v>
      </c>
      <c r="K27" s="324" t="s">
        <v>96</v>
      </c>
    </row>
    <row r="28" customHeight="1" spans="1:11">
      <c r="A28" s="298" t="s">
        <v>87</v>
      </c>
      <c r="B28" s="147" t="s">
        <v>95</v>
      </c>
      <c r="C28" s="147" t="s">
        <v>96</v>
      </c>
      <c r="D28" s="147" t="s">
        <v>88</v>
      </c>
      <c r="E28" s="299" t="s">
        <v>94</v>
      </c>
      <c r="F28" s="147" t="s">
        <v>95</v>
      </c>
      <c r="G28" s="147" t="s">
        <v>96</v>
      </c>
      <c r="H28" s="147" t="s">
        <v>88</v>
      </c>
      <c r="I28" s="299" t="s">
        <v>105</v>
      </c>
      <c r="J28" s="147" t="s">
        <v>95</v>
      </c>
      <c r="K28" s="148" t="s">
        <v>96</v>
      </c>
    </row>
    <row r="29" customHeight="1" spans="1:11">
      <c r="A29" s="257" t="s">
        <v>98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3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4"/>
    </row>
    <row r="31" customHeight="1" spans="1:11">
      <c r="A31" s="303" t="s">
        <v>179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21" customHeight="1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35"/>
    </row>
    <row r="33" ht="21" customHeight="1" spans="1:1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36"/>
    </row>
    <row r="34" ht="21" customHeight="1" spans="1:1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6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6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6"/>
    </row>
    <row r="43" ht="17.25" customHeight="1" spans="1:11">
      <c r="A43" s="301" t="s">
        <v>121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4"/>
    </row>
    <row r="44" customHeight="1" spans="1:11">
      <c r="A44" s="303" t="s">
        <v>180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116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37"/>
    </row>
    <row r="46" ht="18" customHeight="1" spans="1:11">
      <c r="A46" s="308" t="s">
        <v>181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37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2"/>
    </row>
    <row r="48" ht="21" customHeight="1" spans="1:11">
      <c r="A48" s="310" t="s">
        <v>127</v>
      </c>
      <c r="B48" s="311" t="s">
        <v>128</v>
      </c>
      <c r="C48" s="311"/>
      <c r="D48" s="312" t="s">
        <v>129</v>
      </c>
      <c r="E48" s="312" t="s">
        <v>130</v>
      </c>
      <c r="F48" s="312" t="s">
        <v>131</v>
      </c>
      <c r="G48" s="313">
        <v>45775</v>
      </c>
      <c r="H48" s="314" t="s">
        <v>132</v>
      </c>
      <c r="I48" s="314"/>
      <c r="J48" s="311" t="s">
        <v>133</v>
      </c>
      <c r="K48" s="338"/>
    </row>
    <row r="49" customHeight="1" spans="1:11">
      <c r="A49" s="315" t="s">
        <v>134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39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0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1"/>
    </row>
    <row r="52" ht="21" customHeight="1" spans="1:11">
      <c r="A52" s="310" t="s">
        <v>127</v>
      </c>
      <c r="B52" s="311" t="s">
        <v>128</v>
      </c>
      <c r="C52" s="311"/>
      <c r="D52" s="312" t="s">
        <v>129</v>
      </c>
      <c r="E52" s="312" t="s">
        <v>130</v>
      </c>
      <c r="F52" s="312" t="s">
        <v>131</v>
      </c>
      <c r="G52" s="313">
        <v>45775</v>
      </c>
      <c r="H52" s="314" t="s">
        <v>132</v>
      </c>
      <c r="I52" s="314"/>
      <c r="J52" s="311" t="s">
        <v>133</v>
      </c>
      <c r="K52" s="33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0" customWidth="1"/>
    <col min="15" max="15" width="8.875" style="220" customWidth="1"/>
    <col min="16" max="247" width="9" style="93"/>
    <col min="248" max="16384" width="9" style="96"/>
  </cols>
  <sheetData>
    <row r="1" s="93" customFormat="1" ht="29" customHeight="1" spans="1:250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40"/>
      <c r="O1" s="240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0" t="s">
        <v>61</v>
      </c>
      <c r="B2" s="221" t="s">
        <v>182</v>
      </c>
      <c r="C2" s="222"/>
      <c r="D2" s="221"/>
      <c r="E2" s="223" t="s">
        <v>67</v>
      </c>
      <c r="F2" s="224" t="s">
        <v>183</v>
      </c>
      <c r="G2" s="224"/>
      <c r="H2" s="224"/>
      <c r="I2" s="130" t="s">
        <v>57</v>
      </c>
      <c r="J2" s="131" t="s">
        <v>56</v>
      </c>
      <c r="K2" s="131"/>
      <c r="L2" s="131"/>
      <c r="M2" s="131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5" t="s">
        <v>137</v>
      </c>
      <c r="B3" s="108" t="s">
        <v>138</v>
      </c>
      <c r="C3" s="109"/>
      <c r="D3" s="108"/>
      <c r="E3" s="108"/>
      <c r="F3" s="108"/>
      <c r="G3" s="108"/>
      <c r="H3" s="108"/>
      <c r="I3" s="132" t="s">
        <v>184</v>
      </c>
      <c r="J3" s="132" t="s">
        <v>185</v>
      </c>
      <c r="K3" s="132" t="s">
        <v>186</v>
      </c>
      <c r="L3" s="132" t="s">
        <v>187</v>
      </c>
      <c r="M3" s="132" t="s">
        <v>185</v>
      </c>
      <c r="N3" s="132" t="s">
        <v>187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5"/>
      <c r="B4" s="226" t="s">
        <v>188</v>
      </c>
      <c r="C4" s="226" t="s">
        <v>189</v>
      </c>
      <c r="D4" s="226" t="s">
        <v>190</v>
      </c>
      <c r="E4" s="226" t="s">
        <v>191</v>
      </c>
      <c r="F4" s="226" t="s">
        <v>192</v>
      </c>
      <c r="G4" s="226" t="s">
        <v>193</v>
      </c>
      <c r="H4" s="227" t="s">
        <v>145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41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5"/>
      <c r="B5" s="111"/>
      <c r="C5" s="111"/>
      <c r="D5" s="112"/>
      <c r="E5" s="112"/>
      <c r="F5" s="112"/>
      <c r="G5" s="112"/>
      <c r="H5" s="227"/>
      <c r="I5" s="134" t="s">
        <v>194</v>
      </c>
      <c r="J5" s="134" t="s">
        <v>194</v>
      </c>
      <c r="K5" s="134" t="s">
        <v>194</v>
      </c>
      <c r="L5" s="134" t="s">
        <v>194</v>
      </c>
      <c r="M5" s="134" t="s">
        <v>194</v>
      </c>
      <c r="N5" s="134" t="s">
        <v>194</v>
      </c>
      <c r="O5" s="242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28"/>
      <c r="B6" s="229"/>
      <c r="C6" s="230"/>
      <c r="D6" s="229"/>
      <c r="E6" s="229"/>
      <c r="F6" s="229"/>
      <c r="G6" s="229"/>
      <c r="H6" s="231"/>
      <c r="I6" s="134"/>
      <c r="J6" s="134"/>
      <c r="K6" s="243"/>
      <c r="L6" s="134"/>
      <c r="M6" s="134"/>
      <c r="N6" s="242"/>
      <c r="O6" s="242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32"/>
      <c r="B7" s="117"/>
      <c r="C7" s="117"/>
      <c r="D7" s="117"/>
      <c r="E7" s="117"/>
      <c r="F7" s="117"/>
      <c r="G7" s="117"/>
      <c r="H7" s="231"/>
      <c r="I7" s="134"/>
      <c r="J7" s="134"/>
      <c r="K7" s="134"/>
      <c r="L7" s="134"/>
      <c r="M7" s="134"/>
      <c r="N7" s="242"/>
      <c r="O7" s="242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32"/>
      <c r="B8" s="117"/>
      <c r="C8" s="117"/>
      <c r="D8" s="117"/>
      <c r="E8" s="117"/>
      <c r="F8" s="117"/>
      <c r="G8" s="117"/>
      <c r="H8" s="231"/>
      <c r="I8" s="134"/>
      <c r="J8" s="134"/>
      <c r="K8" s="134"/>
      <c r="L8" s="134"/>
      <c r="M8" s="134"/>
      <c r="N8" s="134"/>
      <c r="O8" s="242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28"/>
      <c r="B9" s="117"/>
      <c r="C9" s="117"/>
      <c r="D9" s="117"/>
      <c r="E9" s="117"/>
      <c r="F9" s="117"/>
      <c r="G9" s="117"/>
      <c r="H9" s="231"/>
      <c r="I9" s="134"/>
      <c r="J9" s="134"/>
      <c r="K9" s="134"/>
      <c r="L9" s="134"/>
      <c r="M9" s="134"/>
      <c r="N9" s="242"/>
      <c r="O9" s="242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3"/>
      <c r="B10" s="234"/>
      <c r="C10" s="234"/>
      <c r="D10" s="234"/>
      <c r="E10" s="234"/>
      <c r="F10" s="234"/>
      <c r="G10" s="234"/>
      <c r="H10" s="231"/>
      <c r="I10" s="134"/>
      <c r="J10" s="134"/>
      <c r="K10" s="134"/>
      <c r="L10" s="134"/>
      <c r="M10" s="134"/>
      <c r="N10" s="242"/>
      <c r="O10" s="242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28"/>
      <c r="B11" s="117"/>
      <c r="C11" s="117"/>
      <c r="D11" s="117"/>
      <c r="E11" s="117"/>
      <c r="F11" s="117"/>
      <c r="G11" s="117"/>
      <c r="H11" s="231"/>
      <c r="I11" s="134"/>
      <c r="J11" s="134"/>
      <c r="K11" s="134"/>
      <c r="L11" s="134"/>
      <c r="M11" s="134"/>
      <c r="N11" s="134"/>
      <c r="O11" s="242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28"/>
      <c r="B12" s="117"/>
      <c r="C12" s="117"/>
      <c r="D12" s="117"/>
      <c r="E12" s="117"/>
      <c r="F12" s="117"/>
      <c r="G12" s="117"/>
      <c r="H12" s="231"/>
      <c r="I12" s="134"/>
      <c r="J12" s="134"/>
      <c r="K12" s="134"/>
      <c r="L12" s="134"/>
      <c r="M12" s="134"/>
      <c r="N12" s="242"/>
      <c r="O12" s="242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28"/>
      <c r="B13" s="117"/>
      <c r="C13" s="117"/>
      <c r="D13" s="117"/>
      <c r="E13" s="117"/>
      <c r="F13" s="117"/>
      <c r="G13" s="117"/>
      <c r="H13" s="231"/>
      <c r="I13" s="134"/>
      <c r="J13" s="134"/>
      <c r="K13" s="134"/>
      <c r="L13" s="134"/>
      <c r="M13" s="134"/>
      <c r="N13" s="242"/>
      <c r="O13" s="242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5"/>
      <c r="B14" s="229"/>
      <c r="C14" s="229"/>
      <c r="D14" s="229"/>
      <c r="E14" s="229"/>
      <c r="F14" s="229"/>
      <c r="G14" s="229"/>
      <c r="H14" s="236"/>
      <c r="I14" s="134"/>
      <c r="J14" s="134"/>
      <c r="K14" s="134"/>
      <c r="L14" s="134"/>
      <c r="M14" s="134"/>
      <c r="N14" s="134"/>
      <c r="O14" s="242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7"/>
      <c r="B15" s="238"/>
      <c r="C15" s="238"/>
      <c r="D15" s="238"/>
      <c r="E15" s="239"/>
      <c r="F15" s="238"/>
      <c r="G15" s="238"/>
      <c r="H15" s="238"/>
      <c r="I15" s="244"/>
      <c r="J15" s="244"/>
      <c r="K15" s="244"/>
      <c r="L15" s="244"/>
      <c r="M15" s="244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28" t="s">
        <v>166</v>
      </c>
      <c r="B16" s="128"/>
      <c r="C16" s="129"/>
      <c r="N16" s="240"/>
      <c r="O16" s="240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36" t="s">
        <v>167</v>
      </c>
      <c r="J17" s="137">
        <v>45775</v>
      </c>
      <c r="K17" s="245"/>
      <c r="L17" s="136" t="s">
        <v>168</v>
      </c>
      <c r="M17" s="136" t="s">
        <v>130</v>
      </c>
      <c r="N17" s="136" t="s">
        <v>169</v>
      </c>
      <c r="O17" s="240" t="s">
        <v>133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9" workbookViewId="0">
      <selection activeCell="M7" sqref="M7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1.3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3.25" spans="1:11">
      <c r="A1" s="141" t="s">
        <v>195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8" customHeight="1" spans="1:11">
      <c r="A2" s="142" t="s">
        <v>53</v>
      </c>
      <c r="B2" s="143" t="s">
        <v>54</v>
      </c>
      <c r="C2" s="143"/>
      <c r="D2" s="144" t="s">
        <v>61</v>
      </c>
      <c r="E2" s="145" t="str">
        <f>首期!B4</f>
        <v>QAMMAN94324</v>
      </c>
      <c r="F2" s="146" t="s">
        <v>196</v>
      </c>
      <c r="G2" s="147" t="s">
        <v>68</v>
      </c>
      <c r="H2" s="148"/>
      <c r="I2" s="176" t="s">
        <v>57</v>
      </c>
      <c r="J2" s="196" t="s">
        <v>56</v>
      </c>
      <c r="K2" s="197"/>
    </row>
    <row r="3" ht="18" customHeight="1" spans="1:11">
      <c r="A3" s="149" t="s">
        <v>75</v>
      </c>
      <c r="B3" s="150">
        <v>537</v>
      </c>
      <c r="C3" s="150"/>
      <c r="D3" s="151" t="s">
        <v>197</v>
      </c>
      <c r="E3" s="152">
        <v>45838</v>
      </c>
      <c r="F3" s="153"/>
      <c r="G3" s="153"/>
      <c r="H3" s="154" t="s">
        <v>198</v>
      </c>
      <c r="I3" s="154"/>
      <c r="J3" s="154"/>
      <c r="K3" s="198"/>
    </row>
    <row r="4" ht="18" customHeight="1" spans="1:11">
      <c r="A4" s="155" t="s">
        <v>71</v>
      </c>
      <c r="B4" s="150">
        <v>1</v>
      </c>
      <c r="C4" s="150">
        <v>6</v>
      </c>
      <c r="D4" s="156" t="s">
        <v>199</v>
      </c>
      <c r="E4" s="153" t="s">
        <v>200</v>
      </c>
      <c r="F4" s="153"/>
      <c r="G4" s="153"/>
      <c r="H4" s="156" t="s">
        <v>201</v>
      </c>
      <c r="I4" s="156"/>
      <c r="J4" s="168" t="s">
        <v>65</v>
      </c>
      <c r="K4" s="199" t="s">
        <v>66</v>
      </c>
    </row>
    <row r="5" ht="18" customHeight="1" spans="1:11">
      <c r="A5" s="155" t="s">
        <v>202</v>
      </c>
      <c r="B5" s="150">
        <v>1</v>
      </c>
      <c r="C5" s="150"/>
      <c r="D5" s="151" t="s">
        <v>203</v>
      </c>
      <c r="E5" s="151"/>
      <c r="F5" s="140" t="s">
        <v>204</v>
      </c>
      <c r="G5" s="151"/>
      <c r="H5" s="156" t="s">
        <v>205</v>
      </c>
      <c r="I5" s="156"/>
      <c r="J5" s="168" t="s">
        <v>65</v>
      </c>
      <c r="K5" s="199" t="s">
        <v>66</v>
      </c>
    </row>
    <row r="6" ht="18" customHeight="1" spans="1:13">
      <c r="A6" s="157" t="s">
        <v>206</v>
      </c>
      <c r="B6" s="158">
        <v>80</v>
      </c>
      <c r="C6" s="158"/>
      <c r="D6" s="159" t="s">
        <v>207</v>
      </c>
      <c r="E6" s="160"/>
      <c r="F6" s="160">
        <v>573</v>
      </c>
      <c r="G6" s="159"/>
      <c r="H6" s="161" t="s">
        <v>208</v>
      </c>
      <c r="I6" s="161"/>
      <c r="J6" s="160" t="s">
        <v>65</v>
      </c>
      <c r="K6" s="200" t="s">
        <v>66</v>
      </c>
      <c r="M6" s="201"/>
    </row>
    <row r="7" ht="18" customHeight="1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ht="18" customHeight="1" spans="1:11">
      <c r="A8" s="165" t="s">
        <v>209</v>
      </c>
      <c r="B8" s="146" t="s">
        <v>210</v>
      </c>
      <c r="C8" s="146" t="s">
        <v>211</v>
      </c>
      <c r="D8" s="146" t="s">
        <v>212</v>
      </c>
      <c r="E8" s="146" t="s">
        <v>213</v>
      </c>
      <c r="F8" s="146" t="s">
        <v>214</v>
      </c>
      <c r="G8" s="166" t="s">
        <v>78</v>
      </c>
      <c r="H8" s="167"/>
      <c r="I8" s="167" t="s">
        <v>79</v>
      </c>
      <c r="J8" s="167"/>
      <c r="K8" s="202"/>
    </row>
    <row r="9" ht="18" customHeight="1" spans="1:11">
      <c r="A9" s="155" t="s">
        <v>215</v>
      </c>
      <c r="B9" s="156"/>
      <c r="C9" s="168" t="s">
        <v>65</v>
      </c>
      <c r="D9" s="168" t="s">
        <v>66</v>
      </c>
      <c r="E9" s="151" t="s">
        <v>216</v>
      </c>
      <c r="F9" s="169" t="s">
        <v>217</v>
      </c>
      <c r="G9" s="170"/>
      <c r="H9" s="171"/>
      <c r="I9" s="171"/>
      <c r="J9" s="171"/>
      <c r="K9" s="203"/>
    </row>
    <row r="10" ht="18" customHeight="1" spans="1:11">
      <c r="A10" s="155" t="s">
        <v>218</v>
      </c>
      <c r="B10" s="156"/>
      <c r="C10" s="168" t="s">
        <v>65</v>
      </c>
      <c r="D10" s="168" t="s">
        <v>66</v>
      </c>
      <c r="E10" s="151" t="s">
        <v>219</v>
      </c>
      <c r="F10" s="169" t="s">
        <v>220</v>
      </c>
      <c r="G10" s="170" t="s">
        <v>221</v>
      </c>
      <c r="H10" s="171"/>
      <c r="I10" s="171"/>
      <c r="J10" s="171"/>
      <c r="K10" s="203"/>
    </row>
    <row r="11" ht="18" customHeight="1" spans="1:11">
      <c r="A11" s="172" t="s">
        <v>173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4"/>
    </row>
    <row r="12" ht="18" customHeight="1" spans="1:11">
      <c r="A12" s="149" t="s">
        <v>89</v>
      </c>
      <c r="B12" s="168" t="s">
        <v>85</v>
      </c>
      <c r="C12" s="168" t="s">
        <v>86</v>
      </c>
      <c r="D12" s="169"/>
      <c r="E12" s="151" t="s">
        <v>87</v>
      </c>
      <c r="F12" s="168" t="s">
        <v>85</v>
      </c>
      <c r="G12" s="168" t="s">
        <v>86</v>
      </c>
      <c r="H12" s="168"/>
      <c r="I12" s="151" t="s">
        <v>222</v>
      </c>
      <c r="J12" s="168" t="s">
        <v>85</v>
      </c>
      <c r="K12" s="199" t="s">
        <v>86</v>
      </c>
    </row>
    <row r="13" ht="18" customHeight="1" spans="1:11">
      <c r="A13" s="149" t="s">
        <v>92</v>
      </c>
      <c r="B13" s="168" t="s">
        <v>85</v>
      </c>
      <c r="C13" s="168" t="s">
        <v>86</v>
      </c>
      <c r="D13" s="169"/>
      <c r="E13" s="151" t="s">
        <v>97</v>
      </c>
      <c r="F13" s="168" t="s">
        <v>85</v>
      </c>
      <c r="G13" s="168" t="s">
        <v>86</v>
      </c>
      <c r="H13" s="168"/>
      <c r="I13" s="151" t="s">
        <v>223</v>
      </c>
      <c r="J13" s="168" t="s">
        <v>85</v>
      </c>
      <c r="K13" s="199" t="s">
        <v>86</v>
      </c>
    </row>
    <row r="14" ht="18" customHeight="1" spans="1:11">
      <c r="A14" s="157" t="s">
        <v>224</v>
      </c>
      <c r="B14" s="160" t="s">
        <v>85</v>
      </c>
      <c r="C14" s="160" t="s">
        <v>86</v>
      </c>
      <c r="D14" s="174"/>
      <c r="E14" s="159" t="s">
        <v>225</v>
      </c>
      <c r="F14" s="160" t="s">
        <v>85</v>
      </c>
      <c r="G14" s="160" t="s">
        <v>86</v>
      </c>
      <c r="H14" s="160"/>
      <c r="I14" s="159" t="s">
        <v>226</v>
      </c>
      <c r="J14" s="160" t="s">
        <v>85</v>
      </c>
      <c r="K14" s="200" t="s">
        <v>86</v>
      </c>
    </row>
    <row r="15" ht="18" customHeight="1" spans="1:11">
      <c r="A15" s="162"/>
      <c r="B15" s="175"/>
      <c r="C15" s="175"/>
      <c r="D15" s="163"/>
      <c r="E15" s="162"/>
      <c r="F15" s="175"/>
      <c r="G15" s="175"/>
      <c r="H15" s="175"/>
      <c r="I15" s="162"/>
      <c r="J15" s="175"/>
      <c r="K15" s="175"/>
    </row>
    <row r="16" s="138" customFormat="1" ht="18" customHeight="1" spans="1:11">
      <c r="A16" s="142" t="s">
        <v>227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05"/>
    </row>
    <row r="17" ht="18" customHeight="1" spans="1:11">
      <c r="A17" s="155" t="s">
        <v>228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6"/>
    </row>
    <row r="18" ht="18" customHeight="1" spans="1:11">
      <c r="A18" s="155" t="s">
        <v>229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6"/>
    </row>
    <row r="19" ht="22" customHeight="1" spans="1:11">
      <c r="A19" s="177"/>
      <c r="B19" s="168"/>
      <c r="C19" s="168"/>
      <c r="D19" s="168"/>
      <c r="E19" s="168"/>
      <c r="F19" s="168"/>
      <c r="G19" s="168"/>
      <c r="H19" s="168"/>
      <c r="I19" s="168"/>
      <c r="J19" s="168"/>
      <c r="K19" s="199"/>
    </row>
    <row r="20" ht="22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07"/>
    </row>
    <row r="21" ht="22" customHeight="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07"/>
    </row>
    <row r="22" ht="22" customHeight="1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07"/>
    </row>
    <row r="23" ht="22" customHeight="1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08"/>
    </row>
    <row r="24" ht="18" customHeight="1" spans="1:11">
      <c r="A24" s="155" t="s">
        <v>115</v>
      </c>
      <c r="B24" s="156"/>
      <c r="C24" s="168" t="s">
        <v>65</v>
      </c>
      <c r="D24" s="168" t="s">
        <v>66</v>
      </c>
      <c r="E24" s="154"/>
      <c r="F24" s="154"/>
      <c r="G24" s="154"/>
      <c r="H24" s="154"/>
      <c r="I24" s="154"/>
      <c r="J24" s="154"/>
      <c r="K24" s="198"/>
    </row>
    <row r="25" ht="18" customHeight="1" spans="1:11">
      <c r="A25" s="182" t="s">
        <v>230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09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ht="20" customHeight="1" spans="1:11">
      <c r="A27" s="185" t="s">
        <v>231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10" t="s">
        <v>232</v>
      </c>
    </row>
    <row r="28" ht="23" customHeight="1" spans="1:11">
      <c r="A28" s="178" t="s">
        <v>233</v>
      </c>
      <c r="B28" s="179"/>
      <c r="C28" s="179"/>
      <c r="D28" s="179"/>
      <c r="E28" s="179"/>
      <c r="F28" s="179"/>
      <c r="G28" s="179"/>
      <c r="H28" s="179"/>
      <c r="I28" s="179"/>
      <c r="J28" s="211"/>
      <c r="K28" s="212">
        <v>1</v>
      </c>
    </row>
    <row r="29" ht="23" customHeight="1" spans="1:11">
      <c r="A29" s="178" t="s">
        <v>234</v>
      </c>
      <c r="B29" s="179"/>
      <c r="C29" s="179"/>
      <c r="D29" s="179"/>
      <c r="E29" s="179"/>
      <c r="F29" s="179"/>
      <c r="G29" s="179"/>
      <c r="H29" s="179"/>
      <c r="I29" s="179"/>
      <c r="J29" s="211"/>
      <c r="K29" s="203">
        <v>1</v>
      </c>
    </row>
    <row r="30" ht="23" customHeight="1" spans="1:11">
      <c r="A30" s="178" t="s">
        <v>235</v>
      </c>
      <c r="B30" s="179"/>
      <c r="C30" s="179"/>
      <c r="D30" s="179"/>
      <c r="E30" s="179"/>
      <c r="F30" s="179"/>
      <c r="G30" s="179"/>
      <c r="H30" s="179"/>
      <c r="I30" s="179"/>
      <c r="J30" s="211"/>
      <c r="K30" s="203">
        <v>1</v>
      </c>
    </row>
    <row r="31" ht="23" customHeight="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211"/>
      <c r="K31" s="203"/>
    </row>
    <row r="32" ht="23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211"/>
      <c r="K32" s="213"/>
    </row>
    <row r="33" ht="23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211"/>
      <c r="K33" s="214"/>
    </row>
    <row r="34" ht="23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211"/>
      <c r="K34" s="203"/>
    </row>
    <row r="35" ht="23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211"/>
      <c r="K35" s="215"/>
    </row>
    <row r="36" ht="23" customHeight="1" spans="1:11">
      <c r="A36" s="187" t="s">
        <v>236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3</v>
      </c>
    </row>
    <row r="37" ht="18.75" customHeight="1" spans="1:11">
      <c r="A37" s="189" t="s">
        <v>237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39" customFormat="1" ht="18.75" customHeight="1" spans="1:11">
      <c r="A38" s="155" t="s">
        <v>238</v>
      </c>
      <c r="B38" s="156"/>
      <c r="C38" s="156"/>
      <c r="D38" s="154" t="s">
        <v>239</v>
      </c>
      <c r="E38" s="154"/>
      <c r="F38" s="191" t="s">
        <v>240</v>
      </c>
      <c r="G38" s="192"/>
      <c r="H38" s="156" t="s">
        <v>241</v>
      </c>
      <c r="I38" s="156"/>
      <c r="J38" s="156" t="s">
        <v>242</v>
      </c>
      <c r="K38" s="206"/>
    </row>
    <row r="39" ht="18.75" customHeight="1" spans="1:11">
      <c r="A39" s="155" t="s">
        <v>116</v>
      </c>
      <c r="B39" s="156" t="s">
        <v>243</v>
      </c>
      <c r="C39" s="156"/>
      <c r="D39" s="156"/>
      <c r="E39" s="156"/>
      <c r="F39" s="156"/>
      <c r="G39" s="156"/>
      <c r="H39" s="156"/>
      <c r="I39" s="156"/>
      <c r="J39" s="156"/>
      <c r="K39" s="206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6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6"/>
    </row>
    <row r="42" ht="32.1" customHeight="1" spans="1:11">
      <c r="A42" s="157" t="s">
        <v>127</v>
      </c>
      <c r="B42" s="193" t="s">
        <v>244</v>
      </c>
      <c r="C42" s="193"/>
      <c r="D42" s="159" t="s">
        <v>245</v>
      </c>
      <c r="E42" s="174" t="s">
        <v>130</v>
      </c>
      <c r="F42" s="159" t="s">
        <v>131</v>
      </c>
      <c r="G42" s="194">
        <v>45824</v>
      </c>
      <c r="H42" s="195" t="s">
        <v>132</v>
      </c>
      <c r="I42" s="195"/>
      <c r="J42" s="193" t="s">
        <v>133</v>
      </c>
      <c r="K42" s="21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tabSelected="1" workbookViewId="0">
      <selection activeCell="Q4" sqref="Q4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2.75" style="93" customWidth="1"/>
    <col min="9" max="10" width="15.625" style="93" customWidth="1"/>
    <col min="11" max="11" width="17.875" style="93" customWidth="1"/>
    <col min="12" max="12" width="18.625" style="95" customWidth="1"/>
    <col min="13" max="14" width="15.625" style="95" customWidth="1"/>
    <col min="15" max="252" width="9" style="93"/>
    <col min="253" max="16384" width="9" style="96"/>
  </cols>
  <sheetData>
    <row r="1" s="93" customFormat="1" ht="29" customHeight="1" spans="1:255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="93" customFormat="1" ht="20" customHeight="1" spans="1:255">
      <c r="A2" s="100" t="s">
        <v>61</v>
      </c>
      <c r="B2" s="101" t="str">
        <f>首期!B4</f>
        <v>QAMMAN94324</v>
      </c>
      <c r="C2" s="102"/>
      <c r="D2" s="103"/>
      <c r="E2" s="104" t="s">
        <v>67</v>
      </c>
      <c r="F2" s="105" t="str">
        <f>首期!B5</f>
        <v>儿童卫裤</v>
      </c>
      <c r="G2" s="105"/>
      <c r="H2" s="106"/>
      <c r="I2" s="130" t="s">
        <v>57</v>
      </c>
      <c r="J2" s="131" t="s">
        <v>56</v>
      </c>
      <c r="K2" s="131"/>
      <c r="L2" s="131"/>
      <c r="M2" s="131"/>
      <c r="N2" s="131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="93" customFormat="1" spans="1:255">
      <c r="A3" s="107" t="s">
        <v>137</v>
      </c>
      <c r="B3" s="108" t="s">
        <v>138</v>
      </c>
      <c r="C3" s="109"/>
      <c r="D3" s="108"/>
      <c r="E3" s="108"/>
      <c r="F3" s="108"/>
      <c r="G3" s="108"/>
      <c r="H3" s="106"/>
      <c r="I3" s="132"/>
      <c r="J3" s="132"/>
      <c r="K3" s="132"/>
      <c r="L3" s="132"/>
      <c r="M3" s="132"/>
      <c r="N3" s="132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="93" customFormat="1" spans="1:255">
      <c r="A4" s="107"/>
      <c r="B4" s="110" t="s">
        <v>139</v>
      </c>
      <c r="C4" s="110" t="s">
        <v>140</v>
      </c>
      <c r="D4" s="110" t="s">
        <v>141</v>
      </c>
      <c r="E4" s="110" t="s">
        <v>142</v>
      </c>
      <c r="F4" s="110" t="s">
        <v>143</v>
      </c>
      <c r="G4" s="110" t="s">
        <v>144</v>
      </c>
      <c r="H4" s="106"/>
      <c r="I4" s="110" t="s">
        <v>139</v>
      </c>
      <c r="J4" s="110" t="s">
        <v>140</v>
      </c>
      <c r="K4" s="110" t="s">
        <v>141</v>
      </c>
      <c r="L4" s="110" t="s">
        <v>142</v>
      </c>
      <c r="M4" s="110" t="s">
        <v>143</v>
      </c>
      <c r="N4" s="110" t="s">
        <v>144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="93" customFormat="1" ht="16.5" spans="1:255">
      <c r="A5" s="107"/>
      <c r="B5" s="111"/>
      <c r="C5" s="111"/>
      <c r="D5" s="112"/>
      <c r="E5" s="112"/>
      <c r="F5" s="112"/>
      <c r="G5" s="112"/>
      <c r="H5" s="106"/>
      <c r="I5" s="133" t="s">
        <v>111</v>
      </c>
      <c r="J5" s="133" t="s">
        <v>111</v>
      </c>
      <c r="K5" s="133" t="s">
        <v>111</v>
      </c>
      <c r="L5" s="133" t="s">
        <v>111</v>
      </c>
      <c r="M5" s="133" t="s">
        <v>111</v>
      </c>
      <c r="N5" s="133" t="s">
        <v>111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="93" customFormat="1" ht="21" customHeight="1" spans="1:255">
      <c r="A6" s="113" t="s">
        <v>148</v>
      </c>
      <c r="B6" s="114">
        <f>C6-5</f>
        <v>71</v>
      </c>
      <c r="C6" s="114">
        <v>76</v>
      </c>
      <c r="D6" s="115">
        <f>C6+6</f>
        <v>82</v>
      </c>
      <c r="E6" s="114">
        <f>D6+6</f>
        <v>88</v>
      </c>
      <c r="F6" s="114">
        <f>E6+6</f>
        <v>94</v>
      </c>
      <c r="G6" s="114">
        <f>F6+3</f>
        <v>97</v>
      </c>
      <c r="H6" s="106"/>
      <c r="I6" s="134" t="s">
        <v>246</v>
      </c>
      <c r="J6" s="134" t="s">
        <v>247</v>
      </c>
      <c r="K6" s="134" t="s">
        <v>248</v>
      </c>
      <c r="L6" s="134" t="s">
        <v>249</v>
      </c>
      <c r="M6" s="134" t="s">
        <v>250</v>
      </c>
      <c r="N6" s="134" t="s">
        <v>251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="93" customFormat="1" ht="21" customHeight="1" spans="1:255">
      <c r="A7" s="113" t="s">
        <v>152</v>
      </c>
      <c r="B7" s="114">
        <f>C7-3</f>
        <v>51</v>
      </c>
      <c r="C7" s="114">
        <v>54</v>
      </c>
      <c r="D7" s="115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06"/>
      <c r="I7" s="134" t="s">
        <v>252</v>
      </c>
      <c r="J7" s="134" t="s">
        <v>253</v>
      </c>
      <c r="K7" s="134" t="s">
        <v>252</v>
      </c>
      <c r="L7" s="134" t="s">
        <v>254</v>
      </c>
      <c r="M7" s="134" t="s">
        <v>254</v>
      </c>
      <c r="N7" s="134" t="s">
        <v>254</v>
      </c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</row>
    <row r="8" s="93" customFormat="1" ht="21" customHeight="1" spans="1:255">
      <c r="A8" s="113" t="s">
        <v>155</v>
      </c>
      <c r="B8" s="114">
        <f>C8-5</f>
        <v>82</v>
      </c>
      <c r="C8" s="114">
        <v>87</v>
      </c>
      <c r="D8" s="115">
        <f>C8+5</f>
        <v>92</v>
      </c>
      <c r="E8" s="114">
        <f>D8+5</f>
        <v>97</v>
      </c>
      <c r="F8" s="114">
        <f>E8+5</f>
        <v>102</v>
      </c>
      <c r="G8" s="114">
        <f>F8+3</f>
        <v>105</v>
      </c>
      <c r="H8" s="106"/>
      <c r="I8" s="134" t="s">
        <v>255</v>
      </c>
      <c r="J8" s="134" t="s">
        <v>256</v>
      </c>
      <c r="K8" s="134" t="s">
        <v>257</v>
      </c>
      <c r="L8" s="134" t="s">
        <v>258</v>
      </c>
      <c r="M8" s="134" t="s">
        <v>255</v>
      </c>
      <c r="N8" s="134" t="s">
        <v>259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="93" customFormat="1" ht="21" customHeight="1" spans="1:255">
      <c r="A9" s="113" t="s">
        <v>159</v>
      </c>
      <c r="B9" s="114">
        <f>C9-1.6</f>
        <v>27.8</v>
      </c>
      <c r="C9" s="114">
        <v>29.4</v>
      </c>
      <c r="D9" s="115">
        <f>C9+1.6</f>
        <v>31</v>
      </c>
      <c r="E9" s="114">
        <f>D9+1.6</f>
        <v>32.6</v>
      </c>
      <c r="F9" s="114">
        <f>E9+1.6</f>
        <v>34.2</v>
      </c>
      <c r="G9" s="114">
        <f>F9+0.9</f>
        <v>35.1</v>
      </c>
      <c r="H9" s="106"/>
      <c r="I9" s="134" t="s">
        <v>260</v>
      </c>
      <c r="J9" s="134" t="s">
        <v>261</v>
      </c>
      <c r="K9" s="134" t="s">
        <v>262</v>
      </c>
      <c r="L9" s="134" t="s">
        <v>263</v>
      </c>
      <c r="M9" s="134" t="s">
        <v>264</v>
      </c>
      <c r="N9" s="134" t="s">
        <v>265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="93" customFormat="1" ht="21" customHeight="1" spans="1:255">
      <c r="A10" s="113" t="s">
        <v>160</v>
      </c>
      <c r="B10" s="114">
        <f>C10-1</f>
        <v>24.8</v>
      </c>
      <c r="C10" s="114">
        <v>25.8</v>
      </c>
      <c r="D10" s="115">
        <f>C10+1.2</f>
        <v>27</v>
      </c>
      <c r="E10" s="114">
        <f>D10+1.2</f>
        <v>28.2</v>
      </c>
      <c r="F10" s="114">
        <f>E10+1.2</f>
        <v>29.4</v>
      </c>
      <c r="G10" s="114">
        <f>F10+0.6</f>
        <v>30</v>
      </c>
      <c r="H10" s="106"/>
      <c r="I10" s="134" t="s">
        <v>266</v>
      </c>
      <c r="J10" s="134" t="s">
        <v>267</v>
      </c>
      <c r="K10" s="134" t="s">
        <v>248</v>
      </c>
      <c r="L10" s="134" t="s">
        <v>268</v>
      </c>
      <c r="M10" s="134" t="s">
        <v>269</v>
      </c>
      <c r="N10" s="134" t="s">
        <v>270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="93" customFormat="1" ht="21" customHeight="1" spans="1:255">
      <c r="A11" s="113" t="s">
        <v>162</v>
      </c>
      <c r="B11" s="114">
        <f>C11-0.5</f>
        <v>17.5</v>
      </c>
      <c r="C11" s="114">
        <v>18</v>
      </c>
      <c r="D11" s="115">
        <f t="shared" ref="D11:G11" si="0">C11+0.5</f>
        <v>18.5</v>
      </c>
      <c r="E11" s="114">
        <f t="shared" si="0"/>
        <v>19</v>
      </c>
      <c r="F11" s="114">
        <f t="shared" si="0"/>
        <v>19.5</v>
      </c>
      <c r="G11" s="114">
        <f t="shared" si="0"/>
        <v>20</v>
      </c>
      <c r="H11" s="106"/>
      <c r="I11" s="134" t="s">
        <v>264</v>
      </c>
      <c r="J11" s="134" t="s">
        <v>262</v>
      </c>
      <c r="K11" s="134" t="s">
        <v>271</v>
      </c>
      <c r="L11" s="134" t="s">
        <v>260</v>
      </c>
      <c r="M11" s="134" t="s">
        <v>272</v>
      </c>
      <c r="N11" s="134" t="s">
        <v>273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="93" customFormat="1" ht="21" customHeight="1" spans="1:255">
      <c r="A12" s="113" t="s">
        <v>163</v>
      </c>
      <c r="B12" s="114">
        <f>C12-1.5</f>
        <v>27</v>
      </c>
      <c r="C12" s="114">
        <v>28.5</v>
      </c>
      <c r="D12" s="115">
        <f>C12+1.5</f>
        <v>30</v>
      </c>
      <c r="E12" s="114">
        <f>D12+1.5</f>
        <v>31.5</v>
      </c>
      <c r="F12" s="114">
        <f>E12+1.5</f>
        <v>33</v>
      </c>
      <c r="G12" s="114">
        <f>F12+1</f>
        <v>34</v>
      </c>
      <c r="H12" s="106"/>
      <c r="I12" s="134" t="s">
        <v>274</v>
      </c>
      <c r="J12" s="134" t="s">
        <v>275</v>
      </c>
      <c r="K12" s="134" t="s">
        <v>268</v>
      </c>
      <c r="L12" s="134" t="s">
        <v>248</v>
      </c>
      <c r="M12" s="134" t="s">
        <v>276</v>
      </c>
      <c r="N12" s="134" t="s">
        <v>250</v>
      </c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="93" customFormat="1" ht="21" customHeight="1" spans="1:255">
      <c r="A13" s="113" t="s">
        <v>164</v>
      </c>
      <c r="B13" s="114">
        <f>C13-1.8</f>
        <v>33.2</v>
      </c>
      <c r="C13" s="114">
        <v>35</v>
      </c>
      <c r="D13" s="115">
        <f>C13+1.8</f>
        <v>36.8</v>
      </c>
      <c r="E13" s="114">
        <f>D13+1.8</f>
        <v>38.6</v>
      </c>
      <c r="F13" s="114">
        <f>E13+1.8</f>
        <v>40.4</v>
      </c>
      <c r="G13" s="114">
        <f>F13+1.1</f>
        <v>41.5</v>
      </c>
      <c r="H13" s="106"/>
      <c r="I13" s="134" t="s">
        <v>277</v>
      </c>
      <c r="J13" s="134" t="s">
        <v>278</v>
      </c>
      <c r="K13" s="134" t="s">
        <v>279</v>
      </c>
      <c r="L13" s="134" t="s">
        <v>280</v>
      </c>
      <c r="M13" s="134" t="s">
        <v>281</v>
      </c>
      <c r="N13" s="134" t="s">
        <v>282</v>
      </c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="93" customFormat="1" ht="21" customHeight="1" spans="1:255">
      <c r="A14" s="113" t="s">
        <v>165</v>
      </c>
      <c r="B14" s="114">
        <v>12.5</v>
      </c>
      <c r="C14" s="114">
        <v>12.5</v>
      </c>
      <c r="D14" s="115">
        <v>13.5</v>
      </c>
      <c r="E14" s="114">
        <v>13.5</v>
      </c>
      <c r="F14" s="114">
        <v>14.5</v>
      </c>
      <c r="G14" s="114">
        <v>14.5</v>
      </c>
      <c r="H14" s="106"/>
      <c r="I14" s="134" t="s">
        <v>254</v>
      </c>
      <c r="J14" s="134" t="s">
        <v>254</v>
      </c>
      <c r="K14" s="134" t="s">
        <v>254</v>
      </c>
      <c r="L14" s="134" t="s">
        <v>254</v>
      </c>
      <c r="M14" s="134" t="s">
        <v>254</v>
      </c>
      <c r="N14" s="134" t="s">
        <v>254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="93" customFormat="1" ht="21" customHeight="1" spans="1:255">
      <c r="A15" s="113"/>
      <c r="B15" s="114"/>
      <c r="C15" s="114"/>
      <c r="D15" s="114"/>
      <c r="E15" s="114"/>
      <c r="F15" s="114"/>
      <c r="G15" s="114"/>
      <c r="H15" s="106"/>
      <c r="I15" s="134"/>
      <c r="J15" s="134"/>
      <c r="K15" s="134"/>
      <c r="L15" s="134"/>
      <c r="M15" s="134"/>
      <c r="N15" s="134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</row>
    <row r="16" s="93" customFormat="1" ht="21" customHeight="1" spans="1:255">
      <c r="A16" s="116"/>
      <c r="B16" s="117"/>
      <c r="C16" s="117"/>
      <c r="D16" s="117"/>
      <c r="E16" s="117"/>
      <c r="F16" s="117"/>
      <c r="G16" s="117"/>
      <c r="H16" s="106"/>
      <c r="I16" s="134"/>
      <c r="J16" s="134"/>
      <c r="K16" s="134"/>
      <c r="L16" s="134"/>
      <c r="M16" s="134"/>
      <c r="N16" s="134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</row>
    <row r="17" s="93" customFormat="1" ht="21" customHeight="1" spans="1:255">
      <c r="A17" s="118"/>
      <c r="B17" s="119"/>
      <c r="C17" s="119"/>
      <c r="D17" s="119"/>
      <c r="E17" s="119"/>
      <c r="F17" s="119"/>
      <c r="G17" s="119"/>
      <c r="H17" s="106"/>
      <c r="I17" s="134"/>
      <c r="J17" s="134"/>
      <c r="K17" s="134"/>
      <c r="L17" s="134"/>
      <c r="M17" s="134"/>
      <c r="N17" s="134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</row>
    <row r="18" s="93" customFormat="1" ht="21" customHeight="1" spans="1:255">
      <c r="A18" s="120"/>
      <c r="B18" s="121"/>
      <c r="C18" s="121"/>
      <c r="D18" s="121"/>
      <c r="E18" s="121"/>
      <c r="F18" s="121"/>
      <c r="G18" s="121"/>
      <c r="H18" s="106"/>
      <c r="I18" s="134"/>
      <c r="J18" s="134"/>
      <c r="K18" s="134"/>
      <c r="L18" s="134"/>
      <c r="M18" s="134"/>
      <c r="N18" s="134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</row>
    <row r="19" s="93" customFormat="1" ht="21" customHeight="1" spans="1:255">
      <c r="A19" s="120"/>
      <c r="B19" s="121"/>
      <c r="C19" s="121"/>
      <c r="D19" s="121"/>
      <c r="E19" s="121"/>
      <c r="F19" s="121"/>
      <c r="G19" s="121"/>
      <c r="H19" s="106"/>
      <c r="I19" s="134"/>
      <c r="J19" s="134"/>
      <c r="K19" s="134"/>
      <c r="L19" s="134"/>
      <c r="M19" s="134"/>
      <c r="N19" s="134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</row>
    <row r="20" s="93" customFormat="1" ht="21" customHeight="1" spans="1:255">
      <c r="A20" s="122"/>
      <c r="B20" s="123"/>
      <c r="C20" s="123"/>
      <c r="D20" s="123"/>
      <c r="E20" s="124"/>
      <c r="F20" s="123"/>
      <c r="G20" s="123"/>
      <c r="H20" s="106"/>
      <c r="I20" s="135"/>
      <c r="J20" s="135"/>
      <c r="K20" s="134"/>
      <c r="L20" s="135"/>
      <c r="M20" s="135"/>
      <c r="N20" s="134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</row>
    <row r="21" ht="17.25" spans="1:15">
      <c r="A21" s="125"/>
      <c r="B21" s="125"/>
      <c r="C21" s="126"/>
      <c r="D21" s="126"/>
      <c r="E21" s="127"/>
      <c r="F21" s="126"/>
      <c r="G21" s="126"/>
      <c r="L21" s="93"/>
      <c r="M21" s="93"/>
      <c r="N21" s="93"/>
      <c r="O21" s="96"/>
    </row>
    <row r="22" spans="1:15">
      <c r="A22" s="128" t="s">
        <v>166</v>
      </c>
      <c r="B22" s="128"/>
      <c r="C22" s="129"/>
      <c r="D22" s="129"/>
      <c r="L22" s="93"/>
      <c r="M22" s="93"/>
      <c r="N22" s="93"/>
      <c r="O22" s="96"/>
    </row>
    <row r="23" spans="3:15">
      <c r="C23" s="94"/>
      <c r="I23" s="136" t="s">
        <v>167</v>
      </c>
      <c r="J23" s="137">
        <v>45824</v>
      </c>
      <c r="K23" s="136" t="s">
        <v>168</v>
      </c>
      <c r="L23" s="136" t="s">
        <v>130</v>
      </c>
      <c r="M23" s="136" t="s">
        <v>169</v>
      </c>
      <c r="N23" s="93" t="s">
        <v>133</v>
      </c>
      <c r="O23" s="96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81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s="79" customFormat="1" ht="20" customHeight="1" spans="1:15">
      <c r="A4" s="25">
        <v>1</v>
      </c>
      <c r="B4" s="24" t="s">
        <v>299</v>
      </c>
      <c r="C4" s="24" t="s">
        <v>300</v>
      </c>
      <c r="D4" s="24" t="s">
        <v>111</v>
      </c>
      <c r="E4" s="23" t="s">
        <v>62</v>
      </c>
      <c r="F4" s="23" t="s">
        <v>301</v>
      </c>
      <c r="G4" s="25" t="s">
        <v>65</v>
      </c>
      <c r="H4" s="25" t="s">
        <v>65</v>
      </c>
      <c r="I4" s="87">
        <v>1</v>
      </c>
      <c r="J4" s="88">
        <v>1</v>
      </c>
      <c r="K4" s="88">
        <v>0</v>
      </c>
      <c r="L4" s="88">
        <v>0</v>
      </c>
      <c r="M4" s="25">
        <v>0</v>
      </c>
      <c r="N4" s="25">
        <f>SUM(I4:M4)</f>
        <v>2</v>
      </c>
      <c r="O4" s="25"/>
    </row>
    <row r="5" s="79" customFormat="1" ht="20" customHeight="1" spans="1:15">
      <c r="A5" s="25">
        <v>2</v>
      </c>
      <c r="B5" s="24"/>
      <c r="C5" s="24"/>
      <c r="D5" s="24"/>
      <c r="E5" s="23"/>
      <c r="F5" s="23"/>
      <c r="G5" s="83"/>
      <c r="H5" s="83"/>
      <c r="I5" s="89"/>
      <c r="J5" s="88"/>
      <c r="K5" s="88"/>
      <c r="L5" s="88"/>
      <c r="M5" s="25"/>
      <c r="N5" s="25"/>
      <c r="O5" s="25"/>
    </row>
    <row r="6" s="79" customFormat="1" ht="20" customHeight="1" spans="1:15">
      <c r="A6" s="25">
        <v>3</v>
      </c>
      <c r="B6" s="48"/>
      <c r="C6" s="24"/>
      <c r="D6" s="47"/>
      <c r="E6" s="84"/>
      <c r="F6" s="47"/>
      <c r="G6" s="83"/>
      <c r="H6" s="83"/>
      <c r="I6" s="89"/>
      <c r="J6" s="88"/>
      <c r="K6" s="88"/>
      <c r="L6" s="88"/>
      <c r="M6" s="25"/>
      <c r="N6" s="25"/>
      <c r="O6" s="25"/>
    </row>
    <row r="7" s="79" customFormat="1" ht="20" customHeight="1" spans="1:15">
      <c r="A7" s="25">
        <v>4</v>
      </c>
      <c r="B7" s="48"/>
      <c r="C7" s="24"/>
      <c r="D7" s="47"/>
      <c r="E7" s="84"/>
      <c r="F7" s="47"/>
      <c r="G7" s="83"/>
      <c r="H7" s="83"/>
      <c r="I7" s="89"/>
      <c r="J7" s="88"/>
      <c r="K7" s="88"/>
      <c r="L7" s="88"/>
      <c r="M7" s="25"/>
      <c r="N7" s="25"/>
      <c r="O7" s="25"/>
    </row>
    <row r="8" ht="20" customHeight="1" spans="1:15">
      <c r="A8" s="25">
        <v>5</v>
      </c>
      <c r="B8" s="48"/>
      <c r="C8" s="24"/>
      <c r="D8" s="52"/>
      <c r="E8" s="84"/>
      <c r="F8" s="47"/>
      <c r="G8" s="83"/>
      <c r="H8" s="83"/>
      <c r="I8" s="89"/>
      <c r="J8" s="88"/>
      <c r="K8" s="88"/>
      <c r="L8" s="88"/>
      <c r="M8" s="25"/>
      <c r="N8" s="25"/>
      <c r="O8" s="10"/>
    </row>
    <row r="9" ht="20" customHeight="1" spans="1:15">
      <c r="A9" s="25">
        <v>6</v>
      </c>
      <c r="B9" s="48"/>
      <c r="C9" s="24"/>
      <c r="D9" s="47"/>
      <c r="E9" s="84"/>
      <c r="F9" s="47"/>
      <c r="G9" s="83"/>
      <c r="H9" s="83"/>
      <c r="I9" s="89"/>
      <c r="J9" s="88"/>
      <c r="K9" s="88"/>
      <c r="L9" s="88"/>
      <c r="M9" s="25"/>
      <c r="N9" s="25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3" t="s">
        <v>302</v>
      </c>
      <c r="B12" s="14"/>
      <c r="C12" s="69"/>
      <c r="D12" s="15"/>
      <c r="E12" s="16"/>
      <c r="F12" s="69"/>
      <c r="G12" s="9"/>
      <c r="H12" s="37"/>
      <c r="I12" s="32"/>
      <c r="J12" s="13" t="s">
        <v>303</v>
      </c>
      <c r="K12" s="14"/>
      <c r="L12" s="14"/>
      <c r="M12" s="15"/>
      <c r="N12" s="14"/>
      <c r="O12" s="21"/>
    </row>
    <row r="13" ht="61" customHeight="1" spans="1:15">
      <c r="A13" s="85" t="s">
        <v>304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2025-06-18T11:36:31Z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