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 tabRatio="793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<sst xmlns="http://schemas.openxmlformats.org/spreadsheetml/2006/main" count="897" uniqueCount="389">
  <si>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</si>
  <si>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</si>
  <si>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</si>
  <si>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</si>
  <si>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</si>
  <si>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</si>
  <si>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</si>
  <si>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</si>
  <si>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</si>
  <si>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</si>
  <si>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</si>
  <si>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</si>
  <si>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</si>
  <si>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</si>
  <si>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</si>
  <si>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</si>
  <si>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</si>
  <si>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</si>
  <si>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</si>
  <si>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</si>
  <si>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</si>
  <si>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</si>
  <si>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</si>
  <si>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</si>
  <si>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</si>
  <si>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</si>
  <si>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</si>
  <si>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</si>
  <si>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</si>
  <si>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</si>
  <si>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</si>
  <si>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</si>
  <si>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</si>
  <si>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</si>
  <si>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</si>
  <si>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</si>
  <si>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</si>
  <si>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</si>
  <si>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</si>
  <si>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</si>
  <si>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</si>
  <si>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</si>
  <si>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</si>
  <si>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</si>
  <si>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</si>
  <si>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</si>
  <si>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</si>
  <si>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</si>
  <si>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</si>
  <si>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</si>
  <si>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</si>
  <si>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</si>
  <si>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</si>
  <si>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</si>
  <si>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</si>
  <si>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</si>
  <si>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</si>
  <si>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</si>
  <si>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</si>
  <si>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</si>
  <si>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</si>
  <si>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</si>
  <si>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QAEEAN94315</t>
  </si>
  <si>
    <t>合同交期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</si>
  <si>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</si>
  <si>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</si>
  <si>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</si>
  <si>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</si>
  <si>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</si>
  <si>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</si>
  <si>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</si>
  <si>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</si>
  <si>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</si>
  <si>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</si>
  <si>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</si>
  <si>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</si>
  <si>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</si>
  <si>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</si>
  <si>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</si>
  <si>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</si>
  <si>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</si>
  <si>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</si>
  <si>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</si>
  <si>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</si>
  <si>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</si>
  <si>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</si>
  <si>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</si>
  <si>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</si>
  <si>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</si>
  <si>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</si>
  <si>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</si>
  <si>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</si>
  <si>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</si>
  <si>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</si>
  <si>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</si>
  <si>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</si>
  <si>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</si>
  <si>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</si>
  <si>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</si>
  <si>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</si>
  <si>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</si>
  <si>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</si>
  <si>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</si>
  <si>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</si>
  <si>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</si>
  <si>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</si>
  <si>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</si>
  <si>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</si>
  <si>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</si>
  <si>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</si>
  <si>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</si>
  <si>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深花灰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</si>
  <si>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</si>
  <si>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</si>
  <si>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</si>
  <si>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</si>
  <si>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</si>
  <si>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</si>
  <si>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1.前领接线有双轨线，肩透明肩带有外露现象</t>
  </si>
  <si>
    <t>2.上帽容皱，帽边烫后反光。拇指洞反光</t>
  </si>
  <si>
    <t>3.袖口容位不均匀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</si>
  <si>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</si>
  <si>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</si>
  <si>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</si>
  <si>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</si>
  <si>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</si>
  <si>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</si>
  <si>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</si>
  <si>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</si>
  <si>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</si>
  <si>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</si>
  <si>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</si>
  <si>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</si>
  <si>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</si>
  <si>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</si>
  <si>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</si>
  <si>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</si>
  <si>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</si>
  <si>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</si>
  <si>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</si>
  <si>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</si>
  <si>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</si>
  <si>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</si>
  <si>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</si>
  <si>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</si>
  <si>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</si>
  <si>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</si>
  <si>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</si>
  <si>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</si>
  <si>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±1</t>
  </si>
  <si>
    <t>+0</t>
  </si>
  <si>
    <t>-0.5</t>
  </si>
  <si>
    <t>前中长</t>
  </si>
  <si>
    <t>胸围</t>
  </si>
  <si>
    <t>-1</t>
  </si>
  <si>
    <r>
      <rPr>
        <sz val="12"/>
        <rFont val="宋体"/>
        <charset val="134"/>
      </rPr>
      <t>摆围</t>
    </r>
    <r>
      <rPr>
        <sz val="12"/>
        <rFont val="宋体"/>
        <charset val="134"/>
      </rPr>
      <t>平量</t>
    </r>
  </si>
  <si>
    <t>±0.5</t>
  </si>
  <si>
    <r>
      <rPr>
        <sz val="12"/>
        <rFont val="宋体"/>
        <charset val="134"/>
      </rPr>
      <t>摆围</t>
    </r>
    <r>
      <rPr>
        <sz val="12"/>
        <rFont val="宋体"/>
        <charset val="134"/>
      </rPr>
      <t>拉量</t>
    </r>
  </si>
  <si>
    <t>领围</t>
  </si>
  <si>
    <t>±0.3</t>
  </si>
  <si>
    <t>+1</t>
  </si>
  <si>
    <t>肩宽</t>
  </si>
  <si>
    <t>-0.3</t>
  </si>
  <si>
    <t>肩点袖长</t>
  </si>
  <si>
    <t>-0.4</t>
  </si>
  <si>
    <t>袖肥/2</t>
  </si>
  <si>
    <t>袖肘围/2</t>
  </si>
  <si>
    <r>
      <rPr>
        <sz val="12"/>
        <rFont val="宋体"/>
        <charset val="134"/>
      </rPr>
      <t>袖口围</t>
    </r>
    <r>
      <rPr>
        <sz val="12"/>
        <rFont val="宋体"/>
        <charset val="0"/>
      </rPr>
      <t>/2</t>
    </r>
    <r>
      <rPr>
        <sz val="12"/>
        <rFont val="宋体"/>
        <charset val="134"/>
      </rPr>
      <t>拉量</t>
    </r>
  </si>
  <si>
    <r>
      <rPr>
        <sz val="12"/>
        <rFont val="宋体"/>
        <charset val="134"/>
      </rPr>
      <t>袖口围</t>
    </r>
    <r>
      <rPr>
        <sz val="12"/>
        <rFont val="宋体"/>
        <charset val="0"/>
      </rPr>
      <t>/2</t>
    </r>
    <r>
      <rPr>
        <sz val="12"/>
        <rFont val="宋体"/>
        <charset val="134"/>
      </rPr>
      <t>平量</t>
    </r>
  </si>
  <si>
    <t>-0.2</t>
  </si>
  <si>
    <t>帽高</t>
  </si>
  <si>
    <t>+0.5</t>
  </si>
  <si>
    <t>大货首件</t>
  </si>
  <si>
    <r>
      <rPr>
        <sz val="12"/>
        <rFont val="宋体"/>
        <charset val="134"/>
      </rPr>
      <t>帽宽</t>
    </r>
    <r>
      <rPr>
        <sz val="12"/>
        <color indexed="10"/>
        <rFont val="宋体"/>
        <charset val="134"/>
      </rPr>
      <t xml:space="preserve"> </t>
    </r>
    <r>
      <rPr>
        <sz val="12"/>
        <rFont val="宋体"/>
        <charset val="134"/>
      </rPr>
      <t>帽高一半位置量</t>
    </r>
  </si>
  <si>
    <t>前领高</t>
  </si>
  <si>
    <t>前下摆高</t>
  </si>
  <si>
    <t>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</si>
  <si>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</si>
  <si>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</si>
  <si>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</si>
  <si>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</si>
  <si>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</si>
  <si>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</si>
  <si>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</si>
  <si>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</si>
  <si>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</si>
  <si>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</si>
  <si>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</si>
  <si>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</si>
  <si>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</si>
  <si>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</si>
  <si>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</si>
  <si>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</si>
  <si>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QAMMBM83242</t>
  </si>
  <si>
    <t>儿童短裤</t>
  </si>
  <si>
    <t>水手藍</t>
  </si>
  <si>
    <t>黑色</t>
  </si>
  <si>
    <t>明灰</t>
  </si>
  <si>
    <t>青灰绿</t>
  </si>
  <si>
    <t>120/53</t>
  </si>
  <si>
    <t>130/56</t>
  </si>
  <si>
    <t>140/57</t>
  </si>
  <si>
    <t>150/63</t>
  </si>
  <si>
    <t>160/69</t>
  </si>
  <si>
    <t>170/74</t>
  </si>
  <si>
    <t>洗前+洗后</t>
  </si>
  <si>
    <t>TOREAD-QC尾期检验报告书</t>
  </si>
  <si>
    <t>产品名称</t>
  </si>
  <si>
    <t>儿童卫裤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</si>
  <si>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</si>
  <si>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</si>
  <si>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</si>
  <si>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</si>
  <si>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</si>
  <si>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</si>
  <si>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</si>
  <si>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</si>
  <si>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</si>
  <si>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</si>
  <si>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</si>
  <si>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</si>
  <si>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</si>
  <si>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</si>
  <si>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</si>
  <si>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</si>
  <si>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</si>
  <si>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</si>
  <si>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</si>
  <si>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</si>
  <si>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</si>
  <si>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</si>
  <si>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</si>
  <si>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</si>
  <si>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</si>
  <si>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</si>
  <si>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</si>
  <si>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</si>
  <si>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</si>
  <si>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</si>
  <si>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</si>
  <si>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</si>
  <si>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</si>
  <si>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</si>
  <si>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</si>
  <si>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1、侧拼骨位没倒好</t>
  </si>
  <si>
    <t>2、浪底骨位错位，脚口容皱不均匀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</si>
  <si>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</si>
  <si>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</si>
  <si>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</si>
  <si>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</si>
  <si>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</si>
  <si>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</si>
  <si>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</si>
  <si>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走货470件，抽查50件，发现2件不良品，已按照以上提出的问题点改正，可以出货</t>
  </si>
  <si>
    <t>服装QC部门</t>
  </si>
  <si>
    <t>检验人</t>
  </si>
  <si>
    <t>120/56</t>
  </si>
  <si>
    <t>130/59</t>
  </si>
  <si>
    <t>140/55</t>
  </si>
  <si>
    <t>150/61</t>
  </si>
  <si>
    <t>160/67</t>
  </si>
  <si>
    <t>165/70</t>
  </si>
  <si>
    <t>-0.3 -0.3 -0.7</t>
  </si>
  <si>
    <t>-1.3  -1 -1.3</t>
  </si>
  <si>
    <t>-0.5 -0.5 -1</t>
  </si>
  <si>
    <t>-1 -1.3 -1</t>
  </si>
  <si>
    <t>-1 -1.2 -0.5</t>
  </si>
  <si>
    <t>-1.2 -2 -1</t>
  </si>
  <si>
    <t>-0.5 -0.5 +0</t>
  </si>
  <si>
    <t>+0 +0 +0</t>
  </si>
  <si>
    <t>+0 +0 +0.5</t>
  </si>
  <si>
    <t>+0.5 +0 +0</t>
  </si>
  <si>
    <t>+0.6 +0 +1</t>
  </si>
  <si>
    <t>+0  +0.5 +0</t>
  </si>
  <si>
    <t>+1 +1 +0</t>
  </si>
  <si>
    <t>+0.6 +0 +0.3</t>
  </si>
  <si>
    <t>+1 +1 +0.5</t>
  </si>
  <si>
    <t>+1 +1 +1</t>
  </si>
  <si>
    <t>+0 -0.5 +0</t>
  </si>
  <si>
    <t>+0.5 +0 -0.5</t>
  </si>
  <si>
    <t>+0.2 +0 +0.2</t>
  </si>
  <si>
    <t>+0 -0.2 +0</t>
  </si>
  <si>
    <t>+0.3 -0.5 -0.3</t>
  </si>
  <si>
    <t>-0.2 -0.2 +0</t>
  </si>
  <si>
    <t>-0.5 -0.3 -0.3</t>
  </si>
  <si>
    <t>+0 -0.2 -0.2</t>
  </si>
  <si>
    <t>-0.3 -0.2 -0.2</t>
  </si>
  <si>
    <t>-0.2 -0.2 -0.3</t>
  </si>
  <si>
    <t>+0 -0.3 -0</t>
  </si>
  <si>
    <t>+0 +0 -0.2</t>
  </si>
  <si>
    <t>-0.3 +0 -0.2</t>
  </si>
  <si>
    <t>-0.3 -0.5 -0.5</t>
  </si>
  <si>
    <t>+0 +0-0.2</t>
  </si>
  <si>
    <t>+0.2 +0 +0</t>
  </si>
  <si>
    <t>+0.2 +0.2 -0.5</t>
  </si>
  <si>
    <t>+0.5 +0.3 +0.5</t>
  </si>
  <si>
    <t>+0 +0.2 -0.2</t>
  </si>
  <si>
    <t>-0.2 -0.5 -0.5</t>
  </si>
  <si>
    <t>+0 +0 -0.3</t>
  </si>
  <si>
    <t>+0 -0.3 +0</t>
  </si>
  <si>
    <t>+0.3 +0 +0</t>
  </si>
  <si>
    <t>+0 -0.2 -0.3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</si>
  <si>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</si>
  <si>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</si>
  <si>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</si>
  <si>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</si>
  <si>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</si>
  <si>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</si>
  <si>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</si>
  <si>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</si>
  <si>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</si>
  <si>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</si>
  <si>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</si>
  <si>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</si>
  <si>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</si>
  <si>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</si>
  <si>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</si>
  <si>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</si>
  <si>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2502Y0689</t>
  </si>
  <si>
    <t>暖绒弹力双面</t>
  </si>
  <si>
    <t>暗夜黑</t>
  </si>
  <si>
    <t>QAMMAN94316</t>
  </si>
  <si>
    <t>三迈</t>
  </si>
  <si>
    <t>2503Y0269</t>
  </si>
  <si>
    <t>QAEEAN94315/316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</si>
  <si>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</si>
  <si>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</si>
  <si>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</si>
  <si>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</si>
  <si>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</si>
  <si>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</si>
  <si>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</si>
  <si>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</si>
  <si>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</si>
  <si>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</si>
  <si>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</si>
  <si>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</si>
  <si>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</si>
  <si>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</si>
  <si>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</si>
  <si>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</si>
  <si>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</si>
  <si>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</si>
  <si>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</si>
  <si>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</si>
  <si>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</si>
  <si>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</si>
  <si>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</si>
  <si>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</si>
  <si>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TOREAD双色厚板硅胶烫标（4.2CM）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</si>
  <si>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</si>
  <si>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</si>
  <si>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</si>
  <si>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</si>
  <si>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</si>
  <si>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</si>
  <si>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</si>
  <si>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</si>
  <si>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</si>
  <si>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</si>
  <si>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</si>
  <si>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</si>
  <si>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</si>
  <si>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</si>
  <si>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</si>
  <si>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</si>
  <si>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</si>
  <si>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</si>
  <si>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</si>
  <si>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</si>
  <si>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</si>
  <si>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</si>
  <si>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</si>
  <si>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</si>
  <si>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左前+右后印花</t>
  </si>
  <si>
    <t>印花</t>
  </si>
  <si>
    <t>无脱落开裂</t>
  </si>
  <si>
    <t>制表时间：2024/5/6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</si>
  <si>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</si>
  <si>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</si>
  <si>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</si>
  <si>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</si>
  <si>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</si>
  <si>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弹力织带（0.8CM）</t>
  </si>
  <si>
    <t>-1%</t>
  </si>
  <si>
    <t>-2%</t>
  </si>
  <si>
    <t>制表时间：4-20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</si>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</sst>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2"/>
      <name val="宋体"/>
      <charset val="0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仿宋_GB2312"/>
      <charset val="0"/>
    </font>
    <font>
      <b/>
      <sz val="12"/>
      <color theme="1"/>
      <name val="仿宋_GB2312"/>
      <charset val="0"/>
    </font>
    <font>
      <b/>
      <sz val="12"/>
      <name val="黑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8" borderId="83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86" applyNumberFormat="0" applyAlignment="0" applyProtection="0">
      <alignment vertical="center"/>
    </xf>
    <xf numFmtId="0" fontId="65" fillId="10" borderId="87" applyNumberFormat="0" applyAlignment="0" applyProtection="0">
      <alignment vertical="center"/>
    </xf>
    <xf numFmtId="0" fontId="66" fillId="10" borderId="86" applyNumberFormat="0" applyAlignment="0" applyProtection="0">
      <alignment vertical="center"/>
    </xf>
    <xf numFmtId="0" fontId="67" fillId="11" borderId="88" applyNumberFormat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5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29" fillId="0" borderId="2" xfId="49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4" fillId="0" borderId="14" xfId="0" applyNumberFormat="1" applyFont="1" applyFill="1" applyBorder="1" applyAlignment="1">
      <alignment shrinkToFit="1"/>
    </xf>
    <xf numFmtId="0" fontId="31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6" fillId="0" borderId="0" xfId="53" applyFont="1" applyFill="1" applyAlignment="1"/>
    <xf numFmtId="0" fontId="18" fillId="0" borderId="2" xfId="53" applyFont="1" applyFill="1" applyBorder="1" applyAlignment="1">
      <alignment horizontal="center"/>
    </xf>
    <xf numFmtId="0" fontId="21" fillId="0" borderId="2" xfId="52" applyFont="1" applyFill="1" applyBorder="1" applyAlignment="1">
      <alignment horizontal="left" vertical="center"/>
    </xf>
    <xf numFmtId="0" fontId="18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49" fontId="36" fillId="0" borderId="2" xfId="54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8" fillId="0" borderId="16" xfId="52" applyFont="1" applyBorder="1" applyAlignment="1">
      <alignment horizontal="center" vertical="top"/>
    </xf>
    <xf numFmtId="0" fontId="39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39" fillId="0" borderId="18" xfId="52" applyFont="1" applyFill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39" fillId="0" borderId="21" xfId="52" applyFont="1" applyFill="1" applyBorder="1" applyAlignment="1">
      <alignment vertical="center"/>
    </xf>
    <xf numFmtId="0" fontId="22" fillId="0" borderId="19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vertical="center"/>
    </xf>
    <xf numFmtId="58" fontId="26" fillId="0" borderId="19" xfId="52" applyNumberFormat="1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/>
    </xf>
    <xf numFmtId="0" fontId="39" fillId="0" borderId="19" xfId="52" applyFont="1" applyFill="1" applyBorder="1" applyAlignment="1">
      <alignment horizontal="center" vertical="center"/>
    </xf>
    <xf numFmtId="0" fontId="39" fillId="0" borderId="21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horizontal="left" vertical="center"/>
    </xf>
    <xf numFmtId="0" fontId="39" fillId="0" borderId="22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9" fillId="0" borderId="23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39" fillId="0" borderId="23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9" fillId="0" borderId="17" xfId="52" applyFont="1" applyFill="1" applyBorder="1" applyAlignment="1">
      <alignment vertical="center"/>
    </xf>
    <xf numFmtId="0" fontId="39" fillId="0" borderId="24" xfId="52" applyFont="1" applyFill="1" applyBorder="1" applyAlignment="1">
      <alignment vertical="center"/>
    </xf>
    <xf numFmtId="0" fontId="39" fillId="0" borderId="25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26" fillId="0" borderId="19" xfId="52" applyFont="1" applyFill="1" applyBorder="1" applyAlignment="1">
      <alignment horizontal="left" vertical="center" wrapText="1"/>
    </xf>
    <xf numFmtId="0" fontId="39" fillId="0" borderId="22" xfId="52" applyFont="1" applyFill="1" applyBorder="1" applyAlignment="1">
      <alignment horizontal="left" vertical="center"/>
    </xf>
    <xf numFmtId="0" fontId="19" fillId="0" borderId="23" xfId="52" applyFill="1" applyBorder="1" applyAlignment="1">
      <alignment horizontal="center" vertical="center"/>
    </xf>
    <xf numFmtId="0" fontId="39" fillId="0" borderId="29" xfId="52" applyFont="1" applyFill="1" applyBorder="1" applyAlignment="1">
      <alignment horizontal="center"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25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right" vertical="center"/>
    </xf>
    <xf numFmtId="0" fontId="26" fillId="0" borderId="27" xfId="52" applyFont="1" applyFill="1" applyBorder="1" applyAlignment="1">
      <alignment horizontal="right" vertical="center"/>
    </xf>
    <xf numFmtId="0" fontId="37" fillId="0" borderId="17" xfId="52" applyFont="1" applyFill="1" applyBorder="1" applyAlignment="1">
      <alignment horizontal="left" vertical="center"/>
    </xf>
    <xf numFmtId="0" fontId="37" fillId="0" borderId="18" xfId="52" applyFont="1" applyFill="1" applyBorder="1" applyAlignment="1">
      <alignment horizontal="left" vertical="center"/>
    </xf>
    <xf numFmtId="0" fontId="39" fillId="0" borderId="26" xfId="52" applyFont="1" applyFill="1" applyBorder="1" applyAlignment="1">
      <alignment horizontal="left" vertical="center"/>
    </xf>
    <xf numFmtId="0" fontId="39" fillId="0" borderId="31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58" fontId="26" fillId="0" borderId="23" xfId="52" applyNumberFormat="1" applyFont="1" applyFill="1" applyBorder="1" applyAlignment="1">
      <alignment horizontal="center" vertical="center"/>
    </xf>
    <xf numFmtId="0" fontId="39" fillId="0" borderId="23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center" vertical="center"/>
    </xf>
    <xf numFmtId="0" fontId="39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34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horizontal="left" vertical="center"/>
    </xf>
    <xf numFmtId="0" fontId="39" fillId="0" borderId="20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 wrapText="1"/>
    </xf>
    <xf numFmtId="0" fontId="19" fillId="0" borderId="33" xfId="52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 wrapText="1"/>
    </xf>
    <xf numFmtId="0" fontId="19" fillId="0" borderId="35" xfId="52" applyFont="1" applyFill="1" applyBorder="1" applyAlignment="1">
      <alignment horizontal="center" vertical="center"/>
    </xf>
    <xf numFmtId="0" fontId="15" fillId="0" borderId="35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center" vertical="center"/>
    </xf>
    <xf numFmtId="0" fontId="37" fillId="0" borderId="32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2" xfId="52" applyNumberFormat="1" applyFont="1" applyFill="1" applyBorder="1" applyAlignment="1">
      <alignment horizontal="left" vertical="center"/>
    </xf>
    <xf numFmtId="0" fontId="40" fillId="0" borderId="2" xfId="52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 wrapText="1"/>
    </xf>
    <xf numFmtId="0" fontId="34" fillId="0" borderId="2" xfId="0" applyNumberFormat="1" applyFont="1" applyFill="1" applyBorder="1" applyAlignment="1">
      <alignment shrinkToFit="1"/>
    </xf>
    <xf numFmtId="0" fontId="31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44" fillId="0" borderId="2" xfId="54" applyNumberFormat="1" applyFont="1" applyFill="1" applyBorder="1" applyAlignment="1">
      <alignment horizontal="center" vertical="center"/>
    </xf>
    <xf numFmtId="0" fontId="18" fillId="0" borderId="2" xfId="53" applyFont="1" applyFill="1" applyBorder="1" applyAlignment="1"/>
    <xf numFmtId="14" fontId="25" fillId="0" borderId="0" xfId="53" applyNumberFormat="1" applyFont="1" applyFill="1" applyAlignment="1"/>
    <xf numFmtId="58" fontId="36" fillId="0" borderId="0" xfId="53" applyNumberFormat="1" applyFont="1" applyFill="1" applyAlignment="1">
      <alignment horizontal="left"/>
    </xf>
    <xf numFmtId="0" fontId="19" fillId="0" borderId="0" xfId="52" applyFont="1" applyAlignment="1">
      <alignment horizontal="left" vertical="center"/>
    </xf>
    <xf numFmtId="0" fontId="15" fillId="0" borderId="37" xfId="52" applyFont="1" applyBorder="1" applyAlignment="1">
      <alignment horizontal="left" vertical="center"/>
    </xf>
    <xf numFmtId="0" fontId="22" fillId="0" borderId="38" xfId="52" applyFont="1" applyBorder="1" applyAlignment="1">
      <alignment horizontal="center" vertical="center"/>
    </xf>
    <xf numFmtId="0" fontId="15" fillId="0" borderId="38" xfId="52" applyFont="1" applyBorder="1" applyAlignment="1">
      <alignment horizontal="center" vertical="center"/>
    </xf>
    <xf numFmtId="0" fontId="37" fillId="0" borderId="38" xfId="52" applyFont="1" applyBorder="1" applyAlignment="1">
      <alignment horizontal="left" vertical="center"/>
    </xf>
    <xf numFmtId="0" fontId="37" fillId="0" borderId="17" xfId="52" applyFont="1" applyBorder="1" applyAlignment="1">
      <alignment horizontal="center" vertical="center"/>
    </xf>
    <xf numFmtId="0" fontId="37" fillId="0" borderId="18" xfId="52" applyFont="1" applyBorder="1" applyAlignment="1">
      <alignment horizontal="center" vertical="center"/>
    </xf>
    <xf numFmtId="0" fontId="37" fillId="0" borderId="32" xfId="52" applyFont="1" applyBorder="1" applyAlignment="1">
      <alignment horizontal="center" vertical="center"/>
    </xf>
    <xf numFmtId="0" fontId="15" fillId="0" borderId="17" xfId="52" applyFont="1" applyBorder="1" applyAlignment="1">
      <alignment horizontal="center" vertical="center"/>
    </xf>
    <xf numFmtId="0" fontId="15" fillId="0" borderId="18" xfId="52" applyFont="1" applyBorder="1" applyAlignment="1">
      <alignment horizontal="center" vertical="center"/>
    </xf>
    <xf numFmtId="0" fontId="15" fillId="0" borderId="32" xfId="52" applyFont="1" applyBorder="1" applyAlignment="1">
      <alignment horizontal="center" vertical="center"/>
    </xf>
    <xf numFmtId="0" fontId="37" fillId="0" borderId="21" xfId="52" applyFont="1" applyBorder="1" applyAlignment="1">
      <alignment horizontal="left" vertical="center"/>
    </xf>
    <xf numFmtId="0" fontId="37" fillId="0" borderId="19" xfId="52" applyFont="1" applyBorder="1" applyAlignment="1">
      <alignment horizontal="left" vertical="center"/>
    </xf>
    <xf numFmtId="14" fontId="22" fillId="0" borderId="19" xfId="52" applyNumberFormat="1" applyFont="1" applyBorder="1" applyAlignment="1">
      <alignment horizontal="center" vertical="center"/>
    </xf>
    <xf numFmtId="14" fontId="22" fillId="0" borderId="20" xfId="52" applyNumberFormat="1" applyFont="1" applyBorder="1" applyAlignment="1">
      <alignment horizontal="center" vertical="center"/>
    </xf>
    <xf numFmtId="0" fontId="37" fillId="0" borderId="21" xfId="52" applyFont="1" applyBorder="1" applyAlignment="1">
      <alignment vertical="center"/>
    </xf>
    <xf numFmtId="49" fontId="22" fillId="0" borderId="19" xfId="52" applyNumberFormat="1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37" fillId="0" borderId="19" xfId="52" applyFont="1" applyBorder="1" applyAlignment="1">
      <alignment vertical="center"/>
    </xf>
    <xf numFmtId="0" fontId="22" fillId="0" borderId="39" xfId="52" applyFont="1" applyBorder="1" applyAlignment="1">
      <alignment horizontal="center" vertical="center"/>
    </xf>
    <xf numFmtId="0" fontId="22" fillId="0" borderId="40" xfId="52" applyFont="1" applyBorder="1" applyAlignment="1">
      <alignment horizontal="center" vertical="center"/>
    </xf>
    <xf numFmtId="0" fontId="19" fillId="0" borderId="19" xfId="52" applyFont="1" applyBorder="1" applyAlignment="1">
      <alignment vertical="center"/>
    </xf>
    <xf numFmtId="0" fontId="45" fillId="0" borderId="22" xfId="52" applyFont="1" applyBorder="1" applyAlignment="1">
      <alignment vertical="center"/>
    </xf>
    <xf numFmtId="0" fontId="22" fillId="0" borderId="41" xfId="52" applyFont="1" applyBorder="1" applyAlignment="1">
      <alignment horizontal="center" vertical="center"/>
    </xf>
    <xf numFmtId="0" fontId="22" fillId="0" borderId="36" xfId="52" applyFont="1" applyBorder="1" applyAlignment="1">
      <alignment horizontal="center" vertical="center"/>
    </xf>
    <xf numFmtId="0" fontId="37" fillId="0" borderId="22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14" fontId="22" fillId="0" borderId="23" xfId="52" applyNumberFormat="1" applyFont="1" applyBorder="1" applyAlignment="1">
      <alignment horizontal="center" vertical="center"/>
    </xf>
    <xf numFmtId="14" fontId="22" fillId="0" borderId="33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37" fillId="0" borderId="17" xfId="52" applyFont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9" fillId="0" borderId="18" xfId="52" applyFont="1" applyBorder="1" applyAlignment="1">
      <alignment vertical="center"/>
    </xf>
    <xf numFmtId="0" fontId="37" fillId="0" borderId="18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37" fillId="0" borderId="0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 wrapText="1"/>
    </xf>
    <xf numFmtId="0" fontId="26" fillId="0" borderId="42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 wrapText="1"/>
    </xf>
    <xf numFmtId="0" fontId="26" fillId="0" borderId="18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37" fillId="0" borderId="21" xfId="52" applyFont="1" applyFill="1" applyBorder="1" applyAlignment="1">
      <alignment horizontal="left" vertical="center"/>
    </xf>
    <xf numFmtId="0" fontId="37" fillId="0" borderId="22" xfId="52" applyFont="1" applyBorder="1" applyAlignment="1">
      <alignment horizontal="center" vertical="center"/>
    </xf>
    <xf numFmtId="0" fontId="37" fillId="0" borderId="23" xfId="52" applyFont="1" applyBorder="1" applyAlignment="1">
      <alignment horizontal="center" vertical="center"/>
    </xf>
    <xf numFmtId="0" fontId="37" fillId="0" borderId="21" xfId="52" applyFont="1" applyBorder="1" applyAlignment="1">
      <alignment horizontal="center" vertical="center"/>
    </xf>
    <xf numFmtId="0" fontId="37" fillId="0" borderId="19" xfId="52" applyFont="1" applyBorder="1" applyAlignment="1">
      <alignment horizontal="center" vertical="center"/>
    </xf>
    <xf numFmtId="0" fontId="39" fillId="0" borderId="19" xfId="52" applyFont="1" applyBorder="1" applyAlignment="1">
      <alignment horizontal="left" vertical="center"/>
    </xf>
    <xf numFmtId="0" fontId="37" fillId="0" borderId="43" xfId="52" applyFont="1" applyFill="1" applyBorder="1" applyAlignment="1">
      <alignment horizontal="left" vertical="center"/>
    </xf>
    <xf numFmtId="0" fontId="37" fillId="0" borderId="44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37" fillId="0" borderId="28" xfId="52" applyFont="1" applyBorder="1" applyAlignment="1">
      <alignment horizontal="left" vertical="center"/>
    </xf>
    <xf numFmtId="0" fontId="37" fillId="0" borderId="27" xfId="52" applyFont="1" applyBorder="1" applyAlignment="1">
      <alignment horizontal="left" vertical="center"/>
    </xf>
    <xf numFmtId="0" fontId="15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15" fillId="0" borderId="48" xfId="52" applyFont="1" applyBorder="1" applyAlignment="1">
      <alignment vertical="center"/>
    </xf>
    <xf numFmtId="58" fontId="19" fillId="0" borderId="48" xfId="52" applyNumberFormat="1" applyFont="1" applyBorder="1" applyAlignment="1">
      <alignment vertical="center"/>
    </xf>
    <xf numFmtId="0" fontId="15" fillId="0" borderId="48" xfId="52" applyFont="1" applyBorder="1" applyAlignment="1">
      <alignment horizontal="center" vertical="center"/>
    </xf>
    <xf numFmtId="0" fontId="15" fillId="0" borderId="49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horizontal="left" vertical="center"/>
    </xf>
    <xf numFmtId="0" fontId="15" fillId="0" borderId="50" xfId="52" applyFont="1" applyFill="1" applyBorder="1" applyAlignment="1">
      <alignment horizontal="center" vertical="center"/>
    </xf>
    <xf numFmtId="0" fontId="15" fillId="0" borderId="51" xfId="52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center" vertical="center"/>
    </xf>
    <xf numFmtId="0" fontId="19" fillId="0" borderId="38" xfId="52" applyFont="1" applyBorder="1" applyAlignment="1">
      <alignment horizontal="center" vertical="center"/>
    </xf>
    <xf numFmtId="0" fontId="19" fillId="0" borderId="52" xfId="52" applyFont="1" applyBorder="1" applyAlignment="1">
      <alignment horizontal="center" vertical="center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37" fillId="0" borderId="33" xfId="52" applyFont="1" applyBorder="1" applyAlignment="1">
      <alignment horizontal="left" vertical="center"/>
    </xf>
    <xf numFmtId="0" fontId="39" fillId="0" borderId="18" xfId="52" applyFont="1" applyBorder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39" fillId="0" borderId="26" xfId="52" applyFont="1" applyBorder="1" applyAlignment="1">
      <alignment horizontal="left" vertical="center"/>
    </xf>
    <xf numFmtId="0" fontId="39" fillId="0" borderId="27" xfId="52" applyFont="1" applyBorder="1" applyAlignment="1">
      <alignment horizontal="left" vertical="center"/>
    </xf>
    <xf numFmtId="0" fontId="39" fillId="0" borderId="35" xfId="52" applyFont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37" fillId="0" borderId="33" xfId="52" applyFont="1" applyBorder="1" applyAlignment="1">
      <alignment horizontal="center" vertical="center"/>
    </xf>
    <xf numFmtId="0" fontId="39" fillId="0" borderId="20" xfId="52" applyFont="1" applyBorder="1" applyAlignment="1">
      <alignment horizontal="left" vertical="center"/>
    </xf>
    <xf numFmtId="0" fontId="37" fillId="0" borderId="36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37" fillId="0" borderId="35" xfId="52" applyFont="1" applyBorder="1" applyAlignment="1">
      <alignment horizontal="left" vertical="center"/>
    </xf>
    <xf numFmtId="0" fontId="22" fillId="0" borderId="54" xfId="52" applyFont="1" applyBorder="1" applyAlignment="1">
      <alignment horizontal="center" vertical="center"/>
    </xf>
    <xf numFmtId="0" fontId="15" fillId="0" borderId="55" xfId="52" applyFont="1" applyFill="1" applyBorder="1" applyAlignment="1">
      <alignment horizontal="left" vertical="center"/>
    </xf>
    <xf numFmtId="0" fontId="15" fillId="0" borderId="56" xfId="52" applyFont="1" applyFill="1" applyBorder="1" applyAlignment="1">
      <alignment horizontal="center" vertical="center"/>
    </xf>
    <xf numFmtId="0" fontId="15" fillId="0" borderId="33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57" xfId="52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0" fontId="25" fillId="0" borderId="59" xfId="53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6" fillId="0" borderId="19" xfId="54" applyNumberFormat="1" applyFont="1" applyFill="1" applyBorder="1" applyAlignment="1">
      <alignment horizontal="center" vertical="center"/>
    </xf>
    <xf numFmtId="0" fontId="28" fillId="0" borderId="19" xfId="0" applyNumberFormat="1" applyFont="1" applyFill="1" applyBorder="1" applyAlignment="1">
      <alignment horizontal="center" vertical="center"/>
    </xf>
    <xf numFmtId="0" fontId="18" fillId="0" borderId="19" xfId="53" applyFont="1" applyFill="1" applyBorder="1" applyAlignment="1"/>
    <xf numFmtId="0" fontId="28" fillId="0" borderId="62" xfId="0" applyNumberFormat="1" applyFont="1" applyFill="1" applyBorder="1" applyAlignment="1">
      <alignment horizontal="center" vertical="center"/>
    </xf>
    <xf numFmtId="49" fontId="36" fillId="0" borderId="62" xfId="54" applyNumberFormat="1" applyFont="1" applyFill="1" applyBorder="1" applyAlignment="1">
      <alignment horizontal="center" vertical="center"/>
    </xf>
    <xf numFmtId="0" fontId="18" fillId="0" borderId="63" xfId="53" applyFont="1" applyFill="1" applyBorder="1" applyAlignment="1">
      <alignment horizontal="center"/>
    </xf>
    <xf numFmtId="49" fontId="18" fillId="0" borderId="64" xfId="53" applyNumberFormat="1" applyFont="1" applyFill="1" applyBorder="1" applyAlignment="1">
      <alignment horizontal="center"/>
    </xf>
    <xf numFmtId="49" fontId="36" fillId="0" borderId="64" xfId="54" applyNumberFormat="1" applyFont="1" applyFill="1" applyBorder="1" applyAlignment="1">
      <alignment horizontal="center" vertical="center"/>
    </xf>
    <xf numFmtId="49" fontId="36" fillId="0" borderId="65" xfId="54" applyNumberFormat="1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6" fillId="0" borderId="16" xfId="52" applyFont="1" applyBorder="1" applyAlignment="1">
      <alignment horizontal="center" vertical="top"/>
    </xf>
    <xf numFmtId="0" fontId="37" fillId="0" borderId="66" xfId="52" applyFont="1" applyBorder="1" applyAlignment="1">
      <alignment horizontal="left" vertical="center"/>
    </xf>
    <xf numFmtId="0" fontId="37" fillId="0" borderId="16" xfId="52" applyFont="1" applyBorder="1" applyAlignment="1">
      <alignment horizontal="left" vertical="center"/>
    </xf>
    <xf numFmtId="0" fontId="37" fillId="0" borderId="29" xfId="52" applyFont="1" applyBorder="1" applyAlignment="1">
      <alignment horizontal="left" vertical="center"/>
    </xf>
    <xf numFmtId="0" fontId="15" fillId="0" borderId="49" xfId="52" applyFont="1" applyBorder="1" applyAlignment="1">
      <alignment horizontal="left" vertical="center"/>
    </xf>
    <xf numFmtId="0" fontId="15" fillId="0" borderId="48" xfId="52" applyFont="1" applyBorder="1" applyAlignment="1">
      <alignment horizontal="left" vertical="center"/>
    </xf>
    <xf numFmtId="0" fontId="37" fillId="0" borderId="50" xfId="52" applyFont="1" applyBorder="1" applyAlignment="1">
      <alignment vertical="center"/>
    </xf>
    <xf numFmtId="0" fontId="19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9" fillId="0" borderId="51" xfId="52" applyFont="1" applyBorder="1" applyAlignment="1">
      <alignment vertical="center"/>
    </xf>
    <xf numFmtId="0" fontId="37" fillId="0" borderId="51" xfId="52" applyFont="1" applyBorder="1" applyAlignment="1">
      <alignment vertical="center"/>
    </xf>
    <xf numFmtId="0" fontId="37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37" fillId="0" borderId="51" xfId="52" applyFont="1" applyBorder="1" applyAlignment="1">
      <alignment horizontal="center" vertical="center"/>
    </xf>
    <xf numFmtId="0" fontId="19" fillId="0" borderId="51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37" fillId="0" borderId="43" xfId="52" applyFont="1" applyBorder="1" applyAlignment="1">
      <alignment horizontal="left" vertical="center" wrapText="1"/>
    </xf>
    <xf numFmtId="0" fontId="37" fillId="0" borderId="44" xfId="52" applyFont="1" applyBorder="1" applyAlignment="1">
      <alignment horizontal="left" vertical="center" wrapText="1"/>
    </xf>
    <xf numFmtId="0" fontId="37" fillId="0" borderId="67" xfId="52" applyFont="1" applyBorder="1" applyAlignment="1">
      <alignment horizontal="left" vertical="center"/>
    </xf>
    <xf numFmtId="0" fontId="37" fillId="0" borderId="68" xfId="52" applyFont="1" applyBorder="1" applyAlignment="1">
      <alignment horizontal="left" vertical="center"/>
    </xf>
    <xf numFmtId="0" fontId="47" fillId="0" borderId="69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9" fontId="22" fillId="0" borderId="19" xfId="52" applyNumberFormat="1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25" xfId="52" applyNumberFormat="1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4" xfId="52" applyNumberFormat="1" applyFont="1" applyBorder="1" applyAlignment="1">
      <alignment horizontal="left" vertical="center"/>
    </xf>
    <xf numFmtId="0" fontId="39" fillId="0" borderId="50" xfId="52" applyFont="1" applyFill="1" applyBorder="1" applyAlignment="1">
      <alignment horizontal="left" vertical="center"/>
    </xf>
    <xf numFmtId="0" fontId="39" fillId="0" borderId="51" xfId="52" applyFont="1" applyFill="1" applyBorder="1" applyAlignment="1">
      <alignment horizontal="left" vertical="center"/>
    </xf>
    <xf numFmtId="0" fontId="39" fillId="0" borderId="41" xfId="52" applyFont="1" applyFill="1" applyBorder="1" applyAlignment="1">
      <alignment horizontal="left" vertical="center"/>
    </xf>
    <xf numFmtId="0" fontId="39" fillId="0" borderId="44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37" xfId="52" applyFont="1" applyBorder="1" applyAlignment="1">
      <alignment vertical="center"/>
    </xf>
    <xf numFmtId="0" fontId="49" fillId="0" borderId="48" xfId="52" applyFont="1" applyBorder="1" applyAlignment="1">
      <alignment horizontal="center" vertical="center"/>
    </xf>
    <xf numFmtId="0" fontId="15" fillId="0" borderId="38" xfId="52" applyFont="1" applyBorder="1" applyAlignment="1">
      <alignment vertical="center"/>
    </xf>
    <xf numFmtId="0" fontId="22" fillId="0" borderId="70" xfId="52" applyFont="1" applyBorder="1" applyAlignment="1">
      <alignment vertical="center"/>
    </xf>
    <xf numFmtId="0" fontId="15" fillId="0" borderId="70" xfId="52" applyFont="1" applyBorder="1" applyAlignment="1">
      <alignment vertical="center"/>
    </xf>
    <xf numFmtId="58" fontId="19" fillId="0" borderId="38" xfId="52" applyNumberFormat="1" applyFont="1" applyBorder="1" applyAlignment="1">
      <alignment vertical="center"/>
    </xf>
    <xf numFmtId="0" fontId="15" fillId="0" borderId="29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37" fillId="0" borderId="72" xfId="52" applyFont="1" applyBorder="1" applyAlignment="1">
      <alignment horizontal="left" vertical="center"/>
    </xf>
    <xf numFmtId="0" fontId="15" fillId="0" borderId="55" xfId="52" applyFont="1" applyBorder="1" applyAlignment="1">
      <alignment horizontal="left" vertical="center"/>
    </xf>
    <xf numFmtId="0" fontId="22" fillId="0" borderId="56" xfId="52" applyFont="1" applyBorder="1" applyAlignment="1">
      <alignment horizontal="left" vertical="center"/>
    </xf>
    <xf numFmtId="0" fontId="37" fillId="0" borderId="0" xfId="52" applyFont="1" applyBorder="1" applyAlignment="1">
      <alignment vertical="center"/>
    </xf>
    <xf numFmtId="0" fontId="37" fillId="0" borderId="36" xfId="52" applyFont="1" applyBorder="1" applyAlignment="1">
      <alignment horizontal="left" vertical="center" wrapText="1"/>
    </xf>
    <xf numFmtId="0" fontId="37" fillId="0" borderId="56" xfId="52" applyFont="1" applyBorder="1" applyAlignment="1">
      <alignment horizontal="left" vertical="center"/>
    </xf>
    <xf numFmtId="0" fontId="37" fillId="0" borderId="2" xfId="52" applyFont="1" applyBorder="1" applyAlignment="1">
      <alignment horizontal="center" vertical="center"/>
    </xf>
    <xf numFmtId="0" fontId="50" fillId="0" borderId="35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0" fontId="39" fillId="0" borderId="56" xfId="52" applyFont="1" applyFill="1" applyBorder="1" applyAlignment="1">
      <alignment horizontal="left" vertical="center"/>
    </xf>
    <xf numFmtId="0" fontId="39" fillId="0" borderId="36" xfId="52" applyFont="1" applyFill="1" applyBorder="1" applyAlignment="1">
      <alignment horizontal="left" vertical="center"/>
    </xf>
    <xf numFmtId="0" fontId="15" fillId="0" borderId="73" xfId="52" applyFont="1" applyBorder="1" applyAlignment="1">
      <alignment horizontal="center" vertical="center"/>
    </xf>
    <xf numFmtId="0" fontId="22" fillId="0" borderId="70" xfId="52" applyFont="1" applyBorder="1" applyAlignment="1">
      <alignment horizontal="center" vertical="center"/>
    </xf>
    <xf numFmtId="0" fontId="22" fillId="0" borderId="72" xfId="52" applyFont="1" applyBorder="1" applyAlignment="1">
      <alignment horizontal="center" vertical="center"/>
    </xf>
    <xf numFmtId="0" fontId="22" fillId="0" borderId="72" xfId="52" applyFont="1" applyFill="1" applyBorder="1" applyAlignment="1">
      <alignment horizontal="left" vertical="center"/>
    </xf>
    <xf numFmtId="0" fontId="51" fillId="0" borderId="74" xfId="0" applyFont="1" applyBorder="1" applyAlignment="1">
      <alignment horizontal="center" vertical="center" wrapText="1"/>
    </xf>
    <xf numFmtId="0" fontId="51" fillId="0" borderId="75" xfId="0" applyFont="1" applyBorder="1" applyAlignment="1">
      <alignment horizontal="center" vertical="center" wrapText="1"/>
    </xf>
    <xf numFmtId="0" fontId="52" fillId="0" borderId="76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1" fillId="0" borderId="79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/>
    </xf>
    <xf numFmtId="0" fontId="52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www.wps.cn/officeDocument/2023/relationships/customStorage" Target="customStorage/customStorage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361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36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2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83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8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8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473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473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54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54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54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54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54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727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727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727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662940</xdr:colOff>
      <xdr:row>2</xdr:row>
      <xdr:rowOff>45720</xdr:rowOff>
    </xdr:from>
    <xdr:to>
      <xdr:col>9</xdr:col>
      <xdr:colOff>796925</xdr:colOff>
      <xdr:row>3</xdr:row>
      <xdr:rowOff>200660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82965" y="626745"/>
          <a:ext cx="1200785" cy="535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2</xdr:row>
      <xdr:rowOff>57150</xdr:rowOff>
    </xdr:from>
    <xdr:to>
      <xdr:col>8</xdr:col>
      <xdr:colOff>638810</xdr:colOff>
      <xdr:row>3</xdr:row>
      <xdr:rowOff>374650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34325" y="638175"/>
          <a:ext cx="524510" cy="698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3" customWidth="1"/>
    <col min="3" max="3" width="10.125" customWidth="1"/>
  </cols>
  <sheetData>
    <row r="1" ht="21" customHeight="1" spans="1:2">
      <c r="A1" s="454"/>
      <c r="B1" s="455" t="s">
        <v>0</v>
      </c>
    </row>
    <row r="2" spans="1:2">
      <c r="A2" s="10">
        <v>1</v>
      </c>
      <c r="B2" s="456" t="s">
        <v>1</v>
      </c>
    </row>
    <row r="3" spans="1:2">
      <c r="A3" s="10">
        <v>2</v>
      </c>
      <c r="B3" s="456" t="s">
        <v>2</v>
      </c>
    </row>
    <row r="4" spans="1:2">
      <c r="A4" s="10">
        <v>3</v>
      </c>
      <c r="B4" s="456" t="s">
        <v>3</v>
      </c>
    </row>
    <row r="5" spans="1:2">
      <c r="A5" s="10">
        <v>4</v>
      </c>
      <c r="B5" s="456" t="s">
        <v>4</v>
      </c>
    </row>
    <row r="6" spans="1:2">
      <c r="A6" s="10">
        <v>5</v>
      </c>
      <c r="B6" s="456" t="s">
        <v>5</v>
      </c>
    </row>
    <row r="7" spans="1:2">
      <c r="A7" s="10">
        <v>6</v>
      </c>
      <c r="B7" s="456" t="s">
        <v>6</v>
      </c>
    </row>
    <row r="8" s="452" customFormat="1" ht="15" customHeight="1" spans="1:2">
      <c r="A8" s="457">
        <v>7</v>
      </c>
      <c r="B8" s="458" t="s">
        <v>7</v>
      </c>
    </row>
    <row r="9" ht="18.95" customHeight="1" spans="1:2">
      <c r="A9" s="454"/>
      <c r="B9" s="459" t="s">
        <v>8</v>
      </c>
    </row>
    <row r="10" ht="15.95" customHeight="1" spans="1:2">
      <c r="A10" s="10">
        <v>1</v>
      </c>
      <c r="B10" s="460" t="s">
        <v>9</v>
      </c>
    </row>
    <row r="11" spans="1:2">
      <c r="A11" s="10">
        <v>2</v>
      </c>
      <c r="B11" s="456" t="s">
        <v>10</v>
      </c>
    </row>
    <row r="12" spans="1:2">
      <c r="A12" s="10">
        <v>3</v>
      </c>
      <c r="B12" s="458" t="s">
        <v>11</v>
      </c>
    </row>
    <row r="13" spans="1:2">
      <c r="A13" s="10">
        <v>4</v>
      </c>
      <c r="B13" s="456" t="s">
        <v>12</v>
      </c>
    </row>
    <row r="14" spans="1:2">
      <c r="A14" s="10">
        <v>5</v>
      </c>
      <c r="B14" s="456" t="s">
        <v>13</v>
      </c>
    </row>
    <row r="15" spans="1:2">
      <c r="A15" s="10">
        <v>6</v>
      </c>
      <c r="B15" s="456" t="s">
        <v>14</v>
      </c>
    </row>
    <row r="16" spans="1:2">
      <c r="A16" s="10">
        <v>7</v>
      </c>
      <c r="B16" s="456" t="s">
        <v>15</v>
      </c>
    </row>
    <row r="17" spans="1:2">
      <c r="A17" s="10">
        <v>8</v>
      </c>
      <c r="B17" s="456" t="s">
        <v>16</v>
      </c>
    </row>
    <row r="18" spans="1:2">
      <c r="A18" s="10">
        <v>9</v>
      </c>
      <c r="B18" s="456" t="s">
        <v>17</v>
      </c>
    </row>
    <row r="19" spans="1:2">
      <c r="A19" s="10"/>
      <c r="B19" s="456"/>
    </row>
    <row r="20" ht="20.25" spans="1:2">
      <c r="A20" s="454"/>
      <c r="B20" s="455" t="s">
        <v>18</v>
      </c>
    </row>
    <row r="21" spans="1:2">
      <c r="A21" s="10">
        <v>1</v>
      </c>
      <c r="B21" s="461" t="s">
        <v>19</v>
      </c>
    </row>
    <row r="22" spans="1:2">
      <c r="A22" s="10">
        <v>2</v>
      </c>
      <c r="B22" s="456" t="s">
        <v>20</v>
      </c>
    </row>
    <row r="23" spans="1:2">
      <c r="A23" s="10">
        <v>3</v>
      </c>
      <c r="B23" s="456" t="s">
        <v>21</v>
      </c>
    </row>
    <row r="24" spans="1:2">
      <c r="A24" s="10">
        <v>4</v>
      </c>
      <c r="B24" s="456" t="s">
        <v>22</v>
      </c>
    </row>
    <row r="25" spans="1:2">
      <c r="A25" s="10">
        <v>5</v>
      </c>
      <c r="B25" s="456" t="s">
        <v>23</v>
      </c>
    </row>
    <row r="26" spans="1:2">
      <c r="A26" s="10">
        <v>6</v>
      </c>
      <c r="B26" s="456" t="s">
        <v>24</v>
      </c>
    </row>
    <row r="27" spans="1:2">
      <c r="A27" s="10">
        <v>7</v>
      </c>
      <c r="B27" s="456" t="s">
        <v>25</v>
      </c>
    </row>
    <row r="28" spans="1:2">
      <c r="A28" s="10"/>
      <c r="B28" s="456"/>
    </row>
    <row r="29" ht="20.25" spans="1:2">
      <c r="A29" s="454"/>
      <c r="B29" s="455" t="s">
        <v>26</v>
      </c>
    </row>
    <row r="30" spans="1:2">
      <c r="A30" s="10">
        <v>1</v>
      </c>
      <c r="B30" s="461" t="s">
        <v>27</v>
      </c>
    </row>
    <row r="31" spans="1:2">
      <c r="A31" s="10">
        <v>2</v>
      </c>
      <c r="B31" s="456" t="s">
        <v>28</v>
      </c>
    </row>
    <row r="32" spans="1:2">
      <c r="A32" s="10">
        <v>3</v>
      </c>
      <c r="B32" s="456" t="s">
        <v>29</v>
      </c>
    </row>
    <row r="33" ht="28.5" spans="1:2">
      <c r="A33" s="10">
        <v>4</v>
      </c>
      <c r="B33" s="456" t="s">
        <v>30</v>
      </c>
    </row>
    <row r="34" spans="1:2">
      <c r="A34" s="10">
        <v>5</v>
      </c>
      <c r="B34" s="456" t="s">
        <v>31</v>
      </c>
    </row>
    <row r="35" spans="1:2">
      <c r="A35" s="10">
        <v>6</v>
      </c>
      <c r="B35" s="456" t="s">
        <v>32</v>
      </c>
    </row>
    <row r="36" spans="1:2">
      <c r="A36" s="10">
        <v>7</v>
      </c>
      <c r="B36" s="456" t="s">
        <v>33</v>
      </c>
    </row>
    <row r="37" spans="1:2">
      <c r="A37" s="10"/>
      <c r="B37" s="456"/>
    </row>
    <row r="39" spans="1:2">
      <c r="A39" s="462" t="s">
        <v>34</v>
      </c>
      <c r="B39" s="4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303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329</v>
      </c>
      <c r="H2" s="4"/>
      <c r="I2" s="4" t="s">
        <v>330</v>
      </c>
      <c r="J2" s="4"/>
      <c r="K2" s="6" t="s">
        <v>331</v>
      </c>
      <c r="L2" s="75" t="s">
        <v>332</v>
      </c>
      <c r="M2" s="19" t="s">
        <v>333</v>
      </c>
    </row>
    <row r="3" s="1" customFormat="1" ht="16.5" spans="1:13">
      <c r="A3" s="4"/>
      <c r="B3" s="7"/>
      <c r="C3" s="7"/>
      <c r="D3" s="7"/>
      <c r="E3" s="7"/>
      <c r="F3" s="7"/>
      <c r="G3" s="4" t="s">
        <v>334</v>
      </c>
      <c r="H3" s="4" t="s">
        <v>335</v>
      </c>
      <c r="I3" s="4" t="s">
        <v>334</v>
      </c>
      <c r="J3" s="4" t="s">
        <v>335</v>
      </c>
      <c r="K3" s="8"/>
      <c r="L3" s="76"/>
      <c r="M3" s="20"/>
    </row>
    <row r="4" ht="22" customHeight="1" spans="1:13">
      <c r="A4" s="65">
        <v>1</v>
      </c>
      <c r="B4" s="23" t="s">
        <v>322</v>
      </c>
      <c r="C4" s="24" t="s">
        <v>318</v>
      </c>
      <c r="D4" s="24" t="s">
        <v>319</v>
      </c>
      <c r="E4" s="24" t="s">
        <v>320</v>
      </c>
      <c r="F4" s="23" t="s">
        <v>321</v>
      </c>
      <c r="G4" s="66">
        <v>-0.04</v>
      </c>
      <c r="H4" s="67">
        <v>-0.02</v>
      </c>
      <c r="I4" s="66">
        <v>-0.04</v>
      </c>
      <c r="J4" s="67">
        <v>-0.02</v>
      </c>
      <c r="K4" s="71"/>
      <c r="L4" s="9" t="s">
        <v>95</v>
      </c>
      <c r="M4" s="9" t="s">
        <v>336</v>
      </c>
    </row>
    <row r="5" ht="22" customHeight="1" spans="1:13">
      <c r="A5" s="65">
        <v>2</v>
      </c>
      <c r="B5" s="23" t="s">
        <v>322</v>
      </c>
      <c r="C5" s="24" t="s">
        <v>323</v>
      </c>
      <c r="D5" s="24" t="s">
        <v>319</v>
      </c>
      <c r="E5" s="24" t="s">
        <v>111</v>
      </c>
      <c r="F5" s="23" t="s">
        <v>324</v>
      </c>
      <c r="G5" s="66">
        <v>-0.03</v>
      </c>
      <c r="H5" s="67">
        <v>-0.01</v>
      </c>
      <c r="I5" s="67">
        <v>-0.04</v>
      </c>
      <c r="J5" s="67">
        <v>-0.01</v>
      </c>
      <c r="K5" s="71"/>
      <c r="L5" s="9" t="s">
        <v>95</v>
      </c>
      <c r="M5" s="9" t="s">
        <v>336</v>
      </c>
    </row>
    <row r="6" ht="22" customHeight="1" spans="1:13">
      <c r="A6" s="65"/>
      <c r="B6" s="68"/>
      <c r="C6" s="69"/>
      <c r="D6" s="69"/>
      <c r="E6" s="69"/>
      <c r="F6" s="70"/>
      <c r="G6" s="71"/>
      <c r="H6" s="72"/>
      <c r="I6" s="72"/>
      <c r="J6" s="72"/>
      <c r="K6" s="71"/>
      <c r="L6" s="10"/>
      <c r="M6" s="10"/>
    </row>
    <row r="7" ht="22" customHeight="1" spans="1:13">
      <c r="A7" s="65"/>
      <c r="B7" s="68"/>
      <c r="C7" s="69"/>
      <c r="D7" s="69"/>
      <c r="E7" s="69"/>
      <c r="F7" s="70"/>
      <c r="G7" s="71"/>
      <c r="H7" s="72"/>
      <c r="I7" s="72"/>
      <c r="J7" s="72"/>
      <c r="K7" s="71"/>
      <c r="L7" s="10"/>
      <c r="M7" s="10"/>
    </row>
    <row r="8" s="2" customFormat="1" ht="18.75" spans="1:13">
      <c r="A8" s="13" t="s">
        <v>337</v>
      </c>
      <c r="B8" s="14"/>
      <c r="C8" s="14"/>
      <c r="D8" s="69"/>
      <c r="E8" s="15"/>
      <c r="F8" s="70"/>
      <c r="G8" s="31"/>
      <c r="H8" s="13" t="s">
        <v>326</v>
      </c>
      <c r="I8" s="14"/>
      <c r="J8" s="14"/>
      <c r="K8" s="15"/>
      <c r="L8" s="77"/>
      <c r="M8" s="21"/>
    </row>
    <row r="9" ht="84" customHeight="1" spans="1:13">
      <c r="A9" s="73" t="s">
        <v>338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</row>
  </sheetData>
  <mergeCells count="15">
    <mergeCell ref="A1:M1"/>
    <mergeCell ref="G2:H2"/>
    <mergeCell ref="I2:J2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5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340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38" t="s">
        <v>341</v>
      </c>
      <c r="H2" s="39"/>
      <c r="I2" s="62"/>
      <c r="J2" s="38" t="s">
        <v>342</v>
      </c>
      <c r="K2" s="39"/>
      <c r="L2" s="62"/>
      <c r="M2" s="38" t="s">
        <v>343</v>
      </c>
      <c r="N2" s="39"/>
      <c r="O2" s="62"/>
      <c r="P2" s="38" t="s">
        <v>344</v>
      </c>
      <c r="Q2" s="39"/>
      <c r="R2" s="62"/>
      <c r="S2" s="39" t="s">
        <v>345</v>
      </c>
      <c r="T2" s="39"/>
      <c r="U2" s="62"/>
      <c r="V2" s="34" t="s">
        <v>346</v>
      </c>
      <c r="W2" s="34" t="s">
        <v>317</v>
      </c>
    </row>
    <row r="3" s="1" customFormat="1" ht="16.5" spans="1:23">
      <c r="A3" s="7"/>
      <c r="B3" s="40"/>
      <c r="C3" s="40"/>
      <c r="D3" s="40"/>
      <c r="E3" s="40"/>
      <c r="F3" s="40"/>
      <c r="G3" s="4" t="s">
        <v>347</v>
      </c>
      <c r="H3" s="4" t="s">
        <v>67</v>
      </c>
      <c r="I3" s="4" t="s">
        <v>308</v>
      </c>
      <c r="J3" s="4" t="s">
        <v>347</v>
      </c>
      <c r="K3" s="4" t="s">
        <v>67</v>
      </c>
      <c r="L3" s="4" t="s">
        <v>308</v>
      </c>
      <c r="M3" s="4" t="s">
        <v>347</v>
      </c>
      <c r="N3" s="4" t="s">
        <v>67</v>
      </c>
      <c r="O3" s="4" t="s">
        <v>308</v>
      </c>
      <c r="P3" s="4" t="s">
        <v>347</v>
      </c>
      <c r="Q3" s="4" t="s">
        <v>67</v>
      </c>
      <c r="R3" s="4" t="s">
        <v>308</v>
      </c>
      <c r="S3" s="4" t="s">
        <v>347</v>
      </c>
      <c r="T3" s="4" t="s">
        <v>67</v>
      </c>
      <c r="U3" s="4" t="s">
        <v>308</v>
      </c>
      <c r="V3" s="64"/>
      <c r="W3" s="64"/>
    </row>
    <row r="4" spans="1:23">
      <c r="A4" s="41" t="s">
        <v>348</v>
      </c>
      <c r="B4" s="23" t="s">
        <v>322</v>
      </c>
      <c r="C4" s="24" t="s">
        <v>318</v>
      </c>
      <c r="D4" s="24" t="s">
        <v>319</v>
      </c>
      <c r="E4" s="24" t="s">
        <v>320</v>
      </c>
      <c r="F4" s="23" t="s">
        <v>321</v>
      </c>
      <c r="G4" s="42" t="s">
        <v>349</v>
      </c>
      <c r="H4" s="43"/>
      <c r="I4" s="43" t="s">
        <v>350</v>
      </c>
      <c r="J4" s="43"/>
      <c r="K4" s="25"/>
      <c r="L4" s="25"/>
      <c r="M4" s="9"/>
      <c r="N4" s="9"/>
      <c r="O4" s="9"/>
      <c r="P4" s="9"/>
      <c r="Q4" s="9"/>
      <c r="R4" s="9"/>
      <c r="S4" s="9"/>
      <c r="T4" s="9"/>
      <c r="U4" s="9"/>
      <c r="V4" s="9" t="s">
        <v>351</v>
      </c>
      <c r="W4" s="9"/>
    </row>
    <row r="5" ht="16.5" spans="1:23">
      <c r="A5" s="44"/>
      <c r="B5" s="23" t="s">
        <v>322</v>
      </c>
      <c r="C5" s="24" t="s">
        <v>323</v>
      </c>
      <c r="D5" s="24" t="s">
        <v>319</v>
      </c>
      <c r="E5" s="24" t="s">
        <v>111</v>
      </c>
      <c r="F5" s="23" t="s">
        <v>324</v>
      </c>
      <c r="G5" s="45" t="s">
        <v>352</v>
      </c>
      <c r="H5" s="46"/>
      <c r="I5" s="63"/>
      <c r="J5" s="45" t="s">
        <v>353</v>
      </c>
      <c r="K5" s="46"/>
      <c r="L5" s="63"/>
      <c r="M5" s="38" t="s">
        <v>354</v>
      </c>
      <c r="N5" s="39"/>
      <c r="O5" s="62"/>
      <c r="P5" s="38" t="s">
        <v>355</v>
      </c>
      <c r="Q5" s="39"/>
      <c r="R5" s="62"/>
      <c r="S5" s="39" t="s">
        <v>356</v>
      </c>
      <c r="T5" s="39"/>
      <c r="U5" s="62"/>
      <c r="V5" s="9"/>
      <c r="W5" s="9"/>
    </row>
    <row r="6" ht="18.75" spans="1:23">
      <c r="A6" s="44"/>
      <c r="B6" s="47"/>
      <c r="C6" s="48"/>
      <c r="D6" s="24"/>
      <c r="E6" s="47"/>
      <c r="F6" s="49"/>
      <c r="G6" s="50" t="s">
        <v>347</v>
      </c>
      <c r="H6" s="50" t="s">
        <v>67</v>
      </c>
      <c r="I6" s="50" t="s">
        <v>308</v>
      </c>
      <c r="J6" s="50" t="s">
        <v>347</v>
      </c>
      <c r="K6" s="50" t="s">
        <v>67</v>
      </c>
      <c r="L6" s="50" t="s">
        <v>308</v>
      </c>
      <c r="M6" s="4" t="s">
        <v>347</v>
      </c>
      <c r="N6" s="4" t="s">
        <v>67</v>
      </c>
      <c r="O6" s="4" t="s">
        <v>308</v>
      </c>
      <c r="P6" s="4" t="s">
        <v>347</v>
      </c>
      <c r="Q6" s="4" t="s">
        <v>67</v>
      </c>
      <c r="R6" s="4" t="s">
        <v>308</v>
      </c>
      <c r="S6" s="4" t="s">
        <v>347</v>
      </c>
      <c r="T6" s="4" t="s">
        <v>67</v>
      </c>
      <c r="U6" s="4" t="s">
        <v>308</v>
      </c>
      <c r="V6" s="9"/>
      <c r="W6" s="9"/>
    </row>
    <row r="7" ht="18.75" spans="1:23">
      <c r="A7" s="51"/>
      <c r="B7" s="47"/>
      <c r="C7" s="48"/>
      <c r="D7" s="24"/>
      <c r="E7" s="47"/>
      <c r="F7" s="49"/>
      <c r="G7" s="25"/>
      <c r="H7" s="43"/>
      <c r="I7" s="43"/>
      <c r="J7" s="43"/>
      <c r="K7" s="43"/>
      <c r="L7" s="25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1"/>
      <c r="B8" s="47"/>
      <c r="C8" s="48"/>
      <c r="D8" s="24"/>
      <c r="E8" s="52"/>
      <c r="F8" s="49"/>
      <c r="G8" s="9"/>
      <c r="H8" s="43"/>
      <c r="I8" s="43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4"/>
      <c r="B9" s="47"/>
      <c r="C9" s="48"/>
      <c r="D9" s="24"/>
      <c r="E9" s="47"/>
      <c r="F9" s="49"/>
      <c r="G9" s="9"/>
      <c r="H9" s="43"/>
      <c r="I9" s="43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1"/>
      <c r="B10" s="53"/>
      <c r="C10" s="54"/>
      <c r="D10" s="55"/>
      <c r="E10" s="54"/>
      <c r="F10" s="41"/>
      <c r="G10" s="9"/>
      <c r="H10" s="43"/>
      <c r="I10" s="4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56"/>
      <c r="C11" s="57"/>
      <c r="D11" s="58"/>
      <c r="E11" s="57"/>
      <c r="F11" s="5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9"/>
      <c r="B12" s="59"/>
      <c r="C12" s="59"/>
      <c r="D12" s="59"/>
      <c r="E12" s="59"/>
      <c r="F12" s="5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9"/>
      <c r="B14" s="59"/>
      <c r="C14" s="59"/>
      <c r="D14" s="59"/>
      <c r="E14" s="59"/>
      <c r="F14" s="5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357</v>
      </c>
      <c r="B17" s="14"/>
      <c r="C17" s="14"/>
      <c r="D17" s="14"/>
      <c r="E17" s="15"/>
      <c r="F17" s="16"/>
      <c r="G17" s="31"/>
      <c r="H17" s="37"/>
      <c r="I17" s="37"/>
      <c r="J17" s="13" t="s">
        <v>326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0" t="s">
        <v>358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360</v>
      </c>
      <c r="B2" s="34" t="s">
        <v>304</v>
      </c>
      <c r="C2" s="34" t="s">
        <v>305</v>
      </c>
      <c r="D2" s="34" t="s">
        <v>306</v>
      </c>
      <c r="E2" s="34" t="s">
        <v>307</v>
      </c>
      <c r="F2" s="34" t="s">
        <v>308</v>
      </c>
      <c r="G2" s="33" t="s">
        <v>361</v>
      </c>
      <c r="H2" s="33" t="s">
        <v>362</v>
      </c>
      <c r="I2" s="33" t="s">
        <v>363</v>
      </c>
      <c r="J2" s="33" t="s">
        <v>362</v>
      </c>
      <c r="K2" s="33" t="s">
        <v>364</v>
      </c>
      <c r="L2" s="33" t="s">
        <v>362</v>
      </c>
      <c r="M2" s="34" t="s">
        <v>346</v>
      </c>
      <c r="N2" s="34" t="s">
        <v>317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5" t="s">
        <v>360</v>
      </c>
      <c r="B4" s="36" t="s">
        <v>365</v>
      </c>
      <c r="C4" s="36" t="s">
        <v>347</v>
      </c>
      <c r="D4" s="36" t="s">
        <v>306</v>
      </c>
      <c r="E4" s="34" t="s">
        <v>307</v>
      </c>
      <c r="F4" s="34" t="s">
        <v>308</v>
      </c>
      <c r="G4" s="33" t="s">
        <v>361</v>
      </c>
      <c r="H4" s="33" t="s">
        <v>362</v>
      </c>
      <c r="I4" s="33" t="s">
        <v>363</v>
      </c>
      <c r="J4" s="33" t="s">
        <v>362</v>
      </c>
      <c r="K4" s="33" t="s">
        <v>364</v>
      </c>
      <c r="L4" s="33" t="s">
        <v>362</v>
      </c>
      <c r="M4" s="34" t="s">
        <v>346</v>
      </c>
      <c r="N4" s="34" t="s">
        <v>317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366</v>
      </c>
      <c r="B11" s="14"/>
      <c r="C11" s="14"/>
      <c r="D11" s="15"/>
      <c r="E11" s="16"/>
      <c r="F11" s="37"/>
      <c r="G11" s="31"/>
      <c r="H11" s="37"/>
      <c r="I11" s="13" t="s">
        <v>367</v>
      </c>
      <c r="J11" s="14"/>
      <c r="K11" s="14"/>
      <c r="L11" s="14"/>
      <c r="M11" s="14"/>
      <c r="N11" s="21"/>
    </row>
    <row r="12" ht="16.5" spans="1:14">
      <c r="A12" s="17" t="s">
        <v>368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E5" sqref="E5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340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346</v>
      </c>
      <c r="L2" s="5" t="s">
        <v>317</v>
      </c>
    </row>
    <row r="3" ht="30" customHeight="1" spans="1:12">
      <c r="A3" s="22" t="s">
        <v>348</v>
      </c>
      <c r="B3" s="23" t="s">
        <v>322</v>
      </c>
      <c r="C3" s="24" t="s">
        <v>318</v>
      </c>
      <c r="D3" s="24" t="s">
        <v>319</v>
      </c>
      <c r="E3" s="24" t="s">
        <v>111</v>
      </c>
      <c r="F3" s="23" t="s">
        <v>321</v>
      </c>
      <c r="G3" s="9" t="s">
        <v>374</v>
      </c>
      <c r="H3" s="25" t="s">
        <v>375</v>
      </c>
      <c r="I3" s="25"/>
      <c r="J3" s="9"/>
      <c r="K3" s="32" t="s">
        <v>376</v>
      </c>
      <c r="L3" s="9" t="s">
        <v>336</v>
      </c>
    </row>
    <row r="4" ht="30" customHeight="1" spans="1:12">
      <c r="A4" s="22"/>
      <c r="B4" s="23"/>
      <c r="C4" s="24"/>
      <c r="D4" s="24"/>
      <c r="E4" s="24"/>
      <c r="F4" s="23"/>
      <c r="G4" s="9"/>
      <c r="H4" s="25"/>
      <c r="I4" s="25"/>
      <c r="J4" s="9"/>
      <c r="K4" s="32" t="s">
        <v>376</v>
      </c>
      <c r="L4" s="9" t="s">
        <v>336</v>
      </c>
    </row>
    <row r="5" ht="30" customHeight="1" spans="1:12">
      <c r="A5" s="22"/>
      <c r="B5" s="26"/>
      <c r="C5" s="27"/>
      <c r="D5" s="28"/>
      <c r="E5" s="29"/>
      <c r="F5" s="30"/>
      <c r="G5" s="9"/>
      <c r="H5" s="25"/>
      <c r="I5" s="10"/>
      <c r="J5" s="10"/>
      <c r="K5" s="32"/>
      <c r="L5" s="9"/>
    </row>
    <row r="6" ht="30" customHeight="1" spans="1:12">
      <c r="A6" s="2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3" t="s">
        <v>377</v>
      </c>
      <c r="B7" s="14"/>
      <c r="C7" s="14"/>
      <c r="D7" s="14"/>
      <c r="E7" s="15"/>
      <c r="F7" s="16"/>
      <c r="G7" s="31"/>
      <c r="H7" s="13" t="s">
        <v>378</v>
      </c>
      <c r="I7" s="14"/>
      <c r="J7" s="14"/>
      <c r="K7" s="14"/>
      <c r="L7" s="21"/>
    </row>
    <row r="8" ht="16.5" spans="1:12">
      <c r="A8" s="17" t="s">
        <v>379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9" sqref="G19:G2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303</v>
      </c>
      <c r="B2" s="5" t="s">
        <v>308</v>
      </c>
      <c r="C2" s="5" t="s">
        <v>347</v>
      </c>
      <c r="D2" s="5" t="s">
        <v>306</v>
      </c>
      <c r="E2" s="5" t="s">
        <v>307</v>
      </c>
      <c r="F2" s="4" t="s">
        <v>381</v>
      </c>
      <c r="G2" s="4" t="s">
        <v>330</v>
      </c>
      <c r="H2" s="6" t="s">
        <v>331</v>
      </c>
      <c r="I2" s="19" t="s">
        <v>333</v>
      </c>
    </row>
    <row r="3" s="1" customFormat="1" ht="16.5" spans="1:9">
      <c r="A3" s="4"/>
      <c r="B3" s="7"/>
      <c r="C3" s="7"/>
      <c r="D3" s="7"/>
      <c r="E3" s="7"/>
      <c r="F3" s="4" t="s">
        <v>382</v>
      </c>
      <c r="G3" s="4" t="s">
        <v>334</v>
      </c>
      <c r="H3" s="8"/>
      <c r="I3" s="20"/>
    </row>
    <row r="4" spans="1:9">
      <c r="A4" s="9">
        <v>1</v>
      </c>
      <c r="B4" s="10" t="s">
        <v>350</v>
      </c>
      <c r="C4" s="11" t="s">
        <v>383</v>
      </c>
      <c r="D4" s="9" t="s">
        <v>196</v>
      </c>
      <c r="E4" s="9" t="s">
        <v>321</v>
      </c>
      <c r="F4" s="12" t="s">
        <v>384</v>
      </c>
      <c r="G4" s="12" t="s">
        <v>385</v>
      </c>
      <c r="H4" s="9"/>
      <c r="I4" s="9" t="s">
        <v>336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386</v>
      </c>
      <c r="B12" s="14"/>
      <c r="C12" s="14"/>
      <c r="D12" s="15"/>
      <c r="E12" s="16"/>
      <c r="F12" s="13" t="s">
        <v>387</v>
      </c>
      <c r="G12" s="14"/>
      <c r="H12" s="15"/>
      <c r="I12" s="21"/>
    </row>
    <row r="13" ht="16.5" spans="1:9">
      <c r="A13" s="17" t="s">
        <v>388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2" t="s">
        <v>35</v>
      </c>
      <c r="C2" s="433"/>
      <c r="D2" s="433"/>
      <c r="E2" s="433"/>
      <c r="F2" s="433"/>
      <c r="G2" s="433"/>
      <c r="H2" s="433"/>
      <c r="I2" s="447"/>
    </row>
    <row r="3" ht="27.95" customHeight="1" spans="2:9">
      <c r="B3" s="434"/>
      <c r="C3" s="435"/>
      <c r="D3" s="436" t="s">
        <v>36</v>
      </c>
      <c r="E3" s="437"/>
      <c r="F3" s="438" t="s">
        <v>37</v>
      </c>
      <c r="G3" s="439"/>
      <c r="H3" s="436" t="s">
        <v>38</v>
      </c>
      <c r="I3" s="448"/>
    </row>
    <row r="4" ht="27.95" customHeight="1" spans="2:9">
      <c r="B4" s="434" t="s">
        <v>39</v>
      </c>
      <c r="C4" s="435" t="s">
        <v>40</v>
      </c>
      <c r="D4" s="435" t="s">
        <v>41</v>
      </c>
      <c r="E4" s="435" t="s">
        <v>42</v>
      </c>
      <c r="F4" s="440" t="s">
        <v>41</v>
      </c>
      <c r="G4" s="440" t="s">
        <v>42</v>
      </c>
      <c r="H4" s="435" t="s">
        <v>41</v>
      </c>
      <c r="I4" s="449" t="s">
        <v>42</v>
      </c>
    </row>
    <row r="5" ht="27.95" customHeight="1" spans="2:9">
      <c r="B5" s="441" t="s">
        <v>43</v>
      </c>
      <c r="C5" s="10">
        <v>13</v>
      </c>
      <c r="D5" s="10">
        <v>0</v>
      </c>
      <c r="E5" s="10">
        <v>1</v>
      </c>
      <c r="F5" s="442">
        <v>0</v>
      </c>
      <c r="G5" s="442">
        <v>1</v>
      </c>
      <c r="H5" s="10">
        <v>1</v>
      </c>
      <c r="I5" s="450">
        <v>2</v>
      </c>
    </row>
    <row r="6" ht="27.95" customHeight="1" spans="2:9">
      <c r="B6" s="441" t="s">
        <v>44</v>
      </c>
      <c r="C6" s="10">
        <v>20</v>
      </c>
      <c r="D6" s="10">
        <v>0</v>
      </c>
      <c r="E6" s="10">
        <v>1</v>
      </c>
      <c r="F6" s="442">
        <v>1</v>
      </c>
      <c r="G6" s="442">
        <v>2</v>
      </c>
      <c r="H6" s="10">
        <v>2</v>
      </c>
      <c r="I6" s="450">
        <v>3</v>
      </c>
    </row>
    <row r="7" ht="27.95" customHeight="1" spans="2:9">
      <c r="B7" s="441" t="s">
        <v>45</v>
      </c>
      <c r="C7" s="10">
        <v>32</v>
      </c>
      <c r="D7" s="10">
        <v>0</v>
      </c>
      <c r="E7" s="10">
        <v>1</v>
      </c>
      <c r="F7" s="442">
        <v>2</v>
      </c>
      <c r="G7" s="442">
        <v>3</v>
      </c>
      <c r="H7" s="10">
        <v>3</v>
      </c>
      <c r="I7" s="450">
        <v>4</v>
      </c>
    </row>
    <row r="8" ht="27.95" customHeight="1" spans="2:9">
      <c r="B8" s="441" t="s">
        <v>46</v>
      </c>
      <c r="C8" s="10">
        <v>50</v>
      </c>
      <c r="D8" s="10">
        <v>1</v>
      </c>
      <c r="E8" s="10">
        <v>2</v>
      </c>
      <c r="F8" s="442">
        <v>3</v>
      </c>
      <c r="G8" s="442">
        <v>4</v>
      </c>
      <c r="H8" s="10">
        <v>5</v>
      </c>
      <c r="I8" s="450">
        <v>6</v>
      </c>
    </row>
    <row r="9" ht="27.95" customHeight="1" spans="2:9">
      <c r="B9" s="441" t="s">
        <v>47</v>
      </c>
      <c r="C9" s="10">
        <v>80</v>
      </c>
      <c r="D9" s="10">
        <v>2</v>
      </c>
      <c r="E9" s="10">
        <v>3</v>
      </c>
      <c r="F9" s="442">
        <v>5</v>
      </c>
      <c r="G9" s="442">
        <v>6</v>
      </c>
      <c r="H9" s="10">
        <v>7</v>
      </c>
      <c r="I9" s="450">
        <v>8</v>
      </c>
    </row>
    <row r="10" ht="27.95" customHeight="1" spans="2:9">
      <c r="B10" s="441" t="s">
        <v>48</v>
      </c>
      <c r="C10" s="10">
        <v>125</v>
      </c>
      <c r="D10" s="10">
        <v>3</v>
      </c>
      <c r="E10" s="10">
        <v>4</v>
      </c>
      <c r="F10" s="442">
        <v>7</v>
      </c>
      <c r="G10" s="442">
        <v>8</v>
      </c>
      <c r="H10" s="10">
        <v>10</v>
      </c>
      <c r="I10" s="450">
        <v>11</v>
      </c>
    </row>
    <row r="11" ht="27.95" customHeight="1" spans="2:9">
      <c r="B11" s="441" t="s">
        <v>49</v>
      </c>
      <c r="C11" s="10">
        <v>200</v>
      </c>
      <c r="D11" s="10">
        <v>5</v>
      </c>
      <c r="E11" s="10">
        <v>6</v>
      </c>
      <c r="F11" s="442">
        <v>10</v>
      </c>
      <c r="G11" s="442">
        <v>11</v>
      </c>
      <c r="H11" s="10">
        <v>14</v>
      </c>
      <c r="I11" s="450">
        <v>15</v>
      </c>
    </row>
    <row r="12" ht="27.95" customHeight="1" spans="2:9">
      <c r="B12" s="443" t="s">
        <v>50</v>
      </c>
      <c r="C12" s="444">
        <v>315</v>
      </c>
      <c r="D12" s="444">
        <v>7</v>
      </c>
      <c r="E12" s="444">
        <v>8</v>
      </c>
      <c r="F12" s="445">
        <v>14</v>
      </c>
      <c r="G12" s="445">
        <v>15</v>
      </c>
      <c r="H12" s="444">
        <v>21</v>
      </c>
      <c r="I12" s="451">
        <v>22</v>
      </c>
    </row>
    <row r="14" spans="2:4">
      <c r="B14" s="446" t="s">
        <v>51</v>
      </c>
      <c r="C14" s="446"/>
      <c r="D14" s="4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46" customWidth="1"/>
    <col min="2" max="9" width="10.375" style="246"/>
    <col min="10" max="10" width="8.875" style="246" customWidth="1"/>
    <col min="11" max="11" width="12" style="246" customWidth="1"/>
    <col min="12" max="16384" width="10.375" style="246"/>
  </cols>
  <sheetData>
    <row r="1" ht="21" spans="1:11">
      <c r="A1" s="366" t="s">
        <v>52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ht="15" spans="1:11">
      <c r="A2" s="247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250" t="s">
        <v>57</v>
      </c>
      <c r="I2" s="321" t="s">
        <v>56</v>
      </c>
      <c r="J2" s="321"/>
      <c r="K2" s="322"/>
    </row>
    <row r="3" ht="14.25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ht="14.25" spans="1:11">
      <c r="A4" s="257" t="s">
        <v>61</v>
      </c>
      <c r="B4" s="148" t="s">
        <v>62</v>
      </c>
      <c r="C4" s="149"/>
      <c r="D4" s="257" t="s">
        <v>63</v>
      </c>
      <c r="E4" s="258"/>
      <c r="F4" s="259">
        <v>45838</v>
      </c>
      <c r="G4" s="260"/>
      <c r="H4" s="257" t="s">
        <v>64</v>
      </c>
      <c r="I4" s="258"/>
      <c r="J4" s="148" t="s">
        <v>65</v>
      </c>
      <c r="K4" s="149" t="s">
        <v>66</v>
      </c>
    </row>
    <row r="5" ht="14.25" spans="1:11">
      <c r="A5" s="261" t="s">
        <v>67</v>
      </c>
      <c r="B5" s="148" t="s">
        <v>68</v>
      </c>
      <c r="C5" s="149"/>
      <c r="D5" s="257" t="s">
        <v>69</v>
      </c>
      <c r="E5" s="258"/>
      <c r="F5" s="259">
        <v>45818</v>
      </c>
      <c r="G5" s="260"/>
      <c r="H5" s="257" t="s">
        <v>70</v>
      </c>
      <c r="I5" s="258"/>
      <c r="J5" s="148" t="s">
        <v>65</v>
      </c>
      <c r="K5" s="149" t="s">
        <v>66</v>
      </c>
    </row>
    <row r="6" ht="14.25" spans="1:11">
      <c r="A6" s="257" t="s">
        <v>71</v>
      </c>
      <c r="B6" s="262" t="s">
        <v>72</v>
      </c>
      <c r="C6" s="263">
        <v>6</v>
      </c>
      <c r="D6" s="261" t="s">
        <v>73</v>
      </c>
      <c r="E6" s="264"/>
      <c r="F6" s="259">
        <v>45828</v>
      </c>
      <c r="G6" s="260"/>
      <c r="H6" s="257" t="s">
        <v>74</v>
      </c>
      <c r="I6" s="258"/>
      <c r="J6" s="148" t="s">
        <v>65</v>
      </c>
      <c r="K6" s="149" t="s">
        <v>66</v>
      </c>
    </row>
    <row r="7" ht="14.25" spans="1:11">
      <c r="A7" s="257" t="s">
        <v>75</v>
      </c>
      <c r="B7" s="265">
        <v>467</v>
      </c>
      <c r="C7" s="266"/>
      <c r="D7" s="261" t="s">
        <v>76</v>
      </c>
      <c r="E7" s="267"/>
      <c r="F7" s="259">
        <v>45830</v>
      </c>
      <c r="G7" s="260"/>
      <c r="H7" s="257" t="s">
        <v>77</v>
      </c>
      <c r="I7" s="258"/>
      <c r="J7" s="148" t="s">
        <v>65</v>
      </c>
      <c r="K7" s="149" t="s">
        <v>66</v>
      </c>
    </row>
    <row r="8" ht="15" spans="1:11">
      <c r="A8" s="268" t="s">
        <v>78</v>
      </c>
      <c r="B8" s="269" t="s">
        <v>79</v>
      </c>
      <c r="C8" s="270"/>
      <c r="D8" s="271" t="s">
        <v>80</v>
      </c>
      <c r="E8" s="272"/>
      <c r="F8" s="273">
        <v>45833</v>
      </c>
      <c r="G8" s="274"/>
      <c r="H8" s="271" t="s">
        <v>81</v>
      </c>
      <c r="I8" s="272"/>
      <c r="J8" s="291" t="s">
        <v>65</v>
      </c>
      <c r="K8" s="323" t="s">
        <v>66</v>
      </c>
    </row>
    <row r="9" ht="15" spans="1:11">
      <c r="A9" s="367" t="s">
        <v>82</v>
      </c>
      <c r="B9" s="368"/>
      <c r="C9" s="368"/>
      <c r="D9" s="369"/>
      <c r="E9" s="369"/>
      <c r="F9" s="369"/>
      <c r="G9" s="369"/>
      <c r="H9" s="369"/>
      <c r="I9" s="369"/>
      <c r="J9" s="369"/>
      <c r="K9" s="414"/>
    </row>
    <row r="10" ht="15" spans="1:11">
      <c r="A10" s="370" t="s">
        <v>83</v>
      </c>
      <c r="B10" s="371"/>
      <c r="C10" s="371"/>
      <c r="D10" s="371"/>
      <c r="E10" s="371"/>
      <c r="F10" s="371"/>
      <c r="G10" s="371"/>
      <c r="H10" s="371"/>
      <c r="I10" s="371"/>
      <c r="J10" s="371"/>
      <c r="K10" s="415"/>
    </row>
    <row r="11" ht="14.25" spans="1:11">
      <c r="A11" s="372" t="s">
        <v>84</v>
      </c>
      <c r="B11" s="373" t="s">
        <v>85</v>
      </c>
      <c r="C11" s="374" t="s">
        <v>86</v>
      </c>
      <c r="D11" s="375"/>
      <c r="E11" s="376" t="s">
        <v>87</v>
      </c>
      <c r="F11" s="373" t="s">
        <v>85</v>
      </c>
      <c r="G11" s="374" t="s">
        <v>86</v>
      </c>
      <c r="H11" s="374" t="s">
        <v>88</v>
      </c>
      <c r="I11" s="376" t="s">
        <v>89</v>
      </c>
      <c r="J11" s="373" t="s">
        <v>85</v>
      </c>
      <c r="K11" s="416" t="s">
        <v>86</v>
      </c>
    </row>
    <row r="12" ht="14.25" spans="1:11">
      <c r="A12" s="261" t="s">
        <v>90</v>
      </c>
      <c r="B12" s="281" t="s">
        <v>85</v>
      </c>
      <c r="C12" s="148" t="s">
        <v>86</v>
      </c>
      <c r="D12" s="267"/>
      <c r="E12" s="264" t="s">
        <v>91</v>
      </c>
      <c r="F12" s="281" t="s">
        <v>85</v>
      </c>
      <c r="G12" s="148" t="s">
        <v>86</v>
      </c>
      <c r="H12" s="148" t="s">
        <v>88</v>
      </c>
      <c r="I12" s="264" t="s">
        <v>92</v>
      </c>
      <c r="J12" s="281" t="s">
        <v>85</v>
      </c>
      <c r="K12" s="149" t="s">
        <v>86</v>
      </c>
    </row>
    <row r="13" ht="14.25" spans="1:11">
      <c r="A13" s="261" t="s">
        <v>93</v>
      </c>
      <c r="B13" s="281" t="s">
        <v>85</v>
      </c>
      <c r="C13" s="148" t="s">
        <v>86</v>
      </c>
      <c r="D13" s="267"/>
      <c r="E13" s="264" t="s">
        <v>94</v>
      </c>
      <c r="F13" s="148" t="s">
        <v>95</v>
      </c>
      <c r="G13" s="148" t="s">
        <v>96</v>
      </c>
      <c r="H13" s="148" t="s">
        <v>88</v>
      </c>
      <c r="I13" s="264" t="s">
        <v>97</v>
      </c>
      <c r="J13" s="281" t="s">
        <v>85</v>
      </c>
      <c r="K13" s="149" t="s">
        <v>86</v>
      </c>
    </row>
    <row r="14" ht="15" spans="1:11">
      <c r="A14" s="271" t="s">
        <v>98</v>
      </c>
      <c r="B14" s="272"/>
      <c r="C14" s="272"/>
      <c r="D14" s="272"/>
      <c r="E14" s="272"/>
      <c r="F14" s="272"/>
      <c r="G14" s="272"/>
      <c r="H14" s="272"/>
      <c r="I14" s="272"/>
      <c r="J14" s="272"/>
      <c r="K14" s="325"/>
    </row>
    <row r="15" ht="15" spans="1:11">
      <c r="A15" s="370" t="s">
        <v>99</v>
      </c>
      <c r="B15" s="371"/>
      <c r="C15" s="371"/>
      <c r="D15" s="371"/>
      <c r="E15" s="371"/>
      <c r="F15" s="371"/>
      <c r="G15" s="371"/>
      <c r="H15" s="371"/>
      <c r="I15" s="371"/>
      <c r="J15" s="371"/>
      <c r="K15" s="415"/>
    </row>
    <row r="16" ht="14.25" spans="1:11">
      <c r="A16" s="377" t="s">
        <v>100</v>
      </c>
      <c r="B16" s="374" t="s">
        <v>95</v>
      </c>
      <c r="C16" s="374" t="s">
        <v>96</v>
      </c>
      <c r="D16" s="378"/>
      <c r="E16" s="379" t="s">
        <v>101</v>
      </c>
      <c r="F16" s="374" t="s">
        <v>95</v>
      </c>
      <c r="G16" s="374" t="s">
        <v>96</v>
      </c>
      <c r="H16" s="380"/>
      <c r="I16" s="379" t="s">
        <v>102</v>
      </c>
      <c r="J16" s="374" t="s">
        <v>95</v>
      </c>
      <c r="K16" s="416" t="s">
        <v>96</v>
      </c>
    </row>
    <row r="17" customHeight="1" spans="1:22">
      <c r="A17" s="298" t="s">
        <v>103</v>
      </c>
      <c r="B17" s="148" t="s">
        <v>95</v>
      </c>
      <c r="C17" s="148" t="s">
        <v>96</v>
      </c>
      <c r="D17" s="381"/>
      <c r="E17" s="299" t="s">
        <v>104</v>
      </c>
      <c r="F17" s="148" t="s">
        <v>95</v>
      </c>
      <c r="G17" s="148" t="s">
        <v>96</v>
      </c>
      <c r="H17" s="382"/>
      <c r="I17" s="299" t="s">
        <v>105</v>
      </c>
      <c r="J17" s="148" t="s">
        <v>95</v>
      </c>
      <c r="K17" s="149" t="s">
        <v>96</v>
      </c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</row>
    <row r="18" ht="18" customHeight="1" spans="1:11">
      <c r="A18" s="383" t="s">
        <v>106</v>
      </c>
      <c r="B18" s="384"/>
      <c r="C18" s="384"/>
      <c r="D18" s="384"/>
      <c r="E18" s="384"/>
      <c r="F18" s="384"/>
      <c r="G18" s="384"/>
      <c r="H18" s="384"/>
      <c r="I18" s="384"/>
      <c r="J18" s="384"/>
      <c r="K18" s="418"/>
    </row>
    <row r="19" s="365" customFormat="1" ht="18" customHeight="1" spans="1:11">
      <c r="A19" s="370" t="s">
        <v>107</v>
      </c>
      <c r="B19" s="371"/>
      <c r="C19" s="371"/>
      <c r="D19" s="371"/>
      <c r="E19" s="371"/>
      <c r="F19" s="371"/>
      <c r="G19" s="371"/>
      <c r="H19" s="371"/>
      <c r="I19" s="371"/>
      <c r="J19" s="371"/>
      <c r="K19" s="415"/>
    </row>
    <row r="20" customHeight="1" spans="1:11">
      <c r="A20" s="385" t="s">
        <v>108</v>
      </c>
      <c r="B20" s="386"/>
      <c r="C20" s="386"/>
      <c r="D20" s="386"/>
      <c r="E20" s="386"/>
      <c r="F20" s="386"/>
      <c r="G20" s="386"/>
      <c r="H20" s="386"/>
      <c r="I20" s="386"/>
      <c r="J20" s="386"/>
      <c r="K20" s="419"/>
    </row>
    <row r="21" ht="21.75" customHeight="1" spans="1:11">
      <c r="A21" s="387" t="s">
        <v>109</v>
      </c>
      <c r="B21" s="111"/>
      <c r="C21" s="388">
        <v>120</v>
      </c>
      <c r="D21" s="388">
        <v>130</v>
      </c>
      <c r="E21" s="388">
        <v>140</v>
      </c>
      <c r="F21" s="388">
        <v>150</v>
      </c>
      <c r="G21" s="388">
        <v>160</v>
      </c>
      <c r="H21" s="389">
        <v>165</v>
      </c>
      <c r="I21" s="111"/>
      <c r="J21" s="420"/>
      <c r="K21" s="330" t="s">
        <v>110</v>
      </c>
    </row>
    <row r="22" ht="23" customHeight="1" spans="1:11">
      <c r="A22" s="390" t="s">
        <v>111</v>
      </c>
      <c r="B22" s="391"/>
      <c r="C22" s="391" t="s">
        <v>95</v>
      </c>
      <c r="D22" s="391" t="s">
        <v>95</v>
      </c>
      <c r="E22" s="391" t="s">
        <v>95</v>
      </c>
      <c r="F22" s="391" t="s">
        <v>95</v>
      </c>
      <c r="G22" s="391" t="s">
        <v>95</v>
      </c>
      <c r="H22" s="391" t="s">
        <v>95</v>
      </c>
      <c r="I22" s="391"/>
      <c r="J22" s="391"/>
      <c r="K22" s="421"/>
    </row>
    <row r="23" ht="23" customHeight="1" spans="1:11">
      <c r="A23" s="390"/>
      <c r="B23" s="391"/>
      <c r="C23" s="391"/>
      <c r="D23" s="391"/>
      <c r="E23" s="391"/>
      <c r="F23" s="391"/>
      <c r="G23" s="391"/>
      <c r="H23" s="391"/>
      <c r="I23" s="391"/>
      <c r="J23" s="391"/>
      <c r="K23" s="421"/>
    </row>
    <row r="24" ht="23" customHeight="1" spans="1:11">
      <c r="A24" s="392"/>
      <c r="B24" s="393"/>
      <c r="C24" s="393"/>
      <c r="D24" s="393"/>
      <c r="E24" s="393"/>
      <c r="F24" s="393"/>
      <c r="G24" s="393"/>
      <c r="H24" s="393"/>
      <c r="I24" s="393"/>
      <c r="J24" s="393"/>
      <c r="K24" s="422"/>
    </row>
    <row r="25" ht="23" customHeight="1" spans="1:11">
      <c r="A25" s="392"/>
      <c r="B25" s="393"/>
      <c r="C25" s="393"/>
      <c r="D25" s="393"/>
      <c r="E25" s="393"/>
      <c r="F25" s="393"/>
      <c r="G25" s="393"/>
      <c r="H25" s="393"/>
      <c r="I25" s="393"/>
      <c r="J25" s="393"/>
      <c r="K25" s="422"/>
    </row>
    <row r="26" ht="18" customHeight="1" spans="1:11">
      <c r="A26" s="394" t="s">
        <v>112</v>
      </c>
      <c r="B26" s="395"/>
      <c r="C26" s="395"/>
      <c r="D26" s="395"/>
      <c r="E26" s="395"/>
      <c r="F26" s="395"/>
      <c r="G26" s="395"/>
      <c r="H26" s="395"/>
      <c r="I26" s="395"/>
      <c r="J26" s="395"/>
      <c r="K26" s="423"/>
    </row>
    <row r="27" ht="18.75" customHeight="1" spans="1:11">
      <c r="A27" s="396"/>
      <c r="B27" s="397"/>
      <c r="C27" s="397"/>
      <c r="D27" s="397"/>
      <c r="E27" s="397"/>
      <c r="F27" s="397"/>
      <c r="G27" s="397"/>
      <c r="H27" s="397"/>
      <c r="I27" s="397"/>
      <c r="J27" s="397"/>
      <c r="K27" s="424"/>
    </row>
    <row r="28" ht="18.75" customHeight="1" spans="1:11">
      <c r="A28" s="398"/>
      <c r="B28" s="399"/>
      <c r="C28" s="399"/>
      <c r="D28" s="399"/>
      <c r="E28" s="399"/>
      <c r="F28" s="399"/>
      <c r="G28" s="399"/>
      <c r="H28" s="399"/>
      <c r="I28" s="399"/>
      <c r="J28" s="399"/>
      <c r="K28" s="425"/>
    </row>
    <row r="29" ht="18" customHeight="1" spans="1:11">
      <c r="A29" s="394" t="s">
        <v>113</v>
      </c>
      <c r="B29" s="395"/>
      <c r="C29" s="395"/>
      <c r="D29" s="395"/>
      <c r="E29" s="395"/>
      <c r="F29" s="395"/>
      <c r="G29" s="395"/>
      <c r="H29" s="395"/>
      <c r="I29" s="395"/>
      <c r="J29" s="395"/>
      <c r="K29" s="423"/>
    </row>
    <row r="30" ht="14.25" spans="1:11">
      <c r="A30" s="400" t="s">
        <v>114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26"/>
    </row>
    <row r="31" ht="15" spans="1:11">
      <c r="A31" s="156" t="s">
        <v>115</v>
      </c>
      <c r="B31" s="157"/>
      <c r="C31" s="148" t="s">
        <v>65</v>
      </c>
      <c r="D31" s="148" t="s">
        <v>66</v>
      </c>
      <c r="E31" s="402" t="s">
        <v>116</v>
      </c>
      <c r="F31" s="403"/>
      <c r="G31" s="403"/>
      <c r="H31" s="403"/>
      <c r="I31" s="403"/>
      <c r="J31" s="403"/>
      <c r="K31" s="427"/>
    </row>
    <row r="32" ht="15" spans="1:11">
      <c r="A32" s="404" t="s">
        <v>117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</row>
    <row r="33" ht="21" customHeight="1" spans="1:11">
      <c r="A33" s="304" t="s">
        <v>118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5"/>
    </row>
    <row r="34" ht="21" customHeight="1" spans="1:11">
      <c r="A34" s="306" t="s">
        <v>119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36"/>
    </row>
    <row r="35" ht="21" customHeight="1" spans="1:11">
      <c r="A35" s="306" t="s">
        <v>120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36"/>
    </row>
    <row r="36" ht="21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6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6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6"/>
    </row>
    <row r="40" ht="15" spans="1:11">
      <c r="A40" s="301" t="s">
        <v>121</v>
      </c>
      <c r="B40" s="302"/>
      <c r="C40" s="302"/>
      <c r="D40" s="302"/>
      <c r="E40" s="302"/>
      <c r="F40" s="302"/>
      <c r="G40" s="302"/>
      <c r="H40" s="302"/>
      <c r="I40" s="302"/>
      <c r="J40" s="302"/>
      <c r="K40" s="334"/>
    </row>
    <row r="41" ht="15" spans="1:11">
      <c r="A41" s="370" t="s">
        <v>122</v>
      </c>
      <c r="B41" s="371"/>
      <c r="C41" s="371"/>
      <c r="D41" s="371"/>
      <c r="E41" s="371"/>
      <c r="F41" s="371"/>
      <c r="G41" s="371"/>
      <c r="H41" s="371"/>
      <c r="I41" s="371"/>
      <c r="J41" s="371"/>
      <c r="K41" s="415"/>
    </row>
    <row r="42" ht="14.25" spans="1:11">
      <c r="A42" s="377" t="s">
        <v>123</v>
      </c>
      <c r="B42" s="374" t="s">
        <v>95</v>
      </c>
      <c r="C42" s="374" t="s">
        <v>96</v>
      </c>
      <c r="D42" s="374" t="s">
        <v>88</v>
      </c>
      <c r="E42" s="379" t="s">
        <v>124</v>
      </c>
      <c r="F42" s="374" t="s">
        <v>95</v>
      </c>
      <c r="G42" s="374" t="s">
        <v>96</v>
      </c>
      <c r="H42" s="374" t="s">
        <v>88</v>
      </c>
      <c r="I42" s="379" t="s">
        <v>125</v>
      </c>
      <c r="J42" s="374" t="s">
        <v>95</v>
      </c>
      <c r="K42" s="416" t="s">
        <v>96</v>
      </c>
    </row>
    <row r="43" ht="14.25" spans="1:11">
      <c r="A43" s="298" t="s">
        <v>87</v>
      </c>
      <c r="B43" s="148" t="s">
        <v>95</v>
      </c>
      <c r="C43" s="148" t="s">
        <v>96</v>
      </c>
      <c r="D43" s="148" t="s">
        <v>88</v>
      </c>
      <c r="E43" s="299" t="s">
        <v>94</v>
      </c>
      <c r="F43" s="148" t="s">
        <v>95</v>
      </c>
      <c r="G43" s="148" t="s">
        <v>96</v>
      </c>
      <c r="H43" s="148" t="s">
        <v>88</v>
      </c>
      <c r="I43" s="299" t="s">
        <v>105</v>
      </c>
      <c r="J43" s="148" t="s">
        <v>95</v>
      </c>
      <c r="K43" s="149" t="s">
        <v>96</v>
      </c>
    </row>
    <row r="44" ht="15" spans="1:11">
      <c r="A44" s="271" t="s">
        <v>98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25"/>
    </row>
    <row r="45" ht="15" spans="1:11">
      <c r="A45" s="404" t="s">
        <v>126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</row>
    <row r="46" ht="15" spans="1:1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35"/>
    </row>
    <row r="47" ht="15" spans="1:11">
      <c r="A47" s="405" t="s">
        <v>127</v>
      </c>
      <c r="B47" s="406" t="s">
        <v>128</v>
      </c>
      <c r="C47" s="406"/>
      <c r="D47" s="407" t="s">
        <v>129</v>
      </c>
      <c r="E47" s="408" t="s">
        <v>130</v>
      </c>
      <c r="F47" s="409" t="s">
        <v>131</v>
      </c>
      <c r="G47" s="410">
        <v>45824</v>
      </c>
      <c r="H47" s="411" t="s">
        <v>132</v>
      </c>
      <c r="I47" s="428"/>
      <c r="J47" s="429" t="s">
        <v>133</v>
      </c>
      <c r="K47" s="430"/>
    </row>
    <row r="48" ht="15" spans="1:11">
      <c r="A48" s="404" t="s">
        <v>134</v>
      </c>
      <c r="B48" s="404"/>
      <c r="C48" s="404"/>
      <c r="D48" s="404"/>
      <c r="E48" s="404"/>
      <c r="F48" s="404"/>
      <c r="G48" s="404"/>
      <c r="H48" s="404"/>
      <c r="I48" s="404"/>
      <c r="J48" s="404"/>
      <c r="K48" s="404"/>
    </row>
    <row r="49" ht="15" spans="1:11">
      <c r="A49" s="412" t="s">
        <v>135</v>
      </c>
      <c r="B49" s="413"/>
      <c r="C49" s="413"/>
      <c r="D49" s="413"/>
      <c r="E49" s="413"/>
      <c r="F49" s="413"/>
      <c r="G49" s="413"/>
      <c r="H49" s="413"/>
      <c r="I49" s="413"/>
      <c r="J49" s="413"/>
      <c r="K49" s="431"/>
    </row>
    <row r="50" ht="15" spans="1:11">
      <c r="A50" s="405" t="s">
        <v>127</v>
      </c>
      <c r="B50" s="406" t="s">
        <v>128</v>
      </c>
      <c r="C50" s="406"/>
      <c r="D50" s="407" t="s">
        <v>129</v>
      </c>
      <c r="E50" s="408" t="s">
        <v>130</v>
      </c>
      <c r="F50" s="409" t="s">
        <v>131</v>
      </c>
      <c r="G50" s="410">
        <v>45824</v>
      </c>
      <c r="H50" s="411" t="s">
        <v>132</v>
      </c>
      <c r="I50" s="428"/>
      <c r="J50" s="429" t="s">
        <v>133</v>
      </c>
      <c r="K50" s="4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7"/>
  <sheetViews>
    <sheetView tabSelected="1" topLeftCell="A2" workbookViewId="0">
      <selection activeCell="N18" sqref="N18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16" width="9.75" style="342" customWidth="1"/>
    <col min="17" max="254" width="9" style="93"/>
    <col min="255" max="16384" width="9" style="96"/>
  </cols>
  <sheetData>
    <row r="1" s="93" customFormat="1" ht="29" customHeight="1" spans="1:257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343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3" customFormat="1" ht="20" customHeight="1" spans="1:257">
      <c r="A2" s="100" t="s">
        <v>61</v>
      </c>
      <c r="B2" s="101" t="str">
        <f>首期!B4</f>
        <v>QAEEAN94315</v>
      </c>
      <c r="C2" s="102"/>
      <c r="D2" s="103"/>
      <c r="E2" s="104" t="s">
        <v>67</v>
      </c>
      <c r="F2" s="105" t="str">
        <f>首期!B5</f>
        <v>儿童外套</v>
      </c>
      <c r="G2" s="105"/>
      <c r="H2" s="105"/>
      <c r="I2" s="344"/>
      <c r="J2" s="345" t="s">
        <v>57</v>
      </c>
      <c r="K2" s="346" t="s">
        <v>56</v>
      </c>
      <c r="L2" s="346"/>
      <c r="M2" s="346"/>
      <c r="N2" s="346"/>
      <c r="O2" s="347"/>
      <c r="P2" s="348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3" customFormat="1" spans="1:257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30"/>
      <c r="J3" s="133"/>
      <c r="K3" s="133"/>
      <c r="L3" s="133"/>
      <c r="M3" s="133"/>
      <c r="N3" s="133"/>
      <c r="O3" s="349"/>
      <c r="P3" s="350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3" customFormat="1" ht="16.5" spans="1:257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09" t="s">
        <v>144</v>
      </c>
      <c r="H4" s="110" t="s">
        <v>145</v>
      </c>
      <c r="I4" s="130"/>
      <c r="J4" s="351"/>
      <c r="K4" s="352" t="s">
        <v>111</v>
      </c>
      <c r="L4" s="352" t="s">
        <v>146</v>
      </c>
      <c r="M4" s="352" t="s">
        <v>147</v>
      </c>
      <c r="N4" s="352" t="s">
        <v>141</v>
      </c>
      <c r="O4" s="353"/>
      <c r="P4" s="354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3" customFormat="1" ht="16.5" spans="1:257">
      <c r="A5" s="106"/>
      <c r="B5" s="111"/>
      <c r="C5" s="111"/>
      <c r="D5" s="112"/>
      <c r="E5" s="112"/>
      <c r="F5" s="112"/>
      <c r="G5" s="112"/>
      <c r="H5" s="110"/>
      <c r="I5" s="355"/>
      <c r="J5" s="356"/>
      <c r="K5" s="357"/>
      <c r="L5" s="357">
        <v>140</v>
      </c>
      <c r="M5" s="357">
        <v>140</v>
      </c>
      <c r="N5" s="358"/>
      <c r="O5" s="357"/>
      <c r="P5" s="359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3" customFormat="1" ht="20" customHeight="1" spans="1:257">
      <c r="A6" s="113" t="s">
        <v>148</v>
      </c>
      <c r="B6" s="109">
        <f t="shared" ref="B6:B10" si="0">C6-4</f>
        <v>41</v>
      </c>
      <c r="C6" s="109">
        <v>45</v>
      </c>
      <c r="D6" s="109">
        <f t="shared" ref="D6:D10" si="1">C6+4</f>
        <v>49</v>
      </c>
      <c r="E6" s="109">
        <f>D6+4</f>
        <v>53</v>
      </c>
      <c r="F6" s="109">
        <f>E6+4</f>
        <v>57</v>
      </c>
      <c r="G6" s="109">
        <f>F6+2</f>
        <v>59</v>
      </c>
      <c r="H6" s="114" t="s">
        <v>149</v>
      </c>
      <c r="I6" s="355"/>
      <c r="J6" s="356"/>
      <c r="K6" s="356"/>
      <c r="L6" s="356" t="s">
        <v>150</v>
      </c>
      <c r="M6" s="356" t="s">
        <v>151</v>
      </c>
      <c r="N6" s="356" t="s">
        <v>151</v>
      </c>
      <c r="O6" s="356"/>
      <c r="P6" s="360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3" customFormat="1" ht="20" customHeight="1" spans="1:257">
      <c r="A7" s="113" t="s">
        <v>152</v>
      </c>
      <c r="B7" s="109">
        <f t="shared" si="0"/>
        <v>42</v>
      </c>
      <c r="C7" s="109">
        <v>46</v>
      </c>
      <c r="D7" s="109">
        <f t="shared" si="1"/>
        <v>50</v>
      </c>
      <c r="E7" s="109">
        <f>D7+4</f>
        <v>54</v>
      </c>
      <c r="F7" s="109">
        <f>E7+4</f>
        <v>58</v>
      </c>
      <c r="G7" s="109">
        <f>F7+2</f>
        <v>60</v>
      </c>
      <c r="H7" s="114" t="s">
        <v>149</v>
      </c>
      <c r="I7" s="355"/>
      <c r="J7" s="356"/>
      <c r="K7" s="356"/>
      <c r="L7" s="356" t="s">
        <v>150</v>
      </c>
      <c r="M7" s="356" t="s">
        <v>150</v>
      </c>
      <c r="N7" s="356"/>
      <c r="O7" s="356"/>
      <c r="P7" s="360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3" customFormat="1" ht="20" customHeight="1" spans="1:257">
      <c r="A8" s="113" t="s">
        <v>153</v>
      </c>
      <c r="B8" s="109">
        <f t="shared" si="0"/>
        <v>86</v>
      </c>
      <c r="C8" s="109">
        <v>90</v>
      </c>
      <c r="D8" s="109">
        <f t="shared" si="1"/>
        <v>94</v>
      </c>
      <c r="E8" s="109">
        <f t="shared" ref="E8:E10" si="2">D8+6</f>
        <v>100</v>
      </c>
      <c r="F8" s="109">
        <f t="shared" ref="F8:F10" si="3">E8+6</f>
        <v>106</v>
      </c>
      <c r="G8" s="109">
        <f t="shared" ref="G8:G10" si="4">F8+4</f>
        <v>110</v>
      </c>
      <c r="H8" s="114" t="s">
        <v>149</v>
      </c>
      <c r="I8" s="355"/>
      <c r="J8" s="356"/>
      <c r="K8" s="356"/>
      <c r="L8" s="356" t="s">
        <v>151</v>
      </c>
      <c r="M8" s="356" t="s">
        <v>154</v>
      </c>
      <c r="N8" s="356" t="s">
        <v>154</v>
      </c>
      <c r="O8" s="356"/>
      <c r="P8" s="360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3" customFormat="1" ht="20" customHeight="1" spans="1:257">
      <c r="A9" s="113" t="s">
        <v>155</v>
      </c>
      <c r="B9" s="109">
        <f t="shared" si="0"/>
        <v>72</v>
      </c>
      <c r="C9" s="109">
        <v>76</v>
      </c>
      <c r="D9" s="109">
        <f t="shared" si="1"/>
        <v>80</v>
      </c>
      <c r="E9" s="109">
        <f t="shared" si="2"/>
        <v>86</v>
      </c>
      <c r="F9" s="109">
        <f t="shared" si="3"/>
        <v>92</v>
      </c>
      <c r="G9" s="109">
        <f t="shared" si="4"/>
        <v>96</v>
      </c>
      <c r="H9" s="114" t="s">
        <v>156</v>
      </c>
      <c r="I9" s="355"/>
      <c r="J9" s="356"/>
      <c r="K9" s="356"/>
      <c r="L9" s="356" t="s">
        <v>150</v>
      </c>
      <c r="M9" s="356" t="s">
        <v>154</v>
      </c>
      <c r="N9" s="356" t="s">
        <v>150</v>
      </c>
      <c r="O9" s="356"/>
      <c r="P9" s="360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3" customFormat="1" ht="20" customHeight="1" spans="1:257">
      <c r="A10" s="113" t="s">
        <v>157</v>
      </c>
      <c r="B10" s="109">
        <f t="shared" si="0"/>
        <v>82</v>
      </c>
      <c r="C10" s="109">
        <v>86</v>
      </c>
      <c r="D10" s="109">
        <f t="shared" si="1"/>
        <v>90</v>
      </c>
      <c r="E10" s="109">
        <f t="shared" si="2"/>
        <v>96</v>
      </c>
      <c r="F10" s="109">
        <f t="shared" si="3"/>
        <v>102</v>
      </c>
      <c r="G10" s="109">
        <f t="shared" si="4"/>
        <v>106</v>
      </c>
      <c r="H10" s="114" t="s">
        <v>156</v>
      </c>
      <c r="I10" s="355"/>
      <c r="J10" s="356"/>
      <c r="K10" s="356"/>
      <c r="L10" s="356" t="s">
        <v>150</v>
      </c>
      <c r="M10" s="356" t="s">
        <v>150</v>
      </c>
      <c r="N10" s="356"/>
      <c r="O10" s="356"/>
      <c r="P10" s="360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3" customFormat="1" ht="20" customHeight="1" spans="1:257">
      <c r="A11" s="113" t="s">
        <v>158</v>
      </c>
      <c r="B11" s="109">
        <f>C11-1.5</f>
        <v>46</v>
      </c>
      <c r="C11" s="109">
        <v>47.5</v>
      </c>
      <c r="D11" s="109">
        <v>49</v>
      </c>
      <c r="E11" s="109">
        <f>D11+1.5</f>
        <v>50.5</v>
      </c>
      <c r="F11" s="109">
        <f>E11+1.5</f>
        <v>52</v>
      </c>
      <c r="G11" s="109">
        <f>F11+1</f>
        <v>53</v>
      </c>
      <c r="H11" s="114" t="s">
        <v>159</v>
      </c>
      <c r="I11" s="355"/>
      <c r="J11" s="356"/>
      <c r="K11" s="356"/>
      <c r="L11" s="356" t="s">
        <v>150</v>
      </c>
      <c r="M11" s="356" t="s">
        <v>150</v>
      </c>
      <c r="N11" s="356" t="s">
        <v>160</v>
      </c>
      <c r="O11" s="356"/>
      <c r="P11" s="360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3" customFormat="1" ht="20" customHeight="1" spans="1:257">
      <c r="A12" s="115" t="s">
        <v>161</v>
      </c>
      <c r="B12" s="109">
        <f>C12-1.5</f>
        <v>45.5</v>
      </c>
      <c r="C12" s="109">
        <v>47</v>
      </c>
      <c r="D12" s="109">
        <f>C12+1.5</f>
        <v>48.5</v>
      </c>
      <c r="E12" s="109">
        <f>D12+1.8</f>
        <v>50.3</v>
      </c>
      <c r="F12" s="109">
        <f>E12+1.8</f>
        <v>52.1</v>
      </c>
      <c r="G12" s="109">
        <f>F12+1.2</f>
        <v>53.3</v>
      </c>
      <c r="H12" s="114" t="s">
        <v>156</v>
      </c>
      <c r="I12" s="355"/>
      <c r="J12" s="356"/>
      <c r="K12" s="356"/>
      <c r="L12" s="356" t="s">
        <v>162</v>
      </c>
      <c r="M12" s="356" t="s">
        <v>151</v>
      </c>
      <c r="N12" s="356" t="s">
        <v>151</v>
      </c>
      <c r="O12" s="356"/>
      <c r="P12" s="360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3" customFormat="1" ht="20" customHeight="1" spans="1:257">
      <c r="A13" s="115" t="s">
        <v>163</v>
      </c>
      <c r="B13" s="109">
        <f>C13-3.4</f>
        <v>37.1</v>
      </c>
      <c r="C13" s="109">
        <v>40.5</v>
      </c>
      <c r="D13" s="109">
        <f>C13+3.4</f>
        <v>43.9</v>
      </c>
      <c r="E13" s="109">
        <f>D13+3.4</f>
        <v>47.3</v>
      </c>
      <c r="F13" s="109">
        <f>E13+3.4</f>
        <v>50.7</v>
      </c>
      <c r="G13" s="109">
        <f>F13+1.7</f>
        <v>52.4</v>
      </c>
      <c r="H13" s="114">
        <v>0</v>
      </c>
      <c r="I13" s="355"/>
      <c r="J13" s="356"/>
      <c r="K13" s="356"/>
      <c r="L13" s="356" t="s">
        <v>164</v>
      </c>
      <c r="M13" s="356" t="s">
        <v>151</v>
      </c>
      <c r="N13" s="356" t="s">
        <v>150</v>
      </c>
      <c r="O13" s="356"/>
      <c r="P13" s="360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3" customFormat="1" ht="20" customHeight="1" spans="1:257">
      <c r="A14" s="113" t="s">
        <v>165</v>
      </c>
      <c r="B14" s="109">
        <f>C14-0.8</f>
        <v>17.2</v>
      </c>
      <c r="C14" s="109">
        <v>18</v>
      </c>
      <c r="D14" s="109">
        <f>C14+0.8</f>
        <v>18.8</v>
      </c>
      <c r="E14" s="109">
        <f>D14+1.2</f>
        <v>20</v>
      </c>
      <c r="F14" s="109">
        <f>E14+1.2</f>
        <v>21.2</v>
      </c>
      <c r="G14" s="109">
        <f>F14+0.8</f>
        <v>22</v>
      </c>
      <c r="H14" s="116"/>
      <c r="I14" s="355"/>
      <c r="J14" s="356"/>
      <c r="K14" s="356"/>
      <c r="L14" s="356" t="s">
        <v>150</v>
      </c>
      <c r="M14" s="356" t="s">
        <v>162</v>
      </c>
      <c r="N14" s="356" t="s">
        <v>162</v>
      </c>
      <c r="O14" s="356"/>
      <c r="P14" s="360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3" customFormat="1" ht="20" customHeight="1" spans="1:257">
      <c r="A15" s="113" t="s">
        <v>166</v>
      </c>
      <c r="B15" s="109">
        <f>C15-0.65</f>
        <v>14.85</v>
      </c>
      <c r="C15" s="109">
        <v>15.5</v>
      </c>
      <c r="D15" s="109">
        <f>C15+0.65</f>
        <v>16.15</v>
      </c>
      <c r="E15" s="109">
        <f>D15+0.9</f>
        <v>17.05</v>
      </c>
      <c r="F15" s="109">
        <f>E15+0.9</f>
        <v>17.95</v>
      </c>
      <c r="G15" s="109">
        <f>F15+0.65</f>
        <v>18.6</v>
      </c>
      <c r="H15" s="116"/>
      <c r="I15" s="355"/>
      <c r="J15" s="356"/>
      <c r="K15" s="356"/>
      <c r="L15" s="356" t="s">
        <v>151</v>
      </c>
      <c r="M15" s="356" t="s">
        <v>151</v>
      </c>
      <c r="N15" s="356" t="s">
        <v>164</v>
      </c>
      <c r="O15" s="356"/>
      <c r="P15" s="360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3" customFormat="1" ht="20" customHeight="1" spans="1:257">
      <c r="A16" s="113" t="s">
        <v>167</v>
      </c>
      <c r="B16" s="109">
        <f>C16-0.2</f>
        <v>12.8</v>
      </c>
      <c r="C16" s="109">
        <v>13</v>
      </c>
      <c r="D16" s="109">
        <f>C16+0.2</f>
        <v>13.2</v>
      </c>
      <c r="E16" s="109">
        <f>D16+0.4</f>
        <v>13.6</v>
      </c>
      <c r="F16" s="109">
        <f>E16+0.4</f>
        <v>14</v>
      </c>
      <c r="G16" s="109">
        <f>F16+0.2</f>
        <v>14.2</v>
      </c>
      <c r="H16" s="116"/>
      <c r="I16" s="355"/>
      <c r="J16" s="356"/>
      <c r="K16" s="356"/>
      <c r="L16" s="356" t="s">
        <v>150</v>
      </c>
      <c r="M16" s="356" t="s">
        <v>150</v>
      </c>
      <c r="N16" s="356"/>
      <c r="O16" s="356"/>
      <c r="P16" s="360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3" customFormat="1" ht="20" customHeight="1" spans="1:257">
      <c r="A17" s="113" t="s">
        <v>168</v>
      </c>
      <c r="B17" s="109">
        <f>C17-0.2</f>
        <v>8.8</v>
      </c>
      <c r="C17" s="109">
        <v>9</v>
      </c>
      <c r="D17" s="109">
        <f>C17+0.2</f>
        <v>9.2</v>
      </c>
      <c r="E17" s="109">
        <f>D17+0.4</f>
        <v>9.6</v>
      </c>
      <c r="F17" s="109">
        <f>E17+0.4</f>
        <v>10</v>
      </c>
      <c r="G17" s="109">
        <f>F17+0.2</f>
        <v>10.2</v>
      </c>
      <c r="H17" s="117"/>
      <c r="I17" s="355"/>
      <c r="J17" s="356"/>
      <c r="K17" s="356"/>
      <c r="L17" s="356" t="s">
        <v>169</v>
      </c>
      <c r="M17" s="356" t="s">
        <v>169</v>
      </c>
      <c r="N17" s="356" t="s">
        <v>164</v>
      </c>
      <c r="O17" s="356"/>
      <c r="P17" s="360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3" customFormat="1" ht="20" customHeight="1" spans="1:257">
      <c r="A18" s="113" t="s">
        <v>170</v>
      </c>
      <c r="B18" s="109">
        <f>C18-0.5</f>
        <v>30.5</v>
      </c>
      <c r="C18" s="109">
        <v>31</v>
      </c>
      <c r="D18" s="109">
        <f>C18+0.8</f>
        <v>31.8</v>
      </c>
      <c r="E18" s="109">
        <f>D18+0.8</f>
        <v>32.6</v>
      </c>
      <c r="F18" s="109">
        <f>E18+0.8</f>
        <v>33.4</v>
      </c>
      <c r="G18" s="109">
        <f>F18+0.5</f>
        <v>33.9</v>
      </c>
      <c r="H18" s="117"/>
      <c r="I18" s="355"/>
      <c r="J18" s="356"/>
      <c r="K18" s="356"/>
      <c r="L18" s="356" t="s">
        <v>171</v>
      </c>
      <c r="M18" s="356" t="s">
        <v>171</v>
      </c>
      <c r="N18" s="356" t="s">
        <v>172</v>
      </c>
      <c r="O18" s="356"/>
      <c r="P18" s="360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3" customFormat="1" ht="20" customHeight="1" spans="1:257">
      <c r="A19" s="118" t="s">
        <v>173</v>
      </c>
      <c r="B19" s="109">
        <f>C19-0.8</f>
        <v>22.2</v>
      </c>
      <c r="C19" s="109">
        <v>23</v>
      </c>
      <c r="D19" s="109">
        <f>C19+0.5</f>
        <v>23.5</v>
      </c>
      <c r="E19" s="109">
        <f>D19+0.75</f>
        <v>24.25</v>
      </c>
      <c r="F19" s="109">
        <f>E19+0.75</f>
        <v>25</v>
      </c>
      <c r="G19" s="109">
        <f>F19+0.5</f>
        <v>25.5</v>
      </c>
      <c r="H19" s="117"/>
      <c r="I19" s="355"/>
      <c r="J19" s="356"/>
      <c r="K19" s="356"/>
      <c r="L19" s="356" t="s">
        <v>151</v>
      </c>
      <c r="M19" s="356" t="s">
        <v>151</v>
      </c>
      <c r="N19" s="356"/>
      <c r="O19" s="356"/>
      <c r="P19" s="360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3" customFormat="1" ht="20" customHeight="1" spans="1:257">
      <c r="A20" s="113" t="s">
        <v>174</v>
      </c>
      <c r="B20" s="109">
        <v>7</v>
      </c>
      <c r="C20" s="109">
        <v>7</v>
      </c>
      <c r="D20" s="109">
        <v>7</v>
      </c>
      <c r="E20" s="109">
        <v>7</v>
      </c>
      <c r="F20" s="109">
        <v>7</v>
      </c>
      <c r="G20" s="109">
        <v>7</v>
      </c>
      <c r="H20" s="117"/>
      <c r="I20" s="355"/>
      <c r="J20" s="356"/>
      <c r="K20" s="356"/>
      <c r="L20" s="356" t="s">
        <v>150</v>
      </c>
      <c r="M20" s="356" t="s">
        <v>150</v>
      </c>
      <c r="N20" s="356"/>
      <c r="O20" s="356"/>
      <c r="P20" s="360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3" customFormat="1" ht="20" customHeight="1" spans="1:257">
      <c r="A21" s="113" t="s">
        <v>175</v>
      </c>
      <c r="B21" s="109">
        <v>5</v>
      </c>
      <c r="C21" s="109">
        <v>5</v>
      </c>
      <c r="D21" s="109">
        <v>5</v>
      </c>
      <c r="E21" s="109">
        <v>5</v>
      </c>
      <c r="F21" s="109">
        <v>5</v>
      </c>
      <c r="G21" s="109">
        <v>5</v>
      </c>
      <c r="H21" s="117"/>
      <c r="I21" s="355"/>
      <c r="J21" s="356"/>
      <c r="K21" s="356"/>
      <c r="L21" s="356" t="s">
        <v>150</v>
      </c>
      <c r="M21" s="356" t="s">
        <v>150</v>
      </c>
      <c r="N21" s="356"/>
      <c r="O21" s="356"/>
      <c r="P21" s="360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s="93" customFormat="1" ht="20" customHeight="1" spans="1:257">
      <c r="A22" s="113" t="s">
        <v>176</v>
      </c>
      <c r="B22" s="109">
        <v>6</v>
      </c>
      <c r="C22" s="109">
        <v>6</v>
      </c>
      <c r="D22" s="109">
        <v>6</v>
      </c>
      <c r="E22" s="109">
        <v>6</v>
      </c>
      <c r="F22" s="109">
        <v>6</v>
      </c>
      <c r="G22" s="109">
        <v>6</v>
      </c>
      <c r="H22" s="117"/>
      <c r="I22" s="355"/>
      <c r="J22" s="356"/>
      <c r="K22" s="356"/>
      <c r="L22" s="356" t="s">
        <v>150</v>
      </c>
      <c r="M22" s="356" t="s">
        <v>150</v>
      </c>
      <c r="N22" s="356"/>
      <c r="O22" s="356"/>
      <c r="P22" s="360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</row>
    <row r="23" s="93" customFormat="1" ht="20" customHeight="1" spans="1:257">
      <c r="A23" s="119"/>
      <c r="B23" s="120"/>
      <c r="C23" s="120"/>
      <c r="D23" s="120"/>
      <c r="E23" s="120"/>
      <c r="F23" s="120"/>
      <c r="G23" s="120"/>
      <c r="H23" s="121"/>
      <c r="I23" s="355"/>
      <c r="J23" s="356"/>
      <c r="K23" s="356"/>
      <c r="L23" s="356"/>
      <c r="M23" s="356"/>
      <c r="N23" s="356"/>
      <c r="O23" s="356"/>
      <c r="P23" s="360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  <c r="IW23" s="96"/>
    </row>
    <row r="24" s="93" customFormat="1" ht="20" customHeight="1" spans="1:257">
      <c r="A24" s="122"/>
      <c r="B24" s="123"/>
      <c r="C24" s="123"/>
      <c r="D24" s="123"/>
      <c r="E24" s="124"/>
      <c r="F24" s="123"/>
      <c r="G24" s="123"/>
      <c r="H24" s="123"/>
      <c r="I24" s="361"/>
      <c r="J24" s="362"/>
      <c r="K24" s="362"/>
      <c r="L24" s="363"/>
      <c r="M24" s="362"/>
      <c r="N24" s="362"/>
      <c r="O24" s="363"/>
      <c r="P24" s="364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</row>
    <row r="25" s="93" customFormat="1" ht="17.25" spans="1:257">
      <c r="A25" s="125"/>
      <c r="B25" s="125"/>
      <c r="C25" s="126"/>
      <c r="D25" s="126"/>
      <c r="E25" s="127"/>
      <c r="F25" s="126"/>
      <c r="G25" s="126"/>
      <c r="H25" s="126"/>
      <c r="P25" s="343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  <c r="IV25" s="96"/>
      <c r="IW25" s="96"/>
    </row>
    <row r="26" s="93" customFormat="1" spans="1:257">
      <c r="A26" s="128" t="s">
        <v>177</v>
      </c>
      <c r="B26" s="128"/>
      <c r="C26" s="129"/>
      <c r="D26" s="129"/>
      <c r="P26" s="343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  <c r="IQ26" s="96"/>
      <c r="IR26" s="96"/>
      <c r="IS26" s="96"/>
      <c r="IT26" s="96"/>
      <c r="IU26" s="96"/>
      <c r="IV26" s="96"/>
      <c r="IW26" s="96"/>
    </row>
    <row r="27" s="93" customFormat="1" spans="3:257">
      <c r="C27" s="94"/>
      <c r="D27" s="94"/>
      <c r="J27" s="137" t="s">
        <v>178</v>
      </c>
      <c r="K27" s="244">
        <v>45824</v>
      </c>
      <c r="L27" s="137" t="s">
        <v>179</v>
      </c>
      <c r="M27" s="137" t="s">
        <v>130</v>
      </c>
      <c r="N27" s="137" t="s">
        <v>180</v>
      </c>
      <c r="O27" s="93" t="s">
        <v>133</v>
      </c>
      <c r="P27" s="343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  <c r="IQ27" s="96"/>
      <c r="IR27" s="96"/>
      <c r="IS27" s="96"/>
      <c r="IT27" s="96"/>
      <c r="IU27" s="96"/>
      <c r="IV27" s="96"/>
      <c r="IW27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4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G48" sqref="G48"/>
    </sheetView>
  </sheetViews>
  <sheetFormatPr defaultColWidth="10" defaultRowHeight="16.5" customHeight="1"/>
  <cols>
    <col min="1" max="1" width="10.875" style="246" customWidth="1"/>
    <col min="2" max="16384" width="10" style="246"/>
  </cols>
  <sheetData>
    <row r="1" ht="22.5" customHeight="1" spans="1:11">
      <c r="A1" s="142" t="s">
        <v>181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7.25" customHeight="1" spans="1:11">
      <c r="A2" s="247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250" t="s">
        <v>57</v>
      </c>
      <c r="I2" s="321" t="s">
        <v>56</v>
      </c>
      <c r="J2" s="321"/>
      <c r="K2" s="322"/>
    </row>
    <row r="3" customHeight="1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customHeight="1" spans="1:11">
      <c r="A4" s="257" t="s">
        <v>61</v>
      </c>
      <c r="B4" s="148"/>
      <c r="C4" s="149"/>
      <c r="D4" s="257" t="s">
        <v>63</v>
      </c>
      <c r="E4" s="258"/>
      <c r="F4" s="259"/>
      <c r="G4" s="260"/>
      <c r="H4" s="257" t="s">
        <v>64</v>
      </c>
      <c r="I4" s="258"/>
      <c r="J4" s="148" t="s">
        <v>65</v>
      </c>
      <c r="K4" s="149" t="s">
        <v>66</v>
      </c>
    </row>
    <row r="5" customHeight="1" spans="1:11">
      <c r="A5" s="261" t="s">
        <v>67</v>
      </c>
      <c r="B5" s="148"/>
      <c r="C5" s="149"/>
      <c r="D5" s="257" t="s">
        <v>69</v>
      </c>
      <c r="E5" s="258"/>
      <c r="F5" s="259"/>
      <c r="G5" s="260"/>
      <c r="H5" s="257" t="s">
        <v>70</v>
      </c>
      <c r="I5" s="258"/>
      <c r="J5" s="148" t="s">
        <v>65</v>
      </c>
      <c r="K5" s="149" t="s">
        <v>66</v>
      </c>
    </row>
    <row r="6" customHeight="1" spans="1:11">
      <c r="A6" s="257" t="s">
        <v>71</v>
      </c>
      <c r="B6" s="262" t="s">
        <v>182</v>
      </c>
      <c r="C6" s="263">
        <v>6</v>
      </c>
      <c r="D6" s="261" t="s">
        <v>73</v>
      </c>
      <c r="E6" s="264"/>
      <c r="F6" s="259"/>
      <c r="G6" s="260"/>
      <c r="H6" s="257" t="s">
        <v>74</v>
      </c>
      <c r="I6" s="258"/>
      <c r="J6" s="148" t="s">
        <v>65</v>
      </c>
      <c r="K6" s="149" t="s">
        <v>66</v>
      </c>
    </row>
    <row r="7" customHeight="1" spans="1:11">
      <c r="A7" s="257" t="s">
        <v>75</v>
      </c>
      <c r="B7" s="265"/>
      <c r="C7" s="266"/>
      <c r="D7" s="261" t="s">
        <v>76</v>
      </c>
      <c r="E7" s="267"/>
      <c r="F7" s="259"/>
      <c r="G7" s="260"/>
      <c r="H7" s="257" t="s">
        <v>77</v>
      </c>
      <c r="I7" s="258"/>
      <c r="J7" s="148" t="s">
        <v>65</v>
      </c>
      <c r="K7" s="149" t="s">
        <v>66</v>
      </c>
    </row>
    <row r="8" customHeight="1" spans="1:16">
      <c r="A8" s="268" t="s">
        <v>78</v>
      </c>
      <c r="B8" s="269"/>
      <c r="C8" s="270"/>
      <c r="D8" s="271" t="s">
        <v>80</v>
      </c>
      <c r="E8" s="272"/>
      <c r="F8" s="273"/>
      <c r="G8" s="274"/>
      <c r="H8" s="271" t="s">
        <v>81</v>
      </c>
      <c r="I8" s="272"/>
      <c r="J8" s="291" t="s">
        <v>65</v>
      </c>
      <c r="K8" s="323" t="s">
        <v>66</v>
      </c>
      <c r="P8" s="202" t="s">
        <v>183</v>
      </c>
    </row>
    <row r="9" customHeight="1" spans="1:11">
      <c r="A9" s="275" t="s">
        <v>184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customHeight="1" spans="1:11">
      <c r="A10" s="276" t="s">
        <v>84</v>
      </c>
      <c r="B10" s="277" t="s">
        <v>85</v>
      </c>
      <c r="C10" s="278" t="s">
        <v>86</v>
      </c>
      <c r="D10" s="279"/>
      <c r="E10" s="280" t="s">
        <v>89</v>
      </c>
      <c r="F10" s="277" t="s">
        <v>85</v>
      </c>
      <c r="G10" s="278" t="s">
        <v>86</v>
      </c>
      <c r="H10" s="277"/>
      <c r="I10" s="280" t="s">
        <v>87</v>
      </c>
      <c r="J10" s="277" t="s">
        <v>85</v>
      </c>
      <c r="K10" s="324" t="s">
        <v>86</v>
      </c>
    </row>
    <row r="11" customHeight="1" spans="1:11">
      <c r="A11" s="261" t="s">
        <v>90</v>
      </c>
      <c r="B11" s="281" t="s">
        <v>85</v>
      </c>
      <c r="C11" s="148" t="s">
        <v>86</v>
      </c>
      <c r="D11" s="267"/>
      <c r="E11" s="264" t="s">
        <v>92</v>
      </c>
      <c r="F11" s="281" t="s">
        <v>85</v>
      </c>
      <c r="G11" s="148" t="s">
        <v>86</v>
      </c>
      <c r="H11" s="281"/>
      <c r="I11" s="264" t="s">
        <v>97</v>
      </c>
      <c r="J11" s="281" t="s">
        <v>85</v>
      </c>
      <c r="K11" s="149" t="s">
        <v>86</v>
      </c>
    </row>
    <row r="12" customHeight="1" spans="1:11">
      <c r="A12" s="271" t="s">
        <v>116</v>
      </c>
      <c r="B12" s="272"/>
      <c r="C12" s="272"/>
      <c r="D12" s="272"/>
      <c r="E12" s="272"/>
      <c r="F12" s="272"/>
      <c r="G12" s="272"/>
      <c r="H12" s="272"/>
      <c r="I12" s="272"/>
      <c r="J12" s="272"/>
      <c r="K12" s="325"/>
    </row>
    <row r="13" customHeight="1" spans="1:11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customHeight="1" spans="1:11">
      <c r="A14" s="283" t="s">
        <v>186</v>
      </c>
      <c r="B14" s="284"/>
      <c r="C14" s="284"/>
      <c r="D14" s="284"/>
      <c r="E14" s="284"/>
      <c r="F14" s="284"/>
      <c r="G14" s="284"/>
      <c r="H14" s="285"/>
      <c r="I14" s="326"/>
      <c r="J14" s="326"/>
      <c r="K14" s="327"/>
    </row>
    <row r="15" customHeight="1" spans="1:11">
      <c r="A15" s="286"/>
      <c r="B15" s="287"/>
      <c r="C15" s="287"/>
      <c r="D15" s="288"/>
      <c r="E15" s="289"/>
      <c r="F15" s="287"/>
      <c r="G15" s="287"/>
      <c r="H15" s="288"/>
      <c r="I15" s="328"/>
      <c r="J15" s="329"/>
      <c r="K15" s="330"/>
    </row>
    <row r="16" customHeight="1" spans="1:1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323"/>
    </row>
    <row r="17" customHeight="1" spans="1:11">
      <c r="A17" s="282" t="s">
        <v>187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customHeight="1" spans="1:11">
      <c r="A18" s="292" t="s">
        <v>188</v>
      </c>
      <c r="B18" s="293"/>
      <c r="C18" s="293"/>
      <c r="D18" s="293"/>
      <c r="E18" s="293"/>
      <c r="F18" s="293"/>
      <c r="G18" s="293"/>
      <c r="H18" s="293"/>
      <c r="I18" s="326"/>
      <c r="J18" s="326"/>
      <c r="K18" s="327"/>
    </row>
    <row r="19" customHeight="1" spans="1:11">
      <c r="A19" s="286"/>
      <c r="B19" s="287"/>
      <c r="C19" s="287"/>
      <c r="D19" s="288"/>
      <c r="E19" s="289"/>
      <c r="F19" s="287"/>
      <c r="G19" s="287"/>
      <c r="H19" s="288"/>
      <c r="I19" s="328"/>
      <c r="J19" s="329"/>
      <c r="K19" s="330"/>
    </row>
    <row r="20" customHeight="1" spans="1:1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323"/>
    </row>
    <row r="21" customHeight="1" spans="1:11">
      <c r="A21" s="294" t="s">
        <v>113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customHeight="1" spans="1:11">
      <c r="A22" s="143" t="s">
        <v>114</v>
      </c>
      <c r="B22" s="177"/>
      <c r="C22" s="177"/>
      <c r="D22" s="177"/>
      <c r="E22" s="177"/>
      <c r="F22" s="177"/>
      <c r="G22" s="177"/>
      <c r="H22" s="177"/>
      <c r="I22" s="177"/>
      <c r="J22" s="177"/>
      <c r="K22" s="206"/>
    </row>
    <row r="23" customHeight="1" spans="1:11">
      <c r="A23" s="156" t="s">
        <v>115</v>
      </c>
      <c r="B23" s="157"/>
      <c r="C23" s="148" t="s">
        <v>65</v>
      </c>
      <c r="D23" s="148" t="s">
        <v>66</v>
      </c>
      <c r="E23" s="155"/>
      <c r="F23" s="155"/>
      <c r="G23" s="155"/>
      <c r="H23" s="155"/>
      <c r="I23" s="155"/>
      <c r="J23" s="155"/>
      <c r="K23" s="199"/>
    </row>
    <row r="24" customHeight="1" spans="1:11">
      <c r="A24" s="295" t="s">
        <v>189</v>
      </c>
      <c r="B24" s="151"/>
      <c r="C24" s="151"/>
      <c r="D24" s="151"/>
      <c r="E24" s="151"/>
      <c r="F24" s="151"/>
      <c r="G24" s="151"/>
      <c r="H24" s="151"/>
      <c r="I24" s="151"/>
      <c r="J24" s="151"/>
      <c r="K24" s="331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2"/>
    </row>
    <row r="26" customHeight="1" spans="1:11">
      <c r="A26" s="275" t="s">
        <v>122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customHeight="1" spans="1:11">
      <c r="A27" s="251" t="s">
        <v>123</v>
      </c>
      <c r="B27" s="278" t="s">
        <v>95</v>
      </c>
      <c r="C27" s="278" t="s">
        <v>96</v>
      </c>
      <c r="D27" s="278" t="s">
        <v>88</v>
      </c>
      <c r="E27" s="252" t="s">
        <v>124</v>
      </c>
      <c r="F27" s="278" t="s">
        <v>95</v>
      </c>
      <c r="G27" s="278" t="s">
        <v>96</v>
      </c>
      <c r="H27" s="278" t="s">
        <v>88</v>
      </c>
      <c r="I27" s="252" t="s">
        <v>125</v>
      </c>
      <c r="J27" s="278" t="s">
        <v>95</v>
      </c>
      <c r="K27" s="324" t="s">
        <v>96</v>
      </c>
    </row>
    <row r="28" customHeight="1" spans="1:11">
      <c r="A28" s="298" t="s">
        <v>87</v>
      </c>
      <c r="B28" s="148" t="s">
        <v>95</v>
      </c>
      <c r="C28" s="148" t="s">
        <v>96</v>
      </c>
      <c r="D28" s="148" t="s">
        <v>88</v>
      </c>
      <c r="E28" s="299" t="s">
        <v>94</v>
      </c>
      <c r="F28" s="148" t="s">
        <v>95</v>
      </c>
      <c r="G28" s="148" t="s">
        <v>96</v>
      </c>
      <c r="H28" s="148" t="s">
        <v>88</v>
      </c>
      <c r="I28" s="299" t="s">
        <v>105</v>
      </c>
      <c r="J28" s="148" t="s">
        <v>95</v>
      </c>
      <c r="K28" s="149" t="s">
        <v>96</v>
      </c>
    </row>
    <row r="29" customHeight="1" spans="1:11">
      <c r="A29" s="257" t="s">
        <v>98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3"/>
    </row>
    <row r="30" customHeight="1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34"/>
    </row>
    <row r="31" customHeight="1" spans="1:11">
      <c r="A31" s="303" t="s">
        <v>190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ht="21" customHeight="1" spans="1:1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35"/>
    </row>
    <row r="33" ht="21" customHeight="1" spans="1:11">
      <c r="A33" s="306"/>
      <c r="B33" s="307"/>
      <c r="C33" s="307"/>
      <c r="D33" s="307"/>
      <c r="E33" s="307"/>
      <c r="F33" s="307"/>
      <c r="G33" s="307"/>
      <c r="H33" s="307"/>
      <c r="I33" s="307"/>
      <c r="J33" s="307"/>
      <c r="K33" s="336"/>
    </row>
    <row r="34" ht="21" customHeight="1" spans="1:1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36"/>
    </row>
    <row r="35" ht="21" customHeight="1" spans="1:11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36"/>
    </row>
    <row r="36" ht="21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6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6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6"/>
    </row>
    <row r="40" ht="21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6"/>
    </row>
    <row r="41" ht="21" customHeight="1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36"/>
    </row>
    <row r="42" ht="21" customHeight="1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36"/>
    </row>
    <row r="43" ht="17.25" customHeight="1" spans="1:11">
      <c r="A43" s="301" t="s">
        <v>121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4"/>
    </row>
    <row r="44" customHeight="1" spans="1:11">
      <c r="A44" s="303" t="s">
        <v>191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ht="18" customHeight="1" spans="1:11">
      <c r="A45" s="308" t="s">
        <v>116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37"/>
    </row>
    <row r="46" ht="18" customHeight="1" spans="1:11">
      <c r="A46" s="308" t="s">
        <v>192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37"/>
    </row>
    <row r="47" ht="18" customHeight="1" spans="1:1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332"/>
    </row>
    <row r="48" ht="21" customHeight="1" spans="1:11">
      <c r="A48" s="310" t="s">
        <v>127</v>
      </c>
      <c r="B48" s="311" t="s">
        <v>128</v>
      </c>
      <c r="C48" s="311"/>
      <c r="D48" s="312" t="s">
        <v>129</v>
      </c>
      <c r="E48" s="312" t="s">
        <v>130</v>
      </c>
      <c r="F48" s="312" t="s">
        <v>131</v>
      </c>
      <c r="G48" s="313">
        <v>45775</v>
      </c>
      <c r="H48" s="314" t="s">
        <v>132</v>
      </c>
      <c r="I48" s="314"/>
      <c r="J48" s="311" t="s">
        <v>133</v>
      </c>
      <c r="K48" s="338"/>
    </row>
    <row r="49" customHeight="1" spans="1:11">
      <c r="A49" s="315" t="s">
        <v>134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39"/>
    </row>
    <row r="50" customHeight="1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40"/>
    </row>
    <row r="51" customHeight="1" spans="1:1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41"/>
    </row>
    <row r="52" ht="21" customHeight="1" spans="1:11">
      <c r="A52" s="310" t="s">
        <v>127</v>
      </c>
      <c r="B52" s="311" t="s">
        <v>128</v>
      </c>
      <c r="C52" s="311"/>
      <c r="D52" s="312" t="s">
        <v>129</v>
      </c>
      <c r="E52" s="312" t="s">
        <v>130</v>
      </c>
      <c r="F52" s="312" t="s">
        <v>131</v>
      </c>
      <c r="G52" s="313">
        <v>45775</v>
      </c>
      <c r="H52" s="314" t="s">
        <v>132</v>
      </c>
      <c r="I52" s="314"/>
      <c r="J52" s="311" t="s">
        <v>133</v>
      </c>
      <c r="K52" s="33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I24" sqref="I24"/>
    </sheetView>
  </sheetViews>
  <sheetFormatPr defaultColWidth="9" defaultRowHeight="14.25"/>
  <cols>
    <col min="1" max="1" width="13.625" style="93" customWidth="1"/>
    <col min="2" max="2" width="8.5" style="93" customWidth="1"/>
    <col min="3" max="3" width="8.5" style="94" customWidth="1"/>
    <col min="4" max="7" width="8.5" style="93" customWidth="1"/>
    <col min="8" max="8" width="4.875" style="93" customWidth="1"/>
    <col min="9" max="13" width="12.625" style="93" customWidth="1"/>
    <col min="14" max="14" width="12.625" style="221" customWidth="1"/>
    <col min="15" max="15" width="8.875" style="221" customWidth="1"/>
    <col min="16" max="247" width="9" style="93"/>
    <col min="248" max="16384" width="9" style="96"/>
  </cols>
  <sheetData>
    <row r="1" s="93" customFormat="1" ht="29" customHeight="1" spans="1:250">
      <c r="A1" s="97" t="s">
        <v>136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239"/>
      <c r="O1" s="23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</row>
    <row r="2" s="93" customFormat="1" ht="20" customHeight="1" spans="1:250">
      <c r="A2" s="131" t="s">
        <v>61</v>
      </c>
      <c r="B2" s="222" t="s">
        <v>193</v>
      </c>
      <c r="C2" s="223"/>
      <c r="D2" s="222"/>
      <c r="E2" s="224" t="s">
        <v>67</v>
      </c>
      <c r="F2" s="225" t="s">
        <v>194</v>
      </c>
      <c r="G2" s="225"/>
      <c r="H2" s="225"/>
      <c r="I2" s="131" t="s">
        <v>57</v>
      </c>
      <c r="J2" s="132" t="s">
        <v>56</v>
      </c>
      <c r="K2" s="132"/>
      <c r="L2" s="132"/>
      <c r="M2" s="132"/>
      <c r="N2" s="68"/>
      <c r="O2" s="68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s="93" customFormat="1" spans="1:250">
      <c r="A3" s="226" t="s">
        <v>137</v>
      </c>
      <c r="B3" s="107" t="s">
        <v>138</v>
      </c>
      <c r="C3" s="108"/>
      <c r="D3" s="107"/>
      <c r="E3" s="107"/>
      <c r="F3" s="107"/>
      <c r="G3" s="107"/>
      <c r="H3" s="107"/>
      <c r="I3" s="133" t="s">
        <v>195</v>
      </c>
      <c r="J3" s="133" t="s">
        <v>196</v>
      </c>
      <c r="K3" s="133" t="s">
        <v>197</v>
      </c>
      <c r="L3" s="133" t="s">
        <v>198</v>
      </c>
      <c r="M3" s="133" t="s">
        <v>196</v>
      </c>
      <c r="N3" s="133" t="s">
        <v>198</v>
      </c>
      <c r="O3" s="68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</row>
    <row r="4" s="93" customFormat="1" spans="1:250">
      <c r="A4" s="226"/>
      <c r="B4" s="227" t="s">
        <v>199</v>
      </c>
      <c r="C4" s="227" t="s">
        <v>200</v>
      </c>
      <c r="D4" s="227" t="s">
        <v>201</v>
      </c>
      <c r="E4" s="227" t="s">
        <v>202</v>
      </c>
      <c r="F4" s="227" t="s">
        <v>203</v>
      </c>
      <c r="G4" s="227" t="s">
        <v>204</v>
      </c>
      <c r="H4" s="110" t="s">
        <v>145</v>
      </c>
      <c r="I4" s="227" t="s">
        <v>199</v>
      </c>
      <c r="J4" s="227" t="s">
        <v>200</v>
      </c>
      <c r="K4" s="227" t="s">
        <v>201</v>
      </c>
      <c r="L4" s="227" t="s">
        <v>202</v>
      </c>
      <c r="M4" s="227" t="s">
        <v>203</v>
      </c>
      <c r="N4" s="227" t="s">
        <v>204</v>
      </c>
      <c r="O4" s="240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s="93" customFormat="1" ht="20" customHeight="1" spans="1:250">
      <c r="A5" s="226"/>
      <c r="B5" s="111"/>
      <c r="C5" s="111"/>
      <c r="D5" s="112"/>
      <c r="E5" s="112"/>
      <c r="F5" s="112"/>
      <c r="G5" s="112"/>
      <c r="H5" s="110"/>
      <c r="I5" s="135" t="s">
        <v>205</v>
      </c>
      <c r="J5" s="135" t="s">
        <v>205</v>
      </c>
      <c r="K5" s="135" t="s">
        <v>205</v>
      </c>
      <c r="L5" s="135" t="s">
        <v>205</v>
      </c>
      <c r="M5" s="135" t="s">
        <v>205</v>
      </c>
      <c r="N5" s="135" t="s">
        <v>205</v>
      </c>
      <c r="O5" s="241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s="93" customFormat="1" ht="25" customHeight="1" spans="1:250">
      <c r="A6" s="228"/>
      <c r="B6" s="229"/>
      <c r="C6" s="230"/>
      <c r="D6" s="229"/>
      <c r="E6" s="229"/>
      <c r="F6" s="229"/>
      <c r="G6" s="229"/>
      <c r="H6" s="114"/>
      <c r="I6" s="135"/>
      <c r="J6" s="135"/>
      <c r="K6" s="242"/>
      <c r="L6" s="135"/>
      <c r="M6" s="135"/>
      <c r="N6" s="241"/>
      <c r="O6" s="241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s="93" customFormat="1" ht="25" customHeight="1" spans="1:250">
      <c r="A7" s="231"/>
      <c r="B7" s="232"/>
      <c r="C7" s="232"/>
      <c r="D7" s="232"/>
      <c r="E7" s="232"/>
      <c r="F7" s="232"/>
      <c r="G7" s="232"/>
      <c r="H7" s="114"/>
      <c r="I7" s="135"/>
      <c r="J7" s="135"/>
      <c r="K7" s="135"/>
      <c r="L7" s="135"/>
      <c r="M7" s="135"/>
      <c r="N7" s="241"/>
      <c r="O7" s="241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s="93" customFormat="1" ht="25" customHeight="1" spans="1:250">
      <c r="A8" s="231"/>
      <c r="B8" s="232"/>
      <c r="C8" s="232"/>
      <c r="D8" s="232"/>
      <c r="E8" s="232"/>
      <c r="F8" s="232"/>
      <c r="G8" s="232"/>
      <c r="H8" s="114"/>
      <c r="I8" s="135"/>
      <c r="J8" s="135"/>
      <c r="K8" s="135"/>
      <c r="L8" s="135"/>
      <c r="M8" s="135"/>
      <c r="N8" s="135"/>
      <c r="O8" s="241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s="93" customFormat="1" ht="25" customHeight="1" spans="1:250">
      <c r="A9" s="228"/>
      <c r="B9" s="232"/>
      <c r="C9" s="232"/>
      <c r="D9" s="232"/>
      <c r="E9" s="232"/>
      <c r="F9" s="232"/>
      <c r="G9" s="232"/>
      <c r="H9" s="114"/>
      <c r="I9" s="135"/>
      <c r="J9" s="135"/>
      <c r="K9" s="135"/>
      <c r="L9" s="135"/>
      <c r="M9" s="135"/>
      <c r="N9" s="241"/>
      <c r="O9" s="241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s="93" customFormat="1" ht="25" customHeight="1" spans="1:250">
      <c r="A10" s="233"/>
      <c r="B10" s="234"/>
      <c r="C10" s="234"/>
      <c r="D10" s="234"/>
      <c r="E10" s="234"/>
      <c r="F10" s="234"/>
      <c r="G10" s="234"/>
      <c r="H10" s="114"/>
      <c r="I10" s="135"/>
      <c r="J10" s="135"/>
      <c r="K10" s="135"/>
      <c r="L10" s="135"/>
      <c r="M10" s="135"/>
      <c r="N10" s="241"/>
      <c r="O10" s="241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s="93" customFormat="1" ht="25" customHeight="1" spans="1:250">
      <c r="A11" s="228"/>
      <c r="B11" s="232"/>
      <c r="C11" s="232"/>
      <c r="D11" s="232"/>
      <c r="E11" s="232"/>
      <c r="F11" s="232"/>
      <c r="G11" s="232"/>
      <c r="H11" s="114"/>
      <c r="I11" s="135"/>
      <c r="J11" s="135"/>
      <c r="K11" s="135"/>
      <c r="L11" s="135"/>
      <c r="M11" s="135"/>
      <c r="N11" s="135"/>
      <c r="O11" s="241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s="93" customFormat="1" ht="25" customHeight="1" spans="1:250">
      <c r="A12" s="228"/>
      <c r="B12" s="232"/>
      <c r="C12" s="232"/>
      <c r="D12" s="232"/>
      <c r="E12" s="232"/>
      <c r="F12" s="232"/>
      <c r="G12" s="232"/>
      <c r="H12" s="114"/>
      <c r="I12" s="135"/>
      <c r="J12" s="135"/>
      <c r="K12" s="135"/>
      <c r="L12" s="135"/>
      <c r="M12" s="135"/>
      <c r="N12" s="241"/>
      <c r="O12" s="241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s="93" customFormat="1" ht="25" customHeight="1" spans="1:250">
      <c r="A13" s="228"/>
      <c r="B13" s="232"/>
      <c r="C13" s="232"/>
      <c r="D13" s="232"/>
      <c r="E13" s="232"/>
      <c r="F13" s="232"/>
      <c r="G13" s="232"/>
      <c r="H13" s="114"/>
      <c r="I13" s="135"/>
      <c r="J13" s="135"/>
      <c r="K13" s="135"/>
      <c r="L13" s="135"/>
      <c r="M13" s="135"/>
      <c r="N13" s="241"/>
      <c r="O13" s="241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s="93" customFormat="1" ht="25" customHeight="1" spans="1:250">
      <c r="A14" s="235"/>
      <c r="B14" s="229"/>
      <c r="C14" s="229"/>
      <c r="D14" s="229"/>
      <c r="E14" s="229"/>
      <c r="F14" s="229"/>
      <c r="G14" s="229"/>
      <c r="H14" s="116"/>
      <c r="I14" s="135"/>
      <c r="J14" s="135"/>
      <c r="K14" s="135"/>
      <c r="L14" s="135"/>
      <c r="M14" s="135"/>
      <c r="N14" s="135"/>
      <c r="O14" s="241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s="93" customFormat="1" ht="16.5" spans="1:250">
      <c r="A15" s="236"/>
      <c r="B15" s="237"/>
      <c r="C15" s="237"/>
      <c r="D15" s="237"/>
      <c r="E15" s="238"/>
      <c r="F15" s="237"/>
      <c r="G15" s="237"/>
      <c r="H15" s="237"/>
      <c r="I15" s="243"/>
      <c r="J15" s="243"/>
      <c r="K15" s="243"/>
      <c r="L15" s="243"/>
      <c r="M15" s="243"/>
      <c r="N15" s="68"/>
      <c r="O15" s="68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s="93" customFormat="1" spans="1:250">
      <c r="A16" s="128" t="s">
        <v>177</v>
      </c>
      <c r="B16" s="128"/>
      <c r="C16" s="129"/>
      <c r="N16" s="239"/>
      <c r="O16" s="239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</row>
    <row r="17" s="93" customFormat="1" spans="3:250">
      <c r="C17" s="94"/>
      <c r="I17" s="137" t="s">
        <v>178</v>
      </c>
      <c r="J17" s="244">
        <v>45775</v>
      </c>
      <c r="K17" s="245"/>
      <c r="L17" s="137" t="s">
        <v>179</v>
      </c>
      <c r="M17" s="137" t="s">
        <v>130</v>
      </c>
      <c r="N17" s="137" t="s">
        <v>180</v>
      </c>
      <c r="O17" s="239" t="s">
        <v>133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3" workbookViewId="0">
      <selection activeCell="N37" sqref="N37:N38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1.3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3.25" spans="1:11">
      <c r="A1" s="142" t="s">
        <v>206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8" customHeight="1" spans="1:11">
      <c r="A2" s="143" t="s">
        <v>53</v>
      </c>
      <c r="B2" s="144" t="s">
        <v>54</v>
      </c>
      <c r="C2" s="144"/>
      <c r="D2" s="145" t="s">
        <v>61</v>
      </c>
      <c r="E2" s="146" t="str">
        <f>首期!B4</f>
        <v>QAEEAN94315</v>
      </c>
      <c r="F2" s="147" t="s">
        <v>207</v>
      </c>
      <c r="G2" s="148" t="s">
        <v>208</v>
      </c>
      <c r="H2" s="149"/>
      <c r="I2" s="177" t="s">
        <v>57</v>
      </c>
      <c r="J2" s="197" t="s">
        <v>56</v>
      </c>
      <c r="K2" s="198"/>
    </row>
    <row r="3" ht="18" customHeight="1" spans="1:11">
      <c r="A3" s="150" t="s">
        <v>75</v>
      </c>
      <c r="B3" s="151">
        <v>467</v>
      </c>
      <c r="C3" s="151"/>
      <c r="D3" s="152" t="s">
        <v>209</v>
      </c>
      <c r="E3" s="153">
        <v>45838</v>
      </c>
      <c r="F3" s="154"/>
      <c r="G3" s="154"/>
      <c r="H3" s="155" t="s">
        <v>210</v>
      </c>
      <c r="I3" s="155"/>
      <c r="J3" s="155"/>
      <c r="K3" s="199"/>
    </row>
    <row r="4" ht="18" customHeight="1" spans="1:11">
      <c r="A4" s="156" t="s">
        <v>71</v>
      </c>
      <c r="B4" s="151">
        <v>1</v>
      </c>
      <c r="C4" s="151">
        <v>6</v>
      </c>
      <c r="D4" s="157" t="s">
        <v>211</v>
      </c>
      <c r="E4" s="154" t="s">
        <v>212</v>
      </c>
      <c r="F4" s="154"/>
      <c r="G4" s="154"/>
      <c r="H4" s="157" t="s">
        <v>213</v>
      </c>
      <c r="I4" s="157"/>
      <c r="J4" s="169" t="s">
        <v>65</v>
      </c>
      <c r="K4" s="200" t="s">
        <v>66</v>
      </c>
    </row>
    <row r="5" ht="18" customHeight="1" spans="1:11">
      <c r="A5" s="156" t="s">
        <v>214</v>
      </c>
      <c r="B5" s="151">
        <v>1</v>
      </c>
      <c r="C5" s="151"/>
      <c r="D5" s="152" t="s">
        <v>215</v>
      </c>
      <c r="E5" s="152"/>
      <c r="G5" s="152"/>
      <c r="H5" s="157" t="s">
        <v>216</v>
      </c>
      <c r="I5" s="157"/>
      <c r="J5" s="169" t="s">
        <v>65</v>
      </c>
      <c r="K5" s="200" t="s">
        <v>66</v>
      </c>
    </row>
    <row r="6" ht="18" customHeight="1" spans="1:13">
      <c r="A6" s="158" t="s">
        <v>217</v>
      </c>
      <c r="B6" s="159">
        <v>50</v>
      </c>
      <c r="C6" s="159"/>
      <c r="D6" s="160" t="s">
        <v>218</v>
      </c>
      <c r="E6" s="161"/>
      <c r="F6" s="161"/>
      <c r="G6" s="160"/>
      <c r="H6" s="162" t="s">
        <v>219</v>
      </c>
      <c r="I6" s="162"/>
      <c r="J6" s="161" t="s">
        <v>65</v>
      </c>
      <c r="K6" s="201" t="s">
        <v>66</v>
      </c>
      <c r="M6" s="202"/>
    </row>
    <row r="7" ht="18" customHeight="1" spans="1:11">
      <c r="A7" s="163"/>
      <c r="B7" s="164"/>
      <c r="C7" s="164"/>
      <c r="D7" s="163"/>
      <c r="E7" s="164"/>
      <c r="F7" s="165"/>
      <c r="G7" s="163"/>
      <c r="H7" s="165"/>
      <c r="I7" s="164"/>
      <c r="J7" s="164"/>
      <c r="K7" s="164"/>
    </row>
    <row r="8" ht="18" customHeight="1" spans="1:11">
      <c r="A8" s="166" t="s">
        <v>220</v>
      </c>
      <c r="B8" s="147" t="s">
        <v>221</v>
      </c>
      <c r="C8" s="147" t="s">
        <v>222</v>
      </c>
      <c r="D8" s="147" t="s">
        <v>223</v>
      </c>
      <c r="E8" s="147" t="s">
        <v>224</v>
      </c>
      <c r="F8" s="147" t="s">
        <v>225</v>
      </c>
      <c r="G8" s="167" t="s">
        <v>78</v>
      </c>
      <c r="H8" s="168"/>
      <c r="I8" s="168" t="s">
        <v>79</v>
      </c>
      <c r="J8" s="168"/>
      <c r="K8" s="203"/>
    </row>
    <row r="9" ht="18" customHeight="1" spans="1:11">
      <c r="A9" s="156" t="s">
        <v>226</v>
      </c>
      <c r="B9" s="157"/>
      <c r="C9" s="169" t="s">
        <v>65</v>
      </c>
      <c r="D9" s="169" t="s">
        <v>66</v>
      </c>
      <c r="E9" s="152" t="s">
        <v>227</v>
      </c>
      <c r="F9" s="170" t="s">
        <v>228</v>
      </c>
      <c r="G9" s="171"/>
      <c r="H9" s="172"/>
      <c r="I9" s="172"/>
      <c r="J9" s="172"/>
      <c r="K9" s="204"/>
    </row>
    <row r="10" ht="18" customHeight="1" spans="1:11">
      <c r="A10" s="156" t="s">
        <v>229</v>
      </c>
      <c r="B10" s="157"/>
      <c r="C10" s="169" t="s">
        <v>65</v>
      </c>
      <c r="D10" s="169" t="s">
        <v>66</v>
      </c>
      <c r="E10" s="152" t="s">
        <v>230</v>
      </c>
      <c r="F10" s="170" t="s">
        <v>231</v>
      </c>
      <c r="G10" s="171" t="s">
        <v>232</v>
      </c>
      <c r="H10" s="172"/>
      <c r="I10" s="172"/>
      <c r="J10" s="172"/>
      <c r="K10" s="204"/>
    </row>
    <row r="11" ht="18" customHeight="1" spans="1:11">
      <c r="A11" s="173" t="s">
        <v>184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5"/>
    </row>
    <row r="12" ht="18" customHeight="1" spans="1:11">
      <c r="A12" s="150" t="s">
        <v>89</v>
      </c>
      <c r="B12" s="169" t="s">
        <v>85</v>
      </c>
      <c r="C12" s="169" t="s">
        <v>86</v>
      </c>
      <c r="D12" s="170"/>
      <c r="E12" s="152" t="s">
        <v>87</v>
      </c>
      <c r="F12" s="169" t="s">
        <v>85</v>
      </c>
      <c r="G12" s="169" t="s">
        <v>86</v>
      </c>
      <c r="H12" s="169"/>
      <c r="I12" s="152" t="s">
        <v>233</v>
      </c>
      <c r="J12" s="169" t="s">
        <v>85</v>
      </c>
      <c r="K12" s="200" t="s">
        <v>86</v>
      </c>
    </row>
    <row r="13" ht="18" customHeight="1" spans="1:11">
      <c r="A13" s="150" t="s">
        <v>92</v>
      </c>
      <c r="B13" s="169" t="s">
        <v>85</v>
      </c>
      <c r="C13" s="169" t="s">
        <v>86</v>
      </c>
      <c r="D13" s="170"/>
      <c r="E13" s="152" t="s">
        <v>97</v>
      </c>
      <c r="F13" s="169" t="s">
        <v>85</v>
      </c>
      <c r="G13" s="169" t="s">
        <v>86</v>
      </c>
      <c r="H13" s="169"/>
      <c r="I13" s="152" t="s">
        <v>234</v>
      </c>
      <c r="J13" s="169" t="s">
        <v>85</v>
      </c>
      <c r="K13" s="200" t="s">
        <v>86</v>
      </c>
    </row>
    <row r="14" ht="18" customHeight="1" spans="1:11">
      <c r="A14" s="158" t="s">
        <v>235</v>
      </c>
      <c r="B14" s="161" t="s">
        <v>85</v>
      </c>
      <c r="C14" s="161" t="s">
        <v>86</v>
      </c>
      <c r="D14" s="175"/>
      <c r="E14" s="160" t="s">
        <v>236</v>
      </c>
      <c r="F14" s="161" t="s">
        <v>85</v>
      </c>
      <c r="G14" s="161" t="s">
        <v>86</v>
      </c>
      <c r="H14" s="161"/>
      <c r="I14" s="160" t="s">
        <v>237</v>
      </c>
      <c r="J14" s="161" t="s">
        <v>85</v>
      </c>
      <c r="K14" s="201" t="s">
        <v>86</v>
      </c>
    </row>
    <row r="15" ht="18" customHeight="1" spans="1:11">
      <c r="A15" s="163"/>
      <c r="B15" s="176"/>
      <c r="C15" s="176"/>
      <c r="D15" s="164"/>
      <c r="E15" s="163"/>
      <c r="F15" s="176"/>
      <c r="G15" s="176"/>
      <c r="H15" s="176"/>
      <c r="I15" s="163"/>
      <c r="J15" s="176"/>
      <c r="K15" s="176"/>
    </row>
    <row r="16" s="139" customFormat="1" ht="18" customHeight="1" spans="1:11">
      <c r="A16" s="143" t="s">
        <v>238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06"/>
    </row>
    <row r="17" ht="18" customHeight="1" spans="1:11">
      <c r="A17" s="156" t="s">
        <v>239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07"/>
    </row>
    <row r="18" ht="18" customHeight="1" spans="1:11">
      <c r="A18" s="156" t="s">
        <v>240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07"/>
    </row>
    <row r="19" ht="22" customHeight="1" spans="1:11">
      <c r="A19" s="178"/>
      <c r="B19" s="169"/>
      <c r="C19" s="169"/>
      <c r="D19" s="169"/>
      <c r="E19" s="169"/>
      <c r="F19" s="169"/>
      <c r="G19" s="169"/>
      <c r="H19" s="169"/>
      <c r="I19" s="169"/>
      <c r="J19" s="169"/>
      <c r="K19" s="200"/>
    </row>
    <row r="20" ht="22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08"/>
    </row>
    <row r="21" ht="22" customHeight="1" spans="1:1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208"/>
    </row>
    <row r="22" ht="22" customHeight="1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08"/>
    </row>
    <row r="23" ht="22" customHeight="1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09"/>
    </row>
    <row r="24" ht="18" customHeight="1" spans="1:11">
      <c r="A24" s="156" t="s">
        <v>115</v>
      </c>
      <c r="B24" s="157"/>
      <c r="C24" s="169" t="s">
        <v>65</v>
      </c>
      <c r="D24" s="169" t="s">
        <v>66</v>
      </c>
      <c r="E24" s="155"/>
      <c r="F24" s="155"/>
      <c r="G24" s="155"/>
      <c r="H24" s="155"/>
      <c r="I24" s="155"/>
      <c r="J24" s="155"/>
      <c r="K24" s="199"/>
    </row>
    <row r="25" ht="18" customHeight="1" spans="1:11">
      <c r="A25" s="183" t="s">
        <v>241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10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ht="20" customHeight="1" spans="1:11">
      <c r="A27" s="186" t="s">
        <v>242</v>
      </c>
      <c r="B27" s="187"/>
      <c r="C27" s="187"/>
      <c r="D27" s="187"/>
      <c r="E27" s="187"/>
      <c r="F27" s="187"/>
      <c r="G27" s="187"/>
      <c r="H27" s="187"/>
      <c r="I27" s="187"/>
      <c r="J27" s="187"/>
      <c r="K27" s="211" t="s">
        <v>243</v>
      </c>
    </row>
    <row r="28" ht="23" customHeight="1" spans="1:11">
      <c r="A28" s="179" t="s">
        <v>244</v>
      </c>
      <c r="B28" s="180"/>
      <c r="C28" s="180"/>
      <c r="D28" s="180"/>
      <c r="E28" s="180"/>
      <c r="F28" s="180"/>
      <c r="G28" s="180"/>
      <c r="H28" s="180"/>
      <c r="I28" s="180"/>
      <c r="J28" s="212"/>
      <c r="K28" s="213">
        <v>1</v>
      </c>
    </row>
    <row r="29" ht="23" customHeight="1" spans="1:11">
      <c r="A29" s="179" t="s">
        <v>245</v>
      </c>
      <c r="B29" s="180"/>
      <c r="C29" s="180"/>
      <c r="D29" s="180"/>
      <c r="E29" s="180"/>
      <c r="F29" s="180"/>
      <c r="G29" s="180"/>
      <c r="H29" s="180"/>
      <c r="I29" s="180"/>
      <c r="J29" s="212"/>
      <c r="K29" s="204">
        <v>1</v>
      </c>
    </row>
    <row r="30" ht="23" customHeight="1" spans="1:11">
      <c r="A30" s="179"/>
      <c r="B30" s="180"/>
      <c r="C30" s="180"/>
      <c r="D30" s="180"/>
      <c r="E30" s="180"/>
      <c r="F30" s="180"/>
      <c r="G30" s="180"/>
      <c r="H30" s="180"/>
      <c r="I30" s="180"/>
      <c r="J30" s="212"/>
      <c r="K30" s="204"/>
    </row>
    <row r="31" ht="23" customHeight="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212"/>
      <c r="K31" s="204"/>
    </row>
    <row r="32" ht="23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212"/>
      <c r="K32" s="214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212"/>
      <c r="K33" s="215"/>
    </row>
    <row r="34" ht="23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212"/>
      <c r="K34" s="204"/>
    </row>
    <row r="35" ht="23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212"/>
      <c r="K35" s="216"/>
    </row>
    <row r="36" ht="23" customHeight="1" spans="1:11">
      <c r="A36" s="188" t="s">
        <v>246</v>
      </c>
      <c r="B36" s="189"/>
      <c r="C36" s="189"/>
      <c r="D36" s="189"/>
      <c r="E36" s="189"/>
      <c r="F36" s="189"/>
      <c r="G36" s="189"/>
      <c r="H36" s="189"/>
      <c r="I36" s="189"/>
      <c r="J36" s="217"/>
      <c r="K36" s="218">
        <f>SUM(K28:K35)</f>
        <v>2</v>
      </c>
    </row>
    <row r="37" ht="18.75" customHeight="1" spans="1:11">
      <c r="A37" s="190" t="s">
        <v>247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9"/>
    </row>
    <row r="38" s="140" customFormat="1" ht="18.75" customHeight="1" spans="1:11">
      <c r="A38" s="156" t="s">
        <v>248</v>
      </c>
      <c r="B38" s="157"/>
      <c r="C38" s="157"/>
      <c r="D38" s="155" t="s">
        <v>249</v>
      </c>
      <c r="E38" s="155"/>
      <c r="F38" s="192" t="s">
        <v>250</v>
      </c>
      <c r="G38" s="193"/>
      <c r="H38" s="157" t="s">
        <v>251</v>
      </c>
      <c r="I38" s="157"/>
      <c r="J38" s="157" t="s">
        <v>252</v>
      </c>
      <c r="K38" s="207"/>
    </row>
    <row r="39" ht="18.75" customHeight="1" spans="1:11">
      <c r="A39" s="156" t="s">
        <v>116</v>
      </c>
      <c r="B39" s="157" t="s">
        <v>253</v>
      </c>
      <c r="C39" s="157"/>
      <c r="D39" s="157"/>
      <c r="E39" s="157"/>
      <c r="F39" s="157"/>
      <c r="G39" s="157"/>
      <c r="H39" s="157"/>
      <c r="I39" s="157"/>
      <c r="J39" s="157"/>
      <c r="K39" s="207"/>
    </row>
    <row r="40" ht="24" customHeight="1" spans="1:11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207"/>
    </row>
    <row r="41" ht="24" customHeight="1" spans="1:11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207"/>
    </row>
    <row r="42" ht="32.1" customHeight="1" spans="1:11">
      <c r="A42" s="158" t="s">
        <v>127</v>
      </c>
      <c r="B42" s="194" t="s">
        <v>254</v>
      </c>
      <c r="C42" s="194"/>
      <c r="D42" s="160" t="s">
        <v>255</v>
      </c>
      <c r="E42" s="175" t="s">
        <v>130</v>
      </c>
      <c r="F42" s="160" t="s">
        <v>131</v>
      </c>
      <c r="G42" s="195">
        <v>45814</v>
      </c>
      <c r="H42" s="196" t="s">
        <v>132</v>
      </c>
      <c r="I42" s="196"/>
      <c r="J42" s="194" t="s">
        <v>133</v>
      </c>
      <c r="K42" s="220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workbookViewId="0">
      <selection activeCell="A2" sqref="A2:H24"/>
    </sheetView>
  </sheetViews>
  <sheetFormatPr defaultColWidth="9" defaultRowHeight="14.25"/>
  <cols>
    <col min="1" max="1" width="13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5.375" style="93" customWidth="1"/>
    <col min="9" max="9" width="2.75" style="93" customWidth="1"/>
    <col min="10" max="11" width="15.625" style="93" customWidth="1"/>
    <col min="12" max="12" width="17.875" style="93" customWidth="1"/>
    <col min="13" max="13" width="18.625" style="95" customWidth="1"/>
    <col min="14" max="15" width="15.625" style="95" customWidth="1"/>
    <col min="16" max="253" width="9" style="93"/>
    <col min="254" max="16384" width="9" style="96"/>
  </cols>
  <sheetData>
    <row r="1" s="93" customFormat="1" ht="29" customHeight="1" spans="1:256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QAEEAN94315</v>
      </c>
      <c r="C2" s="102"/>
      <c r="D2" s="103"/>
      <c r="E2" s="104" t="s">
        <v>67</v>
      </c>
      <c r="F2" s="105" t="str">
        <f>首期!B5</f>
        <v>儿童外套</v>
      </c>
      <c r="G2" s="105"/>
      <c r="H2" s="105"/>
      <c r="I2" s="130"/>
      <c r="J2" s="131" t="s">
        <v>57</v>
      </c>
      <c r="K2" s="132" t="s">
        <v>56</v>
      </c>
      <c r="L2" s="132"/>
      <c r="M2" s="132"/>
      <c r="N2" s="132"/>
      <c r="O2" s="132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30"/>
      <c r="J3" s="133"/>
      <c r="K3" s="133"/>
      <c r="L3" s="133"/>
      <c r="M3" s="133"/>
      <c r="N3" s="133"/>
      <c r="O3" s="133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spans="1:256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09" t="s">
        <v>144</v>
      </c>
      <c r="H4" s="110" t="s">
        <v>145</v>
      </c>
      <c r="I4" s="130"/>
      <c r="J4" s="134" t="s">
        <v>256</v>
      </c>
      <c r="K4" s="134" t="s">
        <v>257</v>
      </c>
      <c r="L4" s="134" t="s">
        <v>258</v>
      </c>
      <c r="M4" s="134" t="s">
        <v>259</v>
      </c>
      <c r="N4" s="134" t="s">
        <v>260</v>
      </c>
      <c r="O4" s="134" t="s">
        <v>261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1"/>
      <c r="C5" s="111"/>
      <c r="D5" s="112"/>
      <c r="E5" s="112"/>
      <c r="F5" s="112"/>
      <c r="G5" s="112"/>
      <c r="H5" s="110"/>
      <c r="I5" s="130"/>
      <c r="J5" s="135" t="s">
        <v>196</v>
      </c>
      <c r="K5" s="135" t="s">
        <v>111</v>
      </c>
      <c r="L5" s="135" t="s">
        <v>196</v>
      </c>
      <c r="M5" s="135" t="s">
        <v>111</v>
      </c>
      <c r="N5" s="135" t="s">
        <v>196</v>
      </c>
      <c r="O5" s="135" t="s">
        <v>111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1" customHeight="1" spans="1:256">
      <c r="A6" s="113" t="s">
        <v>148</v>
      </c>
      <c r="B6" s="109">
        <f t="shared" ref="B6:B10" si="0">C6-4</f>
        <v>41</v>
      </c>
      <c r="C6" s="109">
        <v>45</v>
      </c>
      <c r="D6" s="109">
        <f t="shared" ref="D6:D10" si="1">C6+4</f>
        <v>49</v>
      </c>
      <c r="E6" s="109">
        <f>D6+4</f>
        <v>53</v>
      </c>
      <c r="F6" s="109">
        <f>E6+4</f>
        <v>57</v>
      </c>
      <c r="G6" s="109">
        <f>F6+2</f>
        <v>59</v>
      </c>
      <c r="H6" s="114" t="s">
        <v>149</v>
      </c>
      <c r="I6" s="130"/>
      <c r="J6" s="135" t="s">
        <v>262</v>
      </c>
      <c r="K6" s="135" t="s">
        <v>263</v>
      </c>
      <c r="L6" s="135" t="s">
        <v>264</v>
      </c>
      <c r="M6" s="135" t="s">
        <v>265</v>
      </c>
      <c r="N6" s="135" t="s">
        <v>266</v>
      </c>
      <c r="O6" s="135" t="s">
        <v>267</v>
      </c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1" customHeight="1" spans="1:256">
      <c r="A7" s="113" t="s">
        <v>152</v>
      </c>
      <c r="B7" s="109">
        <f t="shared" si="0"/>
        <v>42</v>
      </c>
      <c r="C7" s="109">
        <v>46</v>
      </c>
      <c r="D7" s="109">
        <f t="shared" si="1"/>
        <v>50</v>
      </c>
      <c r="E7" s="109">
        <f>D7+4</f>
        <v>54</v>
      </c>
      <c r="F7" s="109">
        <f>E7+4</f>
        <v>58</v>
      </c>
      <c r="G7" s="109">
        <f>F7+2</f>
        <v>60</v>
      </c>
      <c r="H7" s="114" t="s">
        <v>149</v>
      </c>
      <c r="I7" s="130"/>
      <c r="J7" s="135" t="s">
        <v>268</v>
      </c>
      <c r="K7" s="135" t="s">
        <v>269</v>
      </c>
      <c r="L7" s="135" t="s">
        <v>270</v>
      </c>
      <c r="M7" s="135" t="s">
        <v>271</v>
      </c>
      <c r="N7" s="135" t="s">
        <v>270</v>
      </c>
      <c r="O7" s="135" t="s">
        <v>269</v>
      </c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1" customHeight="1" spans="1:256">
      <c r="A8" s="113" t="s">
        <v>153</v>
      </c>
      <c r="B8" s="109">
        <f t="shared" si="0"/>
        <v>86</v>
      </c>
      <c r="C8" s="109">
        <v>90</v>
      </c>
      <c r="D8" s="109">
        <f t="shared" si="1"/>
        <v>94</v>
      </c>
      <c r="E8" s="109">
        <f t="shared" ref="E8:E10" si="2">D8+6</f>
        <v>100</v>
      </c>
      <c r="F8" s="109">
        <f t="shared" ref="F8:F10" si="3">E8+6</f>
        <v>106</v>
      </c>
      <c r="G8" s="109">
        <f t="shared" ref="G8:G10" si="4">F8+4</f>
        <v>110</v>
      </c>
      <c r="H8" s="114" t="s">
        <v>149</v>
      </c>
      <c r="I8" s="130"/>
      <c r="J8" s="135" t="s">
        <v>269</v>
      </c>
      <c r="K8" s="135" t="s">
        <v>269</v>
      </c>
      <c r="L8" s="135" t="s">
        <v>269</v>
      </c>
      <c r="M8" s="135" t="s">
        <v>269</v>
      </c>
      <c r="N8" s="135" t="s">
        <v>269</v>
      </c>
      <c r="O8" s="135" t="s">
        <v>269</v>
      </c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1" customHeight="1" spans="1:256">
      <c r="A9" s="113" t="s">
        <v>155</v>
      </c>
      <c r="B9" s="109">
        <f t="shared" si="0"/>
        <v>72</v>
      </c>
      <c r="C9" s="109">
        <v>76</v>
      </c>
      <c r="D9" s="109">
        <f t="shared" si="1"/>
        <v>80</v>
      </c>
      <c r="E9" s="109">
        <f t="shared" si="2"/>
        <v>86</v>
      </c>
      <c r="F9" s="109">
        <f t="shared" si="3"/>
        <v>92</v>
      </c>
      <c r="G9" s="109">
        <f t="shared" si="4"/>
        <v>96</v>
      </c>
      <c r="H9" s="114" t="s">
        <v>156</v>
      </c>
      <c r="I9" s="130"/>
      <c r="J9" s="135" t="s">
        <v>272</v>
      </c>
      <c r="K9" s="135" t="s">
        <v>273</v>
      </c>
      <c r="L9" s="135" t="s">
        <v>274</v>
      </c>
      <c r="M9" s="135" t="s">
        <v>275</v>
      </c>
      <c r="N9" s="135" t="s">
        <v>276</v>
      </c>
      <c r="O9" s="135" t="s">
        <v>277</v>
      </c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1" customHeight="1" spans="1:256">
      <c r="A10" s="113" t="s">
        <v>157</v>
      </c>
      <c r="B10" s="109">
        <f t="shared" si="0"/>
        <v>82</v>
      </c>
      <c r="C10" s="109">
        <v>86</v>
      </c>
      <c r="D10" s="109">
        <f t="shared" si="1"/>
        <v>90</v>
      </c>
      <c r="E10" s="109">
        <f t="shared" si="2"/>
        <v>96</v>
      </c>
      <c r="F10" s="109">
        <f t="shared" si="3"/>
        <v>102</v>
      </c>
      <c r="G10" s="109">
        <f t="shared" si="4"/>
        <v>106</v>
      </c>
      <c r="H10" s="114" t="s">
        <v>156</v>
      </c>
      <c r="I10" s="130"/>
      <c r="J10" s="135" t="s">
        <v>269</v>
      </c>
      <c r="K10" s="135" t="s">
        <v>278</v>
      </c>
      <c r="L10" s="135" t="s">
        <v>279</v>
      </c>
      <c r="M10" s="135" t="s">
        <v>280</v>
      </c>
      <c r="N10" s="135" t="s">
        <v>281</v>
      </c>
      <c r="O10" s="135" t="s">
        <v>282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1" customHeight="1" spans="1:256">
      <c r="A11" s="113" t="s">
        <v>158</v>
      </c>
      <c r="B11" s="109">
        <f>C11-1.5</f>
        <v>46</v>
      </c>
      <c r="C11" s="109">
        <v>47.5</v>
      </c>
      <c r="D11" s="109">
        <v>49</v>
      </c>
      <c r="E11" s="109">
        <f>D11+1.5</f>
        <v>50.5</v>
      </c>
      <c r="F11" s="109">
        <f>E11+1.5</f>
        <v>52</v>
      </c>
      <c r="G11" s="109">
        <f>F11+1</f>
        <v>53</v>
      </c>
      <c r="H11" s="114" t="s">
        <v>159</v>
      </c>
      <c r="I11" s="130"/>
      <c r="J11" s="135" t="s">
        <v>283</v>
      </c>
      <c r="K11" s="135" t="s">
        <v>284</v>
      </c>
      <c r="L11" s="135" t="s">
        <v>285</v>
      </c>
      <c r="M11" s="135" t="s">
        <v>283</v>
      </c>
      <c r="N11" s="135" t="s">
        <v>286</v>
      </c>
      <c r="O11" s="135" t="s">
        <v>285</v>
      </c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1" customHeight="1" spans="1:256">
      <c r="A12" s="115" t="s">
        <v>161</v>
      </c>
      <c r="B12" s="109">
        <f>C12-1.5</f>
        <v>45.5</v>
      </c>
      <c r="C12" s="109">
        <v>47</v>
      </c>
      <c r="D12" s="109">
        <f>C12+1.5</f>
        <v>48.5</v>
      </c>
      <c r="E12" s="109">
        <f>D12+1.8</f>
        <v>50.3</v>
      </c>
      <c r="F12" s="109">
        <f>E12+1.8</f>
        <v>52.1</v>
      </c>
      <c r="G12" s="109">
        <f>F12+1.2</f>
        <v>53.3</v>
      </c>
      <c r="H12" s="114" t="s">
        <v>156</v>
      </c>
      <c r="I12" s="130"/>
      <c r="J12" s="135" t="s">
        <v>269</v>
      </c>
      <c r="K12" s="135" t="s">
        <v>269</v>
      </c>
      <c r="L12" s="135" t="s">
        <v>269</v>
      </c>
      <c r="M12" s="135" t="s">
        <v>269</v>
      </c>
      <c r="N12" s="135" t="s">
        <v>269</v>
      </c>
      <c r="O12" s="135" t="s">
        <v>269</v>
      </c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1" customHeight="1" spans="1:256">
      <c r="A13" s="115" t="s">
        <v>163</v>
      </c>
      <c r="B13" s="109">
        <f>C13-3.4</f>
        <v>37.1</v>
      </c>
      <c r="C13" s="109">
        <v>40.5</v>
      </c>
      <c r="D13" s="109">
        <f>C13+3.4</f>
        <v>43.9</v>
      </c>
      <c r="E13" s="109">
        <f>D13+3.4</f>
        <v>47.3</v>
      </c>
      <c r="F13" s="109">
        <f>E13+3.4</f>
        <v>50.7</v>
      </c>
      <c r="G13" s="109">
        <f>F13+1.7</f>
        <v>52.4</v>
      </c>
      <c r="H13" s="114">
        <v>0</v>
      </c>
      <c r="I13" s="130"/>
      <c r="J13" s="135" t="s">
        <v>287</v>
      </c>
      <c r="K13" s="135" t="s">
        <v>288</v>
      </c>
      <c r="L13" s="135" t="s">
        <v>289</v>
      </c>
      <c r="M13" s="135" t="s">
        <v>289</v>
      </c>
      <c r="N13" s="135" t="s">
        <v>290</v>
      </c>
      <c r="O13" s="135" t="s">
        <v>291</v>
      </c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1" customHeight="1" spans="1:256">
      <c r="A14" s="113" t="s">
        <v>165</v>
      </c>
      <c r="B14" s="109">
        <f>C14-0.8</f>
        <v>17.2</v>
      </c>
      <c r="C14" s="109">
        <v>18</v>
      </c>
      <c r="D14" s="109">
        <f>C14+0.8</f>
        <v>18.8</v>
      </c>
      <c r="E14" s="109">
        <f>D14+1.2</f>
        <v>20</v>
      </c>
      <c r="F14" s="109">
        <f>E14+1.2</f>
        <v>21.2</v>
      </c>
      <c r="G14" s="109">
        <f>F14+0.8</f>
        <v>22</v>
      </c>
      <c r="H14" s="116"/>
      <c r="I14" s="130"/>
      <c r="J14" s="135" t="s">
        <v>292</v>
      </c>
      <c r="K14" s="135" t="s">
        <v>293</v>
      </c>
      <c r="L14" s="135" t="s">
        <v>294</v>
      </c>
      <c r="M14" s="135" t="s">
        <v>295</v>
      </c>
      <c r="N14" s="135" t="s">
        <v>296</v>
      </c>
      <c r="O14" s="135" t="s">
        <v>271</v>
      </c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1" customHeight="1" spans="1:256">
      <c r="A15" s="113" t="s">
        <v>166</v>
      </c>
      <c r="B15" s="109">
        <f>C15-0.65</f>
        <v>14.85</v>
      </c>
      <c r="C15" s="109">
        <v>15.5</v>
      </c>
      <c r="D15" s="109">
        <f>C15+0.65</f>
        <v>16.15</v>
      </c>
      <c r="E15" s="109">
        <f>D15+0.9</f>
        <v>17.05</v>
      </c>
      <c r="F15" s="109">
        <f>E15+0.9</f>
        <v>17.95</v>
      </c>
      <c r="G15" s="109">
        <f>F15+0.65</f>
        <v>18.6</v>
      </c>
      <c r="H15" s="116"/>
      <c r="I15" s="130"/>
      <c r="J15" s="135" t="s">
        <v>297</v>
      </c>
      <c r="K15" s="135" t="s">
        <v>298</v>
      </c>
      <c r="L15" s="135" t="s">
        <v>299</v>
      </c>
      <c r="M15" s="135" t="s">
        <v>300</v>
      </c>
      <c r="N15" s="135" t="s">
        <v>301</v>
      </c>
      <c r="O15" s="135" t="s">
        <v>289</v>
      </c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1" customHeight="1" spans="1:256">
      <c r="A16" s="113" t="s">
        <v>167</v>
      </c>
      <c r="B16" s="109">
        <f>C16-0.2</f>
        <v>12.8</v>
      </c>
      <c r="C16" s="109">
        <v>13</v>
      </c>
      <c r="D16" s="109">
        <f>C16+0.2</f>
        <v>13.2</v>
      </c>
      <c r="E16" s="109">
        <f>D16+0.4</f>
        <v>13.6</v>
      </c>
      <c r="F16" s="109">
        <f>E16+0.4</f>
        <v>14</v>
      </c>
      <c r="G16" s="109">
        <f>F16+0.2</f>
        <v>14.2</v>
      </c>
      <c r="H16" s="116"/>
      <c r="I16" s="130"/>
      <c r="J16" s="135" t="s">
        <v>269</v>
      </c>
      <c r="K16" s="135" t="s">
        <v>269</v>
      </c>
      <c r="L16" s="135" t="s">
        <v>269</v>
      </c>
      <c r="M16" s="135" t="s">
        <v>269</v>
      </c>
      <c r="N16" s="135" t="s">
        <v>269</v>
      </c>
      <c r="O16" s="135" t="s">
        <v>269</v>
      </c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1" customHeight="1" spans="1:256">
      <c r="A17" s="113" t="s">
        <v>168</v>
      </c>
      <c r="B17" s="109">
        <f>C17-0.2</f>
        <v>8.8</v>
      </c>
      <c r="C17" s="109">
        <v>9</v>
      </c>
      <c r="D17" s="109">
        <f>C17+0.2</f>
        <v>9.2</v>
      </c>
      <c r="E17" s="109">
        <f>D17+0.4</f>
        <v>9.6</v>
      </c>
      <c r="F17" s="109">
        <f>E17+0.4</f>
        <v>10</v>
      </c>
      <c r="G17" s="109">
        <f>F17+0.2</f>
        <v>10.2</v>
      </c>
      <c r="H17" s="117"/>
      <c r="I17" s="130"/>
      <c r="J17" s="135"/>
      <c r="K17" s="135"/>
      <c r="L17" s="135"/>
      <c r="M17" s="135"/>
      <c r="N17" s="135"/>
      <c r="O17" s="135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1" customHeight="1" spans="1:256">
      <c r="A18" s="113" t="s">
        <v>170</v>
      </c>
      <c r="B18" s="109">
        <f>C18-0.5</f>
        <v>30.5</v>
      </c>
      <c r="C18" s="109">
        <v>31</v>
      </c>
      <c r="D18" s="109">
        <f>C18+0.8</f>
        <v>31.8</v>
      </c>
      <c r="E18" s="109">
        <f>D18+0.8</f>
        <v>32.6</v>
      </c>
      <c r="F18" s="109">
        <f>E18+0.8</f>
        <v>33.4</v>
      </c>
      <c r="G18" s="109">
        <f>F18+0.5</f>
        <v>33.9</v>
      </c>
      <c r="H18" s="117"/>
      <c r="I18" s="130"/>
      <c r="J18" s="135"/>
      <c r="K18" s="135"/>
      <c r="L18" s="135"/>
      <c r="M18" s="135"/>
      <c r="N18" s="135"/>
      <c r="O18" s="135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1" customHeight="1" spans="1:256">
      <c r="A19" s="118" t="s">
        <v>173</v>
      </c>
      <c r="B19" s="109">
        <f>C19-0.8</f>
        <v>22.2</v>
      </c>
      <c r="C19" s="109">
        <v>23</v>
      </c>
      <c r="D19" s="109">
        <f>C19+0.5</f>
        <v>23.5</v>
      </c>
      <c r="E19" s="109">
        <f>D19+0.75</f>
        <v>24.25</v>
      </c>
      <c r="F19" s="109">
        <f>E19+0.75</f>
        <v>25</v>
      </c>
      <c r="G19" s="109">
        <f>F19+0.5</f>
        <v>25.5</v>
      </c>
      <c r="H19" s="117"/>
      <c r="I19" s="130"/>
      <c r="J19" s="135"/>
      <c r="K19" s="135"/>
      <c r="L19" s="135"/>
      <c r="M19" s="135"/>
      <c r="N19" s="135"/>
      <c r="O19" s="135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1" customHeight="1" spans="1:256">
      <c r="A20" s="113" t="s">
        <v>174</v>
      </c>
      <c r="B20" s="109">
        <v>7</v>
      </c>
      <c r="C20" s="109">
        <v>7</v>
      </c>
      <c r="D20" s="109">
        <v>7</v>
      </c>
      <c r="E20" s="109">
        <v>7</v>
      </c>
      <c r="F20" s="109">
        <v>7</v>
      </c>
      <c r="G20" s="109">
        <v>7</v>
      </c>
      <c r="H20" s="117"/>
      <c r="I20" s="130"/>
      <c r="J20" s="135"/>
      <c r="K20" s="135"/>
      <c r="L20" s="135"/>
      <c r="M20" s="135"/>
      <c r="N20" s="135"/>
      <c r="O20" s="135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1" customHeight="1" spans="1:256">
      <c r="A21" s="113" t="s">
        <v>175</v>
      </c>
      <c r="B21" s="109">
        <v>5</v>
      </c>
      <c r="C21" s="109">
        <v>5</v>
      </c>
      <c r="D21" s="109">
        <v>5</v>
      </c>
      <c r="E21" s="109">
        <v>5</v>
      </c>
      <c r="F21" s="109">
        <v>5</v>
      </c>
      <c r="G21" s="109">
        <v>5</v>
      </c>
      <c r="H21" s="117"/>
      <c r="I21" s="130"/>
      <c r="J21" s="135"/>
      <c r="K21" s="135"/>
      <c r="L21" s="135"/>
      <c r="M21" s="135"/>
      <c r="N21" s="135"/>
      <c r="O21" s="135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s="93" customFormat="1" ht="21" customHeight="1" spans="1:256">
      <c r="A22" s="113" t="s">
        <v>176</v>
      </c>
      <c r="B22" s="109">
        <v>6</v>
      </c>
      <c r="C22" s="109">
        <v>6</v>
      </c>
      <c r="D22" s="109">
        <v>6</v>
      </c>
      <c r="E22" s="109">
        <v>6</v>
      </c>
      <c r="F22" s="109">
        <v>6</v>
      </c>
      <c r="G22" s="109">
        <v>6</v>
      </c>
      <c r="H22" s="117"/>
      <c r="I22" s="130"/>
      <c r="J22" s="135"/>
      <c r="K22" s="135"/>
      <c r="L22" s="135"/>
      <c r="M22" s="135"/>
      <c r="N22" s="135"/>
      <c r="O22" s="135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</row>
    <row r="23" s="93" customFormat="1" ht="21" customHeight="1" spans="1:256">
      <c r="A23" s="119"/>
      <c r="B23" s="120"/>
      <c r="C23" s="120"/>
      <c r="D23" s="120"/>
      <c r="E23" s="120"/>
      <c r="F23" s="120"/>
      <c r="G23" s="120"/>
      <c r="H23" s="121"/>
      <c r="I23" s="130"/>
      <c r="J23" s="135"/>
      <c r="K23" s="135"/>
      <c r="L23" s="135"/>
      <c r="M23" s="135"/>
      <c r="N23" s="135"/>
      <c r="O23" s="135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</row>
    <row r="24" s="93" customFormat="1" ht="21" customHeight="1" spans="1:256">
      <c r="A24" s="122"/>
      <c r="B24" s="123"/>
      <c r="C24" s="123"/>
      <c r="D24" s="123"/>
      <c r="E24" s="124"/>
      <c r="F24" s="123"/>
      <c r="G24" s="123"/>
      <c r="H24" s="123"/>
      <c r="I24" s="130"/>
      <c r="J24" s="136"/>
      <c r="K24" s="136"/>
      <c r="L24" s="135"/>
      <c r="M24" s="136"/>
      <c r="N24" s="136"/>
      <c r="O24" s="135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</row>
    <row r="25" ht="17.25" spans="1:16">
      <c r="A25" s="125"/>
      <c r="B25" s="125"/>
      <c r="C25" s="126"/>
      <c r="D25" s="126"/>
      <c r="E25" s="127"/>
      <c r="F25" s="126"/>
      <c r="G25" s="126"/>
      <c r="H25" s="126"/>
      <c r="M25" s="93"/>
      <c r="N25" s="93"/>
      <c r="O25" s="93"/>
      <c r="P25" s="96"/>
    </row>
    <row r="26" spans="1:16">
      <c r="A26" s="128" t="s">
        <v>177</v>
      </c>
      <c r="B26" s="128"/>
      <c r="C26" s="129"/>
      <c r="D26" s="129"/>
      <c r="M26" s="93"/>
      <c r="N26" s="93"/>
      <c r="O26" s="93"/>
      <c r="P26" s="96"/>
    </row>
    <row r="27" spans="3:16">
      <c r="C27" s="94"/>
      <c r="J27" s="137" t="s">
        <v>178</v>
      </c>
      <c r="K27" s="138">
        <v>45814</v>
      </c>
      <c r="L27" s="137" t="s">
        <v>179</v>
      </c>
      <c r="M27" s="137" t="s">
        <v>130</v>
      </c>
      <c r="N27" s="137" t="s">
        <v>180</v>
      </c>
      <c r="O27" s="93" t="s">
        <v>133</v>
      </c>
      <c r="P27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4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5.9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303</v>
      </c>
      <c r="B2" s="5" t="s">
        <v>304</v>
      </c>
      <c r="C2" s="5" t="s">
        <v>305</v>
      </c>
      <c r="D2" s="5" t="s">
        <v>306</v>
      </c>
      <c r="E2" s="5" t="s">
        <v>307</v>
      </c>
      <c r="F2" s="5" t="s">
        <v>308</v>
      </c>
      <c r="G2" s="5" t="s">
        <v>309</v>
      </c>
      <c r="H2" s="81" t="s">
        <v>310</v>
      </c>
      <c r="I2" s="4" t="s">
        <v>311</v>
      </c>
      <c r="J2" s="4" t="s">
        <v>312</v>
      </c>
      <c r="K2" s="4" t="s">
        <v>313</v>
      </c>
      <c r="L2" s="4" t="s">
        <v>314</v>
      </c>
      <c r="M2" s="4" t="s">
        <v>315</v>
      </c>
      <c r="N2" s="5" t="s">
        <v>316</v>
      </c>
      <c r="O2" s="5" t="s">
        <v>317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243</v>
      </c>
      <c r="J3" s="4" t="s">
        <v>243</v>
      </c>
      <c r="K3" s="4" t="s">
        <v>243</v>
      </c>
      <c r="L3" s="4" t="s">
        <v>243</v>
      </c>
      <c r="M3" s="4" t="s">
        <v>243</v>
      </c>
      <c r="N3" s="7"/>
      <c r="O3" s="7"/>
    </row>
    <row r="4" s="79" customFormat="1" ht="20" customHeight="1" spans="1:15">
      <c r="A4" s="32">
        <v>1</v>
      </c>
      <c r="B4" s="24" t="s">
        <v>318</v>
      </c>
      <c r="C4" s="24" t="s">
        <v>319</v>
      </c>
      <c r="D4" s="24" t="s">
        <v>320</v>
      </c>
      <c r="E4" s="23" t="s">
        <v>321</v>
      </c>
      <c r="F4" s="23" t="s">
        <v>322</v>
      </c>
      <c r="G4" s="32" t="s">
        <v>65</v>
      </c>
      <c r="H4" s="32" t="s">
        <v>65</v>
      </c>
      <c r="I4" s="87">
        <v>1</v>
      </c>
      <c r="J4" s="88">
        <v>1</v>
      </c>
      <c r="K4" s="88">
        <v>0</v>
      </c>
      <c r="L4" s="88">
        <v>0</v>
      </c>
      <c r="M4" s="32">
        <v>0</v>
      </c>
      <c r="N4" s="32">
        <f>SUM(I4:M4)</f>
        <v>2</v>
      </c>
      <c r="O4" s="32"/>
    </row>
    <row r="5" s="79" customFormat="1" ht="20" customHeight="1" spans="1:15">
      <c r="A5" s="32">
        <v>2</v>
      </c>
      <c r="B5" s="24" t="s">
        <v>323</v>
      </c>
      <c r="C5" s="24" t="s">
        <v>319</v>
      </c>
      <c r="D5" s="24" t="s">
        <v>111</v>
      </c>
      <c r="E5" s="23" t="s">
        <v>324</v>
      </c>
      <c r="F5" s="23" t="s">
        <v>322</v>
      </c>
      <c r="G5" s="83" t="s">
        <v>65</v>
      </c>
      <c r="H5" s="83" t="s">
        <v>65</v>
      </c>
      <c r="I5" s="89">
        <v>2</v>
      </c>
      <c r="J5" s="88">
        <v>0</v>
      </c>
      <c r="K5" s="88">
        <v>1</v>
      </c>
      <c r="L5" s="88">
        <v>0</v>
      </c>
      <c r="M5" s="32">
        <v>0</v>
      </c>
      <c r="N5" s="32">
        <f>SUM(I5:M5)</f>
        <v>3</v>
      </c>
      <c r="O5" s="32"/>
    </row>
    <row r="6" s="79" customFormat="1" ht="20" customHeight="1" spans="1:15">
      <c r="A6" s="32">
        <v>3</v>
      </c>
      <c r="B6" s="48"/>
      <c r="C6" s="24"/>
      <c r="D6" s="47"/>
      <c r="E6" s="84"/>
      <c r="F6" s="47"/>
      <c r="G6" s="83"/>
      <c r="H6" s="83"/>
      <c r="I6" s="89"/>
      <c r="J6" s="88"/>
      <c r="K6" s="88"/>
      <c r="L6" s="88"/>
      <c r="M6" s="32"/>
      <c r="N6" s="32"/>
      <c r="O6" s="32"/>
    </row>
    <row r="7" s="79" customFormat="1" ht="20" customHeight="1" spans="1:15">
      <c r="A7" s="32">
        <v>4</v>
      </c>
      <c r="B7" s="48"/>
      <c r="C7" s="24"/>
      <c r="D7" s="47"/>
      <c r="E7" s="84"/>
      <c r="F7" s="47"/>
      <c r="G7" s="83"/>
      <c r="H7" s="83"/>
      <c r="I7" s="89"/>
      <c r="J7" s="88"/>
      <c r="K7" s="88"/>
      <c r="L7" s="88"/>
      <c r="M7" s="32"/>
      <c r="N7" s="32"/>
      <c r="O7" s="32"/>
    </row>
    <row r="8" ht="20" customHeight="1" spans="1:15">
      <c r="A8" s="32">
        <v>5</v>
      </c>
      <c r="B8" s="48"/>
      <c r="C8" s="24"/>
      <c r="D8" s="52"/>
      <c r="E8" s="84"/>
      <c r="F8" s="47"/>
      <c r="G8" s="83"/>
      <c r="H8" s="83"/>
      <c r="I8" s="89"/>
      <c r="J8" s="88"/>
      <c r="K8" s="88"/>
      <c r="L8" s="88"/>
      <c r="M8" s="32"/>
      <c r="N8" s="32"/>
      <c r="O8" s="10"/>
    </row>
    <row r="9" ht="20" customHeight="1" spans="1:15">
      <c r="A9" s="32">
        <v>6</v>
      </c>
      <c r="B9" s="48"/>
      <c r="C9" s="24"/>
      <c r="D9" s="47"/>
      <c r="E9" s="84"/>
      <c r="F9" s="47"/>
      <c r="G9" s="83"/>
      <c r="H9" s="83"/>
      <c r="I9" s="89"/>
      <c r="J9" s="88"/>
      <c r="K9" s="88"/>
      <c r="L9" s="88"/>
      <c r="M9" s="32"/>
      <c r="N9" s="32"/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90"/>
      <c r="J10" s="91"/>
      <c r="K10" s="91"/>
      <c r="L10" s="91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90"/>
      <c r="J11" s="91"/>
      <c r="K11" s="91"/>
      <c r="L11" s="91"/>
      <c r="M11" s="9"/>
      <c r="N11" s="9"/>
      <c r="O11" s="10"/>
    </row>
    <row r="12" s="2" customFormat="1" ht="18.75" spans="1:15">
      <c r="A12" s="13" t="s">
        <v>325</v>
      </c>
      <c r="B12" s="14"/>
      <c r="C12" s="69"/>
      <c r="D12" s="15"/>
      <c r="E12" s="16"/>
      <c r="F12" s="69"/>
      <c r="G12" s="9"/>
      <c r="H12" s="37"/>
      <c r="I12" s="31"/>
      <c r="J12" s="13" t="s">
        <v>326</v>
      </c>
      <c r="K12" s="14"/>
      <c r="L12" s="14"/>
      <c r="M12" s="15"/>
      <c r="N12" s="14"/>
      <c r="O12" s="21"/>
    </row>
    <row r="13" ht="61" customHeight="1" spans="1:15">
      <c r="A13" s="85" t="s">
        <v>327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2025-06-17T03:04:21Z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