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864" firstSheet="2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<sst xmlns="http://schemas.openxmlformats.org/spreadsheetml/2006/main" count="958" uniqueCount="399">
  <si>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</si>
  <si>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</si>
  <si>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</si>
  <si>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</si>
  <si>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</si>
  <si>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</si>
  <si>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</si>
  <si>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</si>
  <si>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</si>
  <si>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</si>
  <si>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</si>
  <si>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</si>
  <si>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</si>
  <si>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</si>
  <si>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</si>
  <si>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</si>
  <si>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</si>
  <si>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</si>
  <si>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</si>
  <si>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</si>
  <si>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</si>
  <si>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</si>
  <si>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</si>
  <si>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</si>
  <si>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</si>
  <si>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</si>
  <si>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</si>
  <si>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</si>
  <si>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</si>
  <si>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</si>
  <si>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</si>
  <si>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</si>
  <si>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</si>
  <si>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</si>
  <si>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</si>
  <si>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</si>
  <si>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</si>
  <si>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</si>
  <si>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</si>
  <si>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</si>
  <si>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</si>
  <si>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</si>
  <si>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</si>
  <si>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</si>
  <si>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</si>
  <si>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</si>
  <si>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</si>
  <si>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</si>
  <si>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</si>
  <si>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</si>
  <si>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</si>
  <si>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</si>
  <si>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</si>
  <si>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</si>
  <si>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</si>
  <si>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</si>
  <si>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</si>
  <si>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</si>
  <si>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</si>
  <si>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</si>
  <si>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</si>
  <si>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</si>
  <si>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QAJJBN95667</t>
  </si>
  <si>
    <t>合同交期</t>
  </si>
  <si>
    <t>产前确认样</t>
  </si>
  <si>
    <t>有</t>
  </si>
  <si>
    <t>无</t>
  </si>
  <si>
    <t>品名</t>
  </si>
  <si>
    <t>儿童功能T恤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</si>
  <si>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</si>
  <si>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</si>
  <si>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</si>
  <si>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</si>
  <si>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</si>
  <si>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</si>
  <si>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</si>
  <si>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</si>
  <si>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</si>
  <si>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</si>
  <si>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</si>
  <si>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</si>
  <si>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</si>
  <si>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</si>
  <si>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</si>
  <si>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</si>
  <si>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</si>
  <si>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</si>
  <si>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</si>
  <si>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</si>
  <si>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</si>
  <si>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</si>
  <si>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</si>
  <si>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</si>
  <si>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</si>
  <si>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</si>
  <si>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</si>
  <si>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</si>
  <si>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</si>
  <si>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</si>
  <si>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</si>
  <si>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</si>
  <si>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</si>
  <si>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</si>
  <si>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</si>
  <si>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</si>
  <si>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</si>
  <si>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</si>
  <si>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</si>
  <si>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</si>
  <si>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</si>
  <si>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</si>
  <si>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日暮蓝</t>
  </si>
  <si>
    <t>霓光绿</t>
  </si>
  <si>
    <t>柔光紫</t>
  </si>
  <si>
    <t>暗夜黑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</si>
  <si>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</si>
  <si>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</si>
  <si>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</si>
  <si>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</si>
  <si>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</si>
  <si>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</si>
  <si>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1、前中拉链歪斜，起拱</t>
  </si>
  <si>
    <t>2、三针五线落坑，不顺直</t>
  </si>
  <si>
    <t>3、冚脚止口有宽窄。打枣线头没有清理干净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</si>
  <si>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</si>
  <si>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</si>
  <si>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</si>
  <si>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</si>
  <si>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</si>
  <si>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</si>
  <si>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</si>
  <si>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</si>
  <si>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</si>
  <si>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</si>
  <si>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</si>
  <si>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</si>
  <si>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</si>
  <si>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</si>
  <si>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已改善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</si>
  <si>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</si>
  <si>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</si>
  <si>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</si>
  <si>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</si>
  <si>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</si>
  <si>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</si>
  <si>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</si>
  <si>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</si>
  <si>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</si>
  <si>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165/84</t>
  </si>
  <si>
    <t>170/88</t>
  </si>
  <si>
    <t>175/100B</t>
  </si>
  <si>
    <t>180/104B</t>
  </si>
  <si>
    <t>洗前</t>
  </si>
  <si>
    <t>洗后</t>
  </si>
  <si>
    <t>XXXL</t>
  </si>
  <si>
    <t>后中长</t>
  </si>
  <si>
    <t>-1</t>
  </si>
  <si>
    <t>胸围</t>
  </si>
  <si>
    <t>+0</t>
  </si>
  <si>
    <t>-0.5</t>
  </si>
  <si>
    <t>摆围</t>
  </si>
  <si>
    <t>肩宽</t>
  </si>
  <si>
    <t>-0.2</t>
  </si>
  <si>
    <t>肩点袖长</t>
  </si>
  <si>
    <t>-0.3</t>
  </si>
  <si>
    <t>袖肥/2</t>
  </si>
  <si>
    <t>袖肘围/2</t>
  </si>
  <si>
    <t>袖口围/2</t>
  </si>
  <si>
    <t>领上口围</t>
  </si>
  <si>
    <t>+0.5</t>
  </si>
  <si>
    <t>下领围</t>
  </si>
  <si>
    <t>前领高</t>
  </si>
  <si>
    <t>前中拉链长</t>
  </si>
  <si>
    <t>拇指洞开口</t>
  </si>
  <si>
    <t>-0.6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</si>
  <si>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</si>
  <si>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</si>
  <si>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</si>
  <si>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</si>
  <si>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</si>
  <si>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</si>
  <si>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</si>
  <si>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</si>
  <si>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</si>
  <si>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</si>
  <si>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</si>
  <si>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</si>
  <si>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</si>
  <si>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</si>
  <si>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</si>
  <si>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</si>
  <si>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</si>
  <si>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</si>
  <si>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</si>
  <si>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</si>
  <si>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</si>
  <si>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</si>
  <si>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</si>
  <si>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</si>
  <si>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</si>
  <si>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</si>
  <si>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</si>
  <si>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儿童短袖T恤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</si>
  <si>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</si>
  <si>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</si>
  <si>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</si>
  <si>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</si>
  <si>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</si>
  <si>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</si>
  <si>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</si>
  <si>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</si>
  <si>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</si>
  <si>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</si>
  <si>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</si>
  <si>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</si>
  <si>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</si>
  <si>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</si>
  <si>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</si>
  <si>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</si>
  <si>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</si>
  <si>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采购凭证编号：CGDD25042900004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</si>
  <si>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</si>
  <si>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</si>
  <si>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</si>
  <si>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</si>
  <si>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</si>
  <si>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</si>
  <si>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</si>
  <si>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</si>
  <si>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</si>
  <si>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</si>
  <si>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</si>
  <si>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</si>
  <si>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</si>
  <si>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②检验明细：齐色齐码120件</t>
  </si>
  <si>
    <t>情况说明：</t>
  </si>
  <si>
    <t xml:space="preserve">【问题点描述】  </t>
  </si>
  <si>
    <t>1、</t>
  </si>
  <si>
    <t>上领处拉链容皱，前中拉链歪斜，间线有大小</t>
  </si>
  <si>
    <t>2、</t>
  </si>
  <si>
    <t>三针五线接线不良，冚脚不顺直</t>
  </si>
  <si>
    <t>3、</t>
  </si>
  <si>
    <t>有污渍，打枣线头没有清理干净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</si>
  <si>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</si>
  <si>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</si>
  <si>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</si>
  <si>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</si>
  <si>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</si>
  <si>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</si>
  <si>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走货1500件，抽查120件，发现3件不良品，已按照以上提出的问题点改正，可以出货</t>
  </si>
  <si>
    <t>服装QC部门</t>
  </si>
  <si>
    <t>检验人</t>
  </si>
  <si>
    <t>QAJJAN94719</t>
  </si>
  <si>
    <t>本白</t>
  </si>
  <si>
    <t>-0.3 +0.5 +0</t>
  </si>
  <si>
    <t>-0.8 -1 -0.5</t>
  </si>
  <si>
    <t>+0 -0.5 -0.5</t>
  </si>
  <si>
    <t>-1 +0 -0.5</t>
  </si>
  <si>
    <t>-2 -1 -1</t>
  </si>
  <si>
    <t>-0.5 -0.5 +0</t>
  </si>
  <si>
    <t>-0.5 -0.3 -0.5</t>
  </si>
  <si>
    <t>-1 -1 -1</t>
  </si>
  <si>
    <t>-1.5 +2 -1.5</t>
  </si>
  <si>
    <t>+0 +0 -0.5</t>
  </si>
  <si>
    <t>+0 -1 +0</t>
  </si>
  <si>
    <t>+0 +0 -1</t>
  </si>
  <si>
    <t>+0 -0.5 +0</t>
  </si>
  <si>
    <t>+0 +0 +1</t>
  </si>
  <si>
    <t>+1 +1 +1</t>
  </si>
  <si>
    <t>+1 +1 +0.8</t>
  </si>
  <si>
    <t>-1 -1 -0.8</t>
  </si>
  <si>
    <t>+0.5 +0 -1</t>
  </si>
  <si>
    <t>+0.5 +0 +0</t>
  </si>
  <si>
    <t>+0 -1 -0.5</t>
  </si>
  <si>
    <t>+0.8 +0 +0.5</t>
  </si>
  <si>
    <t>-1 -1 +0</t>
  </si>
  <si>
    <t>+0.5 +1 +0.8</t>
  </si>
  <si>
    <t>-0.45 +0 -0.5</t>
  </si>
  <si>
    <t>+0 +0.5 +0.3</t>
  </si>
  <si>
    <t>+0.5 +0.5 +0</t>
  </si>
  <si>
    <t>-0.3 -0.3 +0</t>
  </si>
  <si>
    <t>+0.4 +0.3 +0.3</t>
  </si>
  <si>
    <t>+0.5 +0.4 +0.3</t>
  </si>
  <si>
    <t>-0.3 -0.5 -0.8</t>
  </si>
  <si>
    <t>-0.5 -0.3 +0</t>
  </si>
  <si>
    <t>+0.2 +0.5 +0</t>
  </si>
  <si>
    <t>-0.3 -0.5 +0</t>
  </si>
  <si>
    <t>-0.7 -0.5 +0</t>
  </si>
  <si>
    <t>-1 -1 -0.5</t>
  </si>
  <si>
    <t>+0 +0 +0.5</t>
  </si>
  <si>
    <t>-0.5 -0.2 -0.5</t>
  </si>
  <si>
    <t>-0.3 -0.3 -0.3</t>
  </si>
  <si>
    <t>+0 +0 -0.3</t>
  </si>
  <si>
    <t>-0.5 -0.3 -0.2</t>
  </si>
  <si>
    <t>-0.3 +0 -0.5</t>
  </si>
  <si>
    <t>-0.5 +0 -0.4</t>
  </si>
  <si>
    <t>+0 +0 +0</t>
  </si>
  <si>
    <t>-0.2 -0.5 -0.3</t>
  </si>
  <si>
    <t>+0 -0.3 -0.5</t>
  </si>
  <si>
    <t>-0.3 -0.5 -0.3</t>
  </si>
  <si>
    <t>-0.2 -0.2 +0</t>
  </si>
  <si>
    <t>+0 +0.3 +0.3</t>
  </si>
  <si>
    <t>+0.5 +0.5 +0.5</t>
  </si>
  <si>
    <t>+0.5 +0.4 +0.5</t>
  </si>
  <si>
    <t>+0.4 +0 +0</t>
  </si>
  <si>
    <t>上领围</t>
  </si>
  <si>
    <t>+0.5 +0.5  +0</t>
  </si>
  <si>
    <t>-0.3 +0 +0</t>
  </si>
  <si>
    <t>-0.5 +0.5 +0</t>
  </si>
  <si>
    <t>-0.5 +0 +0</t>
  </si>
  <si>
    <t>-0.5 -0.7 -0.5</t>
  </si>
  <si>
    <t>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</si>
  <si>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</si>
  <si>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</si>
  <si>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</si>
  <si>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</si>
  <si>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</si>
  <si>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</si>
  <si>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</si>
  <si>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</si>
  <si>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</si>
  <si>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</si>
  <si>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</si>
  <si>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</si>
  <si>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</si>
  <si>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</si>
  <si>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</si>
  <si>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</si>
  <si>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</si>
  <si>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FK09310花灰双面磨毛布</t>
  </si>
  <si>
    <t>25FW霓光绿</t>
  </si>
  <si>
    <t>海天</t>
  </si>
  <si>
    <t>25FW日幕蓝</t>
  </si>
  <si>
    <t>25FW柔光紫</t>
  </si>
  <si>
    <t>25SS暗夜黑</t>
  </si>
  <si>
    <t>制表时间：2025/5/15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</si>
  <si>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</si>
  <si>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</si>
  <si>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</si>
  <si>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</si>
  <si>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</si>
  <si>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</si>
  <si>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</si>
  <si>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</si>
  <si>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</si>
  <si>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</si>
  <si>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</si>
  <si>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补布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</si>
  <si>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</si>
  <si>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</si>
  <si>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</si>
  <si>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</si>
  <si>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</si>
  <si>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</si>
  <si>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</si>
  <si>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</si>
  <si>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</si>
  <si>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</si>
  <si>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</si>
  <si>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</si>
  <si>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</t>
  </si>
  <si>
    <t>无互染</t>
  </si>
  <si>
    <t>物料6</t>
  </si>
  <si>
    <t>物料7</t>
  </si>
  <si>
    <t>物料8</t>
  </si>
  <si>
    <t>物料9</t>
  </si>
  <si>
    <t>物料10</t>
  </si>
  <si>
    <t>制表时间：2025/5/18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</si>
  <si>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</si>
  <si>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</si>
  <si>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</si>
  <si>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</si>
  <si>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</si>
  <si>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</si>
  <si>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</si>
  <si>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</si>
  <si>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</si>
  <si>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</si>
  <si>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</si>
  <si>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</si>
  <si>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</si>
  <si>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</si>
  <si>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</si>
  <si>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</si>
  <si>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左前+左袖</t>
  </si>
  <si>
    <t>烫标</t>
  </si>
  <si>
    <t>无开胶/掉色</t>
  </si>
  <si>
    <t>制表时间：2025/5/24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</si>
  <si>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</si>
  <si>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</si>
  <si>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</si>
  <si>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</si>
  <si>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</si>
  <si>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</si>
  <si>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1XM压花织带</t>
  </si>
  <si>
    <t>糖果粉</t>
  </si>
  <si>
    <t>制表时间：2024/3/20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</si>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</sst>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_ [$¥-804]* #,##0.00_ ;_ [$¥-804]* \-#,##0.00_ ;_ [$¥-804]* &quot;-&quot;??_ ;_ @_ "/>
  </numFmts>
  <fonts count="7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4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2"/>
      <name val="宋体"/>
      <charset val="0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2"/>
      <name val="宋体"/>
      <charset val="134"/>
      <scheme val="major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9" borderId="89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90" applyNumberFormat="0" applyFill="0" applyAlignment="0" applyProtection="0">
      <alignment vertical="center"/>
    </xf>
    <xf numFmtId="0" fontId="60" fillId="0" borderId="90" applyNumberFormat="0" applyFill="0" applyAlignment="0" applyProtection="0">
      <alignment vertical="center"/>
    </xf>
    <xf numFmtId="0" fontId="61" fillId="0" borderId="9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0" borderId="92" applyNumberFormat="0" applyAlignment="0" applyProtection="0">
      <alignment vertical="center"/>
    </xf>
    <xf numFmtId="0" fontId="63" fillId="11" borderId="93" applyNumberFormat="0" applyAlignment="0" applyProtection="0">
      <alignment vertical="center"/>
    </xf>
    <xf numFmtId="0" fontId="64" fillId="11" borderId="92" applyNumberFormat="0" applyAlignment="0" applyProtection="0">
      <alignment vertical="center"/>
    </xf>
    <xf numFmtId="0" fontId="65" fillId="12" borderId="94" applyNumberFormat="0" applyAlignment="0" applyProtection="0">
      <alignment vertical="center"/>
    </xf>
    <xf numFmtId="0" fontId="66" fillId="0" borderId="95" applyNumberFormat="0" applyFill="0" applyAlignment="0" applyProtection="0">
      <alignment vertical="center"/>
    </xf>
    <xf numFmtId="0" fontId="67" fillId="0" borderId="96" applyNumberFormat="0" applyFill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3" fillId="0" borderId="0">
      <alignment horizontal="center"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6" fillId="0" borderId="0">
      <alignment vertical="center"/>
    </xf>
    <xf numFmtId="0" fontId="18" fillId="0" borderId="0"/>
    <xf numFmtId="0" fontId="74" fillId="0" borderId="0">
      <alignment horizontal="center" vertical="center"/>
    </xf>
  </cellStyleXfs>
  <cellXfs count="4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14" fillId="0" borderId="9" xfId="56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0" xfId="0" applyFont="1"/>
    <xf numFmtId="0" fontId="12" fillId="0" borderId="2" xfId="0" applyFont="1" applyBorder="1" applyAlignment="1">
      <alignment horizontal="center"/>
    </xf>
    <xf numFmtId="9" fontId="15" fillId="0" borderId="2" xfId="0" applyNumberFormat="1" applyFont="1" applyFill="1" applyBorder="1" applyAlignment="1">
      <alignment horizontal="center" vertical="center"/>
    </xf>
    <xf numFmtId="9" fontId="16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15" fillId="3" borderId="2" xfId="0" applyNumberFormat="1" applyFont="1" applyFill="1" applyBorder="1" applyAlignment="1">
      <alignment horizontal="center" vertical="center"/>
    </xf>
    <xf numFmtId="9" fontId="7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12" fillId="0" borderId="2" xfId="0" applyNumberFormat="1" applyFont="1" applyBorder="1" applyAlignment="1">
      <alignment horizontal="center"/>
    </xf>
    <xf numFmtId="9" fontId="16" fillId="3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17" fillId="0" borderId="0" xfId="53" applyFont="1" applyFill="1" applyAlignment="1"/>
    <xf numFmtId="0" fontId="17" fillId="0" borderId="0" xfId="53" applyFont="1" applyFill="1" applyAlignment="1">
      <alignment vertical="center"/>
    </xf>
    <xf numFmtId="0" fontId="18" fillId="0" borderId="0" xfId="53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left" vertical="center"/>
    </xf>
    <xf numFmtId="0" fontId="0" fillId="0" borderId="11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2" fillId="0" borderId="11" xfId="52" applyFont="1" applyFill="1" applyBorder="1" applyAlignment="1">
      <alignment horizontal="center" vertical="center"/>
    </xf>
    <xf numFmtId="0" fontId="23" fillId="0" borderId="12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55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8" fillId="0" borderId="12" xfId="0" applyNumberFormat="1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/>
    </xf>
    <xf numFmtId="0" fontId="28" fillId="0" borderId="14" xfId="52" applyFont="1" applyFill="1" applyBorder="1" applyAlignment="1">
      <alignment horizontal="left"/>
    </xf>
    <xf numFmtId="0" fontId="28" fillId="0" borderId="15" xfId="52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51" applyNumberFormat="1" applyFont="1" applyFill="1" applyBorder="1" applyAlignment="1">
      <alignment horizontal="center" vertical="center"/>
    </xf>
    <xf numFmtId="0" fontId="31" fillId="0" borderId="0" xfId="53" applyFont="1" applyFill="1" applyAlignment="1"/>
    <xf numFmtId="0" fontId="25" fillId="0" borderId="0" xfId="53" applyFont="1" applyFill="1" applyAlignment="1"/>
    <xf numFmtId="0" fontId="32" fillId="0" borderId="16" xfId="55" applyFont="1" applyFill="1" applyBorder="1" applyAlignment="1"/>
    <xf numFmtId="0" fontId="17" fillId="0" borderId="17" xfId="53" applyFont="1" applyFill="1" applyBorder="1" applyAlignment="1">
      <alignment horizontal="center"/>
    </xf>
    <xf numFmtId="0" fontId="20" fillId="0" borderId="2" xfId="52" applyFont="1" applyFill="1" applyBorder="1" applyAlignment="1">
      <alignment horizontal="left" vertical="center"/>
    </xf>
    <xf numFmtId="0" fontId="17" fillId="0" borderId="2" xfId="52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/>
    </xf>
    <xf numFmtId="0" fontId="17" fillId="0" borderId="6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49" fontId="31" fillId="0" borderId="2" xfId="54" applyNumberFormat="1" applyFont="1" applyFill="1" applyBorder="1" applyAlignment="1">
      <alignment horizontal="center" vertical="center"/>
    </xf>
    <xf numFmtId="0" fontId="17" fillId="0" borderId="6" xfId="53" applyFont="1" applyFill="1" applyBorder="1" applyAlignment="1">
      <alignment horizontal="center" vertical="center"/>
    </xf>
    <xf numFmtId="0" fontId="28" fillId="0" borderId="18" xfId="0" applyNumberFormat="1" applyFont="1" applyFill="1" applyBorder="1" applyAlignment="1">
      <alignment horizontal="center"/>
    </xf>
    <xf numFmtId="0" fontId="28" fillId="0" borderId="19" xfId="52" applyFont="1" applyFill="1" applyBorder="1" applyAlignment="1">
      <alignment horizontal="center"/>
    </xf>
    <xf numFmtId="0" fontId="17" fillId="0" borderId="20" xfId="53" applyFont="1" applyFill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0" fillId="0" borderId="2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4" fillId="0" borderId="21" xfId="52" applyFont="1" applyBorder="1" applyAlignment="1">
      <alignment horizontal="center" vertical="top"/>
    </xf>
    <xf numFmtId="0" fontId="35" fillId="0" borderId="22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horizontal="center" vertical="center"/>
    </xf>
    <xf numFmtId="0" fontId="35" fillId="0" borderId="23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vertical="center"/>
    </xf>
    <xf numFmtId="0" fontId="35" fillId="0" borderId="23" xfId="52" applyFont="1" applyFill="1" applyBorder="1" applyAlignment="1">
      <alignment horizontal="right" vertical="center"/>
    </xf>
    <xf numFmtId="0" fontId="25" fillId="0" borderId="23" xfId="52" applyFont="1" applyFill="1" applyBorder="1" applyAlignment="1">
      <alignment horizontal="center" vertical="center"/>
    </xf>
    <xf numFmtId="0" fontId="35" fillId="0" borderId="24" xfId="52" applyFont="1" applyFill="1" applyBorder="1" applyAlignment="1">
      <alignment vertical="center"/>
    </xf>
    <xf numFmtId="0" fontId="36" fillId="0" borderId="25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vertical="center"/>
    </xf>
    <xf numFmtId="58" fontId="25" fillId="0" borderId="25" xfId="52" applyNumberFormat="1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horizontal="center" vertical="center"/>
    </xf>
    <xf numFmtId="0" fontId="35" fillId="0" borderId="25" xfId="52" applyFont="1" applyFill="1" applyBorder="1" applyAlignment="1">
      <alignment horizontal="center"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vertical="center"/>
    </xf>
    <xf numFmtId="0" fontId="36" fillId="0" borderId="27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vertical="center"/>
    </xf>
    <xf numFmtId="0" fontId="25" fillId="0" borderId="27" xfId="52" applyFont="1" applyFill="1" applyBorder="1" applyAlignment="1">
      <alignment vertical="center"/>
    </xf>
    <xf numFmtId="0" fontId="25" fillId="0" borderId="27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5" fillId="0" borderId="22" xfId="52" applyFont="1" applyFill="1" applyBorder="1" applyAlignment="1">
      <alignment vertical="center"/>
    </xf>
    <xf numFmtId="0" fontId="35" fillId="0" borderId="23" xfId="52" applyFont="1" applyFill="1" applyBorder="1" applyAlignment="1">
      <alignment vertical="center"/>
    </xf>
    <xf numFmtId="0" fontId="35" fillId="0" borderId="28" xfId="52" applyFont="1" applyFill="1" applyBorder="1" applyAlignment="1">
      <alignment horizontal="left" vertical="center"/>
    </xf>
    <xf numFmtId="0" fontId="35" fillId="0" borderId="29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vertical="center"/>
    </xf>
    <xf numFmtId="0" fontId="25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37" fillId="0" borderId="32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 wrapText="1"/>
    </xf>
    <xf numFmtId="0" fontId="25" fillId="0" borderId="25" xfId="52" applyFont="1" applyFill="1" applyBorder="1" applyAlignment="1">
      <alignment horizontal="left" vertical="center" wrapText="1"/>
    </xf>
    <xf numFmtId="0" fontId="35" fillId="0" borderId="26" xfId="52" applyFont="1" applyFill="1" applyBorder="1" applyAlignment="1">
      <alignment horizontal="left" vertical="center"/>
    </xf>
    <xf numFmtId="0" fontId="18" fillId="0" borderId="27" xfId="52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37" fillId="0" borderId="22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left" vertical="center"/>
    </xf>
    <xf numFmtId="0" fontId="35" fillId="0" borderId="30" xfId="52" applyFont="1" applyFill="1" applyBorder="1" applyAlignment="1">
      <alignment horizontal="left" vertical="center"/>
    </xf>
    <xf numFmtId="0" fontId="35" fillId="0" borderId="37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center" vertical="center"/>
    </xf>
    <xf numFmtId="58" fontId="25" fillId="0" borderId="27" xfId="52" applyNumberFormat="1" applyFont="1" applyFill="1" applyBorder="1" applyAlignment="1">
      <alignment vertical="center"/>
    </xf>
    <xf numFmtId="0" fontId="35" fillId="0" borderId="27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center" vertical="center"/>
    </xf>
    <xf numFmtId="0" fontId="35" fillId="0" borderId="39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center" vertical="center"/>
    </xf>
    <xf numFmtId="0" fontId="37" fillId="0" borderId="42" xfId="52" applyFont="1" applyFill="1" applyBorder="1" applyAlignment="1">
      <alignment horizontal="left" vertical="center"/>
    </xf>
    <xf numFmtId="0" fontId="35" fillId="0" borderId="38" xfId="52" applyFont="1" applyFill="1" applyBorder="1" applyAlignment="1">
      <alignment horizontal="left" vertical="center"/>
    </xf>
    <xf numFmtId="0" fontId="35" fillId="0" borderId="39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 wrapText="1"/>
    </xf>
    <xf numFmtId="0" fontId="18" fillId="0" borderId="40" xfId="52" applyFill="1" applyBorder="1" applyAlignment="1">
      <alignment horizontal="center" vertical="center"/>
    </xf>
    <xf numFmtId="0" fontId="18" fillId="0" borderId="31" xfId="52" applyFont="1" applyFill="1" applyBorder="1" applyAlignment="1">
      <alignment vertical="center"/>
    </xf>
    <xf numFmtId="0" fontId="18" fillId="0" borderId="42" xfId="52" applyFont="1" applyFill="1" applyBorder="1" applyAlignment="1">
      <alignment vertical="center"/>
    </xf>
    <xf numFmtId="0" fontId="18" fillId="0" borderId="42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0" fontId="37" fillId="0" borderId="38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44" xfId="52" applyFont="1" applyFill="1" applyBorder="1" applyAlignment="1">
      <alignment horizontal="left" vertical="center"/>
    </xf>
    <xf numFmtId="0" fontId="0" fillId="0" borderId="4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5" xfId="52" applyFont="1" applyFill="1" applyBorder="1" applyAlignment="1">
      <alignment vertical="center"/>
    </xf>
    <xf numFmtId="0" fontId="22" fillId="0" borderId="45" xfId="52" applyFont="1" applyFill="1" applyBorder="1" applyAlignment="1">
      <alignment horizontal="center" vertical="center"/>
    </xf>
    <xf numFmtId="0" fontId="17" fillId="0" borderId="45" xfId="53" applyFont="1" applyFill="1" applyBorder="1" applyAlignment="1">
      <alignment horizontal="center"/>
    </xf>
    <xf numFmtId="0" fontId="23" fillId="0" borderId="46" xfId="53" applyFont="1" applyFill="1" applyBorder="1" applyAlignment="1" applyProtection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39" fillId="0" borderId="47" xfId="0" applyFont="1" applyFill="1" applyBorder="1" applyAlignment="1">
      <alignment vertical="center"/>
    </xf>
    <xf numFmtId="177" fontId="40" fillId="0" borderId="4" xfId="0" applyNumberFormat="1" applyFont="1" applyFill="1" applyBorder="1" applyAlignment="1">
      <alignment horizontal="center" vertical="center"/>
    </xf>
    <xf numFmtId="0" fontId="40" fillId="0" borderId="4" xfId="0" applyNumberFormat="1" applyFont="1" applyFill="1" applyBorder="1" applyAlignment="1">
      <alignment horizontal="center" vertical="center"/>
    </xf>
    <xf numFmtId="0" fontId="39" fillId="0" borderId="46" xfId="0" applyFont="1" applyFill="1" applyBorder="1" applyAlignment="1">
      <alignment vertical="center"/>
    </xf>
    <xf numFmtId="177" fontId="40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36" fillId="0" borderId="46" xfId="0" applyFont="1" applyFill="1" applyBorder="1" applyAlignment="1">
      <alignment horizontal="left" shrinkToFit="1"/>
    </xf>
    <xf numFmtId="0" fontId="29" fillId="0" borderId="2" xfId="0" applyFont="1" applyFill="1" applyBorder="1" applyAlignment="1">
      <alignment horizontal="center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29" fillId="0" borderId="48" xfId="0" applyFont="1" applyFill="1" applyBorder="1" applyAlignment="1">
      <alignment horizontal="center" vertical="center"/>
    </xf>
    <xf numFmtId="0" fontId="29" fillId="0" borderId="49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17" fillId="0" borderId="50" xfId="53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17" fillId="0" borderId="45" xfId="52" applyFont="1" applyFill="1" applyBorder="1" applyAlignment="1">
      <alignment horizontal="center" vertical="center"/>
    </xf>
    <xf numFmtId="0" fontId="17" fillId="0" borderId="51" xfId="52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left" vertical="center"/>
    </xf>
    <xf numFmtId="0" fontId="24" fillId="0" borderId="53" xfId="53" applyFont="1" applyFill="1" applyBorder="1" applyAlignment="1" applyProtection="1">
      <alignment horizontal="center" vertical="center"/>
    </xf>
    <xf numFmtId="0" fontId="0" fillId="0" borderId="54" xfId="0" applyFont="1" applyFill="1" applyBorder="1" applyAlignment="1">
      <alignment horizontal="left" vertical="center"/>
    </xf>
    <xf numFmtId="178" fontId="26" fillId="0" borderId="3" xfId="0" applyNumberFormat="1" applyFont="1" applyFill="1" applyBorder="1" applyAlignment="1">
      <alignment horizontal="center" vertical="center"/>
    </xf>
    <xf numFmtId="0" fontId="41" fillId="4" borderId="11" xfId="0" applyFont="1" applyFill="1" applyBorder="1" applyAlignment="1">
      <alignment horizontal="center" vertical="center"/>
    </xf>
    <xf numFmtId="0" fontId="41" fillId="4" borderId="55" xfId="0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26" fillId="0" borderId="56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0" fontId="26" fillId="0" borderId="57" xfId="0" applyNumberFormat="1" applyFont="1" applyFill="1" applyBorder="1" applyAlignment="1">
      <alignment horizontal="center" vertical="center"/>
    </xf>
    <xf numFmtId="49" fontId="31" fillId="5" borderId="58" xfId="54" applyNumberFormat="1" applyFont="1" applyFill="1" applyBorder="1" applyAlignment="1">
      <alignment horizontal="center" vertical="center"/>
    </xf>
    <xf numFmtId="49" fontId="42" fillId="5" borderId="58" xfId="54" applyNumberFormat="1" applyFont="1" applyFill="1" applyBorder="1" applyAlignment="1">
      <alignment horizontal="center" vertical="center"/>
    </xf>
    <xf numFmtId="49" fontId="31" fillId="5" borderId="59" xfId="54" applyNumberFormat="1" applyFont="1" applyFill="1" applyBorder="1" applyAlignment="1">
      <alignment horizontal="center" vertical="center"/>
    </xf>
    <xf numFmtId="49" fontId="31" fillId="5" borderId="25" xfId="54" applyNumberFormat="1" applyFont="1" applyFill="1" applyBorder="1" applyAlignment="1">
      <alignment horizontal="center" vertical="center"/>
    </xf>
    <xf numFmtId="49" fontId="31" fillId="5" borderId="60" xfId="54" applyNumberFormat="1" applyFont="1" applyFill="1" applyBorder="1" applyAlignment="1">
      <alignment horizontal="center" vertical="center"/>
    </xf>
    <xf numFmtId="49" fontId="17" fillId="5" borderId="61" xfId="53" applyNumberFormat="1" applyFont="1" applyFill="1" applyBorder="1" applyAlignment="1">
      <alignment horizontal="center"/>
    </xf>
    <xf numFmtId="49" fontId="31" fillId="5" borderId="61" xfId="54" applyNumberFormat="1" applyFont="1" applyFill="1" applyBorder="1" applyAlignment="1">
      <alignment horizontal="center" vertical="center"/>
    </xf>
    <xf numFmtId="49" fontId="31" fillId="5" borderId="62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0" fontId="18" fillId="0" borderId="0" xfId="52" applyFont="1" applyAlignment="1">
      <alignment horizontal="left" vertical="center"/>
    </xf>
    <xf numFmtId="0" fontId="38" fillId="0" borderId="63" xfId="52" applyFont="1" applyBorder="1" applyAlignment="1">
      <alignment horizontal="left" vertical="center"/>
    </xf>
    <xf numFmtId="0" fontId="36" fillId="0" borderId="64" xfId="52" applyFont="1" applyBorder="1" applyAlignment="1">
      <alignment horizontal="center" vertical="center"/>
    </xf>
    <xf numFmtId="0" fontId="38" fillId="0" borderId="64" xfId="52" applyFont="1" applyBorder="1" applyAlignment="1">
      <alignment horizontal="center" vertical="center"/>
    </xf>
    <xf numFmtId="0" fontId="37" fillId="0" borderId="64" xfId="52" applyFont="1" applyBorder="1" applyAlignment="1">
      <alignment horizontal="left" vertical="center"/>
    </xf>
    <xf numFmtId="0" fontId="37" fillId="0" borderId="22" xfId="52" applyFont="1" applyBorder="1" applyAlignment="1">
      <alignment horizontal="center" vertical="center"/>
    </xf>
    <xf numFmtId="0" fontId="37" fillId="0" borderId="23" xfId="52" applyFont="1" applyBorder="1" applyAlignment="1">
      <alignment horizontal="center" vertical="center"/>
    </xf>
    <xf numFmtId="0" fontId="37" fillId="0" borderId="38" xfId="52" applyFont="1" applyBorder="1" applyAlignment="1">
      <alignment horizontal="center" vertical="center"/>
    </xf>
    <xf numFmtId="0" fontId="38" fillId="0" borderId="22" xfId="52" applyFont="1" applyBorder="1" applyAlignment="1">
      <alignment horizontal="center" vertical="center"/>
    </xf>
    <xf numFmtId="0" fontId="38" fillId="0" borderId="23" xfId="52" applyFont="1" applyBorder="1" applyAlignment="1">
      <alignment horizontal="center" vertical="center"/>
    </xf>
    <xf numFmtId="0" fontId="38" fillId="0" borderId="38" xfId="52" applyFont="1" applyBorder="1" applyAlignment="1">
      <alignment horizontal="center" vertical="center"/>
    </xf>
    <xf numFmtId="0" fontId="37" fillId="0" borderId="24" xfId="52" applyFont="1" applyBorder="1" applyAlignment="1">
      <alignment horizontal="left" vertical="center"/>
    </xf>
    <xf numFmtId="0" fontId="36" fillId="0" borderId="25" xfId="52" applyFont="1" applyBorder="1" applyAlignment="1">
      <alignment horizontal="center" vertical="center"/>
    </xf>
    <xf numFmtId="0" fontId="36" fillId="0" borderId="39" xfId="52" applyFont="1" applyBorder="1" applyAlignment="1">
      <alignment horizontal="center" vertical="center"/>
    </xf>
    <xf numFmtId="0" fontId="37" fillId="0" borderId="25" xfId="52" applyFont="1" applyBorder="1" applyAlignment="1">
      <alignment horizontal="left" vertical="center"/>
    </xf>
    <xf numFmtId="14" fontId="36" fillId="0" borderId="25" xfId="52" applyNumberFormat="1" applyFont="1" applyBorder="1" applyAlignment="1">
      <alignment horizontal="center" vertical="center"/>
    </xf>
    <xf numFmtId="14" fontId="36" fillId="0" borderId="39" xfId="52" applyNumberFormat="1" applyFont="1" applyBorder="1" applyAlignment="1">
      <alignment horizontal="center" vertical="center"/>
    </xf>
    <xf numFmtId="0" fontId="37" fillId="0" borderId="24" xfId="52" applyFont="1" applyBorder="1" applyAlignment="1">
      <alignment vertical="center"/>
    </xf>
    <xf numFmtId="0" fontId="25" fillId="0" borderId="25" xfId="52" applyFont="1" applyBorder="1" applyAlignment="1">
      <alignment horizontal="center" vertical="center"/>
    </xf>
    <xf numFmtId="0" fontId="25" fillId="0" borderId="39" xfId="52" applyFont="1" applyBorder="1" applyAlignment="1">
      <alignment horizontal="center" vertical="center"/>
    </xf>
    <xf numFmtId="0" fontId="36" fillId="0" borderId="24" xfId="52" applyFont="1" applyBorder="1" applyAlignment="1">
      <alignment horizontal="left" vertical="center"/>
    </xf>
    <xf numFmtId="0" fontId="43" fillId="0" borderId="26" xfId="52" applyFont="1" applyBorder="1" applyAlignment="1">
      <alignment vertical="center"/>
    </xf>
    <xf numFmtId="0" fontId="36" fillId="0" borderId="27" xfId="52" applyFont="1" applyBorder="1" applyAlignment="1">
      <alignment horizontal="center" vertical="center"/>
    </xf>
    <xf numFmtId="0" fontId="36" fillId="0" borderId="40" xfId="52" applyFont="1" applyBorder="1" applyAlignment="1">
      <alignment horizontal="center" vertical="center"/>
    </xf>
    <xf numFmtId="0" fontId="37" fillId="0" borderId="26" xfId="52" applyFont="1" applyBorder="1" applyAlignment="1">
      <alignment horizontal="left" vertical="center"/>
    </xf>
    <xf numFmtId="0" fontId="37" fillId="0" borderId="27" xfId="52" applyFont="1" applyBorder="1" applyAlignment="1">
      <alignment horizontal="left" vertical="center"/>
    </xf>
    <xf numFmtId="14" fontId="36" fillId="0" borderId="27" xfId="52" applyNumberFormat="1" applyFont="1" applyBorder="1" applyAlignment="1">
      <alignment horizontal="center" vertical="center"/>
    </xf>
    <xf numFmtId="14" fontId="36" fillId="0" borderId="40" xfId="52" applyNumberFormat="1" applyFont="1" applyBorder="1" applyAlignment="1">
      <alignment horizontal="center" vertical="center"/>
    </xf>
    <xf numFmtId="0" fontId="38" fillId="0" borderId="0" xfId="52" applyFont="1" applyBorder="1" applyAlignment="1">
      <alignment horizontal="left" vertical="center"/>
    </xf>
    <xf numFmtId="0" fontId="37" fillId="0" borderId="22" xfId="52" applyFont="1" applyBorder="1" applyAlignment="1">
      <alignment vertical="center"/>
    </xf>
    <xf numFmtId="0" fontId="18" fillId="0" borderId="23" xfId="52" applyFont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0" fontId="18" fillId="0" borderId="23" xfId="52" applyFont="1" applyBorder="1" applyAlignment="1">
      <alignment vertical="center"/>
    </xf>
    <xf numFmtId="0" fontId="37" fillId="0" borderId="23" xfId="52" applyFont="1" applyBorder="1" applyAlignment="1">
      <alignment vertical="center"/>
    </xf>
    <xf numFmtId="0" fontId="18" fillId="0" borderId="25" xfId="52" applyFont="1" applyBorder="1" applyAlignment="1">
      <alignment horizontal="left" vertical="center"/>
    </xf>
    <xf numFmtId="0" fontId="36" fillId="0" borderId="25" xfId="52" applyFont="1" applyBorder="1" applyAlignment="1">
      <alignment horizontal="left" vertical="center"/>
    </xf>
    <xf numFmtId="0" fontId="18" fillId="0" borderId="25" xfId="52" applyFont="1" applyBorder="1" applyAlignment="1">
      <alignment vertical="center"/>
    </xf>
    <xf numFmtId="0" fontId="37" fillId="0" borderId="25" xfId="52" applyFont="1" applyBorder="1" applyAlignment="1">
      <alignment vertical="center"/>
    </xf>
    <xf numFmtId="0" fontId="37" fillId="0" borderId="0" xfId="52" applyFont="1" applyBorder="1" applyAlignment="1">
      <alignment horizontal="left" vertical="center"/>
    </xf>
    <xf numFmtId="0" fontId="25" fillId="0" borderId="22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5" fillId="0" borderId="30" xfId="52" applyFont="1" applyBorder="1" applyAlignment="1">
      <alignment horizontal="left" vertical="center"/>
    </xf>
    <xf numFmtId="0" fontId="36" fillId="0" borderId="26" xfId="52" applyFont="1" applyBorder="1" applyAlignment="1">
      <alignment horizontal="left" vertical="center"/>
    </xf>
    <xf numFmtId="0" fontId="36" fillId="0" borderId="27" xfId="52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7" fillId="0" borderId="24" xfId="52" applyFont="1" applyFill="1" applyBorder="1" applyAlignment="1">
      <alignment horizontal="left" vertical="center"/>
    </xf>
    <xf numFmtId="0" fontId="37" fillId="0" borderId="26" xfId="52" applyFont="1" applyBorder="1" applyAlignment="1">
      <alignment horizontal="center" vertical="center"/>
    </xf>
    <xf numFmtId="0" fontId="37" fillId="0" borderId="27" xfId="52" applyFont="1" applyBorder="1" applyAlignment="1">
      <alignment horizontal="center" vertical="center"/>
    </xf>
    <xf numFmtId="0" fontId="37" fillId="0" borderId="24" xfId="52" applyFont="1" applyBorder="1" applyAlignment="1">
      <alignment horizontal="center" vertical="center"/>
    </xf>
    <xf numFmtId="0" fontId="37" fillId="0" borderId="25" xfId="52" applyFont="1" applyBorder="1" applyAlignment="1">
      <alignment horizontal="center" vertical="center"/>
    </xf>
    <xf numFmtId="0" fontId="35" fillId="0" borderId="25" xfId="52" applyFont="1" applyBorder="1" applyAlignment="1">
      <alignment horizontal="left" vertical="center"/>
    </xf>
    <xf numFmtId="0" fontId="37" fillId="0" borderId="35" xfId="52" applyFont="1" applyFill="1" applyBorder="1" applyAlignment="1">
      <alignment horizontal="left" vertical="center"/>
    </xf>
    <xf numFmtId="0" fontId="37" fillId="0" borderId="36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horizontal="left" vertical="center"/>
    </xf>
    <xf numFmtId="0" fontId="36" fillId="0" borderId="34" xfId="52" applyFont="1" applyFill="1" applyBorder="1" applyAlignment="1">
      <alignment horizontal="left" vertical="center"/>
    </xf>
    <xf numFmtId="0" fontId="36" fillId="0" borderId="29" xfId="52" applyFont="1" applyFill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8" fillId="0" borderId="65" xfId="52" applyFont="1" applyBorder="1" applyAlignment="1">
      <alignment vertical="center"/>
    </xf>
    <xf numFmtId="0" fontId="36" fillId="0" borderId="66" xfId="52" applyFont="1" applyBorder="1" applyAlignment="1">
      <alignment horizontal="center" vertical="center"/>
    </xf>
    <xf numFmtId="0" fontId="38" fillId="0" borderId="66" xfId="52" applyFont="1" applyBorder="1" applyAlignment="1">
      <alignment vertical="center"/>
    </xf>
    <xf numFmtId="0" fontId="36" fillId="0" borderId="66" xfId="52" applyFont="1" applyBorder="1" applyAlignment="1">
      <alignment vertical="center"/>
    </xf>
    <xf numFmtId="58" fontId="18" fillId="0" borderId="66" xfId="52" applyNumberFormat="1" applyFont="1" applyBorder="1" applyAlignment="1">
      <alignment vertical="center"/>
    </xf>
    <xf numFmtId="0" fontId="38" fillId="0" borderId="66" xfId="52" applyFont="1" applyBorder="1" applyAlignment="1">
      <alignment horizontal="center" vertical="center"/>
    </xf>
    <xf numFmtId="0" fontId="38" fillId="0" borderId="67" xfId="52" applyFont="1" applyFill="1" applyBorder="1" applyAlignment="1">
      <alignment horizontal="left" vertical="center"/>
    </xf>
    <xf numFmtId="0" fontId="38" fillId="0" borderId="66" xfId="52" applyFont="1" applyFill="1" applyBorder="1" applyAlignment="1">
      <alignment horizontal="left" vertical="center"/>
    </xf>
    <xf numFmtId="0" fontId="38" fillId="0" borderId="68" xfId="52" applyFont="1" applyFill="1" applyBorder="1" applyAlignment="1">
      <alignment horizontal="center" vertical="center"/>
    </xf>
    <xf numFmtId="0" fontId="38" fillId="0" borderId="58" xfId="52" applyFont="1" applyFill="1" applyBorder="1" applyAlignment="1">
      <alignment horizontal="center" vertical="center"/>
    </xf>
    <xf numFmtId="0" fontId="38" fillId="0" borderId="26" xfId="52" applyFont="1" applyFill="1" applyBorder="1" applyAlignment="1">
      <alignment horizontal="center" vertical="center"/>
    </xf>
    <xf numFmtId="0" fontId="38" fillId="0" borderId="27" xfId="52" applyFont="1" applyFill="1" applyBorder="1" applyAlignment="1">
      <alignment horizontal="center" vertical="center"/>
    </xf>
    <xf numFmtId="0" fontId="18" fillId="0" borderId="64" xfId="52" applyFont="1" applyBorder="1" applyAlignment="1">
      <alignment horizontal="center" vertical="center"/>
    </xf>
    <xf numFmtId="0" fontId="18" fillId="0" borderId="69" xfId="52" applyFont="1" applyBorder="1" applyAlignment="1">
      <alignment horizontal="center" vertical="center"/>
    </xf>
    <xf numFmtId="0" fontId="36" fillId="0" borderId="39" xfId="52" applyFont="1" applyBorder="1" applyAlignment="1">
      <alignment horizontal="left" vertical="center"/>
    </xf>
    <xf numFmtId="0" fontId="37" fillId="0" borderId="39" xfId="52" applyFont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5" fillId="0" borderId="23" xfId="52" applyFont="1" applyBorder="1" applyAlignment="1">
      <alignment horizontal="left" vertical="center"/>
    </xf>
    <xf numFmtId="0" fontId="35" fillId="0" borderId="38" xfId="52" applyFont="1" applyBorder="1" applyAlignment="1">
      <alignment horizontal="left" vertical="center"/>
    </xf>
    <xf numFmtId="0" fontId="35" fillId="0" borderId="30" xfId="52" applyFont="1" applyBorder="1" applyAlignment="1">
      <alignment horizontal="left" vertical="center"/>
    </xf>
    <xf numFmtId="0" fontId="35" fillId="0" borderId="31" xfId="52" applyFont="1" applyBorder="1" applyAlignment="1">
      <alignment horizontal="left" vertical="center"/>
    </xf>
    <xf numFmtId="0" fontId="35" fillId="0" borderId="42" xfId="52" applyFont="1" applyBorder="1" applyAlignment="1">
      <alignment horizontal="left" vertical="center"/>
    </xf>
    <xf numFmtId="0" fontId="36" fillId="0" borderId="40" xfId="52" applyFont="1" applyBorder="1" applyAlignment="1">
      <alignment horizontal="left" vertical="center"/>
    </xf>
    <xf numFmtId="0" fontId="36" fillId="0" borderId="39" xfId="52" applyFont="1" applyFill="1" applyBorder="1" applyAlignment="1">
      <alignment horizontal="left" vertical="center"/>
    </xf>
    <xf numFmtId="0" fontId="37" fillId="0" borderId="40" xfId="52" applyFont="1" applyBorder="1" applyAlignment="1">
      <alignment horizontal="center" vertical="center"/>
    </xf>
    <xf numFmtId="0" fontId="35" fillId="0" borderId="39" xfId="52" applyFont="1" applyBorder="1" applyAlignment="1">
      <alignment horizontal="left" vertical="center"/>
    </xf>
    <xf numFmtId="0" fontId="37" fillId="0" borderId="43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36" fillId="0" borderId="42" xfId="52" applyFont="1" applyFill="1" applyBorder="1" applyAlignment="1">
      <alignment horizontal="left" vertical="center"/>
    </xf>
    <xf numFmtId="0" fontId="37" fillId="0" borderId="42" xfId="52" applyFont="1" applyBorder="1" applyAlignment="1">
      <alignment horizontal="left" vertical="center"/>
    </xf>
    <xf numFmtId="0" fontId="36" fillId="0" borderId="70" xfId="52" applyFont="1" applyBorder="1" applyAlignment="1">
      <alignment horizontal="center" vertical="center"/>
    </xf>
    <xf numFmtId="0" fontId="38" fillId="0" borderId="71" xfId="52" applyFont="1" applyFill="1" applyBorder="1" applyAlignment="1">
      <alignment horizontal="left" vertical="center"/>
    </xf>
    <xf numFmtId="0" fontId="38" fillId="0" borderId="72" xfId="52" applyFont="1" applyFill="1" applyBorder="1" applyAlignment="1">
      <alignment horizontal="center" vertical="center"/>
    </xf>
    <xf numFmtId="0" fontId="38" fillId="0" borderId="40" xfId="52" applyFont="1" applyFill="1" applyBorder="1" applyAlignment="1">
      <alignment horizontal="center" vertical="center"/>
    </xf>
    <xf numFmtId="0" fontId="18" fillId="0" borderId="66" xfId="52" applyFont="1" applyBorder="1" applyAlignment="1">
      <alignment horizontal="center" vertical="center"/>
    </xf>
    <xf numFmtId="0" fontId="18" fillId="0" borderId="70" xfId="52" applyFont="1" applyBorder="1" applyAlignment="1">
      <alignment horizontal="center" vertical="center"/>
    </xf>
    <xf numFmtId="0" fontId="17" fillId="0" borderId="0" xfId="53" applyFont="1" applyFill="1" applyBorder="1" applyAlignment="1"/>
    <xf numFmtId="0" fontId="17" fillId="0" borderId="0" xfId="53" applyFont="1" applyFill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58" fontId="24" fillId="0" borderId="0" xfId="53" applyNumberFormat="1" applyFont="1" applyFill="1" applyAlignment="1"/>
    <xf numFmtId="0" fontId="32" fillId="0" borderId="0" xfId="55" applyFont="1" applyFill="1" applyBorder="1" applyAlignment="1">
      <alignment horizontal="center"/>
    </xf>
    <xf numFmtId="0" fontId="17" fillId="0" borderId="11" xfId="52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/>
    </xf>
    <xf numFmtId="0" fontId="24" fillId="0" borderId="14" xfId="53" applyFont="1" applyFill="1" applyBorder="1" applyAlignment="1" applyProtection="1">
      <alignment horizontal="center" vertical="center"/>
    </xf>
    <xf numFmtId="0" fontId="24" fillId="0" borderId="15" xfId="53" applyFont="1" applyFill="1" applyBorder="1" applyAlignment="1" applyProtection="1">
      <alignment horizontal="center" vertical="center"/>
    </xf>
    <xf numFmtId="178" fontId="26" fillId="0" borderId="73" xfId="0" applyNumberFormat="1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/>
    </xf>
    <xf numFmtId="178" fontId="26" fillId="0" borderId="1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wrapText="1"/>
    </xf>
    <xf numFmtId="0" fontId="38" fillId="0" borderId="0" xfId="52" applyNumberFormat="1" applyFont="1" applyFill="1" applyBorder="1" applyAlignment="1">
      <alignment horizontal="center"/>
    </xf>
    <xf numFmtId="49" fontId="31" fillId="0" borderId="68" xfId="54" applyNumberFormat="1" applyFont="1" applyFill="1" applyBorder="1" applyAlignment="1">
      <alignment horizontal="center" vertical="center"/>
    </xf>
    <xf numFmtId="49" fontId="31" fillId="0" borderId="58" xfId="54" applyNumberFormat="1" applyFont="1" applyFill="1" applyBorder="1" applyAlignment="1">
      <alignment horizontal="center" vertical="center"/>
    </xf>
    <xf numFmtId="49" fontId="31" fillId="0" borderId="25" xfId="54" applyNumberFormat="1" applyFont="1" applyFill="1" applyBorder="1" applyAlignment="1">
      <alignment horizontal="center" vertical="center"/>
    </xf>
    <xf numFmtId="49" fontId="31" fillId="0" borderId="24" xfId="54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0" xfId="52" applyFont="1" applyFill="1" applyBorder="1" applyAlignment="1">
      <alignment horizontal="center"/>
    </xf>
    <xf numFmtId="49" fontId="31" fillId="0" borderId="26" xfId="54" applyNumberFormat="1" applyFont="1" applyFill="1" applyBorder="1" applyAlignment="1">
      <alignment horizontal="center" vertical="center"/>
    </xf>
    <xf numFmtId="49" fontId="31" fillId="0" borderId="27" xfId="54" applyNumberFormat="1" applyFont="1" applyFill="1" applyBorder="1" applyAlignment="1">
      <alignment horizontal="center" vertical="center"/>
    </xf>
    <xf numFmtId="0" fontId="24" fillId="0" borderId="0" xfId="53" applyFont="1" applyFill="1" applyAlignment="1">
      <alignment horizontal="center"/>
    </xf>
    <xf numFmtId="0" fontId="17" fillId="0" borderId="55" xfId="52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0" fontId="24" fillId="0" borderId="57" xfId="53" applyFont="1" applyFill="1" applyBorder="1" applyAlignment="1" applyProtection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0" fontId="41" fillId="4" borderId="16" xfId="0" applyFont="1" applyFill="1" applyBorder="1" applyAlignment="1">
      <alignment horizontal="center" vertical="center"/>
    </xf>
    <xf numFmtId="49" fontId="31" fillId="0" borderId="72" xfId="54" applyNumberFormat="1" applyFont="1" applyFill="1" applyBorder="1" applyAlignment="1">
      <alignment horizontal="center" vertical="center"/>
    </xf>
    <xf numFmtId="49" fontId="31" fillId="0" borderId="39" xfId="54" applyNumberFormat="1" applyFont="1" applyFill="1" applyBorder="1" applyAlignment="1">
      <alignment horizontal="center" vertical="center"/>
    </xf>
    <xf numFmtId="49" fontId="31" fillId="0" borderId="40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4" fillId="0" borderId="21" xfId="52" applyFont="1" applyBorder="1" applyAlignment="1">
      <alignment horizontal="center" vertical="top"/>
    </xf>
    <xf numFmtId="49" fontId="36" fillId="0" borderId="25" xfId="52" applyNumberFormat="1" applyFont="1" applyBorder="1" applyAlignment="1">
      <alignment vertical="center"/>
    </xf>
    <xf numFmtId="0" fontId="36" fillId="0" borderId="30" xfId="52" applyFont="1" applyBorder="1" applyAlignment="1">
      <alignment horizontal="left" vertical="center"/>
    </xf>
    <xf numFmtId="0" fontId="36" fillId="0" borderId="42" xfId="52" applyFont="1" applyBorder="1" applyAlignment="1">
      <alignment horizontal="left" vertical="center"/>
    </xf>
    <xf numFmtId="0" fontId="37" fillId="0" borderId="76" xfId="52" applyFont="1" applyBorder="1" applyAlignment="1">
      <alignment horizontal="left" vertical="center"/>
    </xf>
    <xf numFmtId="0" fontId="37" fillId="0" borderId="33" xfId="52" applyFont="1" applyBorder="1" applyAlignment="1">
      <alignment horizontal="left" vertical="center"/>
    </xf>
    <xf numFmtId="0" fontId="38" fillId="0" borderId="67" xfId="52" applyFont="1" applyBorder="1" applyAlignment="1">
      <alignment horizontal="left" vertical="center"/>
    </xf>
    <xf numFmtId="0" fontId="38" fillId="0" borderId="66" xfId="52" applyFont="1" applyBorder="1" applyAlignment="1">
      <alignment horizontal="left" vertical="center"/>
    </xf>
    <xf numFmtId="0" fontId="37" fillId="0" borderId="68" xfId="52" applyFont="1" applyBorder="1" applyAlignment="1">
      <alignment vertical="center"/>
    </xf>
    <xf numFmtId="0" fontId="18" fillId="0" borderId="58" xfId="52" applyFont="1" applyBorder="1" applyAlignment="1">
      <alignment horizontal="left" vertical="center"/>
    </xf>
    <xf numFmtId="0" fontId="36" fillId="0" borderId="58" xfId="52" applyFont="1" applyBorder="1" applyAlignment="1">
      <alignment horizontal="left" vertical="center"/>
    </xf>
    <xf numFmtId="0" fontId="18" fillId="0" borderId="58" xfId="52" applyFont="1" applyBorder="1" applyAlignment="1">
      <alignment vertical="center"/>
    </xf>
    <xf numFmtId="0" fontId="37" fillId="0" borderId="58" xfId="52" applyFont="1" applyBorder="1" applyAlignment="1">
      <alignment vertical="center"/>
    </xf>
    <xf numFmtId="0" fontId="37" fillId="0" borderId="68" xfId="52" applyFont="1" applyBorder="1" applyAlignment="1">
      <alignment horizontal="center" vertical="center"/>
    </xf>
    <xf numFmtId="0" fontId="36" fillId="0" borderId="58" xfId="52" applyFont="1" applyBorder="1" applyAlignment="1">
      <alignment horizontal="center" vertical="center"/>
    </xf>
    <xf numFmtId="0" fontId="37" fillId="0" borderId="58" xfId="52" applyFont="1" applyBorder="1" applyAlignment="1">
      <alignment horizontal="center" vertical="center"/>
    </xf>
    <xf numFmtId="0" fontId="18" fillId="0" borderId="58" xfId="52" applyFont="1" applyBorder="1" applyAlignment="1">
      <alignment horizontal="center" vertical="center"/>
    </xf>
    <xf numFmtId="0" fontId="18" fillId="0" borderId="25" xfId="52" applyFont="1" applyBorder="1" applyAlignment="1">
      <alignment horizontal="center" vertical="center"/>
    </xf>
    <xf numFmtId="0" fontId="37" fillId="0" borderId="35" xfId="52" applyFont="1" applyBorder="1" applyAlignment="1">
      <alignment horizontal="left" vertical="center" wrapText="1"/>
    </xf>
    <xf numFmtId="0" fontId="37" fillId="0" borderId="36" xfId="52" applyFont="1" applyBorder="1" applyAlignment="1">
      <alignment horizontal="left" vertical="center" wrapText="1"/>
    </xf>
    <xf numFmtId="0" fontId="37" fillId="0" borderId="68" xfId="52" applyFont="1" applyBorder="1" applyAlignment="1">
      <alignment horizontal="left" vertical="center"/>
    </xf>
    <xf numFmtId="0" fontId="37" fillId="0" borderId="77" xfId="52" applyFont="1" applyBorder="1" applyAlignment="1">
      <alignment horizontal="left" vertical="center"/>
    </xf>
    <xf numFmtId="0" fontId="37" fillId="0" borderId="58" xfId="52" applyFont="1" applyBorder="1" applyAlignment="1">
      <alignment horizontal="left" vertical="center"/>
    </xf>
    <xf numFmtId="0" fontId="45" fillId="0" borderId="78" xfId="52" applyFont="1" applyBorder="1" applyAlignment="1">
      <alignment horizontal="left" vertical="center" wrapText="1"/>
    </xf>
    <xf numFmtId="0" fontId="37" fillId="0" borderId="2" xfId="52" applyFont="1" applyBorder="1" applyAlignment="1">
      <alignment horizontal="center" vertical="center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9" fontId="36" fillId="0" borderId="2" xfId="52" applyNumberFormat="1" applyFont="1" applyBorder="1" applyAlignment="1">
      <alignment horizontal="center" vertical="center"/>
    </xf>
    <xf numFmtId="9" fontId="36" fillId="0" borderId="58" xfId="52" applyNumberFormat="1" applyFont="1" applyBorder="1" applyAlignment="1">
      <alignment horizontal="center" vertical="center"/>
    </xf>
    <xf numFmtId="9" fontId="36" fillId="0" borderId="25" xfId="52" applyNumberFormat="1" applyFont="1" applyBorder="1" applyAlignment="1">
      <alignment horizontal="center" vertical="center"/>
    </xf>
    <xf numFmtId="0" fontId="38" fillId="0" borderId="67" xfId="0" applyFont="1" applyBorder="1" applyAlignment="1">
      <alignment horizontal="left" vertical="center"/>
    </xf>
    <xf numFmtId="0" fontId="38" fillId="0" borderId="66" xfId="0" applyFont="1" applyBorder="1" applyAlignment="1">
      <alignment horizontal="left" vertical="center"/>
    </xf>
    <xf numFmtId="9" fontId="36" fillId="0" borderId="34" xfId="52" applyNumberFormat="1" applyFont="1" applyBorder="1" applyAlignment="1">
      <alignment horizontal="left" vertical="center"/>
    </xf>
    <xf numFmtId="9" fontId="36" fillId="0" borderId="29" xfId="52" applyNumberFormat="1" applyFont="1" applyBorder="1" applyAlignment="1">
      <alignment horizontal="left" vertical="center"/>
    </xf>
    <xf numFmtId="9" fontId="36" fillId="0" borderId="35" xfId="52" applyNumberFormat="1" applyFont="1" applyBorder="1" applyAlignment="1">
      <alignment horizontal="left" vertical="center"/>
    </xf>
    <xf numFmtId="9" fontId="36" fillId="0" borderId="36" xfId="52" applyNumberFormat="1" applyFont="1" applyBorder="1" applyAlignment="1">
      <alignment horizontal="left" vertical="center"/>
    </xf>
    <xf numFmtId="0" fontId="35" fillId="0" borderId="68" xfId="52" applyFont="1" applyFill="1" applyBorder="1" applyAlignment="1">
      <alignment horizontal="left" vertical="center"/>
    </xf>
    <xf numFmtId="0" fontId="35" fillId="0" borderId="58" xfId="52" applyFont="1" applyFill="1" applyBorder="1" applyAlignment="1">
      <alignment horizontal="left" vertical="center"/>
    </xf>
    <xf numFmtId="0" fontId="35" fillId="0" borderId="79" xfId="52" applyFont="1" applyFill="1" applyBorder="1" applyAlignment="1">
      <alignment horizontal="left" vertical="center"/>
    </xf>
    <xf numFmtId="0" fontId="35" fillId="0" borderId="36" xfId="52" applyFont="1" applyFill="1" applyBorder="1" applyAlignment="1">
      <alignment horizontal="left" vertical="center"/>
    </xf>
    <xf numFmtId="0" fontId="38" fillId="0" borderId="33" xfId="52" applyFont="1" applyFill="1" applyBorder="1" applyAlignment="1">
      <alignment horizontal="left" vertical="center"/>
    </xf>
    <xf numFmtId="0" fontId="36" fillId="0" borderId="80" xfId="52" applyFont="1" applyFill="1" applyBorder="1" applyAlignment="1">
      <alignment vertical="center"/>
    </xf>
    <xf numFmtId="0" fontId="36" fillId="0" borderId="81" xfId="52" applyFont="1" applyFill="1" applyBorder="1" applyAlignment="1">
      <alignment vertical="center"/>
    </xf>
    <xf numFmtId="0" fontId="36" fillId="0" borderId="32" xfId="52" applyFont="1" applyFill="1" applyBorder="1" applyAlignment="1">
      <alignment vertical="center"/>
    </xf>
    <xf numFmtId="0" fontId="36" fillId="0" borderId="31" xfId="52" applyFont="1" applyFill="1" applyBorder="1" applyAlignment="1">
      <alignment vertical="center"/>
    </xf>
    <xf numFmtId="0" fontId="36" fillId="0" borderId="80" xfId="52" applyFont="1" applyFill="1" applyBorder="1" applyAlignment="1">
      <alignment horizontal="left" vertical="center"/>
    </xf>
    <xf numFmtId="0" fontId="36" fillId="0" borderId="81" xfId="52" applyFont="1" applyFill="1" applyBorder="1" applyAlignment="1">
      <alignment horizontal="left" vertical="center"/>
    </xf>
    <xf numFmtId="0" fontId="38" fillId="0" borderId="63" xfId="52" applyFont="1" applyBorder="1" applyAlignment="1">
      <alignment vertical="center"/>
    </xf>
    <xf numFmtId="0" fontId="47" fillId="0" borderId="66" xfId="52" applyFont="1" applyBorder="1" applyAlignment="1">
      <alignment horizontal="center" vertical="center"/>
    </xf>
    <xf numFmtId="0" fontId="38" fillId="0" borderId="64" xfId="52" applyFont="1" applyBorder="1" applyAlignment="1">
      <alignment vertical="center"/>
    </xf>
    <xf numFmtId="0" fontId="36" fillId="0" borderId="82" xfId="52" applyFont="1" applyBorder="1" applyAlignment="1">
      <alignment vertical="center"/>
    </xf>
    <xf numFmtId="0" fontId="38" fillId="0" borderId="82" xfId="52" applyFont="1" applyBorder="1" applyAlignment="1">
      <alignment vertical="center"/>
    </xf>
    <xf numFmtId="58" fontId="18" fillId="0" borderId="64" xfId="52" applyNumberFormat="1" applyFont="1" applyBorder="1" applyAlignment="1">
      <alignment vertical="center"/>
    </xf>
    <xf numFmtId="0" fontId="38" fillId="0" borderId="33" xfId="52" applyFont="1" applyBorder="1" applyAlignment="1">
      <alignment horizontal="center" vertical="center"/>
    </xf>
    <xf numFmtId="0" fontId="36" fillId="0" borderId="76" xfId="52" applyFont="1" applyFill="1" applyBorder="1" applyAlignment="1">
      <alignment horizontal="left" vertical="center"/>
    </xf>
    <xf numFmtId="0" fontId="36" fillId="0" borderId="33" xfId="52" applyFont="1" applyFill="1" applyBorder="1" applyAlignment="1">
      <alignment horizontal="left" vertical="center"/>
    </xf>
    <xf numFmtId="0" fontId="38" fillId="0" borderId="83" xfId="52" applyFont="1" applyBorder="1" applyAlignment="1">
      <alignment horizontal="center" vertical="center"/>
    </xf>
    <xf numFmtId="0" fontId="37" fillId="0" borderId="37" xfId="52" applyFont="1" applyBorder="1" applyAlignment="1">
      <alignment horizontal="left" vertical="center"/>
    </xf>
    <xf numFmtId="0" fontId="37" fillId="0" borderId="84" xfId="52" applyFont="1" applyBorder="1" applyAlignment="1">
      <alignment horizontal="left" vertical="center"/>
    </xf>
    <xf numFmtId="0" fontId="37" fillId="0" borderId="85" xfId="52" applyFont="1" applyBorder="1" applyAlignment="1">
      <alignment horizontal="left" vertical="center"/>
    </xf>
    <xf numFmtId="0" fontId="38" fillId="0" borderId="71" xfId="52" applyFont="1" applyBorder="1" applyAlignment="1">
      <alignment horizontal="left" vertical="center"/>
    </xf>
    <xf numFmtId="0" fontId="36" fillId="0" borderId="72" xfId="52" applyFont="1" applyBorder="1" applyAlignment="1">
      <alignment horizontal="left" vertical="center"/>
    </xf>
    <xf numFmtId="0" fontId="37" fillId="0" borderId="0" xfId="52" applyFont="1" applyBorder="1" applyAlignment="1">
      <alignment vertical="center"/>
    </xf>
    <xf numFmtId="0" fontId="37" fillId="0" borderId="43" xfId="52" applyFont="1" applyBorder="1" applyAlignment="1">
      <alignment horizontal="left" vertical="center" wrapText="1"/>
    </xf>
    <xf numFmtId="0" fontId="37" fillId="0" borderId="72" xfId="52" applyFont="1" applyBorder="1" applyAlignment="1">
      <alignment horizontal="left" vertical="center"/>
    </xf>
    <xf numFmtId="0" fontId="48" fillId="0" borderId="39" xfId="52" applyFont="1" applyBorder="1" applyAlignment="1">
      <alignment horizontal="left" vertical="center" wrapText="1"/>
    </xf>
    <xf numFmtId="0" fontId="48" fillId="0" borderId="39" xfId="52" applyFont="1" applyBorder="1" applyAlignment="1">
      <alignment horizontal="left" vertical="center"/>
    </xf>
    <xf numFmtId="0" fontId="25" fillId="0" borderId="39" xfId="52" applyFont="1" applyBorder="1" applyAlignment="1">
      <alignment horizontal="left" vertical="center"/>
    </xf>
    <xf numFmtId="0" fontId="38" fillId="0" borderId="71" xfId="0" applyFont="1" applyBorder="1" applyAlignment="1">
      <alignment horizontal="left" vertical="center"/>
    </xf>
    <xf numFmtId="9" fontId="36" fillId="0" borderId="41" xfId="52" applyNumberFormat="1" applyFont="1" applyBorder="1" applyAlignment="1">
      <alignment horizontal="left" vertical="center"/>
    </xf>
    <xf numFmtId="9" fontId="36" fillId="0" borderId="43" xfId="52" applyNumberFormat="1" applyFont="1" applyBorder="1" applyAlignment="1">
      <alignment horizontal="left" vertical="center"/>
    </xf>
    <xf numFmtId="0" fontId="35" fillId="0" borderId="72" xfId="52" applyFont="1" applyFill="1" applyBorder="1" applyAlignment="1">
      <alignment horizontal="left" vertical="center"/>
    </xf>
    <xf numFmtId="0" fontId="35" fillId="0" borderId="43" xfId="52" applyFont="1" applyFill="1" applyBorder="1" applyAlignment="1">
      <alignment horizontal="left" vertical="center"/>
    </xf>
    <xf numFmtId="0" fontId="36" fillId="0" borderId="86" xfId="52" applyFont="1" applyFill="1" applyBorder="1" applyAlignment="1">
      <alignment vertical="center"/>
    </xf>
    <xf numFmtId="0" fontId="36" fillId="0" borderId="42" xfId="52" applyFont="1" applyFill="1" applyBorder="1" applyAlignment="1">
      <alignment vertical="center"/>
    </xf>
    <xf numFmtId="0" fontId="36" fillId="0" borderId="86" xfId="52" applyFont="1" applyFill="1" applyBorder="1" applyAlignment="1">
      <alignment horizontal="left" vertical="center"/>
    </xf>
    <xf numFmtId="0" fontId="38" fillId="0" borderId="87" xfId="52" applyFont="1" applyBorder="1" applyAlignment="1">
      <alignment horizontal="center" vertical="center"/>
    </xf>
    <xf numFmtId="0" fontId="36" fillId="0" borderId="82" xfId="52" applyFont="1" applyBorder="1" applyAlignment="1">
      <alignment horizontal="center" vertical="center"/>
    </xf>
    <xf numFmtId="0" fontId="36" fillId="0" borderId="85" xfId="52" applyFont="1" applyBorder="1" applyAlignment="1">
      <alignment horizontal="center" vertical="center"/>
    </xf>
    <xf numFmtId="0" fontId="36" fillId="0" borderId="85" xfId="52" applyFont="1" applyFill="1" applyBorder="1" applyAlignment="1">
      <alignment horizontal="left" vertical="center"/>
    </xf>
    <xf numFmtId="0" fontId="49" fillId="0" borderId="10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50" fillId="0" borderId="12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6" borderId="5" xfId="0" applyFont="1" applyFill="1" applyBorder="1" applyAlignment="1">
      <alignment horizontal="center" vertical="center"/>
    </xf>
    <xf numFmtId="0" fontId="50" fillId="6" borderId="7" xfId="0" applyFont="1" applyFill="1" applyBorder="1" applyAlignment="1">
      <alignment horizontal="center" vertical="center"/>
    </xf>
    <xf numFmtId="0" fontId="50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14" xfId="0" applyBorder="1"/>
    <xf numFmtId="0" fontId="0" fillId="0" borderId="15" xfId="0" applyBorder="1"/>
    <xf numFmtId="0" fontId="0" fillId="6" borderId="15" xfId="0" applyFill="1" applyBorder="1"/>
    <xf numFmtId="0" fontId="0" fillId="7" borderId="0" xfId="0" applyFill="1"/>
    <xf numFmtId="0" fontId="49" fillId="0" borderId="16" xfId="0" applyFont="1" applyBorder="1" applyAlignment="1">
      <alignment horizontal="center" vertical="center" wrapText="1"/>
    </xf>
    <xf numFmtId="0" fontId="50" fillId="0" borderId="88" xfId="0" applyFont="1" applyBorder="1" applyAlignment="1">
      <alignment horizontal="center" vertical="center"/>
    </xf>
    <xf numFmtId="0" fontId="50" fillId="0" borderId="18" xfId="0" applyFont="1" applyBorder="1"/>
    <xf numFmtId="0" fontId="0" fillId="0" borderId="18" xfId="0" applyBorder="1"/>
    <xf numFmtId="0" fontId="0" fillId="0" borderId="1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0" fillId="8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36" fillId="0" borderId="25" xfId="52" applyFont="1" applyBorder="1" applyAlignment="1" quotePrefix="1">
      <alignment horizontal="left" vertical="center"/>
    </xf>
    <xf numFmtId="0" fontId="0" fillId="0" borderId="11" xfId="52" applyFont="1" applyFill="1" applyBorder="1" applyAlignment="1" quotePrefix="1">
      <alignment horizontal="center" vertical="center"/>
    </xf>
    <xf numFmtId="0" fontId="25" fillId="0" borderId="23" xfId="52" applyFont="1" applyFill="1" applyBorder="1" applyAlignment="1" quotePrefix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S10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253</xdr:col>
          <xdr:colOff>0</xdr:colOff>
          <xdr:row>49</xdr:row>
          <xdr:rowOff>0</xdr:rowOff>
        </xdr:from>
        <xdr:to>
          <xdr:col>253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200082150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123825</xdr:rowOff>
        </xdr:from>
        <xdr:to>
          <xdr:col>11</xdr:col>
          <xdr:colOff>600075</xdr:colOff>
          <xdr:row>12</xdr:row>
          <xdr:rowOff>9525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839200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253</xdr:col>
          <xdr:colOff>0</xdr:colOff>
          <xdr:row>49</xdr:row>
          <xdr:rowOff>0</xdr:rowOff>
        </xdr:from>
        <xdr:to>
          <xdr:col>253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00082150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0</xdr:rowOff>
        </xdr:from>
        <xdr:to>
          <xdr:col>10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1438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114300</xdr:rowOff>
        </xdr:from>
        <xdr:to>
          <xdr:col>11</xdr:col>
          <xdr:colOff>581025</xdr:colOff>
          <xdr:row>11</xdr:row>
          <xdr:rowOff>19050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829675" y="185737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11</xdr:row>
          <xdr:rowOff>0</xdr:rowOff>
        </xdr:from>
        <xdr:to>
          <xdr:col>10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1534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16</xdr:row>
          <xdr:rowOff>0</xdr:rowOff>
        </xdr:from>
        <xdr:to>
          <xdr:col>10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1629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16</xdr:row>
          <xdr:rowOff>0</xdr:rowOff>
        </xdr:from>
        <xdr:to>
          <xdr:col>11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8582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15</xdr:row>
          <xdr:rowOff>0</xdr:rowOff>
        </xdr:from>
        <xdr:to>
          <xdr:col>10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1629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15</xdr:row>
          <xdr:rowOff>0</xdr:rowOff>
        </xdr:from>
        <xdr:to>
          <xdr:col>11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8582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6</xdr:row>
          <xdr:rowOff>0</xdr:rowOff>
        </xdr:from>
        <xdr:to>
          <xdr:col>10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2010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7</xdr:row>
          <xdr:rowOff>0</xdr:rowOff>
        </xdr:from>
        <xdr:to>
          <xdr:col>10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2010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5</xdr:row>
          <xdr:rowOff>0</xdr:rowOff>
        </xdr:from>
        <xdr:to>
          <xdr:col>10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2010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161925</xdr:rowOff>
        </xdr:from>
        <xdr:to>
          <xdr:col>10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191500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180975</xdr:rowOff>
        </xdr:from>
        <xdr:to>
          <xdr:col>10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181975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</xdr:row>
          <xdr:rowOff>142875</xdr:rowOff>
        </xdr:from>
        <xdr:to>
          <xdr:col>11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829675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</xdr:row>
          <xdr:rowOff>152400</xdr:rowOff>
        </xdr:from>
        <xdr:to>
          <xdr:col>11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839200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</xdr:row>
          <xdr:rowOff>0</xdr:rowOff>
        </xdr:from>
        <xdr:to>
          <xdr:col>11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8582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</xdr:row>
          <xdr:rowOff>0</xdr:rowOff>
        </xdr:from>
        <xdr:to>
          <xdr:col>11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8582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</xdr:row>
          <xdr:rowOff>0</xdr:rowOff>
        </xdr:from>
        <xdr:to>
          <xdr:col>11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8582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45</xdr:row>
          <xdr:rowOff>0</xdr:rowOff>
        </xdr:from>
        <xdr:to>
          <xdr:col>10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162925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45</xdr:row>
          <xdr:rowOff>0</xdr:rowOff>
        </xdr:from>
        <xdr:to>
          <xdr:col>11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858250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44</xdr:row>
          <xdr:rowOff>0</xdr:rowOff>
        </xdr:from>
        <xdr:to>
          <xdr:col>10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153400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44</xdr:row>
          <xdr:rowOff>0</xdr:rowOff>
        </xdr:from>
        <xdr:to>
          <xdr:col>11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858250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11</xdr:row>
          <xdr:rowOff>142875</xdr:rowOff>
        </xdr:from>
        <xdr:to>
          <xdr:col>11</xdr:col>
          <xdr:colOff>600075</xdr:colOff>
          <xdr:row>13</xdr:row>
          <xdr:rowOff>9525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839200" y="225742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</xdr:row>
          <xdr:rowOff>0</xdr:rowOff>
        </xdr:from>
        <xdr:to>
          <xdr:col>10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1438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96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96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96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96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96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96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8" name="直接连接符 17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9" name="直接连接符 18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20" name="直接连接符 19"/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100965</xdr:colOff>
      <xdr:row>2</xdr:row>
      <xdr:rowOff>26670</xdr:rowOff>
    </xdr:from>
    <xdr:to>
      <xdr:col>9</xdr:col>
      <xdr:colOff>196215</xdr:colOff>
      <xdr:row>3</xdr:row>
      <xdr:rowOff>80010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66610" y="607695"/>
          <a:ext cx="1162050" cy="370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3</xdr:row>
      <xdr:rowOff>81280</xdr:rowOff>
    </xdr:from>
    <xdr:to>
      <xdr:col>9</xdr:col>
      <xdr:colOff>361950</xdr:colOff>
      <xdr:row>4</xdr:row>
      <xdr:rowOff>62865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1845" y="979805"/>
          <a:ext cx="1352550" cy="299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7" customWidth="1"/>
    <col min="3" max="3" width="10.125" customWidth="1"/>
  </cols>
  <sheetData>
    <row r="1" ht="21" customHeight="1" spans="1:2">
      <c r="A1" s="478"/>
      <c r="B1" s="479" t="s">
        <v>0</v>
      </c>
    </row>
    <row r="2" spans="1:2">
      <c r="A2" s="10">
        <v>1</v>
      </c>
      <c r="B2" s="480" t="s">
        <v>1</v>
      </c>
    </row>
    <row r="3" spans="1:2">
      <c r="A3" s="10">
        <v>2</v>
      </c>
      <c r="B3" s="480" t="s">
        <v>2</v>
      </c>
    </row>
    <row r="4" spans="1:2">
      <c r="A4" s="10">
        <v>3</v>
      </c>
      <c r="B4" s="480" t="s">
        <v>3</v>
      </c>
    </row>
    <row r="5" spans="1:2">
      <c r="A5" s="10">
        <v>4</v>
      </c>
      <c r="B5" s="480" t="s">
        <v>4</v>
      </c>
    </row>
    <row r="6" spans="1:2">
      <c r="A6" s="10">
        <v>5</v>
      </c>
      <c r="B6" s="480" t="s">
        <v>5</v>
      </c>
    </row>
    <row r="7" spans="1:2">
      <c r="A7" s="10">
        <v>6</v>
      </c>
      <c r="B7" s="480" t="s">
        <v>6</v>
      </c>
    </row>
    <row r="8" s="476" customFormat="1" ht="15" customHeight="1" spans="1:2">
      <c r="A8" s="481">
        <v>7</v>
      </c>
      <c r="B8" s="482" t="s">
        <v>7</v>
      </c>
    </row>
    <row r="9" ht="18.95" customHeight="1" spans="1:2">
      <c r="A9" s="478"/>
      <c r="B9" s="483" t="s">
        <v>8</v>
      </c>
    </row>
    <row r="10" ht="15.95" customHeight="1" spans="1:2">
      <c r="A10" s="10">
        <v>1</v>
      </c>
      <c r="B10" s="484" t="s">
        <v>9</v>
      </c>
    </row>
    <row r="11" spans="1:2">
      <c r="A11" s="10">
        <v>2</v>
      </c>
      <c r="B11" s="480" t="s">
        <v>10</v>
      </c>
    </row>
    <row r="12" spans="1:2">
      <c r="A12" s="10">
        <v>3</v>
      </c>
      <c r="B12" s="482" t="s">
        <v>11</v>
      </c>
    </row>
    <row r="13" spans="1:2">
      <c r="A13" s="10">
        <v>4</v>
      </c>
      <c r="B13" s="480" t="s">
        <v>12</v>
      </c>
    </row>
    <row r="14" spans="1:2">
      <c r="A14" s="10">
        <v>5</v>
      </c>
      <c r="B14" s="480" t="s">
        <v>13</v>
      </c>
    </row>
    <row r="15" spans="1:2">
      <c r="A15" s="10">
        <v>6</v>
      </c>
      <c r="B15" s="480" t="s">
        <v>14</v>
      </c>
    </row>
    <row r="16" spans="1:2">
      <c r="A16" s="10">
        <v>7</v>
      </c>
      <c r="B16" s="480" t="s">
        <v>15</v>
      </c>
    </row>
    <row r="17" spans="1:2">
      <c r="A17" s="10">
        <v>8</v>
      </c>
      <c r="B17" s="480" t="s">
        <v>16</v>
      </c>
    </row>
    <row r="18" spans="1:2">
      <c r="A18" s="10">
        <v>9</v>
      </c>
      <c r="B18" s="480" t="s">
        <v>17</v>
      </c>
    </row>
    <row r="19" spans="1:2">
      <c r="A19" s="10"/>
      <c r="B19" s="480"/>
    </row>
    <row r="20" ht="20.25" spans="1:2">
      <c r="A20" s="478"/>
      <c r="B20" s="479" t="s">
        <v>18</v>
      </c>
    </row>
    <row r="21" spans="1:2">
      <c r="A21" s="10">
        <v>1</v>
      </c>
      <c r="B21" s="485" t="s">
        <v>19</v>
      </c>
    </row>
    <row r="22" spans="1:2">
      <c r="A22" s="10">
        <v>2</v>
      </c>
      <c r="B22" s="480" t="s">
        <v>20</v>
      </c>
    </row>
    <row r="23" spans="1:2">
      <c r="A23" s="10">
        <v>3</v>
      </c>
      <c r="B23" s="480" t="s">
        <v>21</v>
      </c>
    </row>
    <row r="24" spans="1:2">
      <c r="A24" s="10">
        <v>4</v>
      </c>
      <c r="B24" s="480" t="s">
        <v>22</v>
      </c>
    </row>
    <row r="25" spans="1:2">
      <c r="A25" s="10">
        <v>5</v>
      </c>
      <c r="B25" s="480" t="s">
        <v>23</v>
      </c>
    </row>
    <row r="26" spans="1:2">
      <c r="A26" s="10">
        <v>6</v>
      </c>
      <c r="B26" s="480" t="s">
        <v>24</v>
      </c>
    </row>
    <row r="27" spans="1:2">
      <c r="A27" s="10">
        <v>7</v>
      </c>
      <c r="B27" s="480" t="s">
        <v>25</v>
      </c>
    </row>
    <row r="28" spans="1:2">
      <c r="A28" s="10"/>
      <c r="B28" s="480"/>
    </row>
    <row r="29" ht="20.25" spans="1:2">
      <c r="A29" s="478"/>
      <c r="B29" s="479" t="s">
        <v>26</v>
      </c>
    </row>
    <row r="30" spans="1:2">
      <c r="A30" s="10">
        <v>1</v>
      </c>
      <c r="B30" s="485" t="s">
        <v>27</v>
      </c>
    </row>
    <row r="31" spans="1:2">
      <c r="A31" s="10">
        <v>2</v>
      </c>
      <c r="B31" s="480" t="s">
        <v>28</v>
      </c>
    </row>
    <row r="32" spans="1:2">
      <c r="A32" s="10">
        <v>3</v>
      </c>
      <c r="B32" s="480" t="s">
        <v>29</v>
      </c>
    </row>
    <row r="33" ht="28.5" spans="1:2">
      <c r="A33" s="10">
        <v>4</v>
      </c>
      <c r="B33" s="480" t="s">
        <v>30</v>
      </c>
    </row>
    <row r="34" spans="1:2">
      <c r="A34" s="10">
        <v>5</v>
      </c>
      <c r="B34" s="480" t="s">
        <v>31</v>
      </c>
    </row>
    <row r="35" spans="1:2">
      <c r="A35" s="10">
        <v>6</v>
      </c>
      <c r="B35" s="480" t="s">
        <v>32</v>
      </c>
    </row>
    <row r="36" spans="1:2">
      <c r="A36" s="10">
        <v>7</v>
      </c>
      <c r="B36" s="480" t="s">
        <v>33</v>
      </c>
    </row>
    <row r="37" spans="1:2">
      <c r="A37" s="10"/>
      <c r="B37" s="480"/>
    </row>
    <row r="39" spans="1:2">
      <c r="A39" s="486" t="s">
        <v>34</v>
      </c>
      <c r="B39" s="4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zoomScale="125" zoomScaleNormal="125" workbookViewId="0">
      <selection activeCell="B4" sqref="B4:F7"/>
    </sheetView>
  </sheetViews>
  <sheetFormatPr defaultColWidth="9" defaultRowHeight="14.25"/>
  <cols>
    <col min="1" max="1" width="7" customWidth="1"/>
    <col min="2" max="2" width="11.4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313</v>
      </c>
      <c r="B2" s="5" t="s">
        <v>318</v>
      </c>
      <c r="C2" s="5" t="s">
        <v>314</v>
      </c>
      <c r="D2" s="5" t="s">
        <v>315</v>
      </c>
      <c r="E2" s="5" t="s">
        <v>316</v>
      </c>
      <c r="F2" s="5" t="s">
        <v>317</v>
      </c>
      <c r="G2" s="4" t="s">
        <v>339</v>
      </c>
      <c r="H2" s="4"/>
      <c r="I2" s="4" t="s">
        <v>340</v>
      </c>
      <c r="J2" s="4"/>
      <c r="K2" s="6" t="s">
        <v>341</v>
      </c>
      <c r="L2" s="59" t="s">
        <v>342</v>
      </c>
      <c r="M2" s="20" t="s">
        <v>343</v>
      </c>
    </row>
    <row r="3" s="1" customFormat="1" ht="16.5" spans="1:13">
      <c r="A3" s="4"/>
      <c r="B3" s="7"/>
      <c r="C3" s="7"/>
      <c r="D3" s="7"/>
      <c r="E3" s="7"/>
      <c r="F3" s="7"/>
      <c r="G3" s="4" t="s">
        <v>344</v>
      </c>
      <c r="H3" s="4" t="s">
        <v>345</v>
      </c>
      <c r="I3" s="4" t="s">
        <v>344</v>
      </c>
      <c r="J3" s="4" t="s">
        <v>345</v>
      </c>
      <c r="K3" s="8"/>
      <c r="L3" s="60"/>
      <c r="M3" s="21"/>
    </row>
    <row r="4" s="51" customFormat="1" ht="30" customHeight="1" spans="1:14">
      <c r="A4" s="52">
        <v>1</v>
      </c>
      <c r="B4" s="23" t="s">
        <v>331</v>
      </c>
      <c r="C4" s="24">
        <v>250425071</v>
      </c>
      <c r="D4" s="24" t="s">
        <v>329</v>
      </c>
      <c r="E4" s="24" t="s">
        <v>330</v>
      </c>
      <c r="F4" s="25" t="s">
        <v>62</v>
      </c>
      <c r="G4" s="53">
        <v>-0.05</v>
      </c>
      <c r="H4" s="54">
        <v>-0.05</v>
      </c>
      <c r="I4" s="55">
        <v>-0.02</v>
      </c>
      <c r="J4" s="55">
        <v>-0.03</v>
      </c>
      <c r="K4" s="61"/>
      <c r="L4" s="52"/>
      <c r="M4" s="52" t="s">
        <v>346</v>
      </c>
      <c r="N4" s="51" t="s">
        <v>347</v>
      </c>
    </row>
    <row r="5" ht="30" customHeight="1" spans="1:13">
      <c r="A5" s="52">
        <v>2</v>
      </c>
      <c r="B5" s="23" t="s">
        <v>331</v>
      </c>
      <c r="C5" s="24">
        <v>250425069</v>
      </c>
      <c r="D5" s="24" t="s">
        <v>329</v>
      </c>
      <c r="E5" s="24" t="s">
        <v>332</v>
      </c>
      <c r="F5" s="25" t="s">
        <v>62</v>
      </c>
      <c r="G5" s="53">
        <v>-0.05</v>
      </c>
      <c r="H5" s="55">
        <v>-0.02</v>
      </c>
      <c r="I5" s="54">
        <v>-0.05</v>
      </c>
      <c r="J5" s="55">
        <v>-0.02</v>
      </c>
      <c r="K5" s="61"/>
      <c r="L5" s="10"/>
      <c r="M5" s="52" t="s">
        <v>346</v>
      </c>
    </row>
    <row r="6" ht="30" customHeight="1" spans="1:13">
      <c r="A6" s="52">
        <v>3</v>
      </c>
      <c r="B6" s="23" t="s">
        <v>331</v>
      </c>
      <c r="C6" s="24">
        <v>250425072</v>
      </c>
      <c r="D6" s="24" t="s">
        <v>329</v>
      </c>
      <c r="E6" s="24" t="s">
        <v>333</v>
      </c>
      <c r="F6" s="25" t="s">
        <v>62</v>
      </c>
      <c r="G6" s="55">
        <v>-0.03</v>
      </c>
      <c r="H6" s="55">
        <v>-0.02</v>
      </c>
      <c r="I6" s="55">
        <v>-0.04</v>
      </c>
      <c r="J6" s="55">
        <v>-0.02</v>
      </c>
      <c r="K6" s="61"/>
      <c r="L6" s="10"/>
      <c r="M6" s="52" t="s">
        <v>346</v>
      </c>
    </row>
    <row r="7" ht="30" customHeight="1" spans="1:13">
      <c r="A7" s="52">
        <v>4</v>
      </c>
      <c r="B7" s="23" t="s">
        <v>331</v>
      </c>
      <c r="C7" s="24">
        <v>250425070</v>
      </c>
      <c r="D7" s="24" t="s">
        <v>329</v>
      </c>
      <c r="E7" s="24" t="s">
        <v>334</v>
      </c>
      <c r="F7" s="25" t="s">
        <v>62</v>
      </c>
      <c r="G7" s="53">
        <v>-0.05</v>
      </c>
      <c r="H7" s="55">
        <v>-0.02</v>
      </c>
      <c r="I7" s="54">
        <v>-0.06</v>
      </c>
      <c r="J7" s="55">
        <v>-0.02</v>
      </c>
      <c r="K7" s="61"/>
      <c r="L7" s="10"/>
      <c r="M7" s="52" t="s">
        <v>346</v>
      </c>
    </row>
    <row r="8" ht="30" customHeight="1" spans="1:13">
      <c r="A8" s="52"/>
      <c r="B8" s="23"/>
      <c r="C8" s="24"/>
      <c r="D8" s="45"/>
      <c r="E8" s="24"/>
      <c r="F8" s="24"/>
      <c r="G8" s="56"/>
      <c r="H8" s="57"/>
      <c r="I8" s="62"/>
      <c r="J8" s="57"/>
      <c r="K8" s="61"/>
      <c r="L8" s="10"/>
      <c r="M8" s="52"/>
    </row>
    <row r="9" ht="30" customHeight="1" spans="1:13">
      <c r="A9" s="52"/>
      <c r="B9" s="23"/>
      <c r="C9" s="24"/>
      <c r="D9" s="45"/>
      <c r="E9" s="24"/>
      <c r="F9" s="24"/>
      <c r="G9" s="56"/>
      <c r="H9" s="57"/>
      <c r="I9" s="62"/>
      <c r="J9" s="57"/>
      <c r="K9" s="10"/>
      <c r="L9" s="10"/>
      <c r="M9" s="10"/>
    </row>
    <row r="10" s="2" customFormat="1" ht="18.75" spans="1:13">
      <c r="A10" s="14" t="s">
        <v>335</v>
      </c>
      <c r="B10" s="15"/>
      <c r="C10" s="15"/>
      <c r="D10" s="15"/>
      <c r="E10" s="16"/>
      <c r="F10" s="17"/>
      <c r="G10" s="29"/>
      <c r="H10" s="14" t="s">
        <v>336</v>
      </c>
      <c r="I10" s="15"/>
      <c r="J10" s="15"/>
      <c r="K10" s="16"/>
      <c r="L10" s="63"/>
      <c r="M10" s="22"/>
    </row>
    <row r="11" ht="16.5" spans="1:13">
      <c r="A11" s="58" t="s">
        <v>348</v>
      </c>
      <c r="B11" s="5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A17" sqref="A17:E17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350</v>
      </c>
      <c r="B2" s="5" t="s">
        <v>318</v>
      </c>
      <c r="C2" s="5" t="s">
        <v>314</v>
      </c>
      <c r="D2" s="5" t="s">
        <v>315</v>
      </c>
      <c r="E2" s="5" t="s">
        <v>316</v>
      </c>
      <c r="F2" s="5" t="s">
        <v>317</v>
      </c>
      <c r="G2" s="37" t="s">
        <v>351</v>
      </c>
      <c r="H2" s="38"/>
      <c r="I2" s="49"/>
      <c r="J2" s="37" t="s">
        <v>352</v>
      </c>
      <c r="K2" s="38"/>
      <c r="L2" s="49"/>
      <c r="M2" s="37" t="s">
        <v>353</v>
      </c>
      <c r="N2" s="38"/>
      <c r="O2" s="49"/>
      <c r="P2" s="37" t="s">
        <v>354</v>
      </c>
      <c r="Q2" s="38"/>
      <c r="R2" s="49"/>
      <c r="S2" s="38" t="s">
        <v>355</v>
      </c>
      <c r="T2" s="38"/>
      <c r="U2" s="49"/>
      <c r="V2" s="33" t="s">
        <v>356</v>
      </c>
      <c r="W2" s="33" t="s">
        <v>327</v>
      </c>
    </row>
    <row r="3" s="1" customFormat="1" ht="16.5" spans="1:23">
      <c r="A3" s="7"/>
      <c r="B3" s="39"/>
      <c r="C3" s="39"/>
      <c r="D3" s="39"/>
      <c r="E3" s="39"/>
      <c r="F3" s="39"/>
      <c r="G3" s="4" t="s">
        <v>357</v>
      </c>
      <c r="H3" s="4" t="s">
        <v>67</v>
      </c>
      <c r="I3" s="4" t="s">
        <v>318</v>
      </c>
      <c r="J3" s="4" t="s">
        <v>357</v>
      </c>
      <c r="K3" s="4" t="s">
        <v>67</v>
      </c>
      <c r="L3" s="4" t="s">
        <v>318</v>
      </c>
      <c r="M3" s="4" t="s">
        <v>357</v>
      </c>
      <c r="N3" s="4" t="s">
        <v>67</v>
      </c>
      <c r="O3" s="4" t="s">
        <v>318</v>
      </c>
      <c r="P3" s="4" t="s">
        <v>357</v>
      </c>
      <c r="Q3" s="4" t="s">
        <v>67</v>
      </c>
      <c r="R3" s="4" t="s">
        <v>318</v>
      </c>
      <c r="S3" s="4" t="s">
        <v>357</v>
      </c>
      <c r="T3" s="4" t="s">
        <v>67</v>
      </c>
      <c r="U3" s="4" t="s">
        <v>318</v>
      </c>
      <c r="V3" s="50"/>
      <c r="W3" s="50"/>
    </row>
    <row r="4" ht="18.75" spans="1:23">
      <c r="A4" s="40" t="s">
        <v>358</v>
      </c>
      <c r="B4" s="23" t="s">
        <v>331</v>
      </c>
      <c r="C4" s="24">
        <v>250425071</v>
      </c>
      <c r="D4" s="24" t="s">
        <v>329</v>
      </c>
      <c r="E4" s="24" t="s">
        <v>330</v>
      </c>
      <c r="F4" s="25" t="s">
        <v>62</v>
      </c>
      <c r="G4" s="9" t="s">
        <v>359</v>
      </c>
      <c r="H4" s="9"/>
      <c r="I4" s="43" t="s">
        <v>360</v>
      </c>
      <c r="J4" s="9"/>
      <c r="K4" s="9"/>
      <c r="L4" s="43"/>
      <c r="M4" s="9"/>
      <c r="N4" s="9"/>
      <c r="O4" s="43"/>
      <c r="P4" s="9"/>
      <c r="Q4" s="9"/>
      <c r="R4" s="43"/>
      <c r="S4" s="9"/>
      <c r="T4" s="9"/>
      <c r="U4" s="9"/>
      <c r="V4" s="9" t="s">
        <v>361</v>
      </c>
      <c r="W4" s="9"/>
    </row>
    <row r="5" ht="18.75" spans="1:23">
      <c r="A5" s="41"/>
      <c r="B5" s="23" t="s">
        <v>331</v>
      </c>
      <c r="C5" s="24">
        <v>250425069</v>
      </c>
      <c r="D5" s="24" t="s">
        <v>329</v>
      </c>
      <c r="E5" s="24" t="s">
        <v>332</v>
      </c>
      <c r="F5" s="25" t="s">
        <v>62</v>
      </c>
      <c r="G5" s="37" t="s">
        <v>362</v>
      </c>
      <c r="H5" s="38"/>
      <c r="I5" s="49"/>
      <c r="J5" s="37" t="s">
        <v>363</v>
      </c>
      <c r="K5" s="38"/>
      <c r="L5" s="49"/>
      <c r="M5" s="37" t="s">
        <v>364</v>
      </c>
      <c r="N5" s="38"/>
      <c r="O5" s="49"/>
      <c r="P5" s="37" t="s">
        <v>365</v>
      </c>
      <c r="Q5" s="38"/>
      <c r="R5" s="49"/>
      <c r="S5" s="38" t="s">
        <v>366</v>
      </c>
      <c r="T5" s="38"/>
      <c r="U5" s="49"/>
      <c r="V5" s="9"/>
      <c r="W5" s="9"/>
    </row>
    <row r="6" ht="15" customHeight="1" spans="1:23">
      <c r="A6" s="41"/>
      <c r="B6" s="23" t="s">
        <v>331</v>
      </c>
      <c r="C6" s="24">
        <v>250425072</v>
      </c>
      <c r="D6" s="24" t="s">
        <v>329</v>
      </c>
      <c r="E6" s="24" t="s">
        <v>333</v>
      </c>
      <c r="F6" s="25" t="s">
        <v>62</v>
      </c>
      <c r="G6" s="4" t="s">
        <v>357</v>
      </c>
      <c r="H6" s="4" t="s">
        <v>67</v>
      </c>
      <c r="I6" s="4" t="s">
        <v>318</v>
      </c>
      <c r="J6" s="4" t="s">
        <v>357</v>
      </c>
      <c r="K6" s="4" t="s">
        <v>67</v>
      </c>
      <c r="L6" s="4" t="s">
        <v>318</v>
      </c>
      <c r="M6" s="4" t="s">
        <v>357</v>
      </c>
      <c r="N6" s="4" t="s">
        <v>67</v>
      </c>
      <c r="O6" s="4" t="s">
        <v>318</v>
      </c>
      <c r="P6" s="4" t="s">
        <v>357</v>
      </c>
      <c r="Q6" s="4" t="s">
        <v>67</v>
      </c>
      <c r="R6" s="4" t="s">
        <v>318</v>
      </c>
      <c r="S6" s="4" t="s">
        <v>357</v>
      </c>
      <c r="T6" s="4" t="s">
        <v>67</v>
      </c>
      <c r="U6" s="4" t="s">
        <v>318</v>
      </c>
      <c r="V6" s="9"/>
      <c r="W6" s="9"/>
    </row>
    <row r="7" ht="18.75" spans="1:23">
      <c r="A7" s="42"/>
      <c r="B7" s="23" t="s">
        <v>331</v>
      </c>
      <c r="C7" s="24">
        <v>250425070</v>
      </c>
      <c r="D7" s="24" t="s">
        <v>329</v>
      </c>
      <c r="E7" s="24" t="s">
        <v>334</v>
      </c>
      <c r="F7" s="25" t="s">
        <v>62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9"/>
      <c r="R7" s="9"/>
      <c r="S7" s="9"/>
      <c r="T7" s="9"/>
      <c r="U7" s="9"/>
      <c r="V7" s="9"/>
      <c r="W7" s="9"/>
    </row>
    <row r="8" ht="18.75" spans="1:23">
      <c r="A8" s="44"/>
      <c r="B8" s="23"/>
      <c r="C8" s="24"/>
      <c r="D8" s="45"/>
      <c r="E8" s="24"/>
      <c r="F8" s="2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361</v>
      </c>
      <c r="W8" s="9"/>
    </row>
    <row r="9" ht="27" customHeight="1" spans="1:23">
      <c r="A9" s="46"/>
      <c r="B9" s="23"/>
      <c r="C9" s="24"/>
      <c r="D9" s="45"/>
      <c r="E9" s="24"/>
      <c r="F9" s="2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7"/>
      <c r="B10" s="47"/>
      <c r="C10" s="47"/>
      <c r="D10" s="47"/>
      <c r="E10" s="47"/>
      <c r="F10" s="4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8"/>
      <c r="B11" s="48"/>
      <c r="C11" s="48"/>
      <c r="D11" s="48"/>
      <c r="E11" s="48"/>
      <c r="F11" s="4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7"/>
      <c r="B12" s="47"/>
      <c r="C12" s="47"/>
      <c r="D12" s="47"/>
      <c r="E12" s="47"/>
      <c r="F12" s="4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8"/>
      <c r="B13" s="48"/>
      <c r="C13" s="48"/>
      <c r="D13" s="48"/>
      <c r="E13" s="48"/>
      <c r="F13" s="4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7"/>
      <c r="B14" s="47"/>
      <c r="C14" s="47"/>
      <c r="D14" s="47"/>
      <c r="E14" s="47"/>
      <c r="F14" s="4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8"/>
      <c r="B15" s="48"/>
      <c r="C15" s="48"/>
      <c r="D15" s="48"/>
      <c r="E15" s="48"/>
      <c r="F15" s="4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4" t="s">
        <v>367</v>
      </c>
      <c r="B17" s="15"/>
      <c r="C17" s="15"/>
      <c r="D17" s="15"/>
      <c r="E17" s="16"/>
      <c r="F17" s="17"/>
      <c r="G17" s="29"/>
      <c r="H17" s="36"/>
      <c r="I17" s="36"/>
      <c r="J17" s="14" t="s">
        <v>336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57" customHeight="1" spans="1:23">
      <c r="A18" s="18" t="s">
        <v>368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4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370</v>
      </c>
      <c r="B2" s="33" t="s">
        <v>314</v>
      </c>
      <c r="C2" s="33" t="s">
        <v>315</v>
      </c>
      <c r="D2" s="33" t="s">
        <v>316</v>
      </c>
      <c r="E2" s="33" t="s">
        <v>317</v>
      </c>
      <c r="F2" s="33" t="s">
        <v>318</v>
      </c>
      <c r="G2" s="32" t="s">
        <v>371</v>
      </c>
      <c r="H2" s="32" t="s">
        <v>372</v>
      </c>
      <c r="I2" s="32" t="s">
        <v>373</v>
      </c>
      <c r="J2" s="32" t="s">
        <v>372</v>
      </c>
      <c r="K2" s="32" t="s">
        <v>374</v>
      </c>
      <c r="L2" s="32" t="s">
        <v>372</v>
      </c>
      <c r="M2" s="33" t="s">
        <v>356</v>
      </c>
      <c r="N2" s="33" t="s">
        <v>327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370</v>
      </c>
      <c r="B4" s="35" t="s">
        <v>375</v>
      </c>
      <c r="C4" s="35" t="s">
        <v>357</v>
      </c>
      <c r="D4" s="35" t="s">
        <v>316</v>
      </c>
      <c r="E4" s="33" t="s">
        <v>317</v>
      </c>
      <c r="F4" s="33" t="s">
        <v>318</v>
      </c>
      <c r="G4" s="32" t="s">
        <v>371</v>
      </c>
      <c r="H4" s="32" t="s">
        <v>372</v>
      </c>
      <c r="I4" s="32" t="s">
        <v>373</v>
      </c>
      <c r="J4" s="32" t="s">
        <v>372</v>
      </c>
      <c r="K4" s="32" t="s">
        <v>374</v>
      </c>
      <c r="L4" s="32" t="s">
        <v>372</v>
      </c>
      <c r="M4" s="33" t="s">
        <v>356</v>
      </c>
      <c r="N4" s="33" t="s">
        <v>327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4" t="s">
        <v>376</v>
      </c>
      <c r="B11" s="15"/>
      <c r="C11" s="15"/>
      <c r="D11" s="16"/>
      <c r="E11" s="17"/>
      <c r="F11" s="36"/>
      <c r="G11" s="29"/>
      <c r="H11" s="36"/>
      <c r="I11" s="14" t="s">
        <v>377</v>
      </c>
      <c r="J11" s="15"/>
      <c r="K11" s="15"/>
      <c r="L11" s="15"/>
      <c r="M11" s="15"/>
      <c r="N11" s="22"/>
    </row>
    <row r="12" ht="16.5" spans="1:14">
      <c r="A12" s="18" t="s">
        <v>378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I17" sqref="I17"/>
    </sheetView>
  </sheetViews>
  <sheetFormatPr defaultColWidth="9" defaultRowHeight="14.25"/>
  <cols>
    <col min="1" max="1" width="8.6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  <col min="11" max="11" width="10.9" customWidth="1"/>
  </cols>
  <sheetData>
    <row r="1" ht="29.25" spans="1:10">
      <c r="A1" s="3" t="s">
        <v>379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350</v>
      </c>
      <c r="B2" s="5" t="s">
        <v>318</v>
      </c>
      <c r="C2" s="5" t="s">
        <v>314</v>
      </c>
      <c r="D2" s="5" t="s">
        <v>315</v>
      </c>
      <c r="E2" s="5" t="s">
        <v>316</v>
      </c>
      <c r="F2" s="5" t="s">
        <v>317</v>
      </c>
      <c r="G2" s="4" t="s">
        <v>380</v>
      </c>
      <c r="H2" s="4" t="s">
        <v>381</v>
      </c>
      <c r="I2" s="4" t="s">
        <v>382</v>
      </c>
      <c r="J2" s="4" t="s">
        <v>383</v>
      </c>
      <c r="K2" s="5" t="s">
        <v>356</v>
      </c>
      <c r="L2" s="5" t="s">
        <v>327</v>
      </c>
    </row>
    <row r="3" ht="25" customHeight="1" spans="1:12">
      <c r="A3" s="10" t="s">
        <v>358</v>
      </c>
      <c r="B3" s="23" t="s">
        <v>331</v>
      </c>
      <c r="C3" s="24">
        <v>250425071</v>
      </c>
      <c r="D3" s="24" t="s">
        <v>329</v>
      </c>
      <c r="E3" s="24" t="s">
        <v>330</v>
      </c>
      <c r="F3" s="25" t="s">
        <v>62</v>
      </c>
      <c r="G3" s="9" t="s">
        <v>384</v>
      </c>
      <c r="H3" s="26" t="s">
        <v>385</v>
      </c>
      <c r="I3" s="30"/>
      <c r="J3" s="9"/>
      <c r="K3" s="31" t="s">
        <v>386</v>
      </c>
      <c r="L3" s="9" t="s">
        <v>346</v>
      </c>
    </row>
    <row r="4" ht="25" customHeight="1" spans="1:12">
      <c r="A4" s="10" t="s">
        <v>358</v>
      </c>
      <c r="B4" s="23" t="s">
        <v>331</v>
      </c>
      <c r="C4" s="24">
        <v>250425069</v>
      </c>
      <c r="D4" s="24" t="s">
        <v>329</v>
      </c>
      <c r="E4" s="24" t="s">
        <v>332</v>
      </c>
      <c r="F4" s="25" t="s">
        <v>62</v>
      </c>
      <c r="G4" s="9" t="s">
        <v>384</v>
      </c>
      <c r="H4" s="26" t="s">
        <v>385</v>
      </c>
      <c r="I4" s="30"/>
      <c r="J4" s="9"/>
      <c r="K4" s="31" t="s">
        <v>386</v>
      </c>
      <c r="L4" s="9" t="s">
        <v>346</v>
      </c>
    </row>
    <row r="5" ht="25" customHeight="1" spans="1:12">
      <c r="A5" s="10"/>
      <c r="B5" s="23" t="s">
        <v>331</v>
      </c>
      <c r="C5" s="24">
        <v>250425072</v>
      </c>
      <c r="D5" s="24" t="s">
        <v>329</v>
      </c>
      <c r="E5" s="24" t="s">
        <v>333</v>
      </c>
      <c r="F5" s="25" t="s">
        <v>62</v>
      </c>
      <c r="G5" s="9" t="s">
        <v>384</v>
      </c>
      <c r="H5" s="26" t="s">
        <v>385</v>
      </c>
      <c r="I5" s="9"/>
      <c r="J5" s="9"/>
      <c r="K5" s="9"/>
      <c r="L5" s="9"/>
    </row>
    <row r="6" ht="25" customHeight="1" spans="1:12">
      <c r="A6" s="10"/>
      <c r="B6" s="23" t="s">
        <v>331</v>
      </c>
      <c r="C6" s="24">
        <v>250425070</v>
      </c>
      <c r="D6" s="24" t="s">
        <v>329</v>
      </c>
      <c r="E6" s="24" t="s">
        <v>334</v>
      </c>
      <c r="F6" s="25" t="s">
        <v>62</v>
      </c>
      <c r="G6" s="9" t="s">
        <v>384</v>
      </c>
      <c r="H6" s="26" t="s">
        <v>385</v>
      </c>
      <c r="I6" s="10"/>
      <c r="J6" s="10"/>
      <c r="K6" s="10"/>
      <c r="L6" s="9"/>
    </row>
    <row r="7" ht="25" customHeight="1" spans="1:12">
      <c r="A7" s="10"/>
      <c r="B7" s="27"/>
      <c r="C7" s="28"/>
      <c r="D7" s="28"/>
      <c r="E7" s="28"/>
      <c r="F7" s="28"/>
      <c r="G7" s="9"/>
      <c r="H7" s="26"/>
      <c r="I7" s="10"/>
      <c r="J7" s="10"/>
      <c r="K7" s="10"/>
      <c r="L7" s="10"/>
    </row>
    <row r="8" ht="25" customHeight="1" spans="1:12">
      <c r="A8" s="10"/>
      <c r="B8" s="27"/>
      <c r="C8" s="28"/>
      <c r="D8" s="28"/>
      <c r="E8" s="28"/>
      <c r="F8" s="28"/>
      <c r="G8" s="9"/>
      <c r="H8" s="26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4" t="s">
        <v>387</v>
      </c>
      <c r="B10" s="15"/>
      <c r="C10" s="15"/>
      <c r="D10" s="15"/>
      <c r="E10" s="16"/>
      <c r="F10" s="17"/>
      <c r="G10" s="29"/>
      <c r="H10" s="14" t="s">
        <v>388</v>
      </c>
      <c r="I10" s="15"/>
      <c r="J10" s="15"/>
      <c r="K10" s="15"/>
      <c r="L10" s="22"/>
    </row>
    <row r="11" ht="36" customHeight="1" spans="1:12">
      <c r="A11" s="18" t="s">
        <v>389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29" sqref="K2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313</v>
      </c>
      <c r="B2" s="5" t="s">
        <v>318</v>
      </c>
      <c r="C2" s="5" t="s">
        <v>357</v>
      </c>
      <c r="D2" s="5" t="s">
        <v>316</v>
      </c>
      <c r="E2" s="5" t="s">
        <v>317</v>
      </c>
      <c r="F2" s="4" t="s">
        <v>391</v>
      </c>
      <c r="G2" s="4" t="s">
        <v>340</v>
      </c>
      <c r="H2" s="6" t="s">
        <v>341</v>
      </c>
      <c r="I2" s="20" t="s">
        <v>343</v>
      </c>
    </row>
    <row r="3" s="1" customFormat="1" ht="16.5" spans="1:9">
      <c r="A3" s="4"/>
      <c r="B3" s="7"/>
      <c r="C3" s="7"/>
      <c r="D3" s="7"/>
      <c r="E3" s="7"/>
      <c r="F3" s="4" t="s">
        <v>392</v>
      </c>
      <c r="G3" s="4" t="s">
        <v>344</v>
      </c>
      <c r="H3" s="8"/>
      <c r="I3" s="21"/>
    </row>
    <row r="4" spans="1:9">
      <c r="A4" s="9">
        <v>1</v>
      </c>
      <c r="B4" s="10" t="s">
        <v>393</v>
      </c>
      <c r="C4" s="9" t="s">
        <v>394</v>
      </c>
      <c r="D4" s="11" t="s">
        <v>395</v>
      </c>
      <c r="E4" s="12" t="s">
        <v>252</v>
      </c>
      <c r="F4" s="13">
        <v>-0.06</v>
      </c>
      <c r="G4" s="13">
        <v>-0.03</v>
      </c>
      <c r="H4" s="9"/>
      <c r="I4" s="9" t="s">
        <v>346</v>
      </c>
    </row>
    <row r="5" spans="1:9">
      <c r="A5" s="9"/>
      <c r="B5" s="10"/>
      <c r="C5" s="9"/>
      <c r="D5" s="11"/>
      <c r="E5" s="12"/>
      <c r="F5" s="9"/>
      <c r="G5" s="9"/>
      <c r="H5" s="9"/>
      <c r="I5" s="9"/>
    </row>
    <row r="6" spans="1:9">
      <c r="A6" s="9"/>
      <c r="B6" s="10"/>
      <c r="C6" s="9"/>
      <c r="D6" s="11"/>
      <c r="E6" s="12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4" t="s">
        <v>396</v>
      </c>
      <c r="B12" s="15"/>
      <c r="C12" s="15"/>
      <c r="D12" s="16"/>
      <c r="E12" s="17"/>
      <c r="F12" s="14" t="s">
        <v>397</v>
      </c>
      <c r="G12" s="15"/>
      <c r="H12" s="16"/>
      <c r="I12" s="22"/>
    </row>
    <row r="13" ht="16.5" spans="1:9">
      <c r="A13" s="18" t="s">
        <v>398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6" t="s">
        <v>35</v>
      </c>
      <c r="C2" s="457"/>
      <c r="D2" s="457"/>
      <c r="E2" s="457"/>
      <c r="F2" s="457"/>
      <c r="G2" s="457"/>
      <c r="H2" s="457"/>
      <c r="I2" s="471"/>
    </row>
    <row r="3" ht="27.95" customHeight="1" spans="2:9">
      <c r="B3" s="458"/>
      <c r="C3" s="459"/>
      <c r="D3" s="460" t="s">
        <v>36</v>
      </c>
      <c r="E3" s="461"/>
      <c r="F3" s="462" t="s">
        <v>37</v>
      </c>
      <c r="G3" s="463"/>
      <c r="H3" s="460" t="s">
        <v>38</v>
      </c>
      <c r="I3" s="472"/>
    </row>
    <row r="4" ht="27.95" customHeight="1" spans="2:9">
      <c r="B4" s="458" t="s">
        <v>39</v>
      </c>
      <c r="C4" s="459" t="s">
        <v>40</v>
      </c>
      <c r="D4" s="459" t="s">
        <v>41</v>
      </c>
      <c r="E4" s="459" t="s">
        <v>42</v>
      </c>
      <c r="F4" s="464" t="s">
        <v>41</v>
      </c>
      <c r="G4" s="464" t="s">
        <v>42</v>
      </c>
      <c r="H4" s="459" t="s">
        <v>41</v>
      </c>
      <c r="I4" s="473" t="s">
        <v>42</v>
      </c>
    </row>
    <row r="5" ht="27.95" customHeight="1" spans="2:9">
      <c r="B5" s="465" t="s">
        <v>43</v>
      </c>
      <c r="C5" s="10">
        <v>13</v>
      </c>
      <c r="D5" s="10">
        <v>0</v>
      </c>
      <c r="E5" s="10">
        <v>1</v>
      </c>
      <c r="F5" s="466">
        <v>0</v>
      </c>
      <c r="G5" s="466">
        <v>1</v>
      </c>
      <c r="H5" s="10">
        <v>1</v>
      </c>
      <c r="I5" s="474">
        <v>2</v>
      </c>
    </row>
    <row r="6" ht="27.95" customHeight="1" spans="2:9">
      <c r="B6" s="465" t="s">
        <v>44</v>
      </c>
      <c r="C6" s="10">
        <v>20</v>
      </c>
      <c r="D6" s="10">
        <v>0</v>
      </c>
      <c r="E6" s="10">
        <v>1</v>
      </c>
      <c r="F6" s="466">
        <v>1</v>
      </c>
      <c r="G6" s="466">
        <v>2</v>
      </c>
      <c r="H6" s="10">
        <v>2</v>
      </c>
      <c r="I6" s="474">
        <v>3</v>
      </c>
    </row>
    <row r="7" ht="27.95" customHeight="1" spans="2:9">
      <c r="B7" s="465" t="s">
        <v>45</v>
      </c>
      <c r="C7" s="10">
        <v>32</v>
      </c>
      <c r="D7" s="10">
        <v>0</v>
      </c>
      <c r="E7" s="10">
        <v>1</v>
      </c>
      <c r="F7" s="466">
        <v>2</v>
      </c>
      <c r="G7" s="466">
        <v>3</v>
      </c>
      <c r="H7" s="10">
        <v>3</v>
      </c>
      <c r="I7" s="474">
        <v>4</v>
      </c>
    </row>
    <row r="8" ht="27.95" customHeight="1" spans="2:9">
      <c r="B8" s="465" t="s">
        <v>46</v>
      </c>
      <c r="C8" s="10">
        <v>50</v>
      </c>
      <c r="D8" s="10">
        <v>1</v>
      </c>
      <c r="E8" s="10">
        <v>2</v>
      </c>
      <c r="F8" s="466">
        <v>3</v>
      </c>
      <c r="G8" s="466">
        <v>4</v>
      </c>
      <c r="H8" s="10">
        <v>5</v>
      </c>
      <c r="I8" s="474">
        <v>6</v>
      </c>
    </row>
    <row r="9" ht="27.95" customHeight="1" spans="2:9">
      <c r="B9" s="465" t="s">
        <v>47</v>
      </c>
      <c r="C9" s="10">
        <v>80</v>
      </c>
      <c r="D9" s="10">
        <v>2</v>
      </c>
      <c r="E9" s="10">
        <v>3</v>
      </c>
      <c r="F9" s="466">
        <v>5</v>
      </c>
      <c r="G9" s="466">
        <v>6</v>
      </c>
      <c r="H9" s="10">
        <v>7</v>
      </c>
      <c r="I9" s="474">
        <v>8</v>
      </c>
    </row>
    <row r="10" ht="27.95" customHeight="1" spans="2:9">
      <c r="B10" s="465" t="s">
        <v>48</v>
      </c>
      <c r="C10" s="10">
        <v>125</v>
      </c>
      <c r="D10" s="10">
        <v>3</v>
      </c>
      <c r="E10" s="10">
        <v>4</v>
      </c>
      <c r="F10" s="466">
        <v>7</v>
      </c>
      <c r="G10" s="466">
        <v>8</v>
      </c>
      <c r="H10" s="10">
        <v>10</v>
      </c>
      <c r="I10" s="474">
        <v>11</v>
      </c>
    </row>
    <row r="11" ht="27.95" customHeight="1" spans="2:9">
      <c r="B11" s="465" t="s">
        <v>49</v>
      </c>
      <c r="C11" s="10">
        <v>200</v>
      </c>
      <c r="D11" s="10">
        <v>5</v>
      </c>
      <c r="E11" s="10">
        <v>6</v>
      </c>
      <c r="F11" s="466">
        <v>10</v>
      </c>
      <c r="G11" s="466">
        <v>11</v>
      </c>
      <c r="H11" s="10">
        <v>14</v>
      </c>
      <c r="I11" s="474">
        <v>15</v>
      </c>
    </row>
    <row r="12" ht="27.95" customHeight="1" spans="2:9">
      <c r="B12" s="467" t="s">
        <v>50</v>
      </c>
      <c r="C12" s="468">
        <v>315</v>
      </c>
      <c r="D12" s="468">
        <v>7</v>
      </c>
      <c r="E12" s="468">
        <v>8</v>
      </c>
      <c r="F12" s="469">
        <v>14</v>
      </c>
      <c r="G12" s="469">
        <v>15</v>
      </c>
      <c r="H12" s="468">
        <v>21</v>
      </c>
      <c r="I12" s="475">
        <v>22</v>
      </c>
    </row>
    <row r="14" spans="2:4">
      <c r="B14" s="470" t="s">
        <v>51</v>
      </c>
      <c r="C14" s="470"/>
      <c r="D14" s="4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3"/>
  <sheetViews>
    <sheetView workbookViewId="0">
      <selection activeCell="B8" sqref="B8:C8"/>
    </sheetView>
  </sheetViews>
  <sheetFormatPr defaultColWidth="10.375" defaultRowHeight="16.5" customHeight="1"/>
  <cols>
    <col min="1" max="1" width="11.125" style="243" customWidth="1"/>
    <col min="2" max="10" width="10.375" style="243"/>
    <col min="11" max="11" width="8.875" style="243" customWidth="1"/>
    <col min="12" max="12" width="12" style="243" customWidth="1"/>
    <col min="13" max="16384" width="10.375" style="243"/>
  </cols>
  <sheetData>
    <row r="1" ht="21" spans="1:12">
      <c r="A1" s="377" t="s">
        <v>52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ht="15" spans="1:12">
      <c r="A2" s="244" t="s">
        <v>53</v>
      </c>
      <c r="B2" s="245" t="s">
        <v>54</v>
      </c>
      <c r="C2" s="245"/>
      <c r="D2" s="246" t="s">
        <v>55</v>
      </c>
      <c r="E2" s="246"/>
      <c r="F2" s="245"/>
      <c r="G2" s="245"/>
      <c r="H2" s="247" t="s">
        <v>56</v>
      </c>
      <c r="I2" s="247"/>
      <c r="J2" s="318" t="s">
        <v>57</v>
      </c>
      <c r="K2" s="318"/>
      <c r="L2" s="319"/>
    </row>
    <row r="3" ht="14.25" spans="1:12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432"/>
      <c r="J3" s="252"/>
      <c r="K3" s="252"/>
      <c r="L3" s="253"/>
    </row>
    <row r="4" ht="14.25" spans="1:12">
      <c r="A4" s="254" t="s">
        <v>61</v>
      </c>
      <c r="B4" s="488" t="s">
        <v>62</v>
      </c>
      <c r="C4" s="320"/>
      <c r="D4" s="254" t="s">
        <v>63</v>
      </c>
      <c r="E4" s="257"/>
      <c r="F4" s="258">
        <v>45807</v>
      </c>
      <c r="G4" s="259"/>
      <c r="H4" s="254" t="s">
        <v>64</v>
      </c>
      <c r="I4" s="433"/>
      <c r="J4" s="257"/>
      <c r="K4" s="278" t="s">
        <v>65</v>
      </c>
      <c r="L4" s="320" t="s">
        <v>66</v>
      </c>
    </row>
    <row r="5" ht="14.25" spans="1:12">
      <c r="A5" s="260" t="s">
        <v>67</v>
      </c>
      <c r="B5" s="278" t="s">
        <v>68</v>
      </c>
      <c r="C5" s="320"/>
      <c r="D5" s="254" t="s">
        <v>69</v>
      </c>
      <c r="E5" s="257"/>
      <c r="F5" s="258">
        <v>45801</v>
      </c>
      <c r="G5" s="259"/>
      <c r="H5" s="254" t="s">
        <v>70</v>
      </c>
      <c r="I5" s="433"/>
      <c r="J5" s="257"/>
      <c r="K5" s="278" t="s">
        <v>65</v>
      </c>
      <c r="L5" s="320" t="s">
        <v>66</v>
      </c>
    </row>
    <row r="6" ht="14.25" spans="1:12">
      <c r="A6" s="254" t="s">
        <v>71</v>
      </c>
      <c r="B6" s="378" t="s">
        <v>72</v>
      </c>
      <c r="C6" s="320">
        <v>6</v>
      </c>
      <c r="D6" s="260" t="s">
        <v>73</v>
      </c>
      <c r="E6" s="280"/>
      <c r="F6" s="258">
        <v>45807</v>
      </c>
      <c r="G6" s="259"/>
      <c r="H6" s="254" t="s">
        <v>74</v>
      </c>
      <c r="I6" s="433"/>
      <c r="J6" s="257"/>
      <c r="K6" s="278" t="s">
        <v>65</v>
      </c>
      <c r="L6" s="320" t="s">
        <v>66</v>
      </c>
    </row>
    <row r="7" ht="14.25" spans="1:12">
      <c r="A7" s="254" t="s">
        <v>75</v>
      </c>
      <c r="B7" s="379">
        <v>1500</v>
      </c>
      <c r="C7" s="380"/>
      <c r="D7" s="260" t="s">
        <v>76</v>
      </c>
      <c r="E7" s="279"/>
      <c r="F7" s="258">
        <v>45811</v>
      </c>
      <c r="G7" s="259"/>
      <c r="H7" s="254" t="s">
        <v>77</v>
      </c>
      <c r="I7" s="433"/>
      <c r="J7" s="257"/>
      <c r="K7" s="278" t="s">
        <v>65</v>
      </c>
      <c r="L7" s="320" t="s">
        <v>66</v>
      </c>
    </row>
    <row r="8" ht="15" spans="1:12">
      <c r="A8" s="264" t="s">
        <v>78</v>
      </c>
      <c r="B8" s="265" t="s">
        <v>79</v>
      </c>
      <c r="C8" s="266"/>
      <c r="D8" s="267" t="s">
        <v>80</v>
      </c>
      <c r="E8" s="268"/>
      <c r="F8" s="269">
        <v>45813</v>
      </c>
      <c r="G8" s="270"/>
      <c r="H8" s="267" t="s">
        <v>81</v>
      </c>
      <c r="I8" s="434"/>
      <c r="J8" s="268"/>
      <c r="K8" s="289" t="s">
        <v>65</v>
      </c>
      <c r="L8" s="329" t="s">
        <v>66</v>
      </c>
    </row>
    <row r="9" ht="15" spans="1:12">
      <c r="A9" s="381" t="s">
        <v>82</v>
      </c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435"/>
    </row>
    <row r="10" ht="15" spans="1:12">
      <c r="A10" s="383" t="s">
        <v>83</v>
      </c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436"/>
    </row>
    <row r="11" ht="14.25" spans="1:12">
      <c r="A11" s="385" t="s">
        <v>84</v>
      </c>
      <c r="B11" s="386" t="s">
        <v>85</v>
      </c>
      <c r="C11" s="387" t="s">
        <v>86</v>
      </c>
      <c r="D11" s="388"/>
      <c r="E11" s="389" t="s">
        <v>87</v>
      </c>
      <c r="F11" s="386" t="s">
        <v>85</v>
      </c>
      <c r="G11" s="387" t="s">
        <v>86</v>
      </c>
      <c r="H11" s="387" t="s">
        <v>88</v>
      </c>
      <c r="I11" s="387"/>
      <c r="J11" s="389" t="s">
        <v>89</v>
      </c>
      <c r="K11" s="386" t="s">
        <v>85</v>
      </c>
      <c r="L11" s="437" t="s">
        <v>86</v>
      </c>
    </row>
    <row r="12" ht="14.25" spans="1:12">
      <c r="A12" s="260" t="s">
        <v>90</v>
      </c>
      <c r="B12" s="277" t="s">
        <v>85</v>
      </c>
      <c r="C12" s="278" t="s">
        <v>86</v>
      </c>
      <c r="D12" s="279"/>
      <c r="E12" s="280" t="s">
        <v>91</v>
      </c>
      <c r="F12" s="277" t="s">
        <v>85</v>
      </c>
      <c r="G12" s="278" t="s">
        <v>86</v>
      </c>
      <c r="H12" s="278" t="s">
        <v>88</v>
      </c>
      <c r="I12" s="278"/>
      <c r="J12" s="280" t="s">
        <v>92</v>
      </c>
      <c r="K12" s="277" t="s">
        <v>85</v>
      </c>
      <c r="L12" s="320" t="s">
        <v>86</v>
      </c>
    </row>
    <row r="13" ht="14.25" spans="1:12">
      <c r="A13" s="260" t="s">
        <v>93</v>
      </c>
      <c r="B13" s="277" t="s">
        <v>85</v>
      </c>
      <c r="C13" s="278" t="s">
        <v>86</v>
      </c>
      <c r="D13" s="279"/>
      <c r="E13" s="280" t="s">
        <v>94</v>
      </c>
      <c r="F13" s="278" t="s">
        <v>95</v>
      </c>
      <c r="G13" s="278" t="s">
        <v>96</v>
      </c>
      <c r="H13" s="278" t="s">
        <v>88</v>
      </c>
      <c r="I13" s="278"/>
      <c r="J13" s="280" t="s">
        <v>97</v>
      </c>
      <c r="K13" s="277" t="s">
        <v>85</v>
      </c>
      <c r="L13" s="320" t="s">
        <v>86</v>
      </c>
    </row>
    <row r="14" ht="15" spans="1:12">
      <c r="A14" s="267" t="s">
        <v>98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322"/>
    </row>
    <row r="15" ht="15" spans="1:12">
      <c r="A15" s="383" t="s">
        <v>99</v>
      </c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436"/>
    </row>
    <row r="16" ht="14.25" spans="1:12">
      <c r="A16" s="390" t="s">
        <v>100</v>
      </c>
      <c r="B16" s="387" t="s">
        <v>95</v>
      </c>
      <c r="C16" s="387" t="s">
        <v>96</v>
      </c>
      <c r="D16" s="391"/>
      <c r="E16" s="392" t="s">
        <v>101</v>
      </c>
      <c r="F16" s="387" t="s">
        <v>95</v>
      </c>
      <c r="G16" s="387" t="s">
        <v>96</v>
      </c>
      <c r="H16" s="393"/>
      <c r="I16" s="393"/>
      <c r="J16" s="392" t="s">
        <v>102</v>
      </c>
      <c r="K16" s="387" t="s">
        <v>95</v>
      </c>
      <c r="L16" s="437" t="s">
        <v>96</v>
      </c>
    </row>
    <row r="17" customHeight="1" spans="1:23">
      <c r="A17" s="294" t="s">
        <v>103</v>
      </c>
      <c r="B17" s="278" t="s">
        <v>95</v>
      </c>
      <c r="C17" s="278" t="s">
        <v>96</v>
      </c>
      <c r="D17" s="255"/>
      <c r="E17" s="295" t="s">
        <v>104</v>
      </c>
      <c r="F17" s="278" t="s">
        <v>95</v>
      </c>
      <c r="G17" s="278" t="s">
        <v>96</v>
      </c>
      <c r="H17" s="394"/>
      <c r="I17" s="394"/>
      <c r="J17" s="295" t="s">
        <v>105</v>
      </c>
      <c r="K17" s="278" t="s">
        <v>95</v>
      </c>
      <c r="L17" s="320" t="s">
        <v>96</v>
      </c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</row>
    <row r="18" ht="18" customHeight="1" spans="1:12">
      <c r="A18" s="395" t="s">
        <v>106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439"/>
    </row>
    <row r="19" s="376" customFormat="1" ht="18" customHeight="1" spans="1:12">
      <c r="A19" s="383" t="s">
        <v>107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436"/>
    </row>
    <row r="20" customHeight="1" spans="1:12">
      <c r="A20" s="397" t="s">
        <v>108</v>
      </c>
      <c r="B20" s="398"/>
      <c r="C20" s="399"/>
      <c r="D20" s="399"/>
      <c r="E20" s="399"/>
      <c r="F20" s="399"/>
      <c r="G20" s="399"/>
      <c r="H20" s="399"/>
      <c r="I20" s="399"/>
      <c r="J20" s="399"/>
      <c r="K20" s="399"/>
      <c r="L20" s="440"/>
    </row>
    <row r="21" ht="21.75" customHeight="1" spans="1:12">
      <c r="A21" s="400" t="s">
        <v>109</v>
      </c>
      <c r="B21" s="401"/>
      <c r="C21" s="402">
        <v>120</v>
      </c>
      <c r="D21" s="402">
        <v>130</v>
      </c>
      <c r="E21" s="402">
        <v>140</v>
      </c>
      <c r="F21" s="402">
        <v>150</v>
      </c>
      <c r="G21" s="402">
        <v>160</v>
      </c>
      <c r="H21" s="402">
        <v>165</v>
      </c>
      <c r="I21" s="402">
        <v>170</v>
      </c>
      <c r="J21" s="402">
        <v>175</v>
      </c>
      <c r="K21" s="402">
        <v>180</v>
      </c>
      <c r="L21" s="332" t="s">
        <v>110</v>
      </c>
    </row>
    <row r="22" ht="23" customHeight="1" spans="1:12">
      <c r="A22" s="31" t="s">
        <v>111</v>
      </c>
      <c r="B22" s="403"/>
      <c r="C22" s="12" t="s">
        <v>95</v>
      </c>
      <c r="D22" s="12" t="s">
        <v>95</v>
      </c>
      <c r="E22" s="12" t="s">
        <v>95</v>
      </c>
      <c r="F22" s="12" t="s">
        <v>95</v>
      </c>
      <c r="G22" s="12" t="s">
        <v>95</v>
      </c>
      <c r="H22" s="12" t="s">
        <v>95</v>
      </c>
      <c r="I22" s="12" t="s">
        <v>95</v>
      </c>
      <c r="J22" s="12" t="s">
        <v>95</v>
      </c>
      <c r="K22" s="12" t="s">
        <v>95</v>
      </c>
      <c r="L22" s="441"/>
    </row>
    <row r="23" ht="23" customHeight="1" spans="1:12">
      <c r="A23" s="31" t="s">
        <v>112</v>
      </c>
      <c r="B23" s="403"/>
      <c r="C23" s="12" t="s">
        <v>95</v>
      </c>
      <c r="D23" s="12" t="s">
        <v>95</v>
      </c>
      <c r="E23" s="12" t="s">
        <v>95</v>
      </c>
      <c r="F23" s="12" t="s">
        <v>95</v>
      </c>
      <c r="G23" s="12" t="s">
        <v>95</v>
      </c>
      <c r="H23" s="12" t="s">
        <v>95</v>
      </c>
      <c r="I23" s="12" t="s">
        <v>95</v>
      </c>
      <c r="J23" s="12" t="s">
        <v>95</v>
      </c>
      <c r="K23" s="12" t="s">
        <v>95</v>
      </c>
      <c r="L23" s="442"/>
    </row>
    <row r="24" ht="23" customHeight="1" spans="1:12">
      <c r="A24" s="31" t="s">
        <v>113</v>
      </c>
      <c r="B24" s="403"/>
      <c r="C24" s="12" t="s">
        <v>95</v>
      </c>
      <c r="D24" s="12" t="s">
        <v>95</v>
      </c>
      <c r="E24" s="12" t="s">
        <v>95</v>
      </c>
      <c r="F24" s="12" t="s">
        <v>95</v>
      </c>
      <c r="G24" s="12" t="s">
        <v>95</v>
      </c>
      <c r="H24" s="12" t="s">
        <v>95</v>
      </c>
      <c r="I24" s="12" t="s">
        <v>95</v>
      </c>
      <c r="J24" s="12" t="s">
        <v>95</v>
      </c>
      <c r="K24" s="12" t="s">
        <v>95</v>
      </c>
      <c r="L24" s="442"/>
    </row>
    <row r="25" ht="23" customHeight="1" spans="1:12">
      <c r="A25" s="31" t="s">
        <v>114</v>
      </c>
      <c r="B25" s="404"/>
      <c r="C25" s="12" t="s">
        <v>95</v>
      </c>
      <c r="D25" s="12" t="s">
        <v>95</v>
      </c>
      <c r="E25" s="12" t="s">
        <v>95</v>
      </c>
      <c r="F25" s="12" t="s">
        <v>95</v>
      </c>
      <c r="G25" s="12" t="s">
        <v>95</v>
      </c>
      <c r="H25" s="12" t="s">
        <v>95</v>
      </c>
      <c r="I25" s="12" t="s">
        <v>95</v>
      </c>
      <c r="J25" s="12" t="s">
        <v>95</v>
      </c>
      <c r="K25" s="12" t="s">
        <v>95</v>
      </c>
      <c r="L25" s="443"/>
    </row>
    <row r="26" ht="23" customHeight="1" spans="1:12">
      <c r="A26" s="263"/>
      <c r="B26" s="405"/>
      <c r="C26" s="405"/>
      <c r="D26" s="405"/>
      <c r="E26" s="405"/>
      <c r="F26" s="405"/>
      <c r="G26" s="405"/>
      <c r="H26" s="405"/>
      <c r="I26" s="405"/>
      <c r="J26" s="405"/>
      <c r="K26" s="405"/>
      <c r="L26" s="443"/>
    </row>
    <row r="27" ht="23" customHeight="1" spans="1:12">
      <c r="A27" s="263"/>
      <c r="B27" s="405"/>
      <c r="C27" s="405"/>
      <c r="D27" s="405"/>
      <c r="E27" s="405"/>
      <c r="F27" s="405"/>
      <c r="G27" s="405"/>
      <c r="H27" s="405"/>
      <c r="I27" s="405"/>
      <c r="J27" s="405"/>
      <c r="K27" s="405"/>
      <c r="L27" s="443"/>
    </row>
    <row r="28" ht="23" customHeight="1" spans="1:12">
      <c r="A28" s="263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43"/>
    </row>
    <row r="29" ht="18" customHeight="1" spans="1:12">
      <c r="A29" s="406" t="s">
        <v>115</v>
      </c>
      <c r="B29" s="407"/>
      <c r="C29" s="407"/>
      <c r="D29" s="407"/>
      <c r="E29" s="407"/>
      <c r="F29" s="407"/>
      <c r="G29" s="407"/>
      <c r="H29" s="407"/>
      <c r="I29" s="407"/>
      <c r="J29" s="407"/>
      <c r="K29" s="407"/>
      <c r="L29" s="444"/>
    </row>
    <row r="30" ht="18.75" customHeight="1" spans="1:12">
      <c r="A30" s="408"/>
      <c r="B30" s="409"/>
      <c r="C30" s="409"/>
      <c r="D30" s="409"/>
      <c r="E30" s="409"/>
      <c r="F30" s="409"/>
      <c r="G30" s="409"/>
      <c r="H30" s="409"/>
      <c r="I30" s="409"/>
      <c r="J30" s="409"/>
      <c r="K30" s="409"/>
      <c r="L30" s="445"/>
    </row>
    <row r="31" ht="18.75" customHeight="1" spans="1:12">
      <c r="A31" s="410"/>
      <c r="B31" s="411"/>
      <c r="C31" s="411"/>
      <c r="D31" s="411"/>
      <c r="E31" s="411"/>
      <c r="F31" s="411"/>
      <c r="G31" s="411"/>
      <c r="H31" s="411"/>
      <c r="I31" s="411"/>
      <c r="J31" s="411"/>
      <c r="K31" s="411"/>
      <c r="L31" s="446"/>
    </row>
    <row r="32" ht="18" customHeight="1" spans="1:12">
      <c r="A32" s="406" t="s">
        <v>116</v>
      </c>
      <c r="B32" s="407"/>
      <c r="C32" s="407"/>
      <c r="D32" s="407"/>
      <c r="E32" s="407"/>
      <c r="F32" s="407"/>
      <c r="G32" s="407"/>
      <c r="H32" s="407"/>
      <c r="I32" s="407"/>
      <c r="J32" s="407"/>
      <c r="K32" s="407"/>
      <c r="L32" s="444"/>
    </row>
    <row r="33" ht="14.25" spans="1:12">
      <c r="A33" s="412" t="s">
        <v>117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47"/>
    </row>
    <row r="34" ht="15" spans="1:12">
      <c r="A34" s="133" t="s">
        <v>118</v>
      </c>
      <c r="B34" s="134"/>
      <c r="C34" s="278" t="s">
        <v>65</v>
      </c>
      <c r="D34" s="278" t="s">
        <v>66</v>
      </c>
      <c r="E34" s="414" t="s">
        <v>119</v>
      </c>
      <c r="F34" s="415"/>
      <c r="G34" s="415"/>
      <c r="H34" s="415"/>
      <c r="I34" s="415"/>
      <c r="J34" s="415"/>
      <c r="K34" s="415"/>
      <c r="L34" s="448"/>
    </row>
    <row r="35" ht="15" spans="1:12">
      <c r="A35" s="416" t="s">
        <v>120</v>
      </c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</row>
    <row r="36" ht="21" customHeight="1" spans="1:12">
      <c r="A36" s="417" t="s">
        <v>121</v>
      </c>
      <c r="B36" s="418"/>
      <c r="C36" s="418"/>
      <c r="D36" s="418"/>
      <c r="E36" s="418"/>
      <c r="F36" s="418"/>
      <c r="G36" s="418"/>
      <c r="H36" s="418"/>
      <c r="I36" s="418"/>
      <c r="J36" s="418"/>
      <c r="K36" s="418">
        <v>1</v>
      </c>
      <c r="L36" s="449"/>
    </row>
    <row r="37" ht="21" customHeight="1" spans="1:12">
      <c r="A37" s="419" t="s">
        <v>122</v>
      </c>
      <c r="B37" s="420"/>
      <c r="C37" s="420"/>
      <c r="D37" s="420"/>
      <c r="E37" s="420"/>
      <c r="F37" s="420"/>
      <c r="G37" s="420"/>
      <c r="H37" s="420"/>
      <c r="I37" s="420"/>
      <c r="J37" s="420"/>
      <c r="K37" s="418">
        <v>1</v>
      </c>
      <c r="L37" s="450"/>
    </row>
    <row r="38" ht="21" customHeight="1" spans="1:12">
      <c r="A38" s="419" t="s">
        <v>123</v>
      </c>
      <c r="B38" s="420"/>
      <c r="C38" s="420"/>
      <c r="D38" s="420"/>
      <c r="E38" s="420"/>
      <c r="F38" s="420"/>
      <c r="G38" s="420"/>
      <c r="H38" s="420"/>
      <c r="I38" s="420"/>
      <c r="J38" s="420"/>
      <c r="K38" s="418">
        <v>1</v>
      </c>
      <c r="L38" s="450"/>
    </row>
    <row r="39" ht="21" customHeight="1" spans="1:12">
      <c r="A39" s="419"/>
      <c r="B39" s="420"/>
      <c r="C39" s="420"/>
      <c r="D39" s="420"/>
      <c r="E39" s="420"/>
      <c r="F39" s="420"/>
      <c r="G39" s="420"/>
      <c r="H39" s="420"/>
      <c r="I39" s="420"/>
      <c r="J39" s="420"/>
      <c r="K39" s="418"/>
      <c r="L39" s="450"/>
    </row>
    <row r="40" ht="21" customHeight="1" spans="1:12">
      <c r="A40" s="419"/>
      <c r="B40" s="420"/>
      <c r="C40" s="420"/>
      <c r="D40" s="420"/>
      <c r="E40" s="420"/>
      <c r="F40" s="420"/>
      <c r="G40" s="420"/>
      <c r="H40" s="420"/>
      <c r="I40" s="420"/>
      <c r="J40" s="420"/>
      <c r="K40" s="418"/>
      <c r="L40" s="450"/>
    </row>
    <row r="41" ht="21" customHeight="1" spans="1:12">
      <c r="A41" s="302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35"/>
    </row>
    <row r="42" ht="21" customHeight="1" spans="1:12">
      <c r="A42" s="302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35"/>
    </row>
    <row r="43" ht="15" spans="1:12">
      <c r="A43" s="297" t="s">
        <v>124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333"/>
    </row>
    <row r="44" ht="15" spans="1:12">
      <c r="A44" s="383" t="s">
        <v>125</v>
      </c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436"/>
    </row>
    <row r="45" ht="14.25" spans="1:12">
      <c r="A45" s="390" t="s">
        <v>126</v>
      </c>
      <c r="B45" s="387" t="s">
        <v>95</v>
      </c>
      <c r="C45" s="387" t="s">
        <v>96</v>
      </c>
      <c r="D45" s="387" t="s">
        <v>88</v>
      </c>
      <c r="E45" s="392" t="s">
        <v>127</v>
      </c>
      <c r="F45" s="387" t="s">
        <v>95</v>
      </c>
      <c r="G45" s="387" t="s">
        <v>96</v>
      </c>
      <c r="H45" s="387" t="s">
        <v>88</v>
      </c>
      <c r="I45" s="387"/>
      <c r="J45" s="392" t="s">
        <v>128</v>
      </c>
      <c r="K45" s="387" t="s">
        <v>95</v>
      </c>
      <c r="L45" s="437" t="s">
        <v>96</v>
      </c>
    </row>
    <row r="46" ht="14.25" spans="1:12">
      <c r="A46" s="294" t="s">
        <v>87</v>
      </c>
      <c r="B46" s="278" t="s">
        <v>95</v>
      </c>
      <c r="C46" s="278" t="s">
        <v>96</v>
      </c>
      <c r="D46" s="278" t="s">
        <v>88</v>
      </c>
      <c r="E46" s="295" t="s">
        <v>94</v>
      </c>
      <c r="F46" s="278" t="s">
        <v>95</v>
      </c>
      <c r="G46" s="278" t="s">
        <v>96</v>
      </c>
      <c r="H46" s="278" t="s">
        <v>88</v>
      </c>
      <c r="I46" s="278"/>
      <c r="J46" s="295" t="s">
        <v>105</v>
      </c>
      <c r="K46" s="278" t="s">
        <v>95</v>
      </c>
      <c r="L46" s="320" t="s">
        <v>96</v>
      </c>
    </row>
    <row r="47" ht="15" spans="1:12">
      <c r="A47" s="267" t="s">
        <v>98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322"/>
    </row>
    <row r="48" ht="15" spans="1:12">
      <c r="A48" s="416" t="s">
        <v>129</v>
      </c>
      <c r="B48" s="416"/>
      <c r="C48" s="416"/>
      <c r="D48" s="416"/>
      <c r="E48" s="416"/>
      <c r="F48" s="416"/>
      <c r="G48" s="416"/>
      <c r="H48" s="416"/>
      <c r="I48" s="416"/>
      <c r="J48" s="416"/>
      <c r="K48" s="416"/>
      <c r="L48" s="416"/>
    </row>
    <row r="49" ht="15" spans="1:12">
      <c r="A49" s="421"/>
      <c r="B49" s="422"/>
      <c r="C49" s="422"/>
      <c r="D49" s="422"/>
      <c r="E49" s="422"/>
      <c r="F49" s="422"/>
      <c r="G49" s="422"/>
      <c r="H49" s="422"/>
      <c r="I49" s="422"/>
      <c r="J49" s="422"/>
      <c r="K49" s="422"/>
      <c r="L49" s="451"/>
    </row>
    <row r="50" ht="15" spans="1:12">
      <c r="A50" s="423" t="s">
        <v>130</v>
      </c>
      <c r="B50" s="424" t="s">
        <v>131</v>
      </c>
      <c r="C50" s="424"/>
      <c r="D50" s="425" t="s">
        <v>132</v>
      </c>
      <c r="E50" s="426" t="s">
        <v>133</v>
      </c>
      <c r="F50" s="427" t="s">
        <v>134</v>
      </c>
      <c r="G50" s="428">
        <v>45806</v>
      </c>
      <c r="H50" s="429" t="s">
        <v>135</v>
      </c>
      <c r="I50" s="429"/>
      <c r="J50" s="452"/>
      <c r="K50" s="453" t="s">
        <v>136</v>
      </c>
      <c r="L50" s="454"/>
    </row>
    <row r="51" ht="15" spans="1:12">
      <c r="A51" s="416" t="s">
        <v>137</v>
      </c>
      <c r="B51" s="416"/>
      <c r="C51" s="416"/>
      <c r="D51" s="416"/>
      <c r="E51" s="416"/>
      <c r="F51" s="416"/>
      <c r="G51" s="416"/>
      <c r="H51" s="416"/>
      <c r="I51" s="416"/>
      <c r="J51" s="416"/>
      <c r="K51" s="416"/>
      <c r="L51" s="416"/>
    </row>
    <row r="52" ht="15" spans="1:12">
      <c r="A52" s="430" t="s">
        <v>138</v>
      </c>
      <c r="B52" s="431"/>
      <c r="C52" s="431"/>
      <c r="D52" s="431"/>
      <c r="E52" s="431"/>
      <c r="F52" s="431"/>
      <c r="G52" s="431"/>
      <c r="H52" s="431"/>
      <c r="I52" s="431"/>
      <c r="J52" s="431"/>
      <c r="K52" s="431"/>
      <c r="L52" s="455"/>
    </row>
    <row r="53" ht="15" spans="1:12">
      <c r="A53" s="423" t="s">
        <v>130</v>
      </c>
      <c r="B53" s="424" t="s">
        <v>131</v>
      </c>
      <c r="C53" s="424"/>
      <c r="D53" s="425" t="s">
        <v>132</v>
      </c>
      <c r="E53" s="426" t="s">
        <v>133</v>
      </c>
      <c r="F53" s="427" t="s">
        <v>134</v>
      </c>
      <c r="G53" s="428">
        <v>45806</v>
      </c>
      <c r="H53" s="429" t="s">
        <v>135</v>
      </c>
      <c r="I53" s="429"/>
      <c r="J53" s="452"/>
      <c r="K53" s="453" t="s">
        <v>136</v>
      </c>
      <c r="L53" s="454"/>
    </row>
  </sheetData>
  <mergeCells count="55">
    <mergeCell ref="A1:L1"/>
    <mergeCell ref="B2:C2"/>
    <mergeCell ref="D2:E2"/>
    <mergeCell ref="F2:G2"/>
    <mergeCell ref="J2:L2"/>
    <mergeCell ref="A3:C3"/>
    <mergeCell ref="D3:G3"/>
    <mergeCell ref="H3:L3"/>
    <mergeCell ref="B4:C4"/>
    <mergeCell ref="D4:E4"/>
    <mergeCell ref="F4:G4"/>
    <mergeCell ref="H4:J4"/>
    <mergeCell ref="B5:C5"/>
    <mergeCell ref="D5:E5"/>
    <mergeCell ref="F5:G5"/>
    <mergeCell ref="H5:J5"/>
    <mergeCell ref="F6:G6"/>
    <mergeCell ref="H6:J6"/>
    <mergeCell ref="B7:C7"/>
    <mergeCell ref="F7:G7"/>
    <mergeCell ref="H7:J7"/>
    <mergeCell ref="B8:C8"/>
    <mergeCell ref="D8:E8"/>
    <mergeCell ref="F8:G8"/>
    <mergeCell ref="H8:J8"/>
    <mergeCell ref="A9:L9"/>
    <mergeCell ref="A10:L10"/>
    <mergeCell ref="A14:L14"/>
    <mergeCell ref="A15:L15"/>
    <mergeCell ref="A18:L18"/>
    <mergeCell ref="A19:L19"/>
    <mergeCell ref="A20:L20"/>
    <mergeCell ref="A29:L29"/>
    <mergeCell ref="A30:L30"/>
    <mergeCell ref="A31:L31"/>
    <mergeCell ref="A32:L32"/>
    <mergeCell ref="A33:L33"/>
    <mergeCell ref="A34:B34"/>
    <mergeCell ref="E34:L34"/>
    <mergeCell ref="A35:L35"/>
    <mergeCell ref="A41:L41"/>
    <mergeCell ref="A42:L42"/>
    <mergeCell ref="A43:L43"/>
    <mergeCell ref="A44:L44"/>
    <mergeCell ref="A47:L47"/>
    <mergeCell ref="A48:L48"/>
    <mergeCell ref="A49:L49"/>
    <mergeCell ref="B50:C50"/>
    <mergeCell ref="H50:J50"/>
    <mergeCell ref="K50:L50"/>
    <mergeCell ref="A51:L51"/>
    <mergeCell ref="A52:L52"/>
    <mergeCell ref="B53:C53"/>
    <mergeCell ref="H53:J53"/>
    <mergeCell ref="K53:L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253</xdr:col>
                    <xdr:colOff>0</xdr:colOff>
                    <xdr:row>49</xdr:row>
                    <xdr:rowOff>0</xdr:rowOff>
                  </from>
                  <to>
                    <xdr:col>253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11</xdr:col>
                    <xdr:colOff>200025</xdr:colOff>
                    <xdr:row>10</xdr:row>
                    <xdr:rowOff>123825</xdr:rowOff>
                  </from>
                  <to>
                    <xdr:col>11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253</xdr:col>
                    <xdr:colOff>0</xdr:colOff>
                    <xdr:row>49</xdr:row>
                    <xdr:rowOff>0</xdr:rowOff>
                  </from>
                  <to>
                    <xdr:col>253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10</xdr:col>
                    <xdr:colOff>180975</xdr:colOff>
                    <xdr:row>10</xdr:row>
                    <xdr:rowOff>0</xdr:rowOff>
                  </from>
                  <to>
                    <xdr:col>10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11</xdr:col>
                    <xdr:colOff>190500</xdr:colOff>
                    <xdr:row>9</xdr:row>
                    <xdr:rowOff>114300</xdr:rowOff>
                  </from>
                  <to>
                    <xdr:col>11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10</xdr:col>
                    <xdr:colOff>190500</xdr:colOff>
                    <xdr:row>11</xdr:row>
                    <xdr:rowOff>0</xdr:rowOff>
                  </from>
                  <to>
                    <xdr:col>10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10</xdr:col>
                    <xdr:colOff>200025</xdr:colOff>
                    <xdr:row>16</xdr:row>
                    <xdr:rowOff>0</xdr:rowOff>
                  </from>
                  <to>
                    <xdr:col>10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11</xdr:col>
                    <xdr:colOff>219075</xdr:colOff>
                    <xdr:row>16</xdr:row>
                    <xdr:rowOff>0</xdr:rowOff>
                  </from>
                  <to>
                    <xdr:col>11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10</xdr:col>
                    <xdr:colOff>200025</xdr:colOff>
                    <xdr:row>15</xdr:row>
                    <xdr:rowOff>0</xdr:rowOff>
                  </from>
                  <to>
                    <xdr:col>10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11</xdr:col>
                    <xdr:colOff>219075</xdr:colOff>
                    <xdr:row>15</xdr:row>
                    <xdr:rowOff>0</xdr:rowOff>
                  </from>
                  <to>
                    <xdr:col>11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10</xdr:col>
                    <xdr:colOff>238125</xdr:colOff>
                    <xdr:row>6</xdr:row>
                    <xdr:rowOff>0</xdr:rowOff>
                  </from>
                  <to>
                    <xdr:col>10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10</xdr:col>
                    <xdr:colOff>238125</xdr:colOff>
                    <xdr:row>7</xdr:row>
                    <xdr:rowOff>0</xdr:rowOff>
                  </from>
                  <to>
                    <xdr:col>10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10</xdr:col>
                    <xdr:colOff>238125</xdr:colOff>
                    <xdr:row>5</xdr:row>
                    <xdr:rowOff>0</xdr:rowOff>
                  </from>
                  <to>
                    <xdr:col>10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161925</xdr:rowOff>
                  </from>
                  <to>
                    <xdr:col>10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180975</xdr:rowOff>
                  </from>
                  <to>
                    <xdr:col>10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11</xdr:col>
                    <xdr:colOff>190500</xdr:colOff>
                    <xdr:row>2</xdr:row>
                    <xdr:rowOff>142875</xdr:rowOff>
                  </from>
                  <to>
                    <xdr:col>11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11</xdr:col>
                    <xdr:colOff>200025</xdr:colOff>
                    <xdr:row>3</xdr:row>
                    <xdr:rowOff>152400</xdr:rowOff>
                  </from>
                  <to>
                    <xdr:col>11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11</xdr:col>
                    <xdr:colOff>219075</xdr:colOff>
                    <xdr:row>5</xdr:row>
                    <xdr:rowOff>0</xdr:rowOff>
                  </from>
                  <to>
                    <xdr:col>11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11</xdr:col>
                    <xdr:colOff>219075</xdr:colOff>
                    <xdr:row>6</xdr:row>
                    <xdr:rowOff>0</xdr:rowOff>
                  </from>
                  <to>
                    <xdr:col>11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11</xdr:col>
                    <xdr:colOff>219075</xdr:colOff>
                    <xdr:row>7</xdr:row>
                    <xdr:rowOff>0</xdr:rowOff>
                  </from>
                  <to>
                    <xdr:col>11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10</xdr:col>
                    <xdr:colOff>200025</xdr:colOff>
                    <xdr:row>45</xdr:row>
                    <xdr:rowOff>0</xdr:rowOff>
                  </from>
                  <to>
                    <xdr:col>10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11</xdr:col>
                    <xdr:colOff>219075</xdr:colOff>
                    <xdr:row>45</xdr:row>
                    <xdr:rowOff>0</xdr:rowOff>
                  </from>
                  <to>
                    <xdr:col>11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10</xdr:col>
                    <xdr:colOff>190500</xdr:colOff>
                    <xdr:row>44</xdr:row>
                    <xdr:rowOff>0</xdr:rowOff>
                  </from>
                  <to>
                    <xdr:col>10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11</xdr:col>
                    <xdr:colOff>219075</xdr:colOff>
                    <xdr:row>44</xdr:row>
                    <xdr:rowOff>0</xdr:rowOff>
                  </from>
                  <to>
                    <xdr:col>11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11</xdr:col>
                    <xdr:colOff>200025</xdr:colOff>
                    <xdr:row>11</xdr:row>
                    <xdr:rowOff>142875</xdr:rowOff>
                  </from>
                  <to>
                    <xdr:col>11</xdr:col>
                    <xdr:colOff>600075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10</xdr:col>
                    <xdr:colOff>180975</xdr:colOff>
                    <xdr:row>12</xdr:row>
                    <xdr:rowOff>0</xdr:rowOff>
                  </from>
                  <to>
                    <xdr:col>10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Y23"/>
  <sheetViews>
    <sheetView workbookViewId="0">
      <selection activeCell="I20" sqref="I20"/>
    </sheetView>
  </sheetViews>
  <sheetFormatPr defaultColWidth="9" defaultRowHeight="14.25"/>
  <cols>
    <col min="1" max="1" width="19.875" style="68" customWidth="1"/>
    <col min="2" max="3" width="9.75" style="68" customWidth="1"/>
    <col min="4" max="4" width="9.75" style="70" customWidth="1"/>
    <col min="5" max="10" width="9.75" style="68" customWidth="1"/>
    <col min="11" max="11" width="4.125" style="343" customWidth="1"/>
    <col min="12" max="12" width="10.75" style="68" customWidth="1"/>
    <col min="13" max="13" width="9.75" style="68" customWidth="1"/>
    <col min="14" max="14" width="9.75" style="344" customWidth="1"/>
    <col min="15" max="15" width="9.75" style="68" customWidth="1"/>
    <col min="16" max="16" width="9.75" style="344" customWidth="1"/>
    <col min="17" max="17" width="9.75" style="68" customWidth="1"/>
    <col min="18" max="18" width="9.75" style="195" customWidth="1"/>
    <col min="19" max="256" width="9" style="68"/>
    <col min="257" max="16380" width="9" style="71"/>
  </cols>
  <sheetData>
    <row r="1" s="68" customFormat="1" ht="29" customHeight="1" spans="1:259">
      <c r="A1" s="72" t="s">
        <v>139</v>
      </c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220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  <c r="IX1" s="71"/>
      <c r="IY1" s="71"/>
    </row>
    <row r="2" s="68" customFormat="1" ht="20" customHeight="1" spans="1:259">
      <c r="A2" s="75" t="s">
        <v>61</v>
      </c>
      <c r="B2" s="489" t="str">
        <f>首期!B4</f>
        <v>QAJJBN95667</v>
      </c>
      <c r="C2" s="76"/>
      <c r="D2" s="77"/>
      <c r="E2" s="78" t="str">
        <f>首期!B5</f>
        <v>儿童功能T恤</v>
      </c>
      <c r="F2" s="78"/>
      <c r="G2" s="78"/>
      <c r="H2" s="78"/>
      <c r="I2" s="78"/>
      <c r="J2" s="99"/>
      <c r="K2" s="347"/>
      <c r="L2" s="75" t="s">
        <v>56</v>
      </c>
      <c r="M2" s="348" t="s">
        <v>57</v>
      </c>
      <c r="N2" s="348"/>
      <c r="O2" s="348"/>
      <c r="P2" s="348"/>
      <c r="Q2" s="368"/>
      <c r="R2" s="369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  <c r="IX2" s="71"/>
      <c r="IY2" s="71"/>
    </row>
    <row r="3" s="68" customFormat="1" ht="17.25" spans="1:259">
      <c r="A3" s="79" t="s">
        <v>140</v>
      </c>
      <c r="B3" s="80" t="s">
        <v>141</v>
      </c>
      <c r="C3" s="80"/>
      <c r="D3" s="81"/>
      <c r="E3" s="80"/>
      <c r="F3" s="80"/>
      <c r="G3" s="80"/>
      <c r="H3" s="80"/>
      <c r="I3" s="80"/>
      <c r="J3" s="103"/>
      <c r="K3" s="349"/>
      <c r="L3" s="350" t="s">
        <v>142</v>
      </c>
      <c r="M3" s="351"/>
      <c r="N3" s="351"/>
      <c r="O3" s="351"/>
      <c r="P3" s="351"/>
      <c r="Q3" s="370"/>
      <c r="R3" s="3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  <c r="IX3" s="71"/>
      <c r="IY3" s="71"/>
    </row>
    <row r="4" s="68" customFormat="1" ht="16.5" spans="1:259">
      <c r="A4" s="79"/>
      <c r="B4" s="82"/>
      <c r="C4" s="82"/>
      <c r="D4" s="82"/>
      <c r="E4" s="82"/>
      <c r="F4" s="82"/>
      <c r="G4" s="82"/>
      <c r="H4" s="82"/>
      <c r="I4" s="82"/>
      <c r="J4" s="103"/>
      <c r="K4" s="349"/>
      <c r="L4" s="352"/>
      <c r="M4" s="353"/>
      <c r="N4" s="353">
        <v>140</v>
      </c>
      <c r="O4" s="353">
        <v>140</v>
      </c>
      <c r="P4" s="353"/>
      <c r="Q4" s="353"/>
      <c r="R4" s="372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</row>
    <row r="5" s="68" customFormat="1" ht="27" customHeight="1" spans="1:259">
      <c r="A5" s="79"/>
      <c r="B5" s="83" t="s">
        <v>143</v>
      </c>
      <c r="C5" s="83" t="s">
        <v>144</v>
      </c>
      <c r="D5" s="83" t="s">
        <v>145</v>
      </c>
      <c r="E5" s="83" t="s">
        <v>146</v>
      </c>
      <c r="F5" s="83" t="s">
        <v>147</v>
      </c>
      <c r="G5" s="84" t="s">
        <v>148</v>
      </c>
      <c r="H5" s="83" t="s">
        <v>149</v>
      </c>
      <c r="I5" s="83" t="s">
        <v>150</v>
      </c>
      <c r="J5" s="83" t="s">
        <v>151</v>
      </c>
      <c r="K5" s="354"/>
      <c r="L5" s="355"/>
      <c r="M5" s="82" t="s">
        <v>112</v>
      </c>
      <c r="N5" s="356" t="s">
        <v>152</v>
      </c>
      <c r="O5" s="356" t="s">
        <v>153</v>
      </c>
      <c r="P5" s="82"/>
      <c r="Q5" s="82"/>
      <c r="R5" s="103"/>
      <c r="S5" s="71"/>
      <c r="T5" s="71"/>
      <c r="AA5" s="82" t="s">
        <v>154</v>
      </c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</row>
    <row r="6" s="68" customFormat="1" ht="24" customHeight="1" spans="1:259">
      <c r="A6" s="83" t="s">
        <v>155</v>
      </c>
      <c r="B6" s="83">
        <f t="shared" ref="B6:B8" si="0">C6-4</f>
        <v>43</v>
      </c>
      <c r="C6" s="83">
        <v>47</v>
      </c>
      <c r="D6" s="83">
        <f t="shared" ref="D6:D8" si="1">C6+4</f>
        <v>51</v>
      </c>
      <c r="E6" s="83">
        <f>D6+4</f>
        <v>55</v>
      </c>
      <c r="F6" s="83">
        <f>E6+4</f>
        <v>59</v>
      </c>
      <c r="G6" s="83">
        <f>F6+2</f>
        <v>61</v>
      </c>
      <c r="H6" s="83">
        <f>F6+4</f>
        <v>63</v>
      </c>
      <c r="I6" s="83">
        <f>H6+1</f>
        <v>64</v>
      </c>
      <c r="J6" s="83">
        <f>I6+1</f>
        <v>65</v>
      </c>
      <c r="K6" s="357"/>
      <c r="L6" s="358"/>
      <c r="M6" s="359"/>
      <c r="N6" s="360" t="s">
        <v>156</v>
      </c>
      <c r="O6" s="359" t="s">
        <v>156</v>
      </c>
      <c r="P6" s="359"/>
      <c r="Q6" s="359"/>
      <c r="R6" s="373"/>
      <c r="S6" s="71"/>
      <c r="T6" s="71"/>
      <c r="AA6" s="82" t="s">
        <v>151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  <c r="IX6" s="71"/>
      <c r="IY6" s="71"/>
    </row>
    <row r="7" s="68" customFormat="1" ht="24" customHeight="1" spans="1:259">
      <c r="A7" s="83" t="s">
        <v>157</v>
      </c>
      <c r="B7" s="83">
        <f t="shared" si="0"/>
        <v>72</v>
      </c>
      <c r="C7" s="83">
        <v>76</v>
      </c>
      <c r="D7" s="83">
        <f t="shared" si="1"/>
        <v>80</v>
      </c>
      <c r="E7" s="83">
        <f t="shared" ref="E7:J7" si="2">D7+6</f>
        <v>86</v>
      </c>
      <c r="F7" s="83">
        <f t="shared" si="2"/>
        <v>92</v>
      </c>
      <c r="G7" s="83">
        <v>95</v>
      </c>
      <c r="H7" s="83">
        <f>F7+6</f>
        <v>98</v>
      </c>
      <c r="I7" s="83">
        <f t="shared" si="2"/>
        <v>104</v>
      </c>
      <c r="J7" s="83">
        <f t="shared" si="2"/>
        <v>110</v>
      </c>
      <c r="K7" s="357"/>
      <c r="L7" s="361"/>
      <c r="M7" s="360"/>
      <c r="N7" s="360" t="s">
        <v>158</v>
      </c>
      <c r="O7" s="359" t="s">
        <v>159</v>
      </c>
      <c r="P7" s="360"/>
      <c r="Q7" s="360"/>
      <c r="R7" s="374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  <c r="IX7" s="71"/>
      <c r="IY7" s="71"/>
    </row>
    <row r="8" s="68" customFormat="1" ht="24" customHeight="1" spans="1:259">
      <c r="A8" s="83" t="s">
        <v>160</v>
      </c>
      <c r="B8" s="83">
        <f t="shared" si="0"/>
        <v>72</v>
      </c>
      <c r="C8" s="83">
        <v>76</v>
      </c>
      <c r="D8" s="83">
        <f t="shared" si="1"/>
        <v>80</v>
      </c>
      <c r="E8" s="83">
        <f>D8+6</f>
        <v>86</v>
      </c>
      <c r="F8" s="83">
        <f>E8+6</f>
        <v>92</v>
      </c>
      <c r="G8" s="83">
        <f>F8+3</f>
        <v>95</v>
      </c>
      <c r="H8" s="83">
        <f>F8+6</f>
        <v>98</v>
      </c>
      <c r="I8" s="83">
        <f>H8+7</f>
        <v>105</v>
      </c>
      <c r="J8" s="83">
        <f>I8+7</f>
        <v>112</v>
      </c>
      <c r="K8" s="357"/>
      <c r="L8" s="361"/>
      <c r="M8" s="360"/>
      <c r="N8" s="360" t="s">
        <v>158</v>
      </c>
      <c r="O8" s="359" t="s">
        <v>156</v>
      </c>
      <c r="P8" s="360"/>
      <c r="Q8" s="360"/>
      <c r="R8" s="374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  <c r="IX8" s="71"/>
      <c r="IY8" s="71"/>
    </row>
    <row r="9" s="68" customFormat="1" ht="24" customHeight="1" spans="1:259">
      <c r="A9" s="83" t="s">
        <v>161</v>
      </c>
      <c r="B9" s="83">
        <f>C9-1.5</f>
        <v>29.5</v>
      </c>
      <c r="C9" s="83">
        <v>31</v>
      </c>
      <c r="D9" s="83">
        <f>C9+2.2</f>
        <v>33.2</v>
      </c>
      <c r="E9" s="83">
        <f>D9+2.2</f>
        <v>35.4</v>
      </c>
      <c r="F9" s="83">
        <f>E9+2.2</f>
        <v>37.6</v>
      </c>
      <c r="G9" s="83">
        <f t="shared" ref="G9:J9" si="3">F9+1.1</f>
        <v>38.7</v>
      </c>
      <c r="H9" s="83">
        <f>F9+2.2</f>
        <v>39.8</v>
      </c>
      <c r="I9" s="83">
        <f t="shared" si="3"/>
        <v>40.9</v>
      </c>
      <c r="J9" s="83">
        <f t="shared" si="3"/>
        <v>42</v>
      </c>
      <c r="K9" s="357"/>
      <c r="L9" s="361"/>
      <c r="M9" s="360"/>
      <c r="N9" s="360" t="s">
        <v>158</v>
      </c>
      <c r="O9" s="360" t="s">
        <v>162</v>
      </c>
      <c r="P9" s="360"/>
      <c r="Q9" s="360"/>
      <c r="R9" s="374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  <c r="IX9" s="71"/>
      <c r="IY9" s="71"/>
    </row>
    <row r="10" s="68" customFormat="1" ht="24" customHeight="1" spans="1:259">
      <c r="A10" s="85" t="s">
        <v>163</v>
      </c>
      <c r="B10" s="83">
        <f>C10-3.4</f>
        <v>43.1</v>
      </c>
      <c r="C10" s="83">
        <v>46.5</v>
      </c>
      <c r="D10" s="83">
        <f>C10+3.4</f>
        <v>49.9</v>
      </c>
      <c r="E10" s="83">
        <f>D10+3.4</f>
        <v>53.3</v>
      </c>
      <c r="F10" s="83">
        <f>E10+3.4</f>
        <v>56.7</v>
      </c>
      <c r="G10" s="83">
        <f>F10+1.7</f>
        <v>58.4</v>
      </c>
      <c r="H10" s="83">
        <f>F10+3.4</f>
        <v>60.1</v>
      </c>
      <c r="I10" s="83">
        <f>H10+0.5</f>
        <v>60.6</v>
      </c>
      <c r="J10" s="83">
        <f>I10+0.5</f>
        <v>61.1</v>
      </c>
      <c r="K10" s="357"/>
      <c r="L10" s="361"/>
      <c r="M10" s="360"/>
      <c r="N10" s="360" t="s">
        <v>164</v>
      </c>
      <c r="O10" s="360" t="s">
        <v>159</v>
      </c>
      <c r="P10" s="360"/>
      <c r="Q10" s="360"/>
      <c r="R10" s="374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  <c r="IX10" s="71"/>
      <c r="IY10" s="71"/>
    </row>
    <row r="11" s="68" customFormat="1" ht="24" customHeight="1" spans="1:259">
      <c r="A11" s="83" t="s">
        <v>165</v>
      </c>
      <c r="B11" s="83">
        <f>C11-0.8</f>
        <v>13.7</v>
      </c>
      <c r="C11" s="83">
        <v>14.5</v>
      </c>
      <c r="D11" s="83">
        <f>C11+0.8</f>
        <v>15.3</v>
      </c>
      <c r="E11" s="83">
        <f>D11+1.2</f>
        <v>16.5</v>
      </c>
      <c r="F11" s="83">
        <f>E11+1.2</f>
        <v>17.7</v>
      </c>
      <c r="G11" s="83">
        <f>F11+0.6</f>
        <v>18.3</v>
      </c>
      <c r="H11" s="83">
        <f>F11+1.2</f>
        <v>18.9</v>
      </c>
      <c r="I11" s="83">
        <f>H11+0.8</f>
        <v>19.7</v>
      </c>
      <c r="J11" s="83">
        <f>I11+0.8</f>
        <v>20.5</v>
      </c>
      <c r="K11" s="357"/>
      <c r="L11" s="361"/>
      <c r="M11" s="360"/>
      <c r="N11" s="360" t="s">
        <v>158</v>
      </c>
      <c r="O11" s="360" t="s">
        <v>164</v>
      </c>
      <c r="P11" s="360"/>
      <c r="Q11" s="360"/>
      <c r="R11" s="374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  <c r="IX11" s="71"/>
      <c r="IY11" s="71"/>
    </row>
    <row r="12" s="68" customFormat="1" ht="24" customHeight="1" spans="1:259">
      <c r="A12" s="83" t="s">
        <v>166</v>
      </c>
      <c r="B12" s="83">
        <f>C12-0.65</f>
        <v>11.05</v>
      </c>
      <c r="C12" s="83">
        <v>11.7</v>
      </c>
      <c r="D12" s="83">
        <f>C12+0.65</f>
        <v>12.35</v>
      </c>
      <c r="E12" s="83">
        <f>D12+0.9</f>
        <v>13.25</v>
      </c>
      <c r="F12" s="83">
        <f>E12+0.9</f>
        <v>14.15</v>
      </c>
      <c r="G12" s="83">
        <f>F12+0.45</f>
        <v>14.6</v>
      </c>
      <c r="H12" s="83">
        <f>F12+0.9</f>
        <v>15.05</v>
      </c>
      <c r="I12" s="83">
        <f>H12+0.6</f>
        <v>15.65</v>
      </c>
      <c r="J12" s="83">
        <f>I12+0.6</f>
        <v>16.25</v>
      </c>
      <c r="K12" s="357"/>
      <c r="L12" s="361"/>
      <c r="M12" s="360"/>
      <c r="N12" s="360" t="s">
        <v>158</v>
      </c>
      <c r="O12" s="360" t="s">
        <v>158</v>
      </c>
      <c r="P12" s="360"/>
      <c r="Q12" s="360"/>
      <c r="R12" s="374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  <c r="IX12" s="71"/>
      <c r="IY12" s="71"/>
    </row>
    <row r="13" s="68" customFormat="1" ht="24" customHeight="1" spans="1:259">
      <c r="A13" s="83" t="s">
        <v>167</v>
      </c>
      <c r="B13" s="83">
        <f>C13-0.2</f>
        <v>8</v>
      </c>
      <c r="C13" s="83">
        <v>8.2</v>
      </c>
      <c r="D13" s="83">
        <f>C13+0.2</f>
        <v>8.4</v>
      </c>
      <c r="E13" s="83">
        <f>D13+0.4</f>
        <v>8.8</v>
      </c>
      <c r="F13" s="83">
        <f>E13+0.4</f>
        <v>9.2</v>
      </c>
      <c r="G13" s="83">
        <f>F13+0.3</f>
        <v>9.5</v>
      </c>
      <c r="H13" s="83">
        <f>F13+0.6</f>
        <v>9.8</v>
      </c>
      <c r="I13" s="83">
        <f>H13+0.6</f>
        <v>10.4</v>
      </c>
      <c r="J13" s="83">
        <f>I13+0.6</f>
        <v>11</v>
      </c>
      <c r="K13" s="357"/>
      <c r="L13" s="361"/>
      <c r="M13" s="360"/>
      <c r="N13" s="360" t="s">
        <v>162</v>
      </c>
      <c r="O13" s="360" t="s">
        <v>162</v>
      </c>
      <c r="P13" s="360"/>
      <c r="Q13" s="360"/>
      <c r="R13" s="374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  <c r="IX13" s="71"/>
      <c r="IY13" s="71"/>
    </row>
    <row r="14" s="68" customFormat="1" ht="24" customHeight="1" spans="1:259">
      <c r="A14" s="83" t="s">
        <v>168</v>
      </c>
      <c r="B14" s="83">
        <f>C14-1</f>
        <v>36</v>
      </c>
      <c r="C14" s="83">
        <v>37</v>
      </c>
      <c r="D14" s="83">
        <f>C14+1</f>
        <v>38</v>
      </c>
      <c r="E14" s="83">
        <f>D14+1</f>
        <v>39</v>
      </c>
      <c r="F14" s="83">
        <f t="shared" ref="F14:J14" si="4">E14+1.5</f>
        <v>40.5</v>
      </c>
      <c r="G14" s="83">
        <f>F14+0.8</f>
        <v>41.3</v>
      </c>
      <c r="H14" s="83">
        <f>F14+1.5</f>
        <v>42</v>
      </c>
      <c r="I14" s="83">
        <f t="shared" si="4"/>
        <v>43.5</v>
      </c>
      <c r="J14" s="83">
        <f t="shared" si="4"/>
        <v>45</v>
      </c>
      <c r="K14" s="357"/>
      <c r="L14" s="361"/>
      <c r="M14" s="360"/>
      <c r="N14" s="360" t="s">
        <v>169</v>
      </c>
      <c r="O14" s="360" t="s">
        <v>158</v>
      </c>
      <c r="P14" s="360"/>
      <c r="Q14" s="360"/>
      <c r="R14" s="374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  <c r="IX14" s="71"/>
      <c r="IY14" s="71"/>
    </row>
    <row r="15" s="68" customFormat="1" ht="24" customHeight="1" spans="1:259">
      <c r="A15" s="83" t="s">
        <v>170</v>
      </c>
      <c r="B15" s="83">
        <f>C15-1</f>
        <v>39</v>
      </c>
      <c r="C15" s="83">
        <v>40</v>
      </c>
      <c r="D15" s="83">
        <f>C15+1</f>
        <v>41</v>
      </c>
      <c r="E15" s="83">
        <f>D15+1</f>
        <v>42</v>
      </c>
      <c r="F15" s="83">
        <f t="shared" ref="F15:J15" si="5">E15+1.5</f>
        <v>43.5</v>
      </c>
      <c r="G15" s="83">
        <f>F15+0.8</f>
        <v>44.3</v>
      </c>
      <c r="H15" s="83">
        <f>F15+1.5</f>
        <v>45</v>
      </c>
      <c r="I15" s="83">
        <f t="shared" si="5"/>
        <v>46.5</v>
      </c>
      <c r="J15" s="83">
        <f t="shared" si="5"/>
        <v>48</v>
      </c>
      <c r="K15" s="357"/>
      <c r="L15" s="361"/>
      <c r="M15" s="360"/>
      <c r="N15" s="360" t="s">
        <v>158</v>
      </c>
      <c r="O15" s="360" t="s">
        <v>156</v>
      </c>
      <c r="P15" s="360"/>
      <c r="Q15" s="360"/>
      <c r="R15" s="374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  <c r="IX15" s="71"/>
      <c r="IY15" s="71"/>
    </row>
    <row r="16" s="68" customFormat="1" ht="24" customHeight="1" spans="1:259">
      <c r="A16" s="87" t="s">
        <v>171</v>
      </c>
      <c r="B16" s="83">
        <f>C16</f>
        <v>4.5</v>
      </c>
      <c r="C16" s="88">
        <v>4.5</v>
      </c>
      <c r="D16" s="83">
        <f>C16</f>
        <v>4.5</v>
      </c>
      <c r="E16" s="83">
        <f>D16</f>
        <v>4.5</v>
      </c>
      <c r="F16" s="83">
        <f>E16</f>
        <v>4.5</v>
      </c>
      <c r="G16" s="83">
        <v>4.5</v>
      </c>
      <c r="H16" s="83">
        <f>F16</f>
        <v>4.5</v>
      </c>
      <c r="I16" s="83">
        <v>4.5</v>
      </c>
      <c r="J16" s="83">
        <v>4.5</v>
      </c>
      <c r="K16" s="357"/>
      <c r="L16" s="361"/>
      <c r="M16" s="360"/>
      <c r="N16" s="360" t="s">
        <v>158</v>
      </c>
      <c r="O16" s="360" t="s">
        <v>158</v>
      </c>
      <c r="P16" s="360"/>
      <c r="Q16" s="360"/>
      <c r="R16" s="374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  <c r="IX16" s="71"/>
      <c r="IY16" s="71"/>
    </row>
    <row r="17" s="68" customFormat="1" ht="24" customHeight="1" spans="1:259">
      <c r="A17" s="345" t="s">
        <v>172</v>
      </c>
      <c r="B17" s="83">
        <v>13.5</v>
      </c>
      <c r="C17" s="83">
        <f>B17</f>
        <v>13.5</v>
      </c>
      <c r="D17" s="83">
        <v>14.5</v>
      </c>
      <c r="E17" s="83">
        <f>D17</f>
        <v>14.5</v>
      </c>
      <c r="F17" s="83">
        <v>16</v>
      </c>
      <c r="G17" s="83">
        <v>16</v>
      </c>
      <c r="H17" s="83">
        <v>17</v>
      </c>
      <c r="I17" s="83">
        <v>17</v>
      </c>
      <c r="J17" s="83">
        <v>17</v>
      </c>
      <c r="K17" s="357"/>
      <c r="L17" s="361"/>
      <c r="M17" s="360"/>
      <c r="N17" s="360" t="s">
        <v>158</v>
      </c>
      <c r="O17" s="360" t="s">
        <v>158</v>
      </c>
      <c r="P17" s="360"/>
      <c r="Q17" s="360"/>
      <c r="R17" s="374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  <c r="IW17" s="71"/>
      <c r="IX17" s="71"/>
      <c r="IY17" s="71"/>
    </row>
    <row r="18" s="68" customFormat="1" ht="24" customHeight="1" spans="1:259">
      <c r="A18" s="83" t="s">
        <v>173</v>
      </c>
      <c r="B18" s="85">
        <v>3.5</v>
      </c>
      <c r="C18" s="85">
        <v>3.5</v>
      </c>
      <c r="D18" s="85">
        <v>4</v>
      </c>
      <c r="E18" s="85">
        <v>4</v>
      </c>
      <c r="F18" s="85">
        <v>4.5</v>
      </c>
      <c r="G18" s="85">
        <v>4.5</v>
      </c>
      <c r="H18" s="85">
        <v>5</v>
      </c>
      <c r="I18" s="83">
        <v>5</v>
      </c>
      <c r="J18" s="83">
        <v>5</v>
      </c>
      <c r="K18" s="362"/>
      <c r="L18" s="361"/>
      <c r="M18" s="360"/>
      <c r="N18" s="360" t="s">
        <v>159</v>
      </c>
      <c r="O18" s="360" t="s">
        <v>174</v>
      </c>
      <c r="P18" s="360"/>
      <c r="Q18" s="360"/>
      <c r="R18" s="374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</row>
    <row r="19" s="68" customFormat="1" ht="24" customHeight="1" spans="1:259">
      <c r="A19" s="90"/>
      <c r="B19" s="91"/>
      <c r="C19" s="91"/>
      <c r="D19" s="91"/>
      <c r="E19" s="91"/>
      <c r="F19" s="91"/>
      <c r="G19" s="91"/>
      <c r="H19" s="91"/>
      <c r="I19" s="91"/>
      <c r="J19" s="108"/>
      <c r="K19" s="363"/>
      <c r="L19" s="361"/>
      <c r="M19" s="360"/>
      <c r="N19" s="360"/>
      <c r="O19" s="360"/>
      <c r="P19" s="360"/>
      <c r="Q19" s="360"/>
      <c r="R19" s="374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  <c r="IW19" s="71"/>
      <c r="IX19" s="71"/>
      <c r="IY19" s="71"/>
    </row>
    <row r="20" s="68" customFormat="1" ht="24" customHeight="1" spans="1:259">
      <c r="A20" s="92"/>
      <c r="B20" s="93"/>
      <c r="C20" s="93"/>
      <c r="D20" s="93"/>
      <c r="E20" s="93"/>
      <c r="F20" s="93"/>
      <c r="G20" s="93"/>
      <c r="H20" s="93"/>
      <c r="I20" s="93"/>
      <c r="J20" s="109"/>
      <c r="K20" s="364"/>
      <c r="L20" s="365"/>
      <c r="M20" s="366"/>
      <c r="N20" s="366"/>
      <c r="O20" s="366"/>
      <c r="P20" s="366"/>
      <c r="Q20" s="366"/>
      <c r="R20" s="375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  <c r="IX20" s="71"/>
      <c r="IY20" s="71"/>
    </row>
    <row r="21" s="68" customFormat="1" ht="24" customHeight="1" spans="1:259">
      <c r="A21" s="94"/>
      <c r="B21" s="95"/>
      <c r="C21" s="95"/>
      <c r="D21" s="95"/>
      <c r="E21" s="95"/>
      <c r="F21" s="95"/>
      <c r="G21" s="95"/>
      <c r="H21" s="95"/>
      <c r="I21" s="111"/>
      <c r="K21" s="343"/>
      <c r="N21" s="344"/>
      <c r="P21" s="344"/>
      <c r="R21" s="220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  <c r="IX21" s="71"/>
      <c r="IY21" s="71"/>
    </row>
    <row r="22" s="68" customFormat="1" spans="1:259">
      <c r="A22" s="97" t="s">
        <v>175</v>
      </c>
      <c r="B22" s="97"/>
      <c r="C22" s="97"/>
      <c r="D22" s="98"/>
      <c r="K22" s="343"/>
      <c r="N22" s="344"/>
      <c r="P22" s="344"/>
      <c r="R22" s="220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  <c r="IX22" s="71"/>
      <c r="IY22" s="71"/>
    </row>
    <row r="23" s="68" customFormat="1" spans="4:259">
      <c r="D23" s="70"/>
      <c r="F23" s="112" t="s">
        <v>176</v>
      </c>
      <c r="G23" s="346">
        <v>45806</v>
      </c>
      <c r="H23" s="112"/>
      <c r="I23" s="242"/>
      <c r="K23" s="343"/>
      <c r="L23" s="112" t="s">
        <v>177</v>
      </c>
      <c r="M23" s="112" t="s">
        <v>133</v>
      </c>
      <c r="N23" s="344"/>
      <c r="P23" s="367" t="s">
        <v>178</v>
      </c>
      <c r="Q23" s="97" t="s">
        <v>136</v>
      </c>
      <c r="R23" s="220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  <c r="IX23" s="71"/>
      <c r="IY23" s="71"/>
    </row>
  </sheetData>
  <mergeCells count="7">
    <mergeCell ref="A1:Q1"/>
    <mergeCell ref="B2:D2"/>
    <mergeCell ref="E2:I2"/>
    <mergeCell ref="M2:Q2"/>
    <mergeCell ref="B3:I3"/>
    <mergeCell ref="L3:Q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243" customWidth="1"/>
    <col min="2" max="16384" width="10" style="243"/>
  </cols>
  <sheetData>
    <row r="1" ht="22.5" customHeight="1" spans="1:11">
      <c r="A1" s="120" t="s">
        <v>179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7.25" customHeight="1" spans="1:11">
      <c r="A2" s="244" t="s">
        <v>53</v>
      </c>
      <c r="B2" s="245"/>
      <c r="C2" s="245"/>
      <c r="D2" s="246" t="s">
        <v>55</v>
      </c>
      <c r="E2" s="246"/>
      <c r="F2" s="245"/>
      <c r="G2" s="245"/>
      <c r="H2" s="247" t="s">
        <v>56</v>
      </c>
      <c r="I2" s="318"/>
      <c r="J2" s="318"/>
      <c r="K2" s="319"/>
    </row>
    <row r="3" customHeight="1" spans="1:1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customHeight="1" spans="1:11">
      <c r="A4" s="254" t="s">
        <v>61</v>
      </c>
      <c r="B4" s="255"/>
      <c r="C4" s="256"/>
      <c r="D4" s="254" t="s">
        <v>63</v>
      </c>
      <c r="E4" s="257"/>
      <c r="F4" s="258"/>
      <c r="G4" s="259"/>
      <c r="H4" s="254" t="s">
        <v>180</v>
      </c>
      <c r="I4" s="257"/>
      <c r="J4" s="278" t="s">
        <v>65</v>
      </c>
      <c r="K4" s="320" t="s">
        <v>66</v>
      </c>
    </row>
    <row r="5" customHeight="1" spans="1:11">
      <c r="A5" s="260" t="s">
        <v>67</v>
      </c>
      <c r="B5" s="261"/>
      <c r="C5" s="262"/>
      <c r="D5" s="254" t="s">
        <v>181</v>
      </c>
      <c r="E5" s="257"/>
      <c r="F5" s="255"/>
      <c r="G5" s="256"/>
      <c r="H5" s="254" t="s">
        <v>182</v>
      </c>
      <c r="I5" s="257"/>
      <c r="J5" s="278" t="s">
        <v>65</v>
      </c>
      <c r="K5" s="320" t="s">
        <v>66</v>
      </c>
    </row>
    <row r="6" customHeight="1" spans="1:11">
      <c r="A6" s="254" t="s">
        <v>71</v>
      </c>
      <c r="B6" s="261"/>
      <c r="C6" s="262"/>
      <c r="D6" s="254" t="s">
        <v>183</v>
      </c>
      <c r="E6" s="257"/>
      <c r="F6" s="255"/>
      <c r="G6" s="256"/>
      <c r="H6" s="254" t="s">
        <v>184</v>
      </c>
      <c r="I6" s="257"/>
      <c r="J6" s="257"/>
      <c r="K6" s="321"/>
    </row>
    <row r="7" customHeight="1" spans="1:11">
      <c r="A7" s="254" t="s">
        <v>75</v>
      </c>
      <c r="B7" s="255"/>
      <c r="C7" s="256"/>
      <c r="D7" s="254" t="s">
        <v>185</v>
      </c>
      <c r="E7" s="257"/>
      <c r="F7" s="255"/>
      <c r="G7" s="256"/>
      <c r="H7" s="263"/>
      <c r="I7" s="278"/>
      <c r="J7" s="278"/>
      <c r="K7" s="320"/>
    </row>
    <row r="8" customHeight="1" spans="1:11">
      <c r="A8" s="264" t="s">
        <v>78</v>
      </c>
      <c r="B8" s="265" t="s">
        <v>186</v>
      </c>
      <c r="C8" s="266"/>
      <c r="D8" s="267" t="s">
        <v>80</v>
      </c>
      <c r="E8" s="268"/>
      <c r="F8" s="269"/>
      <c r="G8" s="270"/>
      <c r="H8" s="267"/>
      <c r="I8" s="268"/>
      <c r="J8" s="268"/>
      <c r="K8" s="322"/>
    </row>
    <row r="9" customHeight="1" spans="1:11">
      <c r="A9" s="271" t="s">
        <v>187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customHeight="1" spans="1:11">
      <c r="A10" s="272" t="s">
        <v>84</v>
      </c>
      <c r="B10" s="273" t="s">
        <v>85</v>
      </c>
      <c r="C10" s="274" t="s">
        <v>86</v>
      </c>
      <c r="D10" s="275"/>
      <c r="E10" s="276" t="s">
        <v>89</v>
      </c>
      <c r="F10" s="273" t="s">
        <v>85</v>
      </c>
      <c r="G10" s="274" t="s">
        <v>86</v>
      </c>
      <c r="H10" s="273"/>
      <c r="I10" s="276" t="s">
        <v>87</v>
      </c>
      <c r="J10" s="273" t="s">
        <v>85</v>
      </c>
      <c r="K10" s="323" t="s">
        <v>86</v>
      </c>
    </row>
    <row r="11" customHeight="1" spans="1:11">
      <c r="A11" s="260" t="s">
        <v>90</v>
      </c>
      <c r="B11" s="277" t="s">
        <v>85</v>
      </c>
      <c r="C11" s="278" t="s">
        <v>86</v>
      </c>
      <c r="D11" s="279"/>
      <c r="E11" s="280" t="s">
        <v>92</v>
      </c>
      <c r="F11" s="277" t="s">
        <v>85</v>
      </c>
      <c r="G11" s="278" t="s">
        <v>86</v>
      </c>
      <c r="H11" s="277"/>
      <c r="I11" s="280" t="s">
        <v>97</v>
      </c>
      <c r="J11" s="277" t="s">
        <v>85</v>
      </c>
      <c r="K11" s="320" t="s">
        <v>86</v>
      </c>
    </row>
    <row r="12" customHeight="1" spans="1:11">
      <c r="A12" s="267" t="s">
        <v>119</v>
      </c>
      <c r="B12" s="268"/>
      <c r="C12" s="268"/>
      <c r="D12" s="268"/>
      <c r="E12" s="268"/>
      <c r="F12" s="268"/>
      <c r="G12" s="268"/>
      <c r="H12" s="268"/>
      <c r="I12" s="268"/>
      <c r="J12" s="268"/>
      <c r="K12" s="322"/>
    </row>
    <row r="13" customHeight="1" spans="1:11">
      <c r="A13" s="281" t="s">
        <v>188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customHeight="1" spans="1:11">
      <c r="A14" s="282"/>
      <c r="B14" s="283"/>
      <c r="C14" s="283"/>
      <c r="D14" s="283"/>
      <c r="E14" s="283"/>
      <c r="F14" s="283"/>
      <c r="G14" s="283"/>
      <c r="H14" s="283"/>
      <c r="I14" s="324"/>
      <c r="J14" s="324"/>
      <c r="K14" s="325"/>
    </row>
    <row r="15" customHeight="1" spans="1:11">
      <c r="A15" s="284"/>
      <c r="B15" s="285"/>
      <c r="C15" s="285"/>
      <c r="D15" s="286"/>
      <c r="E15" s="287"/>
      <c r="F15" s="285"/>
      <c r="G15" s="285"/>
      <c r="H15" s="286"/>
      <c r="I15" s="326"/>
      <c r="J15" s="327"/>
      <c r="K15" s="328"/>
    </row>
    <row r="16" customHeight="1" spans="1:1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329"/>
    </row>
    <row r="17" customHeight="1" spans="1:11">
      <c r="A17" s="281" t="s">
        <v>189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customHeight="1" spans="1:11">
      <c r="A18" s="282"/>
      <c r="B18" s="283"/>
      <c r="C18" s="283"/>
      <c r="D18" s="283"/>
      <c r="E18" s="283"/>
      <c r="F18" s="283"/>
      <c r="G18" s="283"/>
      <c r="H18" s="283"/>
      <c r="I18" s="324"/>
      <c r="J18" s="324"/>
      <c r="K18" s="325"/>
    </row>
    <row r="19" customHeight="1" spans="1:11">
      <c r="A19" s="284"/>
      <c r="B19" s="285"/>
      <c r="C19" s="285"/>
      <c r="D19" s="286"/>
      <c r="E19" s="287"/>
      <c r="F19" s="285"/>
      <c r="G19" s="285"/>
      <c r="H19" s="286"/>
      <c r="I19" s="326"/>
      <c r="J19" s="327"/>
      <c r="K19" s="328"/>
    </row>
    <row r="20" customHeight="1" spans="1:1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329"/>
    </row>
    <row r="21" customHeight="1" spans="1:11">
      <c r="A21" s="290" t="s">
        <v>116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customHeight="1" spans="1:11">
      <c r="A22" s="121" t="s">
        <v>117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84"/>
    </row>
    <row r="23" customHeight="1" spans="1:11">
      <c r="A23" s="133" t="s">
        <v>118</v>
      </c>
      <c r="B23" s="134"/>
      <c r="C23" s="278" t="s">
        <v>65</v>
      </c>
      <c r="D23" s="278" t="s">
        <v>66</v>
      </c>
      <c r="E23" s="132"/>
      <c r="F23" s="132"/>
      <c r="G23" s="132"/>
      <c r="H23" s="132"/>
      <c r="I23" s="132"/>
      <c r="J23" s="132"/>
      <c r="K23" s="178"/>
    </row>
    <row r="24" customHeight="1" spans="1:11">
      <c r="A24" s="291" t="s">
        <v>190</v>
      </c>
      <c r="B24" s="128"/>
      <c r="C24" s="128"/>
      <c r="D24" s="128"/>
      <c r="E24" s="128"/>
      <c r="F24" s="128"/>
      <c r="G24" s="128"/>
      <c r="H24" s="128"/>
      <c r="I24" s="128"/>
      <c r="J24" s="128"/>
      <c r="K24" s="330"/>
    </row>
    <row r="25" customHeight="1" spans="1:11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331"/>
    </row>
    <row r="26" customHeight="1" spans="1:11">
      <c r="A26" s="271" t="s">
        <v>125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customHeight="1" spans="1:11">
      <c r="A27" s="248" t="s">
        <v>126</v>
      </c>
      <c r="B27" s="274" t="s">
        <v>95</v>
      </c>
      <c r="C27" s="274" t="s">
        <v>96</v>
      </c>
      <c r="D27" s="274" t="s">
        <v>88</v>
      </c>
      <c r="E27" s="249" t="s">
        <v>127</v>
      </c>
      <c r="F27" s="274" t="s">
        <v>95</v>
      </c>
      <c r="G27" s="274" t="s">
        <v>96</v>
      </c>
      <c r="H27" s="274" t="s">
        <v>88</v>
      </c>
      <c r="I27" s="249" t="s">
        <v>128</v>
      </c>
      <c r="J27" s="274" t="s">
        <v>95</v>
      </c>
      <c r="K27" s="323" t="s">
        <v>96</v>
      </c>
    </row>
    <row r="28" customHeight="1" spans="1:11">
      <c r="A28" s="294" t="s">
        <v>87</v>
      </c>
      <c r="B28" s="278" t="s">
        <v>95</v>
      </c>
      <c r="C28" s="278" t="s">
        <v>96</v>
      </c>
      <c r="D28" s="278" t="s">
        <v>88</v>
      </c>
      <c r="E28" s="295" t="s">
        <v>94</v>
      </c>
      <c r="F28" s="278" t="s">
        <v>95</v>
      </c>
      <c r="G28" s="278" t="s">
        <v>96</v>
      </c>
      <c r="H28" s="278" t="s">
        <v>88</v>
      </c>
      <c r="I28" s="295" t="s">
        <v>105</v>
      </c>
      <c r="J28" s="278" t="s">
        <v>95</v>
      </c>
      <c r="K28" s="320" t="s">
        <v>96</v>
      </c>
    </row>
    <row r="29" customHeight="1" spans="1:11">
      <c r="A29" s="254" t="s">
        <v>98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32"/>
    </row>
    <row r="30" customHeight="1" spans="1:11">
      <c r="A30" s="297"/>
      <c r="B30" s="298"/>
      <c r="C30" s="298"/>
      <c r="D30" s="298"/>
      <c r="E30" s="298"/>
      <c r="F30" s="298"/>
      <c r="G30" s="298"/>
      <c r="H30" s="298"/>
      <c r="I30" s="298"/>
      <c r="J30" s="298"/>
      <c r="K30" s="333"/>
    </row>
    <row r="31" customHeight="1" spans="1:11">
      <c r="A31" s="299" t="s">
        <v>191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</row>
    <row r="32" ht="21" customHeight="1" spans="1:11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34"/>
    </row>
    <row r="33" ht="21" customHeight="1" spans="1:1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35"/>
    </row>
    <row r="34" ht="21" customHeight="1" spans="1:11">
      <c r="A34" s="302"/>
      <c r="B34" s="303"/>
      <c r="C34" s="303"/>
      <c r="D34" s="303"/>
      <c r="E34" s="303"/>
      <c r="F34" s="303"/>
      <c r="G34" s="303"/>
      <c r="H34" s="303"/>
      <c r="I34" s="303"/>
      <c r="J34" s="303"/>
      <c r="K34" s="335"/>
    </row>
    <row r="35" ht="21" customHeight="1" spans="1:11">
      <c r="A35" s="302"/>
      <c r="B35" s="303"/>
      <c r="C35" s="303"/>
      <c r="D35" s="303"/>
      <c r="E35" s="303"/>
      <c r="F35" s="303"/>
      <c r="G35" s="303"/>
      <c r="H35" s="303"/>
      <c r="I35" s="303"/>
      <c r="J35" s="303"/>
      <c r="K35" s="335"/>
    </row>
    <row r="36" ht="21" customHeight="1" spans="1:11">
      <c r="A36" s="302"/>
      <c r="B36" s="303"/>
      <c r="C36" s="303"/>
      <c r="D36" s="303"/>
      <c r="E36" s="303"/>
      <c r="F36" s="303"/>
      <c r="G36" s="303"/>
      <c r="H36" s="303"/>
      <c r="I36" s="303"/>
      <c r="J36" s="303"/>
      <c r="K36" s="335"/>
    </row>
    <row r="37" ht="21" customHeight="1" spans="1:11">
      <c r="A37" s="302"/>
      <c r="B37" s="303"/>
      <c r="C37" s="303"/>
      <c r="D37" s="303"/>
      <c r="E37" s="303"/>
      <c r="F37" s="303"/>
      <c r="G37" s="303"/>
      <c r="H37" s="303"/>
      <c r="I37" s="303"/>
      <c r="J37" s="303"/>
      <c r="K37" s="335"/>
    </row>
    <row r="38" ht="21" customHeight="1" spans="1:11">
      <c r="A38" s="302"/>
      <c r="B38" s="303"/>
      <c r="C38" s="303"/>
      <c r="D38" s="303"/>
      <c r="E38" s="303"/>
      <c r="F38" s="303"/>
      <c r="G38" s="303"/>
      <c r="H38" s="303"/>
      <c r="I38" s="303"/>
      <c r="J38" s="303"/>
      <c r="K38" s="335"/>
    </row>
    <row r="39" ht="21" customHeight="1" spans="1:11">
      <c r="A39" s="302"/>
      <c r="B39" s="303"/>
      <c r="C39" s="303"/>
      <c r="D39" s="303"/>
      <c r="E39" s="303"/>
      <c r="F39" s="303"/>
      <c r="G39" s="303"/>
      <c r="H39" s="303"/>
      <c r="I39" s="303"/>
      <c r="J39" s="303"/>
      <c r="K39" s="335"/>
    </row>
    <row r="40" ht="21" customHeight="1" spans="1:11">
      <c r="A40" s="302"/>
      <c r="B40" s="303"/>
      <c r="C40" s="303"/>
      <c r="D40" s="303"/>
      <c r="E40" s="303"/>
      <c r="F40" s="303"/>
      <c r="G40" s="303"/>
      <c r="H40" s="303"/>
      <c r="I40" s="303"/>
      <c r="J40" s="303"/>
      <c r="K40" s="335"/>
    </row>
    <row r="41" ht="21" customHeight="1" spans="1:11">
      <c r="A41" s="302"/>
      <c r="B41" s="303"/>
      <c r="C41" s="303"/>
      <c r="D41" s="303"/>
      <c r="E41" s="303"/>
      <c r="F41" s="303"/>
      <c r="G41" s="303"/>
      <c r="H41" s="303"/>
      <c r="I41" s="303"/>
      <c r="J41" s="303"/>
      <c r="K41" s="335"/>
    </row>
    <row r="42" ht="21" customHeight="1" spans="1:11">
      <c r="A42" s="302"/>
      <c r="B42" s="303"/>
      <c r="C42" s="303"/>
      <c r="D42" s="303"/>
      <c r="E42" s="303"/>
      <c r="F42" s="303"/>
      <c r="G42" s="303"/>
      <c r="H42" s="303"/>
      <c r="I42" s="303"/>
      <c r="J42" s="303"/>
      <c r="K42" s="335"/>
    </row>
    <row r="43" ht="17.25" customHeight="1" spans="1:11">
      <c r="A43" s="297" t="s">
        <v>124</v>
      </c>
      <c r="B43" s="298"/>
      <c r="C43" s="298"/>
      <c r="D43" s="298"/>
      <c r="E43" s="298"/>
      <c r="F43" s="298"/>
      <c r="G43" s="298"/>
      <c r="H43" s="298"/>
      <c r="I43" s="298"/>
      <c r="J43" s="298"/>
      <c r="K43" s="333"/>
    </row>
    <row r="44" customHeight="1" spans="1:11">
      <c r="A44" s="299" t="s">
        <v>192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</row>
    <row r="45" ht="18" customHeight="1" spans="1:11">
      <c r="A45" s="304" t="s">
        <v>119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36"/>
    </row>
    <row r="46" ht="18" customHeight="1" spans="1:1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36"/>
    </row>
    <row r="47" ht="18" customHeight="1" spans="1:11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331"/>
    </row>
    <row r="48" ht="21" customHeight="1" spans="1:11">
      <c r="A48" s="306" t="s">
        <v>130</v>
      </c>
      <c r="B48" s="307" t="s">
        <v>131</v>
      </c>
      <c r="C48" s="307"/>
      <c r="D48" s="308" t="s">
        <v>132</v>
      </c>
      <c r="E48" s="309"/>
      <c r="F48" s="308" t="s">
        <v>134</v>
      </c>
      <c r="G48" s="310"/>
      <c r="H48" s="311" t="s">
        <v>135</v>
      </c>
      <c r="I48" s="311"/>
      <c r="J48" s="307"/>
      <c r="K48" s="337"/>
    </row>
    <row r="49" customHeight="1" spans="1:11">
      <c r="A49" s="312" t="s">
        <v>137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38"/>
    </row>
    <row r="50" customHeight="1" spans="1:1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39"/>
    </row>
    <row r="51" customHeight="1" spans="1:1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40"/>
    </row>
    <row r="52" ht="21" customHeight="1" spans="1:11">
      <c r="A52" s="306" t="s">
        <v>130</v>
      </c>
      <c r="B52" s="307" t="s">
        <v>131</v>
      </c>
      <c r="C52" s="307"/>
      <c r="D52" s="308" t="s">
        <v>132</v>
      </c>
      <c r="E52" s="308"/>
      <c r="F52" s="308" t="s">
        <v>134</v>
      </c>
      <c r="G52" s="308"/>
      <c r="H52" s="311" t="s">
        <v>135</v>
      </c>
      <c r="I52" s="311"/>
      <c r="J52" s="341"/>
      <c r="K52" s="342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68" customWidth="1"/>
    <col min="2" max="2" width="8.5" style="68" customWidth="1"/>
    <col min="3" max="3" width="8.5" style="70" customWidth="1"/>
    <col min="4" max="7" width="8.5" style="68" customWidth="1"/>
    <col min="8" max="8" width="2.75" style="68" customWidth="1"/>
    <col min="9" max="9" width="9.15833333333333" style="68" customWidth="1"/>
    <col min="10" max="14" width="9.75" style="68" customWidth="1"/>
    <col min="15" max="15" width="9.75" style="195" customWidth="1"/>
    <col min="16" max="253" width="9" style="68"/>
    <col min="254" max="16384" width="9" style="71"/>
  </cols>
  <sheetData>
    <row r="1" s="68" customFormat="1" ht="29" customHeight="1" spans="1:256">
      <c r="A1" s="72" t="s">
        <v>139</v>
      </c>
      <c r="B1" s="73"/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20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="68" customFormat="1" ht="20" customHeight="1" spans="1:256">
      <c r="A2" s="196" t="s">
        <v>61</v>
      </c>
      <c r="B2" s="197"/>
      <c r="C2" s="198"/>
      <c r="D2" s="199" t="s">
        <v>67</v>
      </c>
      <c r="E2" s="200"/>
      <c r="F2" s="200"/>
      <c r="G2" s="200"/>
      <c r="H2" s="201"/>
      <c r="I2" s="221" t="s">
        <v>56</v>
      </c>
      <c r="J2" s="222" t="s">
        <v>57</v>
      </c>
      <c r="K2" s="222"/>
      <c r="L2" s="222"/>
      <c r="M2" s="222"/>
      <c r="N2" s="223"/>
      <c r="O2" s="224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</row>
    <row r="3" s="68" customFormat="1" ht="15" spans="1:256">
      <c r="A3" s="202" t="s">
        <v>140</v>
      </c>
      <c r="B3" s="80" t="s">
        <v>141</v>
      </c>
      <c r="C3" s="81"/>
      <c r="D3" s="80"/>
      <c r="E3" s="80"/>
      <c r="F3" s="80"/>
      <c r="G3" s="80"/>
      <c r="H3" s="203"/>
      <c r="I3" s="105" t="s">
        <v>142</v>
      </c>
      <c r="J3" s="105"/>
      <c r="K3" s="105"/>
      <c r="L3" s="105"/>
      <c r="M3" s="105"/>
      <c r="N3" s="225"/>
      <c r="O3" s="226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</row>
    <row r="4" s="68" customFormat="1" ht="16.5" spans="1:256">
      <c r="A4" s="202"/>
      <c r="B4" s="82" t="s">
        <v>193</v>
      </c>
      <c r="C4" s="82" t="s">
        <v>194</v>
      </c>
      <c r="D4" s="82" t="s">
        <v>195</v>
      </c>
      <c r="E4" s="82" t="s">
        <v>196</v>
      </c>
      <c r="F4" s="82" t="s">
        <v>197</v>
      </c>
      <c r="G4" s="82" t="s">
        <v>198</v>
      </c>
      <c r="H4" s="203"/>
      <c r="I4" s="227" t="s">
        <v>199</v>
      </c>
      <c r="J4" s="228" t="s">
        <v>194</v>
      </c>
      <c r="K4" s="228" t="s">
        <v>195</v>
      </c>
      <c r="L4" s="228" t="s">
        <v>196</v>
      </c>
      <c r="M4" s="228" t="s">
        <v>197</v>
      </c>
      <c r="N4" s="228" t="s">
        <v>198</v>
      </c>
      <c r="O4" s="229" t="s">
        <v>154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</row>
    <row r="5" s="68" customFormat="1" ht="20" customHeight="1" spans="1:256">
      <c r="A5" s="202"/>
      <c r="B5" s="82"/>
      <c r="C5" s="82"/>
      <c r="D5" s="82"/>
      <c r="E5" s="82"/>
      <c r="F5" s="82"/>
      <c r="G5" s="82"/>
      <c r="H5" s="204"/>
      <c r="I5" s="230"/>
      <c r="J5" s="231"/>
      <c r="K5" s="232"/>
      <c r="L5" s="232"/>
      <c r="M5" s="232"/>
      <c r="N5" s="232"/>
      <c r="O5" s="233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</row>
    <row r="6" s="68" customFormat="1" ht="20" customHeight="1" spans="1:256">
      <c r="A6" s="205"/>
      <c r="B6" s="206"/>
      <c r="C6" s="206"/>
      <c r="D6" s="207"/>
      <c r="E6" s="206"/>
      <c r="F6" s="206"/>
      <c r="G6" s="206"/>
      <c r="H6" s="204"/>
      <c r="I6" s="234"/>
      <c r="J6" s="234"/>
      <c r="K6" s="235"/>
      <c r="L6" s="234"/>
      <c r="M6" s="234"/>
      <c r="N6" s="234"/>
      <c r="O6" s="236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="68" customFormat="1" ht="20" customHeight="1" spans="1:256">
      <c r="A7" s="208"/>
      <c r="B7" s="209"/>
      <c r="C7" s="209"/>
      <c r="D7" s="210"/>
      <c r="E7" s="209"/>
      <c r="F7" s="209"/>
      <c r="G7" s="209"/>
      <c r="H7" s="204"/>
      <c r="I7" s="237"/>
      <c r="J7" s="237"/>
      <c r="K7" s="237"/>
      <c r="L7" s="237"/>
      <c r="M7" s="237"/>
      <c r="N7" s="237"/>
      <c r="O7" s="238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</row>
    <row r="8" s="68" customFormat="1" ht="20" customHeight="1" spans="1:256">
      <c r="A8" s="208"/>
      <c r="B8" s="209"/>
      <c r="C8" s="209"/>
      <c r="D8" s="210"/>
      <c r="E8" s="209"/>
      <c r="F8" s="209"/>
      <c r="G8" s="209"/>
      <c r="H8" s="204"/>
      <c r="I8" s="237"/>
      <c r="J8" s="237"/>
      <c r="K8" s="237"/>
      <c r="L8" s="237"/>
      <c r="M8" s="237"/>
      <c r="N8" s="237"/>
      <c r="O8" s="238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</row>
    <row r="9" s="68" customFormat="1" ht="20" customHeight="1" spans="1:256">
      <c r="A9" s="208"/>
      <c r="B9" s="209"/>
      <c r="C9" s="209"/>
      <c r="D9" s="210"/>
      <c r="E9" s="209"/>
      <c r="F9" s="209"/>
      <c r="G9" s="209"/>
      <c r="H9" s="204"/>
      <c r="I9" s="237"/>
      <c r="J9" s="237"/>
      <c r="K9" s="237"/>
      <c r="L9" s="237"/>
      <c r="M9" s="237"/>
      <c r="N9" s="237"/>
      <c r="O9" s="238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</row>
    <row r="10" s="68" customFormat="1" ht="20" customHeight="1" spans="1:256">
      <c r="A10" s="208"/>
      <c r="B10" s="209"/>
      <c r="C10" s="209"/>
      <c r="D10" s="210"/>
      <c r="E10" s="209"/>
      <c r="F10" s="209"/>
      <c r="G10" s="209"/>
      <c r="H10" s="204"/>
      <c r="I10" s="237"/>
      <c r="J10" s="237"/>
      <c r="K10" s="237"/>
      <c r="L10" s="237"/>
      <c r="M10" s="237"/>
      <c r="N10" s="237"/>
      <c r="O10" s="238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="68" customFormat="1" ht="20" customHeight="1" spans="1:256">
      <c r="A11" s="208"/>
      <c r="B11" s="209"/>
      <c r="C11" s="209"/>
      <c r="D11" s="210"/>
      <c r="E11" s="209"/>
      <c r="F11" s="209"/>
      <c r="G11" s="209"/>
      <c r="H11" s="204"/>
      <c r="I11" s="237"/>
      <c r="J11" s="237"/>
      <c r="K11" s="237"/>
      <c r="L11" s="237"/>
      <c r="M11" s="237"/>
      <c r="N11" s="237"/>
      <c r="O11" s="238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</row>
    <row r="12" s="68" customFormat="1" ht="20" customHeight="1" spans="1:256">
      <c r="A12" s="208"/>
      <c r="B12" s="209"/>
      <c r="C12" s="209"/>
      <c r="D12" s="210"/>
      <c r="E12" s="209"/>
      <c r="F12" s="209"/>
      <c r="G12" s="209"/>
      <c r="H12" s="204"/>
      <c r="I12" s="237"/>
      <c r="J12" s="237"/>
      <c r="K12" s="237"/>
      <c r="L12" s="237"/>
      <c r="M12" s="237"/>
      <c r="N12" s="237"/>
      <c r="O12" s="238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</row>
    <row r="13" s="68" customFormat="1" ht="20" customHeight="1" spans="1:256">
      <c r="A13" s="208"/>
      <c r="B13" s="209"/>
      <c r="C13" s="209"/>
      <c r="D13" s="210"/>
      <c r="E13" s="209"/>
      <c r="F13" s="209"/>
      <c r="G13" s="209"/>
      <c r="H13" s="204"/>
      <c r="I13" s="237"/>
      <c r="J13" s="237"/>
      <c r="K13" s="237"/>
      <c r="L13" s="237"/>
      <c r="M13" s="237"/>
      <c r="N13" s="237"/>
      <c r="O13" s="238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</row>
    <row r="14" s="68" customFormat="1" ht="20" customHeight="1" spans="1:256">
      <c r="A14" s="208"/>
      <c r="B14" s="209"/>
      <c r="C14" s="209"/>
      <c r="D14" s="210"/>
      <c r="E14" s="209"/>
      <c r="F14" s="209"/>
      <c r="G14" s="209"/>
      <c r="H14" s="204"/>
      <c r="I14" s="237"/>
      <c r="J14" s="237"/>
      <c r="K14" s="237"/>
      <c r="L14" s="237"/>
      <c r="M14" s="237"/>
      <c r="N14" s="237"/>
      <c r="O14" s="238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</row>
    <row r="15" s="68" customFormat="1" ht="20" customHeight="1" spans="1:256">
      <c r="A15" s="208"/>
      <c r="B15" s="209"/>
      <c r="C15" s="209"/>
      <c r="D15" s="211"/>
      <c r="E15" s="209"/>
      <c r="F15" s="209"/>
      <c r="G15" s="209"/>
      <c r="H15" s="204"/>
      <c r="I15" s="237"/>
      <c r="J15" s="237"/>
      <c r="K15" s="237"/>
      <c r="L15" s="237"/>
      <c r="M15" s="237"/>
      <c r="N15" s="237"/>
      <c r="O15" s="238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</row>
    <row r="16" s="68" customFormat="1" ht="20" customHeight="1" spans="1:256">
      <c r="A16" s="208"/>
      <c r="B16" s="209"/>
      <c r="C16" s="209"/>
      <c r="D16" s="211"/>
      <c r="E16" s="209"/>
      <c r="F16" s="209"/>
      <c r="G16" s="209"/>
      <c r="H16" s="204"/>
      <c r="I16" s="237"/>
      <c r="J16" s="237"/>
      <c r="K16" s="237"/>
      <c r="L16" s="237"/>
      <c r="M16" s="237"/>
      <c r="N16" s="237"/>
      <c r="O16" s="238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</row>
    <row r="17" s="68" customFormat="1" ht="20" customHeight="1" spans="1:256">
      <c r="A17" s="208"/>
      <c r="B17" s="209"/>
      <c r="C17" s="209"/>
      <c r="D17" s="211"/>
      <c r="E17" s="209"/>
      <c r="F17" s="209"/>
      <c r="G17" s="209"/>
      <c r="H17" s="204"/>
      <c r="I17" s="237"/>
      <c r="J17" s="237"/>
      <c r="K17" s="237"/>
      <c r="L17" s="237"/>
      <c r="M17" s="237"/>
      <c r="N17" s="237"/>
      <c r="O17" s="238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</row>
    <row r="18" s="68" customFormat="1" ht="20" customHeight="1" spans="1:256">
      <c r="A18" s="208"/>
      <c r="B18" s="209"/>
      <c r="C18" s="209"/>
      <c r="D18" s="210"/>
      <c r="E18" s="209"/>
      <c r="F18" s="209"/>
      <c r="G18" s="209"/>
      <c r="H18" s="204"/>
      <c r="I18" s="237"/>
      <c r="J18" s="237"/>
      <c r="K18" s="237"/>
      <c r="L18" s="237"/>
      <c r="M18" s="237"/>
      <c r="N18" s="237"/>
      <c r="O18" s="238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</row>
    <row r="19" s="68" customFormat="1" ht="20" customHeight="1" spans="1:256">
      <c r="A19" s="212"/>
      <c r="B19" s="213"/>
      <c r="C19" s="213"/>
      <c r="D19" s="213"/>
      <c r="E19" s="213"/>
      <c r="F19" s="213"/>
      <c r="G19" s="213"/>
      <c r="H19" s="204"/>
      <c r="I19" s="237"/>
      <c r="J19" s="237"/>
      <c r="K19" s="237"/>
      <c r="L19" s="237"/>
      <c r="M19" s="237"/>
      <c r="N19" s="237"/>
      <c r="O19" s="238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</row>
    <row r="20" s="68" customFormat="1" ht="20" customHeight="1" spans="1:256">
      <c r="A20" s="214"/>
      <c r="B20" s="215"/>
      <c r="C20" s="215"/>
      <c r="D20" s="215"/>
      <c r="E20" s="215"/>
      <c r="F20" s="215"/>
      <c r="G20" s="215"/>
      <c r="H20" s="204"/>
      <c r="I20" s="237"/>
      <c r="J20" s="237"/>
      <c r="K20" s="237"/>
      <c r="L20" s="237"/>
      <c r="M20" s="237"/>
      <c r="N20" s="237"/>
      <c r="O20" s="238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</row>
    <row r="21" s="68" customFormat="1" ht="20" customHeight="1" spans="1:256">
      <c r="A21" s="216"/>
      <c r="B21" s="217"/>
      <c r="C21" s="217"/>
      <c r="D21" s="218"/>
      <c r="E21" s="217"/>
      <c r="F21" s="217"/>
      <c r="G21" s="217"/>
      <c r="H21" s="219"/>
      <c r="I21" s="239"/>
      <c r="J21" s="239"/>
      <c r="K21" s="240"/>
      <c r="L21" s="239"/>
      <c r="M21" s="239"/>
      <c r="N21" s="240"/>
      <c r="O21" s="24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</row>
    <row r="22" s="68" customFormat="1" ht="17.25" spans="1:256">
      <c r="A22" s="94"/>
      <c r="B22" s="95"/>
      <c r="C22" s="95"/>
      <c r="D22" s="96"/>
      <c r="E22" s="95"/>
      <c r="F22" s="95"/>
      <c r="G22" s="111"/>
      <c r="O22" s="220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</row>
    <row r="23" s="68" customFormat="1" spans="1:256">
      <c r="A23" s="97" t="s">
        <v>175</v>
      </c>
      <c r="B23" s="97"/>
      <c r="C23" s="98"/>
      <c r="O23" s="220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</row>
    <row r="24" s="68" customFormat="1" spans="3:256">
      <c r="C24" s="70"/>
      <c r="I24" s="112" t="s">
        <v>176</v>
      </c>
      <c r="J24" s="242"/>
      <c r="K24" s="112" t="s">
        <v>177</v>
      </c>
      <c r="L24" s="112"/>
      <c r="M24" s="112" t="s">
        <v>178</v>
      </c>
      <c r="O24" s="220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E48" sqref="E48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3.25" spans="1:11">
      <c r="A1" s="120" t="s">
        <v>200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8" customHeight="1" spans="1:11">
      <c r="A2" s="121" t="s">
        <v>53</v>
      </c>
      <c r="B2" s="122" t="s">
        <v>54</v>
      </c>
      <c r="C2" s="122"/>
      <c r="D2" s="123" t="s">
        <v>61</v>
      </c>
      <c r="E2" s="490" t="s">
        <v>62</v>
      </c>
      <c r="F2" s="125" t="s">
        <v>201</v>
      </c>
      <c r="G2" s="126" t="s">
        <v>202</v>
      </c>
      <c r="H2" s="126"/>
      <c r="I2" s="155" t="s">
        <v>56</v>
      </c>
      <c r="J2" s="126" t="s">
        <v>57</v>
      </c>
      <c r="K2" s="177"/>
    </row>
    <row r="3" ht="18" customHeight="1" spans="1:11">
      <c r="A3" s="127" t="s">
        <v>75</v>
      </c>
      <c r="B3" s="128">
        <v>1500</v>
      </c>
      <c r="C3" s="128"/>
      <c r="D3" s="129" t="s">
        <v>203</v>
      </c>
      <c r="E3" s="130">
        <v>45838</v>
      </c>
      <c r="F3" s="131"/>
      <c r="G3" s="131"/>
      <c r="H3" s="132" t="s">
        <v>204</v>
      </c>
      <c r="I3" s="132"/>
      <c r="J3" s="132"/>
      <c r="K3" s="178"/>
    </row>
    <row r="4" ht="18" customHeight="1" spans="1:11">
      <c r="A4" s="133" t="s">
        <v>71</v>
      </c>
      <c r="B4" s="128">
        <v>4</v>
      </c>
      <c r="C4" s="128">
        <v>6</v>
      </c>
      <c r="D4" s="134" t="s">
        <v>205</v>
      </c>
      <c r="E4" s="131" t="s">
        <v>206</v>
      </c>
      <c r="F4" s="131"/>
      <c r="G4" s="131"/>
      <c r="H4" s="134" t="s">
        <v>207</v>
      </c>
      <c r="I4" s="134"/>
      <c r="J4" s="148" t="s">
        <v>65</v>
      </c>
      <c r="K4" s="179" t="s">
        <v>66</v>
      </c>
    </row>
    <row r="5" ht="18" customHeight="1" spans="1:11">
      <c r="A5" s="133" t="s">
        <v>208</v>
      </c>
      <c r="B5" s="128">
        <v>1</v>
      </c>
      <c r="C5" s="128"/>
      <c r="D5" s="129" t="s">
        <v>209</v>
      </c>
      <c r="E5" s="129"/>
      <c r="F5" s="129"/>
      <c r="G5" s="129"/>
      <c r="H5" s="134" t="s">
        <v>210</v>
      </c>
      <c r="I5" s="134"/>
      <c r="J5" s="148" t="s">
        <v>65</v>
      </c>
      <c r="K5" s="179" t="s">
        <v>66</v>
      </c>
    </row>
    <row r="6" ht="18" customHeight="1" spans="1:11">
      <c r="A6" s="135" t="s">
        <v>211</v>
      </c>
      <c r="B6" s="136">
        <v>120</v>
      </c>
      <c r="C6" s="136"/>
      <c r="D6" s="137" t="s">
        <v>212</v>
      </c>
      <c r="E6" s="138"/>
      <c r="F6" s="139"/>
      <c r="G6" s="137"/>
      <c r="H6" s="140" t="s">
        <v>213</v>
      </c>
      <c r="I6" s="140"/>
      <c r="J6" s="139" t="s">
        <v>65</v>
      </c>
      <c r="K6" s="180" t="s">
        <v>66</v>
      </c>
    </row>
    <row r="7" ht="18" customHeight="1" spans="1:11">
      <c r="A7" s="141"/>
      <c r="B7" s="142"/>
      <c r="C7" s="142"/>
      <c r="D7" s="141"/>
      <c r="E7" s="142"/>
      <c r="F7" s="143"/>
      <c r="G7" s="141"/>
      <c r="H7" s="143"/>
      <c r="I7" s="142"/>
      <c r="J7" s="142"/>
      <c r="K7" s="142"/>
    </row>
    <row r="8" ht="18" customHeight="1" spans="1:11">
      <c r="A8" s="144" t="s">
        <v>214</v>
      </c>
      <c r="B8" s="145" t="s">
        <v>215</v>
      </c>
      <c r="C8" s="145" t="s">
        <v>216</v>
      </c>
      <c r="D8" s="145" t="s">
        <v>217</v>
      </c>
      <c r="E8" s="145" t="s">
        <v>218</v>
      </c>
      <c r="F8" s="145" t="s">
        <v>219</v>
      </c>
      <c r="G8" s="146" t="s">
        <v>220</v>
      </c>
      <c r="H8" s="147"/>
      <c r="I8" s="147"/>
      <c r="J8" s="147"/>
      <c r="K8" s="181"/>
    </row>
    <row r="9" ht="18" customHeight="1" spans="1:11">
      <c r="A9" s="133" t="s">
        <v>221</v>
      </c>
      <c r="B9" s="134"/>
      <c r="C9" s="148" t="s">
        <v>65</v>
      </c>
      <c r="D9" s="148" t="s">
        <v>66</v>
      </c>
      <c r="E9" s="129" t="s">
        <v>222</v>
      </c>
      <c r="F9" s="149" t="s">
        <v>138</v>
      </c>
      <c r="G9" s="150"/>
      <c r="H9" s="151"/>
      <c r="I9" s="151"/>
      <c r="J9" s="151"/>
      <c r="K9" s="182"/>
    </row>
    <row r="10" ht="18" customHeight="1" spans="1:11">
      <c r="A10" s="133" t="s">
        <v>223</v>
      </c>
      <c r="B10" s="134"/>
      <c r="C10" s="148" t="s">
        <v>65</v>
      </c>
      <c r="D10" s="148" t="s">
        <v>66</v>
      </c>
      <c r="E10" s="129" t="s">
        <v>224</v>
      </c>
      <c r="F10" s="149" t="s">
        <v>225</v>
      </c>
      <c r="G10" s="150" t="s">
        <v>226</v>
      </c>
      <c r="H10" s="151"/>
      <c r="I10" s="151"/>
      <c r="J10" s="151"/>
      <c r="K10" s="182"/>
    </row>
    <row r="11" ht="18" customHeight="1" spans="1:11">
      <c r="A11" s="152" t="s">
        <v>187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3"/>
    </row>
    <row r="12" ht="18" customHeight="1" spans="1:11">
      <c r="A12" s="127" t="s">
        <v>89</v>
      </c>
      <c r="B12" s="148" t="s">
        <v>85</v>
      </c>
      <c r="C12" s="148" t="s">
        <v>86</v>
      </c>
      <c r="D12" s="149"/>
      <c r="E12" s="129" t="s">
        <v>87</v>
      </c>
      <c r="F12" s="148" t="s">
        <v>85</v>
      </c>
      <c r="G12" s="148" t="s">
        <v>86</v>
      </c>
      <c r="H12" s="148"/>
      <c r="I12" s="129" t="s">
        <v>227</v>
      </c>
      <c r="J12" s="148" t="s">
        <v>85</v>
      </c>
      <c r="K12" s="179" t="s">
        <v>86</v>
      </c>
    </row>
    <row r="13" ht="18" customHeight="1" spans="1:11">
      <c r="A13" s="127" t="s">
        <v>92</v>
      </c>
      <c r="B13" s="148" t="s">
        <v>85</v>
      </c>
      <c r="C13" s="148" t="s">
        <v>86</v>
      </c>
      <c r="D13" s="149"/>
      <c r="E13" s="129" t="s">
        <v>97</v>
      </c>
      <c r="F13" s="148" t="s">
        <v>85</v>
      </c>
      <c r="G13" s="148" t="s">
        <v>86</v>
      </c>
      <c r="H13" s="148"/>
      <c r="I13" s="129" t="s">
        <v>228</v>
      </c>
      <c r="J13" s="148" t="s">
        <v>85</v>
      </c>
      <c r="K13" s="179" t="s">
        <v>86</v>
      </c>
    </row>
    <row r="14" ht="18" customHeight="1" spans="1:11">
      <c r="A14" s="135" t="s">
        <v>229</v>
      </c>
      <c r="B14" s="139" t="s">
        <v>85</v>
      </c>
      <c r="C14" s="139" t="s">
        <v>86</v>
      </c>
      <c r="D14" s="138"/>
      <c r="E14" s="137" t="s">
        <v>230</v>
      </c>
      <c r="F14" s="139" t="s">
        <v>85</v>
      </c>
      <c r="G14" s="139" t="s">
        <v>86</v>
      </c>
      <c r="H14" s="139"/>
      <c r="I14" s="137" t="s">
        <v>231</v>
      </c>
      <c r="J14" s="139" t="s">
        <v>85</v>
      </c>
      <c r="K14" s="180" t="s">
        <v>86</v>
      </c>
    </row>
    <row r="15" ht="18" customHeight="1" spans="1:11">
      <c r="A15" s="141"/>
      <c r="B15" s="154"/>
      <c r="C15" s="154"/>
      <c r="D15" s="142"/>
      <c r="E15" s="141"/>
      <c r="F15" s="154"/>
      <c r="G15" s="154"/>
      <c r="H15" s="154"/>
      <c r="I15" s="141"/>
      <c r="J15" s="154"/>
      <c r="K15" s="154"/>
    </row>
    <row r="16" s="117" customFormat="1" ht="18" customHeight="1" spans="1:11">
      <c r="A16" s="121" t="s">
        <v>232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84"/>
    </row>
    <row r="17" ht="18" customHeight="1" spans="1:11">
      <c r="A17" s="133" t="s">
        <v>233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85"/>
    </row>
    <row r="18" ht="18" customHeight="1" spans="1:11">
      <c r="A18" s="133" t="s">
        <v>234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85"/>
    </row>
    <row r="19" ht="22" customHeight="1" spans="1:11">
      <c r="A19" s="156"/>
      <c r="B19" s="148"/>
      <c r="C19" s="148"/>
      <c r="D19" s="148"/>
      <c r="E19" s="148"/>
      <c r="F19" s="148"/>
      <c r="G19" s="148"/>
      <c r="H19" s="148"/>
      <c r="I19" s="148"/>
      <c r="J19" s="148"/>
      <c r="K19" s="179"/>
    </row>
    <row r="20" ht="22" customHeight="1" spans="1:11">
      <c r="A20" s="157"/>
      <c r="B20" s="158"/>
      <c r="C20" s="158"/>
      <c r="D20" s="158"/>
      <c r="E20" s="158"/>
      <c r="F20" s="158"/>
      <c r="G20" s="158"/>
      <c r="H20" s="158"/>
      <c r="I20" s="158"/>
      <c r="J20" s="158"/>
      <c r="K20" s="186"/>
    </row>
    <row r="21" ht="22" customHeight="1" spans="1:11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86"/>
    </row>
    <row r="22" ht="22" customHeight="1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86"/>
    </row>
    <row r="23" ht="22" customHeight="1" spans="1:11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87"/>
    </row>
    <row r="24" ht="18" customHeight="1" spans="1:11">
      <c r="A24" s="133" t="s">
        <v>118</v>
      </c>
      <c r="B24" s="134"/>
      <c r="C24" s="148" t="s">
        <v>65</v>
      </c>
      <c r="D24" s="148" t="s">
        <v>66</v>
      </c>
      <c r="E24" s="132"/>
      <c r="F24" s="132"/>
      <c r="G24" s="132"/>
      <c r="H24" s="132"/>
      <c r="I24" s="132"/>
      <c r="J24" s="132"/>
      <c r="K24" s="178"/>
    </row>
    <row r="25" ht="18" customHeight="1" spans="1:11">
      <c r="A25" s="161" t="s">
        <v>235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88"/>
    </row>
    <row r="26" ht="15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ht="20" customHeight="1" spans="1:11">
      <c r="A27" s="164" t="s">
        <v>236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81"/>
    </row>
    <row r="28" ht="23" customHeight="1" spans="1:11">
      <c r="A28" s="165" t="s">
        <v>237</v>
      </c>
      <c r="B28" s="166" t="s">
        <v>238</v>
      </c>
      <c r="C28" s="166"/>
      <c r="D28" s="166"/>
      <c r="E28" s="166"/>
      <c r="F28" s="166"/>
      <c r="G28" s="166"/>
      <c r="H28" s="166"/>
      <c r="I28" s="166"/>
      <c r="J28" s="189">
        <v>1</v>
      </c>
      <c r="K28" s="190"/>
    </row>
    <row r="29" ht="23" customHeight="1" spans="1:11">
      <c r="A29" s="165" t="s">
        <v>239</v>
      </c>
      <c r="B29" s="166" t="s">
        <v>240</v>
      </c>
      <c r="C29" s="166"/>
      <c r="D29" s="166"/>
      <c r="E29" s="166"/>
      <c r="F29" s="166"/>
      <c r="G29" s="166"/>
      <c r="H29" s="166"/>
      <c r="I29" s="166"/>
      <c r="J29" s="189">
        <v>1</v>
      </c>
      <c r="K29" s="191"/>
    </row>
    <row r="30" ht="23" customHeight="1" spans="1:11">
      <c r="A30" s="165" t="s">
        <v>241</v>
      </c>
      <c r="B30" s="166" t="s">
        <v>242</v>
      </c>
      <c r="C30" s="166"/>
      <c r="D30" s="166"/>
      <c r="E30" s="166"/>
      <c r="F30" s="166"/>
      <c r="G30" s="166"/>
      <c r="H30" s="166"/>
      <c r="I30" s="166"/>
      <c r="J30" s="189">
        <v>1</v>
      </c>
      <c r="K30" s="191"/>
    </row>
    <row r="31" ht="23" customHeight="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89">
        <v>3</v>
      </c>
      <c r="K31" s="191"/>
    </row>
    <row r="32" ht="23" customHeight="1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89"/>
      <c r="K32" s="191"/>
    </row>
    <row r="33" ht="23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91"/>
    </row>
    <row r="34" ht="23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6"/>
    </row>
    <row r="35" ht="23" customHeight="1" spans="1:11">
      <c r="A35" s="167"/>
      <c r="B35" s="158"/>
      <c r="C35" s="158"/>
      <c r="D35" s="158"/>
      <c r="E35" s="158"/>
      <c r="F35" s="158"/>
      <c r="G35" s="158"/>
      <c r="H35" s="158"/>
      <c r="I35" s="158"/>
      <c r="J35" s="158"/>
      <c r="K35" s="186"/>
    </row>
    <row r="36" ht="23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2"/>
    </row>
    <row r="37" ht="18.75" customHeight="1" spans="1:11">
      <c r="A37" s="170" t="s">
        <v>243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3"/>
    </row>
    <row r="38" s="118" customFormat="1" ht="18.75" customHeight="1" spans="1:11">
      <c r="A38" s="133" t="s">
        <v>244</v>
      </c>
      <c r="B38" s="134"/>
      <c r="C38" s="134"/>
      <c r="D38" s="132" t="s">
        <v>245</v>
      </c>
      <c r="E38" s="132"/>
      <c r="F38" s="172" t="s">
        <v>246</v>
      </c>
      <c r="G38" s="173"/>
      <c r="H38" s="134" t="s">
        <v>247</v>
      </c>
      <c r="I38" s="134"/>
      <c r="J38" s="134" t="s">
        <v>248</v>
      </c>
      <c r="K38" s="185"/>
    </row>
    <row r="39" ht="18.75" customHeight="1" spans="1:13">
      <c r="A39" s="133" t="s">
        <v>119</v>
      </c>
      <c r="B39" s="134" t="s">
        <v>249</v>
      </c>
      <c r="C39" s="134"/>
      <c r="D39" s="134"/>
      <c r="E39" s="134"/>
      <c r="F39" s="134"/>
      <c r="G39" s="134"/>
      <c r="H39" s="134"/>
      <c r="I39" s="134"/>
      <c r="J39" s="134"/>
      <c r="K39" s="185"/>
      <c r="M39" s="118"/>
    </row>
    <row r="40" ht="24" customHeight="1" spans="1:11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85"/>
    </row>
    <row r="41" ht="24" customHeight="1" spans="1:11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85"/>
    </row>
    <row r="42" ht="32.1" customHeight="1" spans="1:11">
      <c r="A42" s="135" t="s">
        <v>130</v>
      </c>
      <c r="B42" s="174" t="s">
        <v>250</v>
      </c>
      <c r="C42" s="174"/>
      <c r="D42" s="137" t="s">
        <v>251</v>
      </c>
      <c r="E42" s="138" t="s">
        <v>133</v>
      </c>
      <c r="F42" s="137" t="s">
        <v>134</v>
      </c>
      <c r="G42" s="175">
        <v>45814</v>
      </c>
      <c r="H42" s="176" t="s">
        <v>135</v>
      </c>
      <c r="I42" s="176"/>
      <c r="J42" s="174" t="s">
        <v>136</v>
      </c>
      <c r="K42" s="194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B28:I28"/>
    <mergeCell ref="B29:I29"/>
    <mergeCell ref="B30:I30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23"/>
  <sheetViews>
    <sheetView workbookViewId="0">
      <selection activeCell="S16" sqref="S16"/>
    </sheetView>
  </sheetViews>
  <sheetFormatPr defaultColWidth="9" defaultRowHeight="14.25"/>
  <cols>
    <col min="1" max="1" width="13.625" style="68" customWidth="1"/>
    <col min="2" max="3" width="8.5" style="68" customWidth="1"/>
    <col min="4" max="4" width="8.5" style="70" customWidth="1"/>
    <col min="5" max="10" width="8.5" style="68" customWidth="1"/>
    <col min="11" max="11" width="2.75" style="68" customWidth="1"/>
    <col min="12" max="20" width="12.625" style="68" customWidth="1"/>
    <col min="21" max="256" width="9" style="68"/>
    <col min="257" max="16384" width="9" style="71"/>
  </cols>
  <sheetData>
    <row r="1" s="68" customFormat="1" ht="29" customHeight="1" spans="1:259">
      <c r="A1" s="72" t="s">
        <v>139</v>
      </c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  <c r="IX1" s="71"/>
      <c r="IY1" s="71"/>
    </row>
    <row r="2" s="68" customFormat="1" ht="20" customHeight="1" spans="1:259">
      <c r="A2" s="75" t="s">
        <v>61</v>
      </c>
      <c r="B2" s="489" t="s">
        <v>252</v>
      </c>
      <c r="C2" s="76"/>
      <c r="D2" s="77"/>
      <c r="E2" s="78" t="s">
        <v>202</v>
      </c>
      <c r="F2" s="78"/>
      <c r="G2" s="78"/>
      <c r="H2" s="78"/>
      <c r="I2" s="78"/>
      <c r="J2" s="99"/>
      <c r="K2" s="100"/>
      <c r="L2" s="101" t="s">
        <v>56</v>
      </c>
      <c r="M2" s="102" t="s">
        <v>57</v>
      </c>
      <c r="N2" s="102"/>
      <c r="O2" s="102"/>
      <c r="P2" s="102"/>
      <c r="Q2" s="102"/>
      <c r="R2" s="102"/>
      <c r="S2" s="102"/>
      <c r="T2" s="114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  <c r="IX2" s="71"/>
      <c r="IY2" s="71"/>
    </row>
    <row r="3" s="68" customFormat="1" ht="16.5" spans="1:259">
      <c r="A3" s="79" t="s">
        <v>140</v>
      </c>
      <c r="B3" s="80" t="s">
        <v>141</v>
      </c>
      <c r="C3" s="80"/>
      <c r="D3" s="81"/>
      <c r="E3" s="80"/>
      <c r="F3" s="80"/>
      <c r="G3" s="80"/>
      <c r="H3" s="80"/>
      <c r="I3" s="80"/>
      <c r="J3" s="103"/>
      <c r="K3" s="104"/>
      <c r="L3" s="105" t="s">
        <v>142</v>
      </c>
      <c r="M3" s="105"/>
      <c r="N3" s="105"/>
      <c r="O3" s="105"/>
      <c r="P3" s="105"/>
      <c r="Q3" s="105"/>
      <c r="R3" s="105"/>
      <c r="S3" s="105"/>
      <c r="T3" s="114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  <c r="IX3" s="71"/>
      <c r="IY3" s="71"/>
    </row>
    <row r="4" s="68" customFormat="1" ht="16.5" spans="1:259">
      <c r="A4" s="79"/>
      <c r="B4" s="82"/>
      <c r="C4" s="82"/>
      <c r="D4" s="82"/>
      <c r="E4" s="82"/>
      <c r="F4" s="82"/>
      <c r="G4" s="82"/>
      <c r="H4" s="82"/>
      <c r="I4" s="82"/>
      <c r="J4" s="103"/>
      <c r="K4" s="104"/>
      <c r="L4" s="83" t="s">
        <v>143</v>
      </c>
      <c r="M4" s="83" t="s">
        <v>144</v>
      </c>
      <c r="N4" s="83" t="s">
        <v>145</v>
      </c>
      <c r="O4" s="83" t="s">
        <v>146</v>
      </c>
      <c r="P4" s="83" t="s">
        <v>147</v>
      </c>
      <c r="Q4" s="83" t="s">
        <v>148</v>
      </c>
      <c r="R4" s="83" t="s">
        <v>149</v>
      </c>
      <c r="S4" s="83" t="s">
        <v>150</v>
      </c>
      <c r="T4" s="83" t="s">
        <v>151</v>
      </c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</row>
    <row r="5" s="68" customFormat="1" spans="1:259">
      <c r="A5" s="79"/>
      <c r="B5" s="83" t="s">
        <v>143</v>
      </c>
      <c r="C5" s="83" t="s">
        <v>144</v>
      </c>
      <c r="D5" s="83" t="s">
        <v>145</v>
      </c>
      <c r="E5" s="83" t="s">
        <v>146</v>
      </c>
      <c r="F5" s="83" t="s">
        <v>147</v>
      </c>
      <c r="G5" s="84" t="s">
        <v>148</v>
      </c>
      <c r="H5" s="83" t="s">
        <v>149</v>
      </c>
      <c r="I5" s="83" t="s">
        <v>150</v>
      </c>
      <c r="J5" s="83" t="s">
        <v>151</v>
      </c>
      <c r="K5" s="104"/>
      <c r="L5" s="106" t="s">
        <v>253</v>
      </c>
      <c r="M5" s="106" t="s">
        <v>253</v>
      </c>
      <c r="N5" s="106" t="s">
        <v>253</v>
      </c>
      <c r="O5" s="106" t="s">
        <v>253</v>
      </c>
      <c r="P5" s="106"/>
      <c r="Q5" s="106"/>
      <c r="R5" s="106" t="s">
        <v>253</v>
      </c>
      <c r="S5" s="106" t="s">
        <v>253</v>
      </c>
      <c r="T5" s="114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</row>
    <row r="6" s="69" customFormat="1" ht="25" customHeight="1" spans="1:259">
      <c r="A6" s="83" t="s">
        <v>155</v>
      </c>
      <c r="B6" s="83">
        <f t="shared" ref="B6:B8" si="0">C6-4</f>
        <v>43</v>
      </c>
      <c r="C6" s="83">
        <v>47</v>
      </c>
      <c r="D6" s="83">
        <f t="shared" ref="D6:D8" si="1">C6+4</f>
        <v>51</v>
      </c>
      <c r="E6" s="83">
        <f>D6+4</f>
        <v>55</v>
      </c>
      <c r="F6" s="83">
        <f>E6+4</f>
        <v>59</v>
      </c>
      <c r="G6" s="83">
        <f>F6+2</f>
        <v>61</v>
      </c>
      <c r="H6" s="83">
        <f>F6+4</f>
        <v>63</v>
      </c>
      <c r="I6" s="83">
        <f>H6+1</f>
        <v>64</v>
      </c>
      <c r="J6" s="83">
        <f>I6+1</f>
        <v>65</v>
      </c>
      <c r="K6" s="107"/>
      <c r="L6" s="106" t="s">
        <v>254</v>
      </c>
      <c r="M6" s="106" t="s">
        <v>255</v>
      </c>
      <c r="N6" s="106" t="s">
        <v>256</v>
      </c>
      <c r="O6" s="106" t="s">
        <v>257</v>
      </c>
      <c r="P6" s="106" t="s">
        <v>258</v>
      </c>
      <c r="Q6" s="106" t="s">
        <v>259</v>
      </c>
      <c r="R6" s="106" t="s">
        <v>258</v>
      </c>
      <c r="S6" s="106" t="s">
        <v>260</v>
      </c>
      <c r="T6" s="106" t="s">
        <v>261</v>
      </c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  <c r="IR6" s="115"/>
      <c r="IS6" s="115"/>
      <c r="IT6" s="115"/>
      <c r="IU6" s="115"/>
      <c r="IV6" s="115"/>
      <c r="IW6" s="115"/>
      <c r="IX6" s="115"/>
      <c r="IY6" s="115"/>
    </row>
    <row r="7" s="69" customFormat="1" ht="25" customHeight="1" spans="1:259">
      <c r="A7" s="83" t="s">
        <v>157</v>
      </c>
      <c r="B7" s="83">
        <f t="shared" si="0"/>
        <v>72</v>
      </c>
      <c r="C7" s="83">
        <v>76</v>
      </c>
      <c r="D7" s="83">
        <f t="shared" si="1"/>
        <v>80</v>
      </c>
      <c r="E7" s="83">
        <f t="shared" ref="E7:J7" si="2">D7+6</f>
        <v>86</v>
      </c>
      <c r="F7" s="83">
        <f t="shared" si="2"/>
        <v>92</v>
      </c>
      <c r="G7" s="83">
        <v>95</v>
      </c>
      <c r="H7" s="83">
        <f>F7+6</f>
        <v>98</v>
      </c>
      <c r="I7" s="83">
        <f t="shared" si="2"/>
        <v>104</v>
      </c>
      <c r="J7" s="83">
        <f t="shared" si="2"/>
        <v>110</v>
      </c>
      <c r="K7" s="107"/>
      <c r="L7" s="106" t="s">
        <v>262</v>
      </c>
      <c r="M7" s="106" t="s">
        <v>263</v>
      </c>
      <c r="N7" s="106" t="s">
        <v>264</v>
      </c>
      <c r="O7" s="106" t="s">
        <v>265</v>
      </c>
      <c r="P7" s="106" t="s">
        <v>266</v>
      </c>
      <c r="Q7" s="106" t="s">
        <v>267</v>
      </c>
      <c r="R7" s="106" t="s">
        <v>268</v>
      </c>
      <c r="S7" s="106" t="s">
        <v>267</v>
      </c>
      <c r="T7" s="106" t="s">
        <v>268</v>
      </c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  <c r="IR7" s="115"/>
      <c r="IS7" s="115"/>
      <c r="IT7" s="115"/>
      <c r="IU7" s="115"/>
      <c r="IV7" s="115"/>
      <c r="IW7" s="115"/>
      <c r="IX7" s="115"/>
      <c r="IY7" s="115"/>
    </row>
    <row r="8" s="69" customFormat="1" ht="25" customHeight="1" spans="1:259">
      <c r="A8" s="83" t="s">
        <v>160</v>
      </c>
      <c r="B8" s="83">
        <f t="shared" si="0"/>
        <v>72</v>
      </c>
      <c r="C8" s="83">
        <v>76</v>
      </c>
      <c r="D8" s="83">
        <f t="shared" si="1"/>
        <v>80</v>
      </c>
      <c r="E8" s="83">
        <f>D8+6</f>
        <v>86</v>
      </c>
      <c r="F8" s="83">
        <f>E8+6</f>
        <v>92</v>
      </c>
      <c r="G8" s="83">
        <f>F8+3</f>
        <v>95</v>
      </c>
      <c r="H8" s="83">
        <f>F8+6</f>
        <v>98</v>
      </c>
      <c r="I8" s="83">
        <f>H8+7</f>
        <v>105</v>
      </c>
      <c r="J8" s="83">
        <f>I8+7</f>
        <v>112</v>
      </c>
      <c r="K8" s="107"/>
      <c r="L8" s="106" t="s">
        <v>261</v>
      </c>
      <c r="M8" s="106" t="s">
        <v>269</v>
      </c>
      <c r="N8" s="106" t="s">
        <v>270</v>
      </c>
      <c r="O8" s="106" t="s">
        <v>271</v>
      </c>
      <c r="P8" s="106" t="s">
        <v>272</v>
      </c>
      <c r="Q8" s="106" t="s">
        <v>273</v>
      </c>
      <c r="R8" s="106" t="s">
        <v>274</v>
      </c>
      <c r="S8" s="106" t="s">
        <v>275</v>
      </c>
      <c r="T8" s="106" t="s">
        <v>276</v>
      </c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</row>
    <row r="9" s="69" customFormat="1" ht="25" customHeight="1" spans="1:259">
      <c r="A9" s="83" t="s">
        <v>161</v>
      </c>
      <c r="B9" s="83">
        <f>C9-1.5</f>
        <v>29.5</v>
      </c>
      <c r="C9" s="83">
        <v>31</v>
      </c>
      <c r="D9" s="83">
        <f>C9+2.2</f>
        <v>33.2</v>
      </c>
      <c r="E9" s="83">
        <f>D9+2.2</f>
        <v>35.4</v>
      </c>
      <c r="F9" s="83">
        <f>E9+2.2</f>
        <v>37.6</v>
      </c>
      <c r="G9" s="83">
        <f t="shared" ref="G9:J9" si="3">F9+1.1</f>
        <v>38.7</v>
      </c>
      <c r="H9" s="83">
        <f>F9+2.2</f>
        <v>39.8</v>
      </c>
      <c r="I9" s="83">
        <f t="shared" si="3"/>
        <v>40.9</v>
      </c>
      <c r="J9" s="83">
        <f t="shared" si="3"/>
        <v>42</v>
      </c>
      <c r="K9" s="107"/>
      <c r="L9" s="106" t="s">
        <v>277</v>
      </c>
      <c r="M9" s="106" t="s">
        <v>272</v>
      </c>
      <c r="N9" s="106" t="s">
        <v>278</v>
      </c>
      <c r="O9" s="106" t="s">
        <v>279</v>
      </c>
      <c r="P9" s="106" t="s">
        <v>280</v>
      </c>
      <c r="Q9" s="106" t="s">
        <v>272</v>
      </c>
      <c r="R9" s="106" t="s">
        <v>261</v>
      </c>
      <c r="S9" s="106" t="s">
        <v>281</v>
      </c>
      <c r="T9" s="106" t="s">
        <v>282</v>
      </c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  <c r="IR9" s="115"/>
      <c r="IS9" s="115"/>
      <c r="IT9" s="115"/>
      <c r="IU9" s="115"/>
      <c r="IV9" s="115"/>
      <c r="IW9" s="115"/>
      <c r="IX9" s="115"/>
      <c r="IY9" s="115"/>
    </row>
    <row r="10" s="69" customFormat="1" ht="25" customHeight="1" spans="1:259">
      <c r="A10" s="85" t="s">
        <v>163</v>
      </c>
      <c r="B10" s="83">
        <f>C10-3.4</f>
        <v>43.1</v>
      </c>
      <c r="C10" s="83">
        <v>46.5</v>
      </c>
      <c r="D10" s="83">
        <f>C10+3.4</f>
        <v>49.9</v>
      </c>
      <c r="E10" s="83">
        <f>D10+3.4</f>
        <v>53.3</v>
      </c>
      <c r="F10" s="83">
        <f>E10+3.4</f>
        <v>56.7</v>
      </c>
      <c r="G10" s="83">
        <f>F10+1.7</f>
        <v>58.4</v>
      </c>
      <c r="H10" s="83">
        <f>F10+3.4</f>
        <v>60.1</v>
      </c>
      <c r="I10" s="83">
        <f>H10+0.5</f>
        <v>60.6</v>
      </c>
      <c r="J10" s="83">
        <f>I10+0.5</f>
        <v>61.1</v>
      </c>
      <c r="K10" s="107"/>
      <c r="L10" s="106" t="s">
        <v>283</v>
      </c>
      <c r="M10" s="106" t="s">
        <v>284</v>
      </c>
      <c r="N10" s="106" t="s">
        <v>256</v>
      </c>
      <c r="O10" s="106" t="s">
        <v>285</v>
      </c>
      <c r="P10" s="106" t="s">
        <v>286</v>
      </c>
      <c r="Q10" s="106" t="s">
        <v>287</v>
      </c>
      <c r="R10" s="106" t="s">
        <v>288</v>
      </c>
      <c r="S10" s="106" t="s">
        <v>289</v>
      </c>
      <c r="T10" s="106" t="s">
        <v>272</v>
      </c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</row>
    <row r="11" s="69" customFormat="1" ht="25" customHeight="1" spans="1:259">
      <c r="A11" s="83" t="s">
        <v>165</v>
      </c>
      <c r="B11" s="83">
        <f>C11-0.8</f>
        <v>13.7</v>
      </c>
      <c r="C11" s="83">
        <v>14.5</v>
      </c>
      <c r="D11" s="83">
        <f>C11+0.8</f>
        <v>15.3</v>
      </c>
      <c r="E11" s="83">
        <f>D11+1.2</f>
        <v>16.5</v>
      </c>
      <c r="F11" s="83">
        <f>E11+1.2</f>
        <v>17.7</v>
      </c>
      <c r="G11" s="83">
        <f>F11+0.6</f>
        <v>18.3</v>
      </c>
      <c r="H11" s="83">
        <f>F11+1.2</f>
        <v>18.9</v>
      </c>
      <c r="I11" s="83">
        <f>H11+0.8</f>
        <v>19.7</v>
      </c>
      <c r="J11" s="83">
        <f>I11+0.8</f>
        <v>20.5</v>
      </c>
      <c r="K11" s="107"/>
      <c r="L11" s="106" t="s">
        <v>290</v>
      </c>
      <c r="M11" s="106" t="s">
        <v>291</v>
      </c>
      <c r="N11" s="106" t="s">
        <v>292</v>
      </c>
      <c r="O11" s="106" t="s">
        <v>286</v>
      </c>
      <c r="P11" s="106" t="s">
        <v>293</v>
      </c>
      <c r="Q11" s="106" t="s">
        <v>294</v>
      </c>
      <c r="R11" s="106" t="s">
        <v>261</v>
      </c>
      <c r="S11" s="106" t="s">
        <v>280</v>
      </c>
      <c r="T11" s="106" t="s">
        <v>295</v>
      </c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  <c r="IR11" s="115"/>
      <c r="IS11" s="115"/>
      <c r="IT11" s="115"/>
      <c r="IU11" s="115"/>
      <c r="IV11" s="115"/>
      <c r="IW11" s="115"/>
      <c r="IX11" s="115"/>
      <c r="IY11" s="115"/>
    </row>
    <row r="12" s="69" customFormat="1" ht="25" customHeight="1" spans="1:259">
      <c r="A12" s="83" t="s">
        <v>166</v>
      </c>
      <c r="B12" s="83">
        <f>C12-0.65</f>
        <v>11.05</v>
      </c>
      <c r="C12" s="83">
        <v>11.7</v>
      </c>
      <c r="D12" s="83">
        <f>C12+0.65</f>
        <v>12.35</v>
      </c>
      <c r="E12" s="83">
        <f>D12+0.9</f>
        <v>13.25</v>
      </c>
      <c r="F12" s="83">
        <f>E12+0.9</f>
        <v>14.15</v>
      </c>
      <c r="G12" s="83">
        <f>F12+0.45</f>
        <v>14.6</v>
      </c>
      <c r="H12" s="83">
        <f>F12+0.9</f>
        <v>15.05</v>
      </c>
      <c r="I12" s="83">
        <f>H12+0.6</f>
        <v>15.65</v>
      </c>
      <c r="J12" s="83">
        <f>I12+0.6</f>
        <v>16.25</v>
      </c>
      <c r="K12" s="107"/>
      <c r="L12" s="106" t="s">
        <v>296</v>
      </c>
      <c r="M12" s="106" t="s">
        <v>296</v>
      </c>
      <c r="N12" s="106" t="s">
        <v>296</v>
      </c>
      <c r="O12" s="106" t="s">
        <v>296</v>
      </c>
      <c r="P12" s="106" t="s">
        <v>296</v>
      </c>
      <c r="Q12" s="106" t="s">
        <v>296</v>
      </c>
      <c r="R12" s="106" t="s">
        <v>296</v>
      </c>
      <c r="S12" s="106" t="s">
        <v>296</v>
      </c>
      <c r="T12" s="106" t="s">
        <v>296</v>
      </c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  <c r="IW12" s="115"/>
      <c r="IX12" s="115"/>
      <c r="IY12" s="115"/>
    </row>
    <row r="13" s="69" customFormat="1" ht="25" customHeight="1" spans="1:259">
      <c r="A13" s="83" t="s">
        <v>167</v>
      </c>
      <c r="B13" s="83">
        <f>C13-0.2</f>
        <v>8</v>
      </c>
      <c r="C13" s="83">
        <v>8.2</v>
      </c>
      <c r="D13" s="83">
        <f>C13+0.2</f>
        <v>8.4</v>
      </c>
      <c r="E13" s="83">
        <f>D13+0.4</f>
        <v>8.8</v>
      </c>
      <c r="F13" s="83">
        <f>E13+0.4</f>
        <v>9.2</v>
      </c>
      <c r="G13" s="83">
        <f>F13+0.3</f>
        <v>9.5</v>
      </c>
      <c r="H13" s="83">
        <f>F13+0.6</f>
        <v>9.8</v>
      </c>
      <c r="I13" s="83">
        <f>H13+0.6</f>
        <v>10.4</v>
      </c>
      <c r="J13" s="83">
        <f>I13+0.6</f>
        <v>11</v>
      </c>
      <c r="K13" s="107"/>
      <c r="L13" s="106" t="s">
        <v>297</v>
      </c>
      <c r="M13" s="106" t="s">
        <v>298</v>
      </c>
      <c r="N13" s="106" t="s">
        <v>299</v>
      </c>
      <c r="O13" s="106" t="s">
        <v>300</v>
      </c>
      <c r="P13" s="106" t="s">
        <v>301</v>
      </c>
      <c r="Q13" s="106" t="s">
        <v>302</v>
      </c>
      <c r="R13" s="106" t="s">
        <v>303</v>
      </c>
      <c r="S13" s="106" t="s">
        <v>304</v>
      </c>
      <c r="T13" s="106" t="s">
        <v>295</v>
      </c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</row>
    <row r="14" s="69" customFormat="1" ht="25" customHeight="1" spans="1:259">
      <c r="A14" s="86" t="s">
        <v>305</v>
      </c>
      <c r="B14" s="83">
        <f>C14-1</f>
        <v>36</v>
      </c>
      <c r="C14" s="83">
        <v>37</v>
      </c>
      <c r="D14" s="83">
        <f>C14+1</f>
        <v>38</v>
      </c>
      <c r="E14" s="83">
        <f>D14+1</f>
        <v>39</v>
      </c>
      <c r="F14" s="83">
        <f t="shared" ref="F14:J14" si="4">E14+1.5</f>
        <v>40.5</v>
      </c>
      <c r="G14" s="83">
        <f>F14+0.8</f>
        <v>41.3</v>
      </c>
      <c r="H14" s="83">
        <f>F14+1.5</f>
        <v>42</v>
      </c>
      <c r="I14" s="83">
        <f t="shared" si="4"/>
        <v>43.5</v>
      </c>
      <c r="J14" s="83">
        <f t="shared" si="4"/>
        <v>45</v>
      </c>
      <c r="K14" s="107"/>
      <c r="L14" s="106" t="s">
        <v>266</v>
      </c>
      <c r="M14" s="106" t="s">
        <v>296</v>
      </c>
      <c r="N14" s="106" t="s">
        <v>266</v>
      </c>
      <c r="O14" s="106" t="s">
        <v>296</v>
      </c>
      <c r="P14" s="106" t="s">
        <v>306</v>
      </c>
      <c r="Q14" s="106" t="s">
        <v>307</v>
      </c>
      <c r="R14" s="106" t="s">
        <v>308</v>
      </c>
      <c r="S14" s="106" t="s">
        <v>309</v>
      </c>
      <c r="T14" s="106" t="s">
        <v>309</v>
      </c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</row>
    <row r="15" s="69" customFormat="1" ht="25" customHeight="1" spans="1:259">
      <c r="A15" s="86" t="s">
        <v>170</v>
      </c>
      <c r="B15" s="83">
        <f>C15-1</f>
        <v>39</v>
      </c>
      <c r="C15" s="83">
        <v>40</v>
      </c>
      <c r="D15" s="83">
        <f>C15+1</f>
        <v>41</v>
      </c>
      <c r="E15" s="83">
        <f>D15+1</f>
        <v>42</v>
      </c>
      <c r="F15" s="83">
        <f t="shared" ref="F15:J15" si="5">E15+1.5</f>
        <v>43.5</v>
      </c>
      <c r="G15" s="83">
        <f>F15+0.8</f>
        <v>44.3</v>
      </c>
      <c r="H15" s="83">
        <f>F15+1.5</f>
        <v>45</v>
      </c>
      <c r="I15" s="83">
        <f t="shared" si="5"/>
        <v>46.5</v>
      </c>
      <c r="J15" s="83">
        <f t="shared" si="5"/>
        <v>48</v>
      </c>
      <c r="K15" s="107"/>
      <c r="L15" s="106" t="s">
        <v>266</v>
      </c>
      <c r="M15" s="106" t="s">
        <v>296</v>
      </c>
      <c r="N15" s="106" t="s">
        <v>296</v>
      </c>
      <c r="O15" s="106" t="s">
        <v>302</v>
      </c>
      <c r="P15" s="106" t="s">
        <v>289</v>
      </c>
      <c r="Q15" s="106" t="s">
        <v>284</v>
      </c>
      <c r="R15" s="106" t="s">
        <v>309</v>
      </c>
      <c r="S15" s="106" t="s">
        <v>310</v>
      </c>
      <c r="T15" s="106" t="s">
        <v>292</v>
      </c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  <c r="IR15" s="115"/>
      <c r="IS15" s="115"/>
      <c r="IT15" s="115"/>
      <c r="IU15" s="115"/>
      <c r="IV15" s="115"/>
      <c r="IW15" s="115"/>
      <c r="IX15" s="115"/>
      <c r="IY15" s="115"/>
    </row>
    <row r="16" s="69" customFormat="1" ht="25" customHeight="1" spans="1:259">
      <c r="A16" s="87" t="s">
        <v>171</v>
      </c>
      <c r="B16" s="83">
        <f>C16</f>
        <v>4.5</v>
      </c>
      <c r="C16" s="88">
        <v>4.5</v>
      </c>
      <c r="D16" s="83">
        <f>C16</f>
        <v>4.5</v>
      </c>
      <c r="E16" s="83">
        <f>D16</f>
        <v>4.5</v>
      </c>
      <c r="F16" s="83">
        <f>E16</f>
        <v>4.5</v>
      </c>
      <c r="G16" s="83">
        <v>4.5</v>
      </c>
      <c r="H16" s="83">
        <f>F16</f>
        <v>4.5</v>
      </c>
      <c r="I16" s="83">
        <v>4.5</v>
      </c>
      <c r="J16" s="83">
        <v>4.5</v>
      </c>
      <c r="K16" s="107"/>
      <c r="L16" s="106" t="s">
        <v>296</v>
      </c>
      <c r="M16" s="106" t="s">
        <v>296</v>
      </c>
      <c r="N16" s="106" t="s">
        <v>296</v>
      </c>
      <c r="O16" s="106" t="s">
        <v>296</v>
      </c>
      <c r="P16" s="106" t="s">
        <v>296</v>
      </c>
      <c r="Q16" s="106" t="s">
        <v>296</v>
      </c>
      <c r="R16" s="106" t="s">
        <v>296</v>
      </c>
      <c r="S16" s="106" t="s">
        <v>296</v>
      </c>
      <c r="T16" s="106" t="s">
        <v>296</v>
      </c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  <c r="IR16" s="115"/>
      <c r="IS16" s="115"/>
      <c r="IT16" s="115"/>
      <c r="IU16" s="115"/>
      <c r="IV16" s="115"/>
      <c r="IW16" s="115"/>
      <c r="IX16" s="115"/>
      <c r="IY16" s="115"/>
    </row>
    <row r="17" s="69" customFormat="1" ht="25" customHeight="1" spans="1:259">
      <c r="A17" s="89" t="s">
        <v>172</v>
      </c>
      <c r="B17" s="83">
        <v>13.5</v>
      </c>
      <c r="C17" s="83">
        <f>B17</f>
        <v>13.5</v>
      </c>
      <c r="D17" s="83">
        <v>14.5</v>
      </c>
      <c r="E17" s="83">
        <f>D17</f>
        <v>14.5</v>
      </c>
      <c r="F17" s="83">
        <v>16</v>
      </c>
      <c r="G17" s="83">
        <v>16</v>
      </c>
      <c r="H17" s="83">
        <v>17</v>
      </c>
      <c r="I17" s="83">
        <v>17</v>
      </c>
      <c r="J17" s="83">
        <v>17</v>
      </c>
      <c r="K17" s="107"/>
      <c r="L17" s="106" t="s">
        <v>296</v>
      </c>
      <c r="M17" s="106" t="s">
        <v>296</v>
      </c>
      <c r="N17" s="106" t="s">
        <v>296</v>
      </c>
      <c r="O17" s="106" t="s">
        <v>296</v>
      </c>
      <c r="P17" s="106" t="s">
        <v>296</v>
      </c>
      <c r="Q17" s="106" t="s">
        <v>296</v>
      </c>
      <c r="R17" s="106" t="s">
        <v>296</v>
      </c>
      <c r="S17" s="106" t="s">
        <v>296</v>
      </c>
      <c r="T17" s="106" t="s">
        <v>296</v>
      </c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  <c r="IR17" s="115"/>
      <c r="IS17" s="115"/>
      <c r="IT17" s="115"/>
      <c r="IU17" s="115"/>
      <c r="IV17" s="115"/>
      <c r="IW17" s="115"/>
      <c r="IX17" s="115"/>
      <c r="IY17" s="115"/>
    </row>
    <row r="18" s="69" customFormat="1" ht="25" customHeight="1" spans="1:259">
      <c r="A18" s="83" t="s">
        <v>173</v>
      </c>
      <c r="B18" s="85">
        <v>3.5</v>
      </c>
      <c r="C18" s="85">
        <v>3.5</v>
      </c>
      <c r="D18" s="85">
        <v>4</v>
      </c>
      <c r="E18" s="85">
        <v>4</v>
      </c>
      <c r="F18" s="85">
        <v>4.5</v>
      </c>
      <c r="G18" s="85">
        <v>4.5</v>
      </c>
      <c r="H18" s="85">
        <v>5</v>
      </c>
      <c r="I18" s="83">
        <v>5</v>
      </c>
      <c r="J18" s="83">
        <v>5</v>
      </c>
      <c r="K18" s="107"/>
      <c r="L18" s="106" t="s">
        <v>296</v>
      </c>
      <c r="M18" s="106" t="s">
        <v>296</v>
      </c>
      <c r="N18" s="106" t="s">
        <v>296</v>
      </c>
      <c r="O18" s="106" t="s">
        <v>296</v>
      </c>
      <c r="P18" s="106" t="s">
        <v>296</v>
      </c>
      <c r="Q18" s="106" t="s">
        <v>296</v>
      </c>
      <c r="R18" s="106" t="s">
        <v>296</v>
      </c>
      <c r="S18" s="106" t="s">
        <v>296</v>
      </c>
      <c r="T18" s="106" t="s">
        <v>296</v>
      </c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  <c r="IR18" s="115"/>
      <c r="IS18" s="115"/>
      <c r="IT18" s="115"/>
      <c r="IU18" s="115"/>
      <c r="IV18" s="115"/>
      <c r="IW18" s="115"/>
      <c r="IX18" s="115"/>
      <c r="IY18" s="115"/>
    </row>
    <row r="19" s="69" customFormat="1" ht="25" customHeight="1" spans="1:259">
      <c r="A19" s="90"/>
      <c r="B19" s="91"/>
      <c r="C19" s="91"/>
      <c r="D19" s="91"/>
      <c r="E19" s="91"/>
      <c r="F19" s="91"/>
      <c r="G19" s="91"/>
      <c r="H19" s="91"/>
      <c r="I19" s="91"/>
      <c r="J19" s="108"/>
      <c r="K19" s="107"/>
      <c r="L19" s="106"/>
      <c r="M19" s="106"/>
      <c r="N19" s="106"/>
      <c r="O19" s="106"/>
      <c r="P19" s="106"/>
      <c r="Q19" s="106"/>
      <c r="R19" s="106"/>
      <c r="S19" s="106"/>
      <c r="T19" s="116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  <c r="IR19" s="115"/>
      <c r="IS19" s="115"/>
      <c r="IT19" s="115"/>
      <c r="IU19" s="115"/>
      <c r="IV19" s="115"/>
      <c r="IW19" s="115"/>
      <c r="IX19" s="115"/>
      <c r="IY19" s="115"/>
    </row>
    <row r="20" s="69" customFormat="1" ht="25" customHeight="1" spans="1:259">
      <c r="A20" s="92"/>
      <c r="B20" s="93"/>
      <c r="C20" s="93"/>
      <c r="D20" s="93"/>
      <c r="E20" s="93"/>
      <c r="F20" s="93"/>
      <c r="G20" s="93"/>
      <c r="H20" s="93"/>
      <c r="I20" s="93"/>
      <c r="J20" s="109"/>
      <c r="K20" s="110"/>
      <c r="L20" s="106"/>
      <c r="M20" s="106"/>
      <c r="N20" s="106"/>
      <c r="O20" s="106"/>
      <c r="P20" s="106"/>
      <c r="Q20" s="106"/>
      <c r="R20" s="106"/>
      <c r="S20" s="106"/>
      <c r="T20" s="116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  <c r="IR20" s="115"/>
      <c r="IS20" s="115"/>
      <c r="IT20" s="115"/>
      <c r="IU20" s="115"/>
      <c r="IV20" s="115"/>
      <c r="IW20" s="115"/>
      <c r="IX20" s="115"/>
      <c r="IY20" s="115"/>
    </row>
    <row r="21" s="68" customFormat="1" ht="20" customHeight="1" spans="1:259">
      <c r="A21" s="94"/>
      <c r="B21" s="95"/>
      <c r="C21" s="95"/>
      <c r="D21" s="95"/>
      <c r="E21" s="96"/>
      <c r="F21" s="95"/>
      <c r="G21" s="95"/>
      <c r="H21" s="95"/>
      <c r="I21" s="95"/>
      <c r="J21" s="11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  <c r="IX21" s="71"/>
      <c r="IY21" s="71"/>
    </row>
    <row r="22" s="68" customFormat="1" ht="20" customHeight="1" spans="1:259">
      <c r="A22" s="97" t="s">
        <v>311</v>
      </c>
      <c r="B22" s="97"/>
      <c r="C22" s="97"/>
      <c r="D22" s="98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  <c r="IX22" s="71"/>
      <c r="IY22" s="71"/>
    </row>
    <row r="23" s="68" customFormat="1" ht="20" customHeight="1" spans="4:259">
      <c r="D23" s="70"/>
      <c r="L23" s="112" t="s">
        <v>176</v>
      </c>
      <c r="M23" s="113">
        <v>45814</v>
      </c>
      <c r="N23" s="112" t="s">
        <v>177</v>
      </c>
      <c r="O23" s="112" t="s">
        <v>133</v>
      </c>
      <c r="P23" s="112"/>
      <c r="Q23" s="112"/>
      <c r="R23" s="112" t="s">
        <v>178</v>
      </c>
      <c r="S23" s="68" t="s">
        <v>136</v>
      </c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  <c r="IX23" s="71"/>
      <c r="IY23" s="71"/>
    </row>
  </sheetData>
  <mergeCells count="8">
    <mergeCell ref="A1:S1"/>
    <mergeCell ref="B2:D2"/>
    <mergeCell ref="E2:I2"/>
    <mergeCell ref="M2:S2"/>
    <mergeCell ref="B3:I3"/>
    <mergeCell ref="L3:S3"/>
    <mergeCell ref="A3:A5"/>
    <mergeCell ref="K2:K20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313</v>
      </c>
      <c r="B2" s="5" t="s">
        <v>314</v>
      </c>
      <c r="C2" s="5" t="s">
        <v>315</v>
      </c>
      <c r="D2" s="5" t="s">
        <v>316</v>
      </c>
      <c r="E2" s="5" t="s">
        <v>317</v>
      </c>
      <c r="F2" s="5" t="s">
        <v>318</v>
      </c>
      <c r="G2" s="5" t="s">
        <v>319</v>
      </c>
      <c r="H2" s="5" t="s">
        <v>320</v>
      </c>
      <c r="I2" s="4" t="s">
        <v>321</v>
      </c>
      <c r="J2" s="4" t="s">
        <v>322</v>
      </c>
      <c r="K2" s="4" t="s">
        <v>323</v>
      </c>
      <c r="L2" s="4" t="s">
        <v>324</v>
      </c>
      <c r="M2" s="4" t="s">
        <v>325</v>
      </c>
      <c r="N2" s="5" t="s">
        <v>326</v>
      </c>
      <c r="O2" s="5" t="s">
        <v>327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328</v>
      </c>
      <c r="J3" s="4" t="s">
        <v>328</v>
      </c>
      <c r="K3" s="4" t="s">
        <v>328</v>
      </c>
      <c r="L3" s="4" t="s">
        <v>328</v>
      </c>
      <c r="M3" s="4" t="s">
        <v>328</v>
      </c>
      <c r="N3" s="7"/>
      <c r="O3" s="7"/>
    </row>
    <row r="4" s="64" customFormat="1" ht="30" customHeight="1" spans="1:15">
      <c r="A4" s="65">
        <v>1</v>
      </c>
      <c r="B4" s="24">
        <v>250425071</v>
      </c>
      <c r="C4" s="24" t="s">
        <v>329</v>
      </c>
      <c r="D4" s="24" t="s">
        <v>330</v>
      </c>
      <c r="E4" s="25" t="s">
        <v>62</v>
      </c>
      <c r="F4" s="23" t="s">
        <v>331</v>
      </c>
      <c r="G4" s="12" t="s">
        <v>65</v>
      </c>
      <c r="H4" s="12" t="s">
        <v>65</v>
      </c>
      <c r="I4" s="12">
        <v>2</v>
      </c>
      <c r="J4" s="12">
        <v>2</v>
      </c>
      <c r="K4" s="12">
        <v>1</v>
      </c>
      <c r="L4" s="12">
        <v>0</v>
      </c>
      <c r="M4" s="12">
        <v>0</v>
      </c>
      <c r="N4" s="12">
        <v>3</v>
      </c>
      <c r="O4" s="65"/>
    </row>
    <row r="5" s="64" customFormat="1" ht="30" customHeight="1" spans="1:15">
      <c r="A5" s="65">
        <v>2</v>
      </c>
      <c r="B5" s="24">
        <v>250425069</v>
      </c>
      <c r="C5" s="24" t="s">
        <v>329</v>
      </c>
      <c r="D5" s="24" t="s">
        <v>332</v>
      </c>
      <c r="E5" s="25" t="s">
        <v>62</v>
      </c>
      <c r="F5" s="23" t="s">
        <v>331</v>
      </c>
      <c r="G5" s="12" t="s">
        <v>65</v>
      </c>
      <c r="H5" s="12" t="s">
        <v>65</v>
      </c>
      <c r="I5" s="66">
        <v>3</v>
      </c>
      <c r="J5" s="66">
        <v>1</v>
      </c>
      <c r="K5" s="66">
        <v>1</v>
      </c>
      <c r="L5" s="12">
        <v>0</v>
      </c>
      <c r="M5" s="12">
        <v>0</v>
      </c>
      <c r="N5" s="12">
        <v>5</v>
      </c>
      <c r="O5" s="65"/>
    </row>
    <row r="6" s="64" customFormat="1" ht="30" customHeight="1" spans="1:15">
      <c r="A6" s="65">
        <v>3</v>
      </c>
      <c r="B6" s="24">
        <v>250425072</v>
      </c>
      <c r="C6" s="24" t="s">
        <v>329</v>
      </c>
      <c r="D6" s="24" t="s">
        <v>333</v>
      </c>
      <c r="E6" s="25" t="s">
        <v>62</v>
      </c>
      <c r="F6" s="23" t="s">
        <v>331</v>
      </c>
      <c r="G6" s="12" t="s">
        <v>65</v>
      </c>
      <c r="H6" s="12" t="s">
        <v>65</v>
      </c>
      <c r="I6" s="66">
        <v>1</v>
      </c>
      <c r="J6" s="66">
        <v>2</v>
      </c>
      <c r="K6" s="66">
        <v>1</v>
      </c>
      <c r="L6" s="12">
        <v>0</v>
      </c>
      <c r="M6" s="12">
        <v>0</v>
      </c>
      <c r="N6" s="12">
        <v>4</v>
      </c>
      <c r="O6" s="65"/>
    </row>
    <row r="7" s="64" customFormat="1" ht="30" customHeight="1" spans="1:15">
      <c r="A7" s="65">
        <v>4</v>
      </c>
      <c r="B7" s="24">
        <v>250425070</v>
      </c>
      <c r="C7" s="24" t="s">
        <v>329</v>
      </c>
      <c r="D7" s="24" t="s">
        <v>334</v>
      </c>
      <c r="E7" s="25" t="s">
        <v>62</v>
      </c>
      <c r="F7" s="23" t="s">
        <v>331</v>
      </c>
      <c r="G7" s="12" t="s">
        <v>65</v>
      </c>
      <c r="H7" s="12" t="s">
        <v>65</v>
      </c>
      <c r="I7" s="12">
        <v>2</v>
      </c>
      <c r="J7" s="12">
        <v>2</v>
      </c>
      <c r="K7" s="12">
        <v>1</v>
      </c>
      <c r="L7" s="12">
        <v>0</v>
      </c>
      <c r="M7" s="12">
        <v>0</v>
      </c>
      <c r="N7" s="12">
        <v>3</v>
      </c>
      <c r="O7" s="65"/>
    </row>
    <row r="8" ht="30" customHeight="1" spans="1:15">
      <c r="A8" s="65"/>
      <c r="B8" s="24"/>
      <c r="C8" s="45"/>
      <c r="D8" s="24"/>
      <c r="E8" s="24"/>
      <c r="F8" s="23"/>
      <c r="G8" s="12"/>
      <c r="H8" s="12"/>
      <c r="I8" s="12"/>
      <c r="J8" s="12"/>
      <c r="K8" s="12"/>
      <c r="L8" s="12"/>
      <c r="M8" s="12"/>
      <c r="N8" s="12"/>
      <c r="O8" s="9"/>
    </row>
    <row r="9" ht="30" customHeight="1" spans="1:15">
      <c r="A9" s="65"/>
      <c r="B9" s="24"/>
      <c r="C9" s="45"/>
      <c r="D9" s="24"/>
      <c r="E9" s="24"/>
      <c r="F9" s="23"/>
      <c r="G9" s="12"/>
      <c r="H9" s="12"/>
      <c r="I9" s="67"/>
      <c r="J9" s="67"/>
      <c r="K9" s="67"/>
      <c r="L9" s="67"/>
      <c r="M9" s="9"/>
      <c r="N9" s="9"/>
      <c r="O9" s="10"/>
    </row>
    <row r="10" s="2" customFormat="1" ht="34" customHeight="1" spans="1:15">
      <c r="A10" s="14" t="s">
        <v>335</v>
      </c>
      <c r="B10" s="15"/>
      <c r="C10" s="15"/>
      <c r="D10" s="16"/>
      <c r="E10" s="17"/>
      <c r="F10" s="36"/>
      <c r="G10" s="36"/>
      <c r="H10" s="36"/>
      <c r="I10" s="29"/>
      <c r="J10" s="14" t="s">
        <v>336</v>
      </c>
      <c r="K10" s="15"/>
      <c r="L10" s="15"/>
      <c r="M10" s="16"/>
      <c r="N10" s="15"/>
      <c r="O10" s="22"/>
    </row>
    <row r="11" ht="66" customHeight="1" spans="1:15">
      <c r="A11" s="18" t="s">
        <v>337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2025-06-07T00:55:18Z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