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864" firstSheet="2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<sst xmlns="http://schemas.openxmlformats.org/spreadsheetml/2006/main" count="882" uniqueCount="384">
  <si>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</si>
  <si>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</si>
  <si>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</si>
  <si>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</si>
  <si>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</si>
  <si>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</si>
  <si>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</si>
  <si>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</si>
  <si>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</si>
  <si>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</si>
  <si>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</si>
  <si>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</si>
  <si>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</si>
  <si>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</si>
  <si>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</si>
  <si>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</si>
  <si>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</si>
  <si>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</si>
  <si>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</si>
  <si>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</si>
  <si>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</si>
  <si>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</si>
  <si>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</si>
  <si>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</si>
  <si>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</si>
  <si>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</si>
  <si>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</si>
  <si>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</si>
  <si>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</si>
  <si>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</si>
  <si>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</si>
  <si>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</si>
  <si>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</si>
  <si>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</si>
  <si>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</si>
  <si>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</si>
  <si>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</si>
  <si>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</si>
  <si>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</si>
  <si>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</si>
  <si>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</si>
  <si>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</si>
  <si>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</si>
  <si>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</si>
  <si>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</si>
  <si>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</si>
  <si>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</si>
  <si>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</si>
  <si>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</si>
  <si>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</si>
  <si>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</si>
  <si>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</si>
  <si>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</si>
  <si>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</si>
  <si>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</t>
  </si>
  <si>
    <t>合同签订方</t>
  </si>
  <si>
    <t>佛山优溢</t>
  </si>
  <si>
    <t>生产工厂</t>
  </si>
  <si>
    <t>优溢</t>
  </si>
  <si>
    <t>订单基础信息</t>
  </si>
  <si>
    <t>生产•出货进度</t>
  </si>
  <si>
    <t>指示•确认资料</t>
  </si>
  <si>
    <t>款号</t>
  </si>
  <si>
    <t>QAJJBN95667</t>
  </si>
  <si>
    <t>合同交期</t>
  </si>
  <si>
    <t>产前确认样</t>
  </si>
  <si>
    <t>有</t>
  </si>
  <si>
    <t>无</t>
  </si>
  <si>
    <t>品名</t>
  </si>
  <si>
    <t>儿童功能T恤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</si>
  <si>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</si>
  <si>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</si>
  <si>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</si>
  <si>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</si>
  <si>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</si>
  <si>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</si>
  <si>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</si>
  <si>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</si>
  <si>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</si>
  <si>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</si>
  <si>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</si>
  <si>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</si>
  <si>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</si>
  <si>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</si>
  <si>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</si>
  <si>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</si>
  <si>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</si>
  <si>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</si>
  <si>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</si>
  <si>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</si>
  <si>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</si>
  <si>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</si>
  <si>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</si>
  <si>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</si>
  <si>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</si>
  <si>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</si>
  <si>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</si>
  <si>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</si>
  <si>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</si>
  <si>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</si>
  <si>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</si>
  <si>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</si>
  <si>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</si>
  <si>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</si>
  <si>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</si>
  <si>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</si>
  <si>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</si>
  <si>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</si>
  <si>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①裁剪完成比例（100%）：</t>
  </si>
  <si>
    <t xml:space="preserve">     号型     颜色</t>
  </si>
  <si>
    <t>未裁齐原因</t>
  </si>
  <si>
    <t>日暮蓝</t>
  </si>
  <si>
    <t>霓光绿</t>
  </si>
  <si>
    <t>柔光紫</t>
  </si>
  <si>
    <t>暗夜黑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</si>
  <si>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</si>
  <si>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霓光绿140/68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</si>
  <si>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</si>
  <si>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</si>
  <si>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</si>
  <si>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</si>
  <si>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</si>
  <si>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1、前中拉链歪斜，起拱</t>
  </si>
  <si>
    <t>2、三针五线落坑，不顺直</t>
  </si>
  <si>
    <t>3、冚脚止口有宽窄。打枣线头没有清理干净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</si>
  <si>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</si>
  <si>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</si>
  <si>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</si>
  <si>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</si>
  <si>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</si>
  <si>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</si>
  <si>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</si>
  <si>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</si>
  <si>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</si>
  <si>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</si>
  <si>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</si>
  <si>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</si>
  <si>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</si>
  <si>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</si>
  <si>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已改善</t>
  </si>
  <si>
    <t>QC规格测量表</t>
  </si>
  <si>
    <t>部位名称</t>
  </si>
  <si>
    <t>指示规格  FINAL SPEC</t>
  </si>
  <si>
    <t>样品规格  SAMPLE SPEC</t>
  </si>
  <si>
    <t>120/60</t>
  </si>
  <si>
    <t>130/64</t>
  </si>
  <si>
    <t>140/68</t>
  </si>
  <si>
    <t>150/72</t>
  </si>
  <si>
    <t>160/80</t>
  </si>
  <si>
    <t>165/84</t>
  </si>
  <si>
    <t>170/88</t>
  </si>
  <si>
    <t>175/92</t>
  </si>
  <si>
    <t>180/96</t>
  </si>
  <si>
    <t>洗前</t>
  </si>
  <si>
    <t>洗后</t>
  </si>
  <si>
    <t>XXXL</t>
  </si>
  <si>
    <t>后中长</t>
  </si>
  <si>
    <t>-1</t>
  </si>
  <si>
    <t>180/104B</t>
  </si>
  <si>
    <t>胸围</t>
  </si>
  <si>
    <t>+0</t>
  </si>
  <si>
    <t>-0.5</t>
  </si>
  <si>
    <t>摆围</t>
  </si>
  <si>
    <t>肩宽</t>
  </si>
  <si>
    <t>-0.2</t>
  </si>
  <si>
    <t>肩点袖长</t>
  </si>
  <si>
    <t>-0.3</t>
  </si>
  <si>
    <t>袖肥/2</t>
  </si>
  <si>
    <t>袖肘围/2</t>
  </si>
  <si>
    <t>袖口围/2</t>
  </si>
  <si>
    <t>领上口围</t>
  </si>
  <si>
    <t>+0.5</t>
  </si>
  <si>
    <t>下领围</t>
  </si>
  <si>
    <t>前领高</t>
  </si>
  <si>
    <t>前中拉链长</t>
  </si>
  <si>
    <t>拇指洞开口</t>
  </si>
  <si>
    <t>-0.6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</si>
  <si>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</si>
  <si>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</si>
  <si>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</si>
  <si>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</si>
  <si>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</si>
  <si>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</si>
  <si>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</si>
  <si>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</si>
  <si>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</si>
  <si>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</si>
  <si>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</si>
  <si>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</si>
  <si>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CGDD22042900108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</si>
  <si>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</si>
  <si>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</si>
  <si>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</si>
  <si>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</si>
  <si>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</si>
  <si>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</si>
  <si>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XS</t>
  </si>
  <si>
    <t>S</t>
  </si>
  <si>
    <t>M</t>
  </si>
  <si>
    <t>L</t>
  </si>
  <si>
    <t>XL</t>
  </si>
  <si>
    <t>XXL</t>
  </si>
  <si>
    <t>S洗前/洗后</t>
  </si>
  <si>
    <t>TOREAD-QC尾期检验报告书</t>
  </si>
  <si>
    <t>期货</t>
  </si>
  <si>
    <t>产品名称</t>
  </si>
  <si>
    <t>儿童短袖T恤</t>
  </si>
  <si>
    <t>合同日期</t>
  </si>
  <si>
    <t>检验资料确认</t>
  </si>
  <si>
    <t>交货形式</t>
  </si>
  <si>
    <t>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</si>
  <si>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</si>
  <si>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</si>
  <si>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</si>
  <si>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</si>
  <si>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</si>
  <si>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</si>
  <si>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</si>
  <si>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</si>
  <si>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</si>
  <si>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</si>
  <si>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</si>
  <si>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</si>
  <si>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</si>
  <si>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</si>
  <si>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</si>
  <si>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</si>
  <si>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</si>
  <si>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</si>
  <si>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</si>
  <si>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</si>
  <si>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</si>
  <si>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</si>
  <si>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</si>
  <si>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</si>
  <si>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</si>
  <si>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</si>
  <si>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②检验明细：齐色齐码50件</t>
  </si>
  <si>
    <t>情况说明：</t>
  </si>
  <si>
    <t xml:space="preserve">【问题点描述】  </t>
  </si>
  <si>
    <t>1、</t>
  </si>
  <si>
    <t>口袋不圆顺，形状歪斜</t>
  </si>
  <si>
    <t>2、</t>
  </si>
  <si>
    <t>冚袖+脚口起拱，大烫打褶，接线处双规线过长</t>
  </si>
  <si>
    <t>3、</t>
  </si>
  <si>
    <t>有污渍，打枣线头没有清理干净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</si>
  <si>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</si>
  <si>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</si>
  <si>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</si>
  <si>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</si>
  <si>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</si>
  <si>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</si>
  <si>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走货500件，抽查50件，发现3件不良品，已按照以上提出的问题点改正，可以出货</t>
  </si>
  <si>
    <t>服装QC部门</t>
  </si>
  <si>
    <t>检验人</t>
  </si>
  <si>
    <t>QAJJAN94719</t>
  </si>
  <si>
    <t>175/100B</t>
  </si>
  <si>
    <t>本白</t>
  </si>
  <si>
    <t>-0.2 -0.5 -0.5</t>
  </si>
  <si>
    <t>-0.5 -0.5 -0.3</t>
  </si>
  <si>
    <t>+0 +0 +0</t>
  </si>
  <si>
    <t>-0.5 -0.5 -0.5</t>
  </si>
  <si>
    <t>-0.3 -0.3 -0.4</t>
  </si>
  <si>
    <t>-0.5 -0.3 -0.5</t>
  </si>
  <si>
    <t>+1 +1 +1</t>
  </si>
  <si>
    <t>+2 +1 +1.5</t>
  </si>
  <si>
    <t>+1.5 +1 +1</t>
  </si>
  <si>
    <t>+1.2 +0 +1</t>
  </si>
  <si>
    <t>+0 +0 +1</t>
  </si>
  <si>
    <t>+1.5 +1 +1.2</t>
  </si>
  <si>
    <t>+1 +1 +0.8</t>
  </si>
  <si>
    <t>+0.5 +1.5 +0.8</t>
  </si>
  <si>
    <t>+0.5 +1 +0.8</t>
  </si>
  <si>
    <t>+1 +0.8 +0.5</t>
  </si>
  <si>
    <t>+0.2 +0 +0.5</t>
  </si>
  <si>
    <t>+0 +0.3 +0.5</t>
  </si>
  <si>
    <t>+0.5 +0.3 +0.3</t>
  </si>
  <si>
    <t>+0.2 +0.5 +0.5</t>
  </si>
  <si>
    <t>+0.5 +0.4 +0.3</t>
  </si>
  <si>
    <t>+0.4 +0.3 +0.3</t>
  </si>
  <si>
    <t>+0.5 +0.5 +1</t>
  </si>
  <si>
    <t>+0 +1 +0.5</t>
  </si>
  <si>
    <t>+0.5 +0 +0</t>
  </si>
  <si>
    <t>+0 +0 +0.5</t>
  </si>
  <si>
    <t>-0.2 -0.5 -0.3</t>
  </si>
  <si>
    <t>+0 -0.3 -0.5</t>
  </si>
  <si>
    <t>-0.3 -0.5 -0.3</t>
  </si>
  <si>
    <t>-0.2 -0.2 +0</t>
  </si>
  <si>
    <t>-0.5 +0 -0.4</t>
  </si>
  <si>
    <t>-0.3 -0.3 +0</t>
  </si>
  <si>
    <t>+0 +0.3 +0.3</t>
  </si>
  <si>
    <t>+0.5 +0.5 +0.5</t>
  </si>
  <si>
    <t>+0.5 +0.4 +0.5</t>
  </si>
  <si>
    <t>+0.4 +0 +0</t>
  </si>
  <si>
    <t>+0 +0.5 +0.3</t>
  </si>
  <si>
    <t>-0.3 -0.4 +0</t>
  </si>
  <si>
    <t>初期请洗测2-3件，有问题的另加测量数量。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</si>
  <si>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</si>
  <si>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</si>
  <si>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</si>
  <si>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</si>
  <si>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</si>
  <si>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</si>
  <si>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</si>
  <si>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</si>
  <si>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</si>
  <si>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</si>
  <si>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</si>
  <si>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</si>
  <si>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</si>
  <si>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</si>
  <si>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</si>
  <si>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</si>
  <si>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</si>
  <si>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FK09310花灰双面磨毛布</t>
  </si>
  <si>
    <t>25FW霓光绿</t>
  </si>
  <si>
    <t>海天</t>
  </si>
  <si>
    <t>25FW日幕蓝</t>
  </si>
  <si>
    <t>25FW柔光紫</t>
  </si>
  <si>
    <t>25SS暗夜黑</t>
  </si>
  <si>
    <t>制表时间：2025/5/15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</si>
  <si>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</si>
  <si>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</si>
  <si>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</si>
  <si>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</si>
  <si>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</si>
  <si>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</si>
  <si>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</si>
  <si>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</si>
  <si>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</si>
  <si>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</si>
  <si>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</si>
  <si>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补布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</si>
  <si>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</si>
  <si>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</si>
  <si>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</si>
  <si>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</si>
  <si>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</si>
  <si>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</si>
  <si>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</si>
  <si>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</si>
  <si>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</si>
  <si>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</si>
  <si>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</si>
  <si>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拉链</t>
  </si>
  <si>
    <t>KE</t>
  </si>
  <si>
    <t>无互染</t>
  </si>
  <si>
    <t>物料6</t>
  </si>
  <si>
    <t>物料7</t>
  </si>
  <si>
    <t>物料8</t>
  </si>
  <si>
    <t>物料9</t>
  </si>
  <si>
    <t>物料10</t>
  </si>
  <si>
    <t>制表时间：2025/5/18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</si>
  <si>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</si>
  <si>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</si>
  <si>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</si>
  <si>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</si>
  <si>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</si>
  <si>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</si>
  <si>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</si>
  <si>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</si>
  <si>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</si>
  <si>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</si>
  <si>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</si>
  <si>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</si>
  <si>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</si>
  <si>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</si>
  <si>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</si>
  <si>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</si>
  <si>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左前+左袖</t>
  </si>
  <si>
    <t>烫标</t>
  </si>
  <si>
    <t>无开胶/掉色</t>
  </si>
  <si>
    <t>制表时间：2025/5/24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</si>
  <si>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</si>
  <si>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</si>
  <si>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</si>
  <si>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</si>
  <si>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</si>
  <si>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</si>
  <si>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1XM压花织带</t>
  </si>
  <si>
    <t>糖果粉</t>
  </si>
  <si>
    <t>制表时间：2024/3/20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</si>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</sst>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_ [$¥-804]* #,##0.00_ ;_ [$¥-804]* \-#,##0.00_ ;_ [$¥-804]* &quot;-&quot;??_ ;_ @_ "/>
  </numFmts>
  <fonts count="7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4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sz val="12"/>
      <name val="宋体"/>
      <charset val="0"/>
    </font>
    <font>
      <b/>
      <sz val="12"/>
      <name val="仿宋_GB2312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2"/>
      <name val="宋体"/>
      <charset val="134"/>
      <scheme val="major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b/>
      <sz val="11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/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9" borderId="8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90" applyNumberFormat="0" applyFill="0" applyAlignment="0" applyProtection="0">
      <alignment vertical="center"/>
    </xf>
    <xf numFmtId="0" fontId="61" fillId="0" borderId="90" applyNumberFormat="0" applyFill="0" applyAlignment="0" applyProtection="0">
      <alignment vertical="center"/>
    </xf>
    <xf numFmtId="0" fontId="62" fillId="0" borderId="9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10" borderId="92" applyNumberFormat="0" applyAlignment="0" applyProtection="0">
      <alignment vertical="center"/>
    </xf>
    <xf numFmtId="0" fontId="64" fillId="11" borderId="93" applyNumberFormat="0" applyAlignment="0" applyProtection="0">
      <alignment vertical="center"/>
    </xf>
    <xf numFmtId="0" fontId="65" fillId="11" borderId="92" applyNumberFormat="0" applyAlignment="0" applyProtection="0">
      <alignment vertical="center"/>
    </xf>
    <xf numFmtId="0" fontId="66" fillId="12" borderId="94" applyNumberFormat="0" applyAlignment="0" applyProtection="0">
      <alignment vertical="center"/>
    </xf>
    <xf numFmtId="0" fontId="67" fillId="0" borderId="95" applyNumberFormat="0" applyFill="0" applyAlignment="0" applyProtection="0">
      <alignment vertical="center"/>
    </xf>
    <xf numFmtId="0" fontId="68" fillId="0" borderId="96" applyNumberFormat="0" applyFill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3" fillId="35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4" fillId="0" borderId="0">
      <alignment horizontal="center"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6" fillId="0" borderId="0">
      <alignment vertical="center"/>
    </xf>
    <xf numFmtId="0" fontId="18" fillId="0" borderId="0"/>
    <xf numFmtId="0" fontId="75" fillId="0" borderId="0">
      <alignment horizontal="center" vertical="center"/>
    </xf>
  </cellStyleXfs>
  <cellXfs count="49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49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vertical="center"/>
    </xf>
    <xf numFmtId="0" fontId="14" fillId="0" borderId="9" xfId="56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0" borderId="0" xfId="0" applyFont="1"/>
    <xf numFmtId="0" fontId="12" fillId="0" borderId="2" xfId="0" applyFont="1" applyBorder="1" applyAlignment="1">
      <alignment horizontal="center"/>
    </xf>
    <xf numFmtId="9" fontId="15" fillId="0" borderId="2" xfId="0" applyNumberFormat="1" applyFont="1" applyFill="1" applyBorder="1" applyAlignment="1">
      <alignment horizontal="center" vertical="center"/>
    </xf>
    <xf numFmtId="9" fontId="16" fillId="0" borderId="2" xfId="0" applyNumberFormat="1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9" fontId="15" fillId="3" borderId="2" xfId="0" applyNumberFormat="1" applyFont="1" applyFill="1" applyBorder="1" applyAlignment="1">
      <alignment horizontal="center" vertical="center"/>
    </xf>
    <xf numFmtId="9" fontId="7" fillId="3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12" fillId="0" borderId="2" xfId="0" applyNumberFormat="1" applyFont="1" applyBorder="1" applyAlignment="1">
      <alignment horizontal="center"/>
    </xf>
    <xf numFmtId="9" fontId="16" fillId="3" borderId="2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/>
    </xf>
    <xf numFmtId="0" fontId="17" fillId="0" borderId="0" xfId="53" applyFont="1" applyFill="1" applyAlignment="1"/>
    <xf numFmtId="0" fontId="17" fillId="0" borderId="0" xfId="53" applyFont="1" applyFill="1" applyAlignment="1">
      <alignment vertical="center"/>
    </xf>
    <xf numFmtId="0" fontId="18" fillId="0" borderId="0" xfId="53" applyFont="1" applyFill="1" applyAlignment="1"/>
    <xf numFmtId="0" fontId="0" fillId="0" borderId="0" xfId="0" applyFont="1" applyFill="1" applyBorder="1" applyAlignment="1">
      <alignment vertical="center"/>
    </xf>
    <xf numFmtId="0" fontId="19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20" fillId="0" borderId="10" xfId="52" applyFont="1" applyFill="1" applyBorder="1" applyAlignment="1">
      <alignment horizontal="left" vertical="center"/>
    </xf>
    <xf numFmtId="0" fontId="0" fillId="0" borderId="11" xfId="52" applyFont="1" applyFill="1" applyBorder="1" applyAlignment="1">
      <alignment horizontal="center" vertical="center"/>
    </xf>
    <xf numFmtId="0" fontId="21" fillId="0" borderId="11" xfId="52" applyFont="1" applyFill="1" applyBorder="1" applyAlignment="1">
      <alignment horizontal="center" vertical="center"/>
    </xf>
    <xf numFmtId="0" fontId="22" fillId="0" borderId="11" xfId="52" applyFont="1" applyFill="1" applyBorder="1" applyAlignment="1">
      <alignment horizontal="center" vertical="center"/>
    </xf>
    <xf numFmtId="0" fontId="23" fillId="0" borderId="12" xfId="53" applyFont="1" applyFill="1" applyBorder="1" applyAlignment="1" applyProtection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55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28" fillId="0" borderId="12" xfId="0" applyNumberFormat="1" applyFont="1" applyFill="1" applyBorder="1" applyAlignment="1">
      <alignment horizontal="left"/>
    </xf>
    <xf numFmtId="0" fontId="28" fillId="0" borderId="2" xfId="0" applyNumberFormat="1" applyFont="1" applyFill="1" applyBorder="1" applyAlignment="1">
      <alignment horizontal="center"/>
    </xf>
    <xf numFmtId="0" fontId="28" fillId="0" borderId="14" xfId="52" applyFont="1" applyFill="1" applyBorder="1" applyAlignment="1">
      <alignment horizontal="left"/>
    </xf>
    <xf numFmtId="0" fontId="28" fillId="0" borderId="15" xfId="52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30" fillId="0" borderId="0" xfId="51" applyNumberFormat="1" applyFont="1" applyFill="1" applyBorder="1" applyAlignment="1">
      <alignment horizontal="center" vertical="center"/>
    </xf>
    <xf numFmtId="0" fontId="31" fillId="0" borderId="0" xfId="53" applyFont="1" applyFill="1" applyAlignment="1"/>
    <xf numFmtId="0" fontId="25" fillId="0" borderId="0" xfId="53" applyFont="1" applyFill="1" applyAlignment="1"/>
    <xf numFmtId="0" fontId="32" fillId="0" borderId="16" xfId="55" applyFont="1" applyFill="1" applyBorder="1" applyAlignment="1"/>
    <xf numFmtId="0" fontId="17" fillId="0" borderId="17" xfId="53" applyFont="1" applyFill="1" applyBorder="1" applyAlignment="1">
      <alignment horizontal="center"/>
    </xf>
    <xf numFmtId="0" fontId="20" fillId="0" borderId="11" xfId="52" applyFont="1" applyFill="1" applyBorder="1" applyAlignment="1">
      <alignment horizontal="left" vertical="center"/>
    </xf>
    <xf numFmtId="0" fontId="17" fillId="0" borderId="11" xfId="52" applyFont="1" applyFill="1" applyBorder="1" applyAlignment="1">
      <alignment horizontal="center" vertical="center"/>
    </xf>
    <xf numFmtId="0" fontId="26" fillId="0" borderId="18" xfId="0" applyNumberFormat="1" applyFont="1" applyFill="1" applyBorder="1" applyAlignment="1">
      <alignment horizontal="center"/>
    </xf>
    <xf numFmtId="0" fontId="17" fillId="0" borderId="6" xfId="53" applyFont="1" applyFill="1" applyBorder="1" applyAlignment="1">
      <alignment horizontal="center"/>
    </xf>
    <xf numFmtId="0" fontId="24" fillId="0" borderId="2" xfId="53" applyFont="1" applyFill="1" applyBorder="1" applyAlignment="1" applyProtection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49" fontId="31" fillId="0" borderId="2" xfId="54" applyNumberFormat="1" applyFont="1" applyFill="1" applyBorder="1" applyAlignment="1">
      <alignment horizontal="center" vertical="center"/>
    </xf>
    <xf numFmtId="0" fontId="17" fillId="0" borderId="6" xfId="53" applyFont="1" applyFill="1" applyBorder="1" applyAlignment="1">
      <alignment horizontal="center" vertical="center"/>
    </xf>
    <xf numFmtId="0" fontId="28" fillId="0" borderId="18" xfId="0" applyNumberFormat="1" applyFont="1" applyFill="1" applyBorder="1" applyAlignment="1">
      <alignment horizontal="center"/>
    </xf>
    <xf numFmtId="0" fontId="28" fillId="0" borderId="19" xfId="52" applyFont="1" applyFill="1" applyBorder="1" applyAlignment="1">
      <alignment horizontal="center"/>
    </xf>
    <xf numFmtId="0" fontId="17" fillId="0" borderId="20" xfId="53" applyFont="1" applyFill="1" applyBorder="1" applyAlignment="1">
      <alignment horizontal="center" vertical="center"/>
    </xf>
    <xf numFmtId="49" fontId="31" fillId="0" borderId="15" xfId="54" applyNumberFormat="1" applyFont="1" applyFill="1" applyBorder="1" applyAlignment="1">
      <alignment horizontal="center"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24" fillId="0" borderId="0" xfId="53" applyFont="1" applyFill="1" applyAlignment="1"/>
    <xf numFmtId="14" fontId="24" fillId="0" borderId="0" xfId="53" applyNumberFormat="1" applyFont="1" applyFill="1" applyAlignment="1">
      <alignment horizontal="left"/>
    </xf>
    <xf numFmtId="0" fontId="17" fillId="0" borderId="16" xfId="52" applyFont="1" applyFill="1" applyBorder="1" applyAlignment="1">
      <alignment horizontal="center" vertical="center"/>
    </xf>
    <xf numFmtId="0" fontId="24" fillId="0" borderId="18" xfId="53" applyFont="1" applyFill="1" applyBorder="1" applyAlignment="1" applyProtection="1">
      <alignment horizontal="center" vertical="center"/>
    </xf>
    <xf numFmtId="49" fontId="31" fillId="0" borderId="18" xfId="54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49" fontId="31" fillId="0" borderId="19" xfId="54" applyNumberFormat="1" applyFont="1" applyFill="1" applyBorder="1" applyAlignment="1">
      <alignment horizontal="center" vertical="center"/>
    </xf>
    <xf numFmtId="0" fontId="18" fillId="0" borderId="0" xfId="52" applyFill="1" applyBorder="1" applyAlignment="1">
      <alignment horizontal="left" vertical="center"/>
    </xf>
    <xf numFmtId="0" fontId="18" fillId="0" borderId="0" xfId="52" applyFont="1" applyFill="1" applyAlignment="1">
      <alignment horizontal="left" vertical="center"/>
    </xf>
    <xf numFmtId="0" fontId="18" fillId="0" borderId="0" xfId="52" applyFill="1" applyAlignment="1">
      <alignment horizontal="left" vertical="center"/>
    </xf>
    <xf numFmtId="0" fontId="35" fillId="0" borderId="21" xfId="52" applyFont="1" applyBorder="1" applyAlignment="1">
      <alignment horizontal="center" vertical="top"/>
    </xf>
    <xf numFmtId="0" fontId="36" fillId="0" borderId="22" xfId="52" applyFont="1" applyFill="1" applyBorder="1" applyAlignment="1">
      <alignment horizontal="left" vertical="center"/>
    </xf>
    <xf numFmtId="0" fontId="37" fillId="0" borderId="23" xfId="52" applyFont="1" applyFill="1" applyBorder="1" applyAlignment="1">
      <alignment horizontal="center" vertical="center"/>
    </xf>
    <xf numFmtId="0" fontId="36" fillId="0" borderId="23" xfId="52" applyFont="1" applyFill="1" applyBorder="1" applyAlignment="1">
      <alignment horizontal="center" vertical="center"/>
    </xf>
    <xf numFmtId="0" fontId="25" fillId="0" borderId="23" xfId="52" applyFont="1" applyFill="1" applyBorder="1" applyAlignment="1">
      <alignment vertical="center"/>
    </xf>
    <xf numFmtId="0" fontId="36" fillId="0" borderId="23" xfId="52" applyFont="1" applyFill="1" applyBorder="1" applyAlignment="1">
      <alignment horizontal="right" vertical="center"/>
    </xf>
    <xf numFmtId="0" fontId="25" fillId="0" borderId="23" xfId="52" applyFont="1" applyFill="1" applyBorder="1" applyAlignment="1">
      <alignment horizontal="center" vertical="center"/>
    </xf>
    <xf numFmtId="0" fontId="36" fillId="0" borderId="24" xfId="52" applyFont="1" applyFill="1" applyBorder="1" applyAlignment="1">
      <alignment vertical="center"/>
    </xf>
    <xf numFmtId="0" fontId="37" fillId="0" borderId="25" xfId="52" applyFont="1" applyFill="1" applyBorder="1" applyAlignment="1">
      <alignment horizontal="left" vertical="center"/>
    </xf>
    <xf numFmtId="0" fontId="36" fillId="0" borderId="25" xfId="52" applyFont="1" applyFill="1" applyBorder="1" applyAlignment="1">
      <alignment vertical="center"/>
    </xf>
    <xf numFmtId="58" fontId="25" fillId="0" borderId="25" xfId="52" applyNumberFormat="1" applyFont="1" applyFill="1" applyBorder="1" applyAlignment="1">
      <alignment horizontal="center" vertical="center"/>
    </xf>
    <xf numFmtId="0" fontId="25" fillId="0" borderId="25" xfId="52" applyFont="1" applyFill="1" applyBorder="1" applyAlignment="1">
      <alignment horizontal="center" vertical="center"/>
    </xf>
    <xf numFmtId="0" fontId="36" fillId="0" borderId="25" xfId="52" applyFont="1" applyFill="1" applyBorder="1" applyAlignment="1">
      <alignment horizontal="center" vertical="center"/>
    </xf>
    <xf numFmtId="0" fontId="36" fillId="0" borderId="24" xfId="52" applyFont="1" applyFill="1" applyBorder="1" applyAlignment="1">
      <alignment horizontal="left" vertical="center"/>
    </xf>
    <xf numFmtId="0" fontId="36" fillId="0" borderId="25" xfId="52" applyFont="1" applyFill="1" applyBorder="1" applyAlignment="1">
      <alignment horizontal="left" vertical="center"/>
    </xf>
    <xf numFmtId="0" fontId="36" fillId="0" borderId="26" xfId="52" applyFont="1" applyFill="1" applyBorder="1" applyAlignment="1">
      <alignment vertical="center"/>
    </xf>
    <xf numFmtId="0" fontId="37" fillId="0" borderId="27" xfId="52" applyFont="1" applyFill="1" applyBorder="1" applyAlignment="1">
      <alignment horizontal="left" vertical="center"/>
    </xf>
    <xf numFmtId="0" fontId="36" fillId="0" borderId="27" xfId="52" applyFont="1" applyFill="1" applyBorder="1" applyAlignment="1">
      <alignment vertical="center"/>
    </xf>
    <xf numFmtId="0" fontId="25" fillId="0" borderId="27" xfId="52" applyFont="1" applyFill="1" applyBorder="1" applyAlignment="1">
      <alignment vertical="center"/>
    </xf>
    <xf numFmtId="0" fontId="25" fillId="0" borderId="27" xfId="52" applyFont="1" applyFill="1" applyBorder="1" applyAlignment="1">
      <alignment horizontal="left" vertical="center"/>
    </xf>
    <xf numFmtId="0" fontId="36" fillId="0" borderId="27" xfId="52" applyFont="1" applyFill="1" applyBorder="1" applyAlignment="1">
      <alignment horizontal="left" vertical="center"/>
    </xf>
    <xf numFmtId="0" fontId="36" fillId="0" borderId="0" xfId="52" applyFont="1" applyFill="1" applyBorder="1" applyAlignment="1">
      <alignment vertical="center"/>
    </xf>
    <xf numFmtId="0" fontId="25" fillId="0" borderId="0" xfId="52" applyFont="1" applyFill="1" applyBorder="1" applyAlignment="1">
      <alignment vertical="center"/>
    </xf>
    <xf numFmtId="0" fontId="25" fillId="0" borderId="0" xfId="52" applyFont="1" applyFill="1" applyAlignment="1">
      <alignment horizontal="left" vertical="center"/>
    </xf>
    <xf numFmtId="0" fontId="36" fillId="0" borderId="22" xfId="52" applyFont="1" applyFill="1" applyBorder="1" applyAlignment="1">
      <alignment vertical="center"/>
    </xf>
    <xf numFmtId="0" fontId="36" fillId="0" borderId="23" xfId="52" applyFont="1" applyFill="1" applyBorder="1" applyAlignment="1">
      <alignment vertical="center"/>
    </xf>
    <xf numFmtId="0" fontId="36" fillId="0" borderId="28" xfId="52" applyFont="1" applyFill="1" applyBorder="1" applyAlignment="1">
      <alignment horizontal="left" vertical="center"/>
    </xf>
    <xf numFmtId="0" fontId="36" fillId="0" borderId="29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vertical="center"/>
    </xf>
    <xf numFmtId="0" fontId="25" fillId="0" borderId="30" xfId="52" applyFont="1" applyFill="1" applyBorder="1" applyAlignment="1">
      <alignment horizontal="center" vertical="center"/>
    </xf>
    <xf numFmtId="0" fontId="25" fillId="0" borderId="31" xfId="52" applyFont="1" applyFill="1" applyBorder="1" applyAlignment="1">
      <alignment horizontal="center" vertical="center"/>
    </xf>
    <xf numFmtId="0" fontId="38" fillId="0" borderId="32" xfId="52" applyFont="1" applyFill="1" applyBorder="1" applyAlignment="1">
      <alignment horizontal="left" vertical="center"/>
    </xf>
    <xf numFmtId="0" fontId="38" fillId="0" borderId="31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horizontal="left" vertical="center"/>
    </xf>
    <xf numFmtId="0" fontId="36" fillId="0" borderId="23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 wrapText="1"/>
    </xf>
    <xf numFmtId="0" fontId="25" fillId="0" borderId="25" xfId="52" applyFont="1" applyFill="1" applyBorder="1" applyAlignment="1">
      <alignment horizontal="left" vertical="center" wrapText="1"/>
    </xf>
    <xf numFmtId="0" fontId="36" fillId="0" borderId="26" xfId="52" applyFont="1" applyFill="1" applyBorder="1" applyAlignment="1">
      <alignment horizontal="left" vertical="center"/>
    </xf>
    <xf numFmtId="0" fontId="18" fillId="0" borderId="27" xfId="52" applyFill="1" applyBorder="1" applyAlignment="1">
      <alignment horizontal="center" vertical="center"/>
    </xf>
    <xf numFmtId="0" fontId="36" fillId="0" borderId="33" xfId="52" applyFont="1" applyFill="1" applyBorder="1" applyAlignment="1">
      <alignment horizontal="center" vertical="center"/>
    </xf>
    <xf numFmtId="0" fontId="36" fillId="0" borderId="34" xfId="52" applyFont="1" applyFill="1" applyBorder="1" applyAlignment="1">
      <alignment horizontal="left" vertical="center"/>
    </xf>
    <xf numFmtId="0" fontId="18" fillId="0" borderId="32" xfId="52" applyFont="1" applyFill="1" applyBorder="1" applyAlignment="1">
      <alignment horizontal="left" vertical="center"/>
    </xf>
    <xf numFmtId="0" fontId="18" fillId="0" borderId="31" xfId="52" applyFont="1" applyFill="1" applyBorder="1" applyAlignment="1">
      <alignment horizontal="left" vertical="center"/>
    </xf>
    <xf numFmtId="0" fontId="33" fillId="0" borderId="32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38" fillId="0" borderId="22" xfId="52" applyFont="1" applyFill="1" applyBorder="1" applyAlignment="1">
      <alignment horizontal="left" vertical="center"/>
    </xf>
    <xf numFmtId="0" fontId="38" fillId="0" borderId="23" xfId="52" applyFont="1" applyFill="1" applyBorder="1" applyAlignment="1">
      <alignment horizontal="left" vertical="center"/>
    </xf>
    <xf numFmtId="0" fontId="36" fillId="0" borderId="30" xfId="52" applyFont="1" applyFill="1" applyBorder="1" applyAlignment="1">
      <alignment horizontal="left" vertical="center"/>
    </xf>
    <xf numFmtId="0" fontId="36" fillId="0" borderId="37" xfId="52" applyFont="1" applyFill="1" applyBorder="1" applyAlignment="1">
      <alignment horizontal="left" vertical="center"/>
    </xf>
    <xf numFmtId="0" fontId="25" fillId="0" borderId="27" xfId="52" applyFont="1" applyFill="1" applyBorder="1" applyAlignment="1">
      <alignment horizontal="center" vertical="center"/>
    </xf>
    <xf numFmtId="58" fontId="25" fillId="0" borderId="27" xfId="52" applyNumberFormat="1" applyFont="1" applyFill="1" applyBorder="1" applyAlignment="1">
      <alignment vertical="center"/>
    </xf>
    <xf numFmtId="0" fontId="36" fillId="0" borderId="27" xfId="52" applyFont="1" applyFill="1" applyBorder="1" applyAlignment="1">
      <alignment horizontal="center" vertical="center"/>
    </xf>
    <xf numFmtId="0" fontId="25" fillId="0" borderId="38" xfId="52" applyFont="1" applyFill="1" applyBorder="1" applyAlignment="1">
      <alignment horizontal="center" vertical="center"/>
    </xf>
    <xf numFmtId="0" fontId="36" fillId="0" borderId="39" xfId="52" applyFont="1" applyFill="1" applyBorder="1" applyAlignment="1">
      <alignment horizontal="center" vertical="center"/>
    </xf>
    <xf numFmtId="0" fontId="25" fillId="0" borderId="39" xfId="52" applyFont="1" applyFill="1" applyBorder="1" applyAlignment="1">
      <alignment horizontal="left" vertical="center"/>
    </xf>
    <xf numFmtId="0" fontId="25" fillId="0" borderId="40" xfId="52" applyFont="1" applyFill="1" applyBorder="1" applyAlignment="1">
      <alignment horizontal="left" vertical="center"/>
    </xf>
    <xf numFmtId="0" fontId="36" fillId="0" borderId="41" xfId="52" applyFont="1" applyFill="1" applyBorder="1" applyAlignment="1">
      <alignment horizontal="left" vertical="center"/>
    </xf>
    <xf numFmtId="0" fontId="25" fillId="0" borderId="42" xfId="52" applyFont="1" applyFill="1" applyBorder="1" applyAlignment="1">
      <alignment horizontal="center" vertical="center"/>
    </xf>
    <xf numFmtId="0" fontId="38" fillId="0" borderId="42" xfId="52" applyFont="1" applyFill="1" applyBorder="1" applyAlignment="1">
      <alignment horizontal="left" vertical="center"/>
    </xf>
    <xf numFmtId="0" fontId="36" fillId="0" borderId="38" xfId="52" applyFont="1" applyFill="1" applyBorder="1" applyAlignment="1">
      <alignment horizontal="left" vertical="center"/>
    </xf>
    <xf numFmtId="0" fontId="36" fillId="0" borderId="39" xfId="52" applyFont="1" applyFill="1" applyBorder="1" applyAlignment="1">
      <alignment horizontal="left" vertical="center"/>
    </xf>
    <xf numFmtId="0" fontId="25" fillId="0" borderId="42" xfId="52" applyFont="1" applyFill="1" applyBorder="1" applyAlignment="1">
      <alignment horizontal="left" vertical="center"/>
    </xf>
    <xf numFmtId="0" fontId="25" fillId="0" borderId="39" xfId="52" applyFont="1" applyFill="1" applyBorder="1" applyAlignment="1">
      <alignment horizontal="left" vertical="center" wrapText="1"/>
    </xf>
    <xf numFmtId="0" fontId="18" fillId="0" borderId="40" xfId="52" applyFill="1" applyBorder="1" applyAlignment="1">
      <alignment horizontal="center" vertical="center"/>
    </xf>
    <xf numFmtId="0" fontId="18" fillId="0" borderId="31" xfId="52" applyFont="1" applyFill="1" applyBorder="1" applyAlignment="1">
      <alignment vertical="center"/>
    </xf>
    <xf numFmtId="0" fontId="18" fillId="0" borderId="42" xfId="52" applyFont="1" applyFill="1" applyBorder="1" applyAlignment="1">
      <alignment vertical="center"/>
    </xf>
    <xf numFmtId="0" fontId="18" fillId="0" borderId="42" xfId="52" applyFont="1" applyFill="1" applyBorder="1" applyAlignment="1">
      <alignment horizontal="left" vertical="center"/>
    </xf>
    <xf numFmtId="0" fontId="25" fillId="0" borderId="43" xfId="52" applyFont="1" applyFill="1" applyBorder="1" applyAlignment="1">
      <alignment horizontal="left" vertical="center"/>
    </xf>
    <xf numFmtId="0" fontId="38" fillId="0" borderId="38" xfId="52" applyFont="1" applyFill="1" applyBorder="1" applyAlignment="1">
      <alignment horizontal="left" vertical="center"/>
    </xf>
    <xf numFmtId="0" fontId="25" fillId="0" borderId="40" xfId="52" applyFont="1" applyFill="1" applyBorder="1" applyAlignment="1">
      <alignment horizontal="center" vertical="center"/>
    </xf>
    <xf numFmtId="0" fontId="17" fillId="0" borderId="0" xfId="53" applyFont="1" applyFill="1" applyAlignment="1">
      <alignment horizontal="left"/>
    </xf>
    <xf numFmtId="0" fontId="20" fillId="0" borderId="44" xfId="52" applyFont="1" applyFill="1" applyBorder="1" applyAlignment="1">
      <alignment horizontal="left" vertical="center"/>
    </xf>
    <xf numFmtId="0" fontId="0" fillId="0" borderId="45" xfId="52" applyFont="1" applyFill="1" applyBorder="1" applyAlignment="1">
      <alignment horizontal="center" vertical="center"/>
    </xf>
    <xf numFmtId="0" fontId="21" fillId="0" borderId="45" xfId="52" applyFont="1" applyFill="1" applyBorder="1" applyAlignment="1">
      <alignment horizontal="center" vertical="center"/>
    </xf>
    <xf numFmtId="0" fontId="20" fillId="0" borderId="45" xfId="52" applyFont="1" applyFill="1" applyBorder="1" applyAlignment="1">
      <alignment vertical="center"/>
    </xf>
    <xf numFmtId="0" fontId="22" fillId="0" borderId="45" xfId="52" applyFont="1" applyFill="1" applyBorder="1" applyAlignment="1">
      <alignment horizontal="center" vertical="center"/>
    </xf>
    <xf numFmtId="0" fontId="17" fillId="0" borderId="45" xfId="53" applyFont="1" applyFill="1" applyBorder="1" applyAlignment="1">
      <alignment horizontal="center"/>
    </xf>
    <xf numFmtId="0" fontId="23" fillId="0" borderId="46" xfId="53" applyFont="1" applyFill="1" applyBorder="1" applyAlignment="1" applyProtection="1">
      <alignment horizontal="center" vertical="center"/>
    </xf>
    <xf numFmtId="0" fontId="17" fillId="0" borderId="2" xfId="53" applyFont="1" applyFill="1" applyBorder="1" applyAlignment="1">
      <alignment horizontal="center"/>
    </xf>
    <xf numFmtId="0" fontId="17" fillId="0" borderId="5" xfId="53" applyFont="1" applyFill="1" applyBorder="1" applyAlignment="1">
      <alignment horizontal="center"/>
    </xf>
    <xf numFmtId="0" fontId="39" fillId="0" borderId="47" xfId="0" applyFont="1" applyFill="1" applyBorder="1" applyAlignment="1">
      <alignment vertical="center"/>
    </xf>
    <xf numFmtId="177" fontId="40" fillId="0" borderId="4" xfId="0" applyNumberFormat="1" applyFont="1" applyFill="1" applyBorder="1" applyAlignment="1">
      <alignment horizontal="center" vertical="center"/>
    </xf>
    <xf numFmtId="0" fontId="40" fillId="0" borderId="4" xfId="0" applyNumberFormat="1" applyFont="1" applyFill="1" applyBorder="1" applyAlignment="1">
      <alignment horizontal="center" vertical="center"/>
    </xf>
    <xf numFmtId="0" fontId="39" fillId="0" borderId="46" xfId="0" applyFont="1" applyFill="1" applyBorder="1" applyAlignment="1">
      <alignment vertical="center"/>
    </xf>
    <xf numFmtId="177" fontId="40" fillId="0" borderId="2" xfId="0" applyNumberFormat="1" applyFont="1" applyFill="1" applyBorder="1" applyAlignment="1">
      <alignment horizontal="center" vertical="center"/>
    </xf>
    <xf numFmtId="0" fontId="40" fillId="0" borderId="2" xfId="0" applyNumberFormat="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37" fillId="0" borderId="46" xfId="0" applyFont="1" applyFill="1" applyBorder="1" applyAlignment="1">
      <alignment horizontal="left" shrinkToFit="1"/>
    </xf>
    <xf numFmtId="0" fontId="29" fillId="0" borderId="2" xfId="0" applyFont="1" applyFill="1" applyBorder="1" applyAlignment="1">
      <alignment horizontal="center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center"/>
    </xf>
    <xf numFmtId="0" fontId="29" fillId="0" borderId="48" xfId="0" applyFont="1" applyFill="1" applyBorder="1" applyAlignment="1">
      <alignment horizontal="center" vertical="center"/>
    </xf>
    <xf numFmtId="0" fontId="29" fillId="0" borderId="49" xfId="0" applyNumberFormat="1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 vertical="center"/>
    </xf>
    <xf numFmtId="0" fontId="17" fillId="0" borderId="50" xfId="53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20" fillId="0" borderId="45" xfId="52" applyFont="1" applyFill="1" applyBorder="1" applyAlignment="1">
      <alignment horizontal="left" vertical="center"/>
    </xf>
    <xf numFmtId="0" fontId="17" fillId="0" borderId="45" xfId="52" applyFont="1" applyFill="1" applyBorder="1" applyAlignment="1">
      <alignment horizontal="center" vertical="center"/>
    </xf>
    <xf numFmtId="0" fontId="17" fillId="0" borderId="51" xfId="52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left" vertical="center"/>
    </xf>
    <xf numFmtId="0" fontId="24" fillId="0" borderId="53" xfId="53" applyFont="1" applyFill="1" applyBorder="1" applyAlignment="1" applyProtection="1">
      <alignment horizontal="center" vertical="center"/>
    </xf>
    <xf numFmtId="0" fontId="0" fillId="0" borderId="54" xfId="0" applyFont="1" applyFill="1" applyBorder="1" applyAlignment="1">
      <alignment horizontal="left" vertical="center"/>
    </xf>
    <xf numFmtId="178" fontId="26" fillId="0" borderId="3" xfId="0" applyNumberFormat="1" applyFont="1" applyFill="1" applyBorder="1" applyAlignment="1">
      <alignment horizontal="center" vertical="center"/>
    </xf>
    <xf numFmtId="0" fontId="41" fillId="4" borderId="11" xfId="0" applyFont="1" applyFill="1" applyBorder="1" applyAlignment="1">
      <alignment horizontal="center" vertical="center"/>
    </xf>
    <xf numFmtId="0" fontId="41" fillId="4" borderId="55" xfId="0" applyFont="1" applyFill="1" applyBorder="1" applyAlignment="1">
      <alignment horizontal="center" vertical="center"/>
    </xf>
    <xf numFmtId="178" fontId="26" fillId="0" borderId="2" xfId="0" applyNumberFormat="1" applyFont="1" applyFill="1" applyBorder="1" applyAlignment="1">
      <alignment horizontal="center" vertical="center"/>
    </xf>
    <xf numFmtId="0" fontId="26" fillId="0" borderId="56" xfId="0" applyNumberFormat="1" applyFont="1" applyFill="1" applyBorder="1" applyAlignment="1">
      <alignment horizontal="center" vertical="center"/>
    </xf>
    <xf numFmtId="0" fontId="26" fillId="0" borderId="15" xfId="0" applyNumberFormat="1" applyFont="1" applyFill="1" applyBorder="1" applyAlignment="1">
      <alignment horizontal="center" vertical="center"/>
    </xf>
    <xf numFmtId="0" fontId="26" fillId="0" borderId="57" xfId="0" applyNumberFormat="1" applyFont="1" applyFill="1" applyBorder="1" applyAlignment="1">
      <alignment horizontal="center" vertical="center"/>
    </xf>
    <xf numFmtId="49" fontId="31" fillId="5" borderId="58" xfId="54" applyNumberFormat="1" applyFont="1" applyFill="1" applyBorder="1" applyAlignment="1">
      <alignment horizontal="center" vertical="center"/>
    </xf>
    <xf numFmtId="49" fontId="42" fillId="5" borderId="58" xfId="54" applyNumberFormat="1" applyFont="1" applyFill="1" applyBorder="1" applyAlignment="1">
      <alignment horizontal="center" vertical="center"/>
    </xf>
    <xf numFmtId="49" fontId="31" fillId="5" borderId="59" xfId="54" applyNumberFormat="1" applyFont="1" applyFill="1" applyBorder="1" applyAlignment="1">
      <alignment horizontal="center" vertical="center"/>
    </xf>
    <xf numFmtId="49" fontId="31" fillId="5" borderId="25" xfId="54" applyNumberFormat="1" applyFont="1" applyFill="1" applyBorder="1" applyAlignment="1">
      <alignment horizontal="center" vertical="center"/>
    </xf>
    <xf numFmtId="49" fontId="31" fillId="5" borderId="60" xfId="54" applyNumberFormat="1" applyFont="1" applyFill="1" applyBorder="1" applyAlignment="1">
      <alignment horizontal="center" vertical="center"/>
    </xf>
    <xf numFmtId="49" fontId="17" fillId="5" borderId="61" xfId="53" applyNumberFormat="1" applyFont="1" applyFill="1" applyBorder="1" applyAlignment="1">
      <alignment horizontal="center"/>
    </xf>
    <xf numFmtId="49" fontId="31" fillId="5" borderId="61" xfId="54" applyNumberFormat="1" applyFont="1" applyFill="1" applyBorder="1" applyAlignment="1">
      <alignment horizontal="center" vertical="center"/>
    </xf>
    <xf numFmtId="49" fontId="31" fillId="5" borderId="62" xfId="54" applyNumberFormat="1" applyFont="1" applyFill="1" applyBorder="1" applyAlignment="1">
      <alignment horizontal="center" vertical="center"/>
    </xf>
    <xf numFmtId="14" fontId="24" fillId="0" borderId="0" xfId="53" applyNumberFormat="1" applyFont="1" applyFill="1" applyAlignment="1"/>
    <xf numFmtId="0" fontId="18" fillId="0" borderId="0" xfId="52" applyFont="1" applyAlignment="1">
      <alignment horizontal="left" vertical="center"/>
    </xf>
    <xf numFmtId="0" fontId="33" fillId="0" borderId="63" xfId="52" applyFont="1" applyBorder="1" applyAlignment="1">
      <alignment horizontal="left" vertical="center"/>
    </xf>
    <xf numFmtId="0" fontId="37" fillId="0" borderId="64" xfId="52" applyFont="1" applyBorder="1" applyAlignment="1">
      <alignment horizontal="center" vertical="center"/>
    </xf>
    <xf numFmtId="0" fontId="33" fillId="0" borderId="64" xfId="52" applyFont="1" applyBorder="1" applyAlignment="1">
      <alignment horizontal="center" vertical="center"/>
    </xf>
    <xf numFmtId="0" fontId="38" fillId="0" borderId="64" xfId="52" applyFont="1" applyBorder="1" applyAlignment="1">
      <alignment horizontal="left" vertical="center"/>
    </xf>
    <xf numFmtId="0" fontId="38" fillId="0" borderId="22" xfId="52" applyFont="1" applyBorder="1" applyAlignment="1">
      <alignment horizontal="center" vertical="center"/>
    </xf>
    <xf numFmtId="0" fontId="38" fillId="0" borderId="23" xfId="52" applyFont="1" applyBorder="1" applyAlignment="1">
      <alignment horizontal="center" vertical="center"/>
    </xf>
    <xf numFmtId="0" fontId="38" fillId="0" borderId="38" xfId="52" applyFont="1" applyBorder="1" applyAlignment="1">
      <alignment horizontal="center" vertical="center"/>
    </xf>
    <xf numFmtId="0" fontId="33" fillId="0" borderId="22" xfId="52" applyFont="1" applyBorder="1" applyAlignment="1">
      <alignment horizontal="center" vertical="center"/>
    </xf>
    <xf numFmtId="0" fontId="33" fillId="0" borderId="23" xfId="52" applyFont="1" applyBorder="1" applyAlignment="1">
      <alignment horizontal="center" vertical="center"/>
    </xf>
    <xf numFmtId="0" fontId="33" fillId="0" borderId="38" xfId="52" applyFont="1" applyBorder="1" applyAlignment="1">
      <alignment horizontal="center" vertical="center"/>
    </xf>
    <xf numFmtId="0" fontId="38" fillId="0" borderId="24" xfId="52" applyFont="1" applyBorder="1" applyAlignment="1">
      <alignment horizontal="left" vertical="center"/>
    </xf>
    <xf numFmtId="0" fontId="37" fillId="0" borderId="25" xfId="52" applyFont="1" applyBorder="1" applyAlignment="1">
      <alignment horizontal="center" vertical="center"/>
    </xf>
    <xf numFmtId="0" fontId="37" fillId="0" borderId="39" xfId="52" applyFont="1" applyBorder="1" applyAlignment="1">
      <alignment horizontal="center" vertical="center"/>
    </xf>
    <xf numFmtId="0" fontId="38" fillId="0" borderId="25" xfId="52" applyFont="1" applyBorder="1" applyAlignment="1">
      <alignment horizontal="left" vertical="center"/>
    </xf>
    <xf numFmtId="14" fontId="37" fillId="0" borderId="25" xfId="52" applyNumberFormat="1" applyFont="1" applyBorder="1" applyAlignment="1">
      <alignment horizontal="center" vertical="center"/>
    </xf>
    <xf numFmtId="14" fontId="37" fillId="0" borderId="39" xfId="52" applyNumberFormat="1" applyFont="1" applyBorder="1" applyAlignment="1">
      <alignment horizontal="center" vertical="center"/>
    </xf>
    <xf numFmtId="0" fontId="38" fillId="0" borderId="24" xfId="52" applyFont="1" applyBorder="1" applyAlignment="1">
      <alignment vertical="center"/>
    </xf>
    <xf numFmtId="0" fontId="25" fillId="0" borderId="25" xfId="52" applyFont="1" applyBorder="1" applyAlignment="1">
      <alignment horizontal="center" vertical="center"/>
    </xf>
    <xf numFmtId="0" fontId="25" fillId="0" borderId="39" xfId="52" applyFont="1" applyBorder="1" applyAlignment="1">
      <alignment horizontal="center" vertical="center"/>
    </xf>
    <xf numFmtId="0" fontId="37" fillId="0" borderId="24" xfId="52" applyFont="1" applyBorder="1" applyAlignment="1">
      <alignment horizontal="left" vertical="center"/>
    </xf>
    <xf numFmtId="0" fontId="43" fillId="0" borderId="26" xfId="52" applyFont="1" applyBorder="1" applyAlignment="1">
      <alignment vertical="center"/>
    </xf>
    <xf numFmtId="0" fontId="37" fillId="0" borderId="27" xfId="52" applyFont="1" applyBorder="1" applyAlignment="1">
      <alignment horizontal="center" vertical="center"/>
    </xf>
    <xf numFmtId="0" fontId="37" fillId="0" borderId="40" xfId="52" applyFont="1" applyBorder="1" applyAlignment="1">
      <alignment horizontal="center" vertical="center"/>
    </xf>
    <xf numFmtId="0" fontId="38" fillId="0" borderId="26" xfId="52" applyFont="1" applyBorder="1" applyAlignment="1">
      <alignment horizontal="left" vertical="center"/>
    </xf>
    <xf numFmtId="0" fontId="38" fillId="0" borderId="27" xfId="52" applyFont="1" applyBorder="1" applyAlignment="1">
      <alignment horizontal="left" vertical="center"/>
    </xf>
    <xf numFmtId="14" fontId="37" fillId="0" borderId="27" xfId="52" applyNumberFormat="1" applyFont="1" applyBorder="1" applyAlignment="1">
      <alignment horizontal="center" vertical="center"/>
    </xf>
    <xf numFmtId="14" fontId="37" fillId="0" borderId="40" xfId="52" applyNumberFormat="1" applyFont="1" applyBorder="1" applyAlignment="1">
      <alignment horizontal="center" vertical="center"/>
    </xf>
    <xf numFmtId="0" fontId="33" fillId="0" borderId="0" xfId="52" applyFont="1" applyBorder="1" applyAlignment="1">
      <alignment horizontal="left" vertical="center"/>
    </xf>
    <xf numFmtId="0" fontId="38" fillId="0" borderId="22" xfId="52" applyFont="1" applyBorder="1" applyAlignment="1">
      <alignment vertical="center"/>
    </xf>
    <xf numFmtId="0" fontId="18" fillId="0" borderId="23" xfId="52" applyFont="1" applyBorder="1" applyAlignment="1">
      <alignment horizontal="left" vertical="center"/>
    </xf>
    <xf numFmtId="0" fontId="37" fillId="0" borderId="23" xfId="52" applyFont="1" applyBorder="1" applyAlignment="1">
      <alignment horizontal="left" vertical="center"/>
    </xf>
    <xf numFmtId="0" fontId="18" fillId="0" borderId="23" xfId="52" applyFont="1" applyBorder="1" applyAlignment="1">
      <alignment vertical="center"/>
    </xf>
    <xf numFmtId="0" fontId="38" fillId="0" borderId="23" xfId="52" applyFont="1" applyBorder="1" applyAlignment="1">
      <alignment vertical="center"/>
    </xf>
    <xf numFmtId="0" fontId="18" fillId="0" borderId="25" xfId="52" applyFont="1" applyBorder="1" applyAlignment="1">
      <alignment horizontal="left" vertical="center"/>
    </xf>
    <xf numFmtId="0" fontId="37" fillId="0" borderId="25" xfId="52" applyFont="1" applyBorder="1" applyAlignment="1">
      <alignment horizontal="left" vertical="center"/>
    </xf>
    <xf numFmtId="0" fontId="18" fillId="0" borderId="25" xfId="52" applyFont="1" applyBorder="1" applyAlignment="1">
      <alignment vertical="center"/>
    </xf>
    <xf numFmtId="0" fontId="38" fillId="0" borderId="25" xfId="52" applyFont="1" applyBorder="1" applyAlignment="1">
      <alignment vertical="center"/>
    </xf>
    <xf numFmtId="0" fontId="38" fillId="0" borderId="0" xfId="52" applyFont="1" applyBorder="1" applyAlignment="1">
      <alignment horizontal="left" vertical="center"/>
    </xf>
    <xf numFmtId="0" fontId="25" fillId="0" borderId="22" xfId="52" applyFont="1" applyBorder="1" applyAlignment="1">
      <alignment horizontal="left" vertical="center"/>
    </xf>
    <xf numFmtId="0" fontId="25" fillId="0" borderId="23" xfId="52" applyFont="1" applyBorder="1" applyAlignment="1">
      <alignment horizontal="left" vertical="center"/>
    </xf>
    <xf numFmtId="0" fontId="25" fillId="0" borderId="32" xfId="52" applyFont="1" applyBorder="1" applyAlignment="1">
      <alignment horizontal="left" vertical="center"/>
    </xf>
    <xf numFmtId="0" fontId="25" fillId="0" borderId="31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5" fillId="0" borderId="30" xfId="52" applyFont="1" applyBorder="1" applyAlignment="1">
      <alignment horizontal="left" vertical="center"/>
    </xf>
    <xf numFmtId="0" fontId="37" fillId="0" borderId="26" xfId="52" applyFont="1" applyBorder="1" applyAlignment="1">
      <alignment horizontal="left" vertical="center"/>
    </xf>
    <xf numFmtId="0" fontId="37" fillId="0" borderId="27" xfId="52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8" fillId="0" borderId="24" xfId="52" applyFont="1" applyFill="1" applyBorder="1" applyAlignment="1">
      <alignment horizontal="left" vertical="center"/>
    </xf>
    <xf numFmtId="0" fontId="38" fillId="0" borderId="26" xfId="52" applyFont="1" applyBorder="1" applyAlignment="1">
      <alignment horizontal="center" vertical="center"/>
    </xf>
    <xf numFmtId="0" fontId="38" fillId="0" borderId="27" xfId="52" applyFont="1" applyBorder="1" applyAlignment="1">
      <alignment horizontal="center" vertical="center"/>
    </xf>
    <xf numFmtId="0" fontId="38" fillId="0" borderId="24" xfId="52" applyFont="1" applyBorder="1" applyAlignment="1">
      <alignment horizontal="center" vertical="center"/>
    </xf>
    <xf numFmtId="0" fontId="38" fillId="0" borderId="25" xfId="52" applyFont="1" applyBorder="1" applyAlignment="1">
      <alignment horizontal="center" vertical="center"/>
    </xf>
    <xf numFmtId="0" fontId="36" fillId="0" borderId="25" xfId="52" applyFont="1" applyBorder="1" applyAlignment="1">
      <alignment horizontal="left" vertical="center"/>
    </xf>
    <xf numFmtId="0" fontId="38" fillId="0" borderId="35" xfId="52" applyFont="1" applyFill="1" applyBorder="1" applyAlignment="1">
      <alignment horizontal="left" vertical="center"/>
    </xf>
    <xf numFmtId="0" fontId="38" fillId="0" borderId="36" xfId="52" applyFont="1" applyFill="1" applyBorder="1" applyAlignment="1">
      <alignment horizontal="left" vertical="center"/>
    </xf>
    <xf numFmtId="0" fontId="33" fillId="0" borderId="0" xfId="52" applyFont="1" applyFill="1" applyBorder="1" applyAlignment="1">
      <alignment horizontal="left" vertical="center"/>
    </xf>
    <xf numFmtId="0" fontId="37" fillId="0" borderId="34" xfId="52" applyFont="1" applyFill="1" applyBorder="1" applyAlignment="1">
      <alignment horizontal="left" vertical="center"/>
    </xf>
    <xf numFmtId="0" fontId="37" fillId="0" borderId="29" xfId="52" applyFont="1" applyFill="1" applyBorder="1" applyAlignment="1">
      <alignment horizontal="left" vertical="center"/>
    </xf>
    <xf numFmtId="0" fontId="37" fillId="0" borderId="32" xfId="52" applyFont="1" applyFill="1" applyBorder="1" applyAlignment="1">
      <alignment horizontal="left" vertical="center"/>
    </xf>
    <xf numFmtId="0" fontId="37" fillId="0" borderId="31" xfId="52" applyFont="1" applyFill="1" applyBorder="1" applyAlignment="1">
      <alignment horizontal="left" vertical="center"/>
    </xf>
    <xf numFmtId="0" fontId="38" fillId="0" borderId="32" xfId="52" applyFont="1" applyBorder="1" applyAlignment="1">
      <alignment horizontal="left" vertical="center"/>
    </xf>
    <xf numFmtId="0" fontId="38" fillId="0" borderId="31" xfId="52" applyFont="1" applyBorder="1" applyAlignment="1">
      <alignment horizontal="left" vertical="center"/>
    </xf>
    <xf numFmtId="0" fontId="33" fillId="0" borderId="65" xfId="52" applyFont="1" applyBorder="1" applyAlignment="1">
      <alignment vertical="center"/>
    </xf>
    <xf numFmtId="0" fontId="37" fillId="0" borderId="66" xfId="52" applyFont="1" applyBorder="1" applyAlignment="1">
      <alignment horizontal="center" vertical="center"/>
    </xf>
    <xf numFmtId="0" fontId="33" fillId="0" borderId="66" xfId="52" applyFont="1" applyBorder="1" applyAlignment="1">
      <alignment vertical="center"/>
    </xf>
    <xf numFmtId="0" fontId="37" fillId="0" borderId="66" xfId="52" applyFont="1" applyBorder="1" applyAlignment="1">
      <alignment vertical="center"/>
    </xf>
    <xf numFmtId="58" fontId="18" fillId="0" borderId="66" xfId="52" applyNumberFormat="1" applyFont="1" applyBorder="1" applyAlignment="1">
      <alignment vertical="center"/>
    </xf>
    <xf numFmtId="0" fontId="33" fillId="0" borderId="66" xfId="52" applyFont="1" applyBorder="1" applyAlignment="1">
      <alignment horizontal="center" vertical="center"/>
    </xf>
    <xf numFmtId="0" fontId="33" fillId="0" borderId="67" xfId="52" applyFont="1" applyFill="1" applyBorder="1" applyAlignment="1">
      <alignment horizontal="left" vertical="center"/>
    </xf>
    <xf numFmtId="0" fontId="33" fillId="0" borderId="66" xfId="52" applyFont="1" applyFill="1" applyBorder="1" applyAlignment="1">
      <alignment horizontal="left" vertical="center"/>
    </xf>
    <xf numFmtId="0" fontId="33" fillId="0" borderId="68" xfId="52" applyFont="1" applyFill="1" applyBorder="1" applyAlignment="1">
      <alignment horizontal="center" vertical="center"/>
    </xf>
    <xf numFmtId="0" fontId="33" fillId="0" borderId="58" xfId="52" applyFont="1" applyFill="1" applyBorder="1" applyAlignment="1">
      <alignment horizontal="center" vertical="center"/>
    </xf>
    <xf numFmtId="0" fontId="33" fillId="0" borderId="26" xfId="52" applyFont="1" applyFill="1" applyBorder="1" applyAlignment="1">
      <alignment horizontal="center" vertical="center"/>
    </xf>
    <xf numFmtId="0" fontId="33" fillId="0" borderId="27" xfId="52" applyFont="1" applyFill="1" applyBorder="1" applyAlignment="1">
      <alignment horizontal="center" vertical="center"/>
    </xf>
    <xf numFmtId="0" fontId="18" fillId="0" borderId="64" xfId="52" applyFont="1" applyBorder="1" applyAlignment="1">
      <alignment horizontal="center" vertical="center"/>
    </xf>
    <xf numFmtId="0" fontId="18" fillId="0" borderId="69" xfId="52" applyFont="1" applyBorder="1" applyAlignment="1">
      <alignment horizontal="center" vertical="center"/>
    </xf>
    <xf numFmtId="0" fontId="37" fillId="0" borderId="39" xfId="52" applyFont="1" applyBorder="1" applyAlignment="1">
      <alignment horizontal="left" vertical="center"/>
    </xf>
    <xf numFmtId="0" fontId="38" fillId="0" borderId="39" xfId="52" applyFont="1" applyBorder="1" applyAlignment="1">
      <alignment horizontal="left" vertical="center"/>
    </xf>
    <xf numFmtId="0" fontId="38" fillId="0" borderId="40" xfId="52" applyFont="1" applyBorder="1" applyAlignment="1">
      <alignment horizontal="left" vertical="center"/>
    </xf>
    <xf numFmtId="0" fontId="37" fillId="0" borderId="38" xfId="52" applyFont="1" applyBorder="1" applyAlignment="1">
      <alignment horizontal="left" vertical="center"/>
    </xf>
    <xf numFmtId="0" fontId="36" fillId="0" borderId="23" xfId="52" applyFont="1" applyBorder="1" applyAlignment="1">
      <alignment horizontal="left" vertical="center"/>
    </xf>
    <xf numFmtId="0" fontId="36" fillId="0" borderId="38" xfId="52" applyFont="1" applyBorder="1" applyAlignment="1">
      <alignment horizontal="left" vertical="center"/>
    </xf>
    <xf numFmtId="0" fontId="36" fillId="0" borderId="30" xfId="52" applyFont="1" applyBorder="1" applyAlignment="1">
      <alignment horizontal="left" vertical="center"/>
    </xf>
    <xf numFmtId="0" fontId="36" fillId="0" borderId="31" xfId="52" applyFont="1" applyBorder="1" applyAlignment="1">
      <alignment horizontal="left" vertical="center"/>
    </xf>
    <xf numFmtId="0" fontId="36" fillId="0" borderId="42" xfId="52" applyFont="1" applyBorder="1" applyAlignment="1">
      <alignment horizontal="left" vertical="center"/>
    </xf>
    <xf numFmtId="0" fontId="37" fillId="0" borderId="40" xfId="52" applyFont="1" applyBorder="1" applyAlignment="1">
      <alignment horizontal="left" vertical="center"/>
    </xf>
    <xf numFmtId="0" fontId="37" fillId="0" borderId="39" xfId="52" applyFont="1" applyFill="1" applyBorder="1" applyAlignment="1">
      <alignment horizontal="left" vertical="center"/>
    </xf>
    <xf numFmtId="0" fontId="38" fillId="0" borderId="40" xfId="52" applyFont="1" applyBorder="1" applyAlignment="1">
      <alignment horizontal="center" vertical="center"/>
    </xf>
    <xf numFmtId="0" fontId="36" fillId="0" borderId="39" xfId="52" applyFont="1" applyBorder="1" applyAlignment="1">
      <alignment horizontal="left" vertical="center"/>
    </xf>
    <xf numFmtId="0" fontId="38" fillId="0" borderId="43" xfId="52" applyFont="1" applyFill="1" applyBorder="1" applyAlignment="1">
      <alignment horizontal="left" vertical="center"/>
    </xf>
    <xf numFmtId="0" fontId="37" fillId="0" borderId="41" xfId="52" applyFont="1" applyFill="1" applyBorder="1" applyAlignment="1">
      <alignment horizontal="left" vertical="center"/>
    </xf>
    <xf numFmtId="0" fontId="37" fillId="0" borderId="42" xfId="52" applyFont="1" applyFill="1" applyBorder="1" applyAlignment="1">
      <alignment horizontal="left" vertical="center"/>
    </xf>
    <xf numFmtId="0" fontId="38" fillId="0" borderId="42" xfId="52" applyFont="1" applyBorder="1" applyAlignment="1">
      <alignment horizontal="left" vertical="center"/>
    </xf>
    <xf numFmtId="0" fontId="37" fillId="0" borderId="70" xfId="52" applyFont="1" applyBorder="1" applyAlignment="1">
      <alignment horizontal="center" vertical="center"/>
    </xf>
    <xf numFmtId="0" fontId="33" fillId="0" borderId="71" xfId="52" applyFont="1" applyFill="1" applyBorder="1" applyAlignment="1">
      <alignment horizontal="left" vertical="center"/>
    </xf>
    <xf numFmtId="0" fontId="33" fillId="0" borderId="72" xfId="52" applyFont="1" applyFill="1" applyBorder="1" applyAlignment="1">
      <alignment horizontal="center" vertical="center"/>
    </xf>
    <xf numFmtId="0" fontId="33" fillId="0" borderId="40" xfId="52" applyFont="1" applyFill="1" applyBorder="1" applyAlignment="1">
      <alignment horizontal="center" vertical="center"/>
    </xf>
    <xf numFmtId="0" fontId="18" fillId="0" borderId="66" xfId="52" applyFont="1" applyBorder="1" applyAlignment="1">
      <alignment horizontal="center" vertical="center"/>
    </xf>
    <xf numFmtId="0" fontId="18" fillId="0" borderId="70" xfId="52" applyFont="1" applyBorder="1" applyAlignment="1">
      <alignment horizontal="center" vertical="center"/>
    </xf>
    <xf numFmtId="0" fontId="17" fillId="0" borderId="0" xfId="53" applyFont="1" applyFill="1" applyBorder="1" applyAlignment="1"/>
    <xf numFmtId="0" fontId="17" fillId="0" borderId="0" xfId="53" applyFont="1" applyFill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58" fontId="24" fillId="0" borderId="0" xfId="53" applyNumberFormat="1" applyFont="1" applyFill="1" applyAlignment="1"/>
    <xf numFmtId="0" fontId="32" fillId="0" borderId="0" xfId="55" applyFont="1" applyFill="1" applyBorder="1" applyAlignment="1">
      <alignment horizontal="center"/>
    </xf>
    <xf numFmtId="0" fontId="26" fillId="0" borderId="0" xfId="0" applyNumberFormat="1" applyFont="1" applyFill="1" applyBorder="1" applyAlignment="1">
      <alignment horizontal="center"/>
    </xf>
    <xf numFmtId="0" fontId="24" fillId="0" borderId="14" xfId="53" applyFont="1" applyFill="1" applyBorder="1" applyAlignment="1" applyProtection="1">
      <alignment horizontal="center" vertical="center"/>
    </xf>
    <xf numFmtId="0" fontId="24" fillId="0" borderId="15" xfId="53" applyFont="1" applyFill="1" applyBorder="1" applyAlignment="1" applyProtection="1">
      <alignment horizontal="center" vertical="center"/>
    </xf>
    <xf numFmtId="178" fontId="26" fillId="0" borderId="73" xfId="0" applyNumberFormat="1" applyFont="1" applyFill="1" applyBorder="1" applyAlignment="1">
      <alignment horizontal="center" vertical="center"/>
    </xf>
    <xf numFmtId="0" fontId="41" fillId="4" borderId="4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/>
    </xf>
    <xf numFmtId="178" fontId="26" fillId="0" borderId="12" xfId="0" applyNumberFormat="1" applyFont="1" applyFill="1" applyBorder="1" applyAlignment="1">
      <alignment horizontal="center" vertical="center"/>
    </xf>
    <xf numFmtId="0" fontId="44" fillId="0" borderId="2" xfId="0" applyNumberFormat="1" applyFont="1" applyFill="1" applyBorder="1" applyAlignment="1">
      <alignment horizontal="center"/>
    </xf>
    <xf numFmtId="0" fontId="26" fillId="0" borderId="2" xfId="0" applyNumberFormat="1" applyFont="1" applyFill="1" applyBorder="1" applyAlignment="1">
      <alignment horizontal="center" wrapText="1"/>
    </xf>
    <xf numFmtId="0" fontId="33" fillId="0" borderId="0" xfId="52" applyNumberFormat="1" applyFont="1" applyFill="1" applyBorder="1" applyAlignment="1">
      <alignment horizontal="center"/>
    </xf>
    <xf numFmtId="49" fontId="31" fillId="0" borderId="68" xfId="54" applyNumberFormat="1" applyFont="1" applyFill="1" applyBorder="1" applyAlignment="1">
      <alignment horizontal="center" vertical="center"/>
    </xf>
    <xf numFmtId="49" fontId="31" fillId="0" borderId="58" xfId="54" applyNumberFormat="1" applyFont="1" applyFill="1" applyBorder="1" applyAlignment="1">
      <alignment horizontal="center" vertical="center"/>
    </xf>
    <xf numFmtId="49" fontId="31" fillId="0" borderId="25" xfId="54" applyNumberFormat="1" applyFont="1" applyFill="1" applyBorder="1" applyAlignment="1">
      <alignment horizontal="center" vertical="center"/>
    </xf>
    <xf numFmtId="49" fontId="31" fillId="0" borderId="24" xfId="54" applyNumberFormat="1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center"/>
    </xf>
    <xf numFmtId="0" fontId="28" fillId="0" borderId="0" xfId="52" applyFont="1" applyFill="1" applyBorder="1" applyAlignment="1">
      <alignment horizontal="center"/>
    </xf>
    <xf numFmtId="49" fontId="31" fillId="0" borderId="26" xfId="54" applyNumberFormat="1" applyFont="1" applyFill="1" applyBorder="1" applyAlignment="1">
      <alignment horizontal="center" vertical="center"/>
    </xf>
    <xf numFmtId="49" fontId="31" fillId="0" borderId="27" xfId="54" applyNumberFormat="1" applyFont="1" applyFill="1" applyBorder="1" applyAlignment="1">
      <alignment horizontal="center" vertical="center"/>
    </xf>
    <xf numFmtId="0" fontId="24" fillId="0" borderId="0" xfId="53" applyFont="1" applyFill="1" applyAlignment="1">
      <alignment horizontal="center"/>
    </xf>
    <xf numFmtId="0" fontId="17" fillId="0" borderId="55" xfId="52" applyFont="1" applyFill="1" applyBorder="1" applyAlignment="1">
      <alignment horizontal="center" vertical="center"/>
    </xf>
    <xf numFmtId="0" fontId="0" fillId="0" borderId="74" xfId="0" applyFont="1" applyFill="1" applyBorder="1" applyAlignment="1">
      <alignment horizontal="left" vertical="center"/>
    </xf>
    <xf numFmtId="0" fontId="24" fillId="0" borderId="57" xfId="53" applyFont="1" applyFill="1" applyBorder="1" applyAlignment="1" applyProtection="1">
      <alignment horizontal="center" vertical="center"/>
    </xf>
    <xf numFmtId="0" fontId="0" fillId="0" borderId="75" xfId="0" applyFont="1" applyFill="1" applyBorder="1" applyAlignment="1">
      <alignment horizontal="left" vertical="center"/>
    </xf>
    <xf numFmtId="0" fontId="41" fillId="4" borderId="16" xfId="0" applyFont="1" applyFill="1" applyBorder="1" applyAlignment="1">
      <alignment horizontal="center" vertical="center"/>
    </xf>
    <xf numFmtId="49" fontId="31" fillId="0" borderId="72" xfId="54" applyNumberFormat="1" applyFont="1" applyFill="1" applyBorder="1" applyAlignment="1">
      <alignment horizontal="center" vertical="center"/>
    </xf>
    <xf numFmtId="49" fontId="31" fillId="0" borderId="39" xfId="54" applyNumberFormat="1" applyFont="1" applyFill="1" applyBorder="1" applyAlignment="1">
      <alignment horizontal="center" vertical="center"/>
    </xf>
    <xf numFmtId="49" fontId="31" fillId="0" borderId="40" xfId="54" applyNumberFormat="1" applyFont="1" applyFill="1" applyBorder="1" applyAlignment="1">
      <alignment horizontal="center" vertical="center"/>
    </xf>
    <xf numFmtId="0" fontId="18" fillId="0" borderId="0" xfId="52" applyFont="1" applyBorder="1" applyAlignment="1">
      <alignment horizontal="left" vertical="center"/>
    </xf>
    <xf numFmtId="0" fontId="45" fillId="0" borderId="21" xfId="52" applyFont="1" applyBorder="1" applyAlignment="1">
      <alignment horizontal="center" vertical="top"/>
    </xf>
    <xf numFmtId="49" fontId="37" fillId="0" borderId="25" xfId="52" applyNumberFormat="1" applyFont="1" applyBorder="1" applyAlignment="1">
      <alignment vertical="center"/>
    </xf>
    <xf numFmtId="0" fontId="37" fillId="0" borderId="30" xfId="52" applyFont="1" applyBorder="1" applyAlignment="1">
      <alignment horizontal="left" vertical="center"/>
    </xf>
    <xf numFmtId="0" fontId="37" fillId="0" borderId="42" xfId="52" applyFont="1" applyBorder="1" applyAlignment="1">
      <alignment horizontal="left" vertical="center"/>
    </xf>
    <xf numFmtId="0" fontId="38" fillId="0" borderId="76" xfId="52" applyFont="1" applyBorder="1" applyAlignment="1">
      <alignment horizontal="left" vertical="center"/>
    </xf>
    <xf numFmtId="0" fontId="38" fillId="0" borderId="33" xfId="52" applyFont="1" applyBorder="1" applyAlignment="1">
      <alignment horizontal="left" vertical="center"/>
    </xf>
    <xf numFmtId="0" fontId="33" fillId="0" borderId="67" xfId="52" applyFont="1" applyBorder="1" applyAlignment="1">
      <alignment horizontal="left" vertical="center"/>
    </xf>
    <xf numFmtId="0" fontId="33" fillId="0" borderId="66" xfId="52" applyFont="1" applyBorder="1" applyAlignment="1">
      <alignment horizontal="left" vertical="center"/>
    </xf>
    <xf numFmtId="0" fontId="38" fillId="0" borderId="68" xfId="52" applyFont="1" applyBorder="1" applyAlignment="1">
      <alignment vertical="center"/>
    </xf>
    <xf numFmtId="0" fontId="18" fillId="0" borderId="58" xfId="52" applyFont="1" applyBorder="1" applyAlignment="1">
      <alignment horizontal="left" vertical="center"/>
    </xf>
    <xf numFmtId="0" fontId="37" fillId="0" borderId="58" xfId="52" applyFont="1" applyBorder="1" applyAlignment="1">
      <alignment horizontal="left" vertical="center"/>
    </xf>
    <xf numFmtId="0" fontId="18" fillId="0" borderId="58" xfId="52" applyFont="1" applyBorder="1" applyAlignment="1">
      <alignment vertical="center"/>
    </xf>
    <xf numFmtId="0" fontId="38" fillId="0" borderId="58" xfId="52" applyFont="1" applyBorder="1" applyAlignment="1">
      <alignment vertical="center"/>
    </xf>
    <xf numFmtId="0" fontId="38" fillId="0" borderId="68" xfId="52" applyFont="1" applyBorder="1" applyAlignment="1">
      <alignment horizontal="center" vertical="center"/>
    </xf>
    <xf numFmtId="0" fontId="37" fillId="0" borderId="58" xfId="52" applyFont="1" applyBorder="1" applyAlignment="1">
      <alignment horizontal="center" vertical="center"/>
    </xf>
    <xf numFmtId="0" fontId="38" fillId="0" borderId="58" xfId="52" applyFont="1" applyBorder="1" applyAlignment="1">
      <alignment horizontal="center" vertical="center"/>
    </xf>
    <xf numFmtId="0" fontId="18" fillId="0" borderId="58" xfId="52" applyFont="1" applyBorder="1" applyAlignment="1">
      <alignment horizontal="center" vertical="center"/>
    </xf>
    <xf numFmtId="0" fontId="18" fillId="0" borderId="25" xfId="52" applyFont="1" applyBorder="1" applyAlignment="1">
      <alignment horizontal="center" vertical="center"/>
    </xf>
    <xf numFmtId="0" fontId="38" fillId="0" borderId="35" xfId="52" applyFont="1" applyBorder="1" applyAlignment="1">
      <alignment horizontal="left" vertical="center" wrapText="1"/>
    </xf>
    <xf numFmtId="0" fontId="38" fillId="0" borderId="36" xfId="52" applyFont="1" applyBorder="1" applyAlignment="1">
      <alignment horizontal="left" vertical="center" wrapText="1"/>
    </xf>
    <xf numFmtId="0" fontId="38" fillId="0" borderId="68" xfId="52" applyFont="1" applyBorder="1" applyAlignment="1">
      <alignment horizontal="left" vertical="center"/>
    </xf>
    <xf numFmtId="0" fontId="38" fillId="0" borderId="77" xfId="52" applyFont="1" applyBorder="1" applyAlignment="1">
      <alignment horizontal="left" vertical="center"/>
    </xf>
    <xf numFmtId="0" fontId="38" fillId="0" borderId="58" xfId="52" applyFont="1" applyBorder="1" applyAlignment="1">
      <alignment horizontal="left" vertical="center"/>
    </xf>
    <xf numFmtId="0" fontId="46" fillId="0" borderId="78" xfId="52" applyFont="1" applyBorder="1" applyAlignment="1">
      <alignment horizontal="left" vertical="center" wrapText="1"/>
    </xf>
    <xf numFmtId="0" fontId="38" fillId="0" borderId="2" xfId="52" applyFont="1" applyBorder="1" applyAlignment="1">
      <alignment horizontal="center" vertical="center"/>
    </xf>
    <xf numFmtId="0" fontId="47" fillId="3" borderId="2" xfId="0" applyFont="1" applyFill="1" applyBorder="1" applyAlignment="1" applyProtection="1">
      <alignment horizontal="center" vertical="center" wrapText="1"/>
      <protection locked="0"/>
    </xf>
    <xf numFmtId="9" fontId="37" fillId="0" borderId="2" xfId="52" applyNumberFormat="1" applyFont="1" applyBorder="1" applyAlignment="1">
      <alignment horizontal="center" vertical="center"/>
    </xf>
    <xf numFmtId="9" fontId="37" fillId="0" borderId="58" xfId="52" applyNumberFormat="1" applyFont="1" applyBorder="1" applyAlignment="1">
      <alignment horizontal="center" vertical="center"/>
    </xf>
    <xf numFmtId="9" fontId="37" fillId="0" borderId="25" xfId="52" applyNumberFormat="1" applyFont="1" applyBorder="1" applyAlignment="1">
      <alignment horizontal="center" vertical="center"/>
    </xf>
    <xf numFmtId="0" fontId="33" fillId="0" borderId="67" xfId="0" applyFont="1" applyBorder="1" applyAlignment="1">
      <alignment horizontal="left" vertical="center"/>
    </xf>
    <xf numFmtId="0" fontId="33" fillId="0" borderId="66" xfId="0" applyFont="1" applyBorder="1" applyAlignment="1">
      <alignment horizontal="left" vertical="center"/>
    </xf>
    <xf numFmtId="9" fontId="37" fillId="0" borderId="34" xfId="52" applyNumberFormat="1" applyFont="1" applyBorder="1" applyAlignment="1">
      <alignment horizontal="left" vertical="center"/>
    </xf>
    <xf numFmtId="9" fontId="37" fillId="0" borderId="29" xfId="52" applyNumberFormat="1" applyFont="1" applyBorder="1" applyAlignment="1">
      <alignment horizontal="left" vertical="center"/>
    </xf>
    <xf numFmtId="9" fontId="37" fillId="0" borderId="35" xfId="52" applyNumberFormat="1" applyFont="1" applyBorder="1" applyAlignment="1">
      <alignment horizontal="left" vertical="center"/>
    </xf>
    <xf numFmtId="9" fontId="37" fillId="0" borderId="36" xfId="52" applyNumberFormat="1" applyFont="1" applyBorder="1" applyAlignment="1">
      <alignment horizontal="left" vertical="center"/>
    </xf>
    <xf numFmtId="0" fontId="36" fillId="0" borderId="68" xfId="52" applyFont="1" applyFill="1" applyBorder="1" applyAlignment="1">
      <alignment horizontal="left" vertical="center"/>
    </xf>
    <xf numFmtId="0" fontId="36" fillId="0" borderId="58" xfId="52" applyFont="1" applyFill="1" applyBorder="1" applyAlignment="1">
      <alignment horizontal="left" vertical="center"/>
    </xf>
    <xf numFmtId="0" fontId="36" fillId="0" borderId="79" xfId="52" applyFont="1" applyFill="1" applyBorder="1" applyAlignment="1">
      <alignment horizontal="left" vertical="center"/>
    </xf>
    <xf numFmtId="0" fontId="36" fillId="0" borderId="36" xfId="52" applyFont="1" applyFill="1" applyBorder="1" applyAlignment="1">
      <alignment horizontal="left" vertical="center"/>
    </xf>
    <xf numFmtId="0" fontId="33" fillId="0" borderId="33" xfId="52" applyFont="1" applyFill="1" applyBorder="1" applyAlignment="1">
      <alignment horizontal="left" vertical="center"/>
    </xf>
    <xf numFmtId="0" fontId="37" fillId="0" borderId="80" xfId="52" applyFont="1" applyFill="1" applyBorder="1" applyAlignment="1">
      <alignment vertical="center"/>
    </xf>
    <xf numFmtId="0" fontId="37" fillId="0" borderId="81" xfId="52" applyFont="1" applyFill="1" applyBorder="1" applyAlignment="1">
      <alignment vertical="center"/>
    </xf>
    <xf numFmtId="0" fontId="37" fillId="0" borderId="32" xfId="52" applyFont="1" applyFill="1" applyBorder="1" applyAlignment="1">
      <alignment vertical="center"/>
    </xf>
    <xf numFmtId="0" fontId="37" fillId="0" borderId="31" xfId="52" applyFont="1" applyFill="1" applyBorder="1" applyAlignment="1">
      <alignment vertical="center"/>
    </xf>
    <xf numFmtId="0" fontId="37" fillId="0" borderId="80" xfId="52" applyFont="1" applyFill="1" applyBorder="1" applyAlignment="1">
      <alignment horizontal="left" vertical="center"/>
    </xf>
    <xf numFmtId="0" fontId="37" fillId="0" borderId="81" xfId="52" applyFont="1" applyFill="1" applyBorder="1" applyAlignment="1">
      <alignment horizontal="left" vertical="center"/>
    </xf>
    <xf numFmtId="0" fontId="33" fillId="0" borderId="63" xfId="52" applyFont="1" applyBorder="1" applyAlignment="1">
      <alignment vertical="center"/>
    </xf>
    <xf numFmtId="0" fontId="48" fillId="0" borderId="66" xfId="52" applyFont="1" applyBorder="1" applyAlignment="1">
      <alignment horizontal="center" vertical="center"/>
    </xf>
    <xf numFmtId="0" fontId="33" fillId="0" borderId="64" xfId="52" applyFont="1" applyBorder="1" applyAlignment="1">
      <alignment vertical="center"/>
    </xf>
    <xf numFmtId="0" fontId="37" fillId="0" borderId="82" xfId="52" applyFont="1" applyBorder="1" applyAlignment="1">
      <alignment vertical="center"/>
    </xf>
    <xf numFmtId="0" fontId="33" fillId="0" borderId="82" xfId="52" applyFont="1" applyBorder="1" applyAlignment="1">
      <alignment vertical="center"/>
    </xf>
    <xf numFmtId="58" fontId="18" fillId="0" borderId="64" xfId="52" applyNumberFormat="1" applyFont="1" applyBorder="1" applyAlignment="1">
      <alignment vertical="center"/>
    </xf>
    <xf numFmtId="0" fontId="33" fillId="0" borderId="33" xfId="52" applyFont="1" applyBorder="1" applyAlignment="1">
      <alignment horizontal="center" vertical="center"/>
    </xf>
    <xf numFmtId="0" fontId="37" fillId="0" borderId="76" xfId="52" applyFont="1" applyFill="1" applyBorder="1" applyAlignment="1">
      <alignment horizontal="left" vertical="center"/>
    </xf>
    <xf numFmtId="0" fontId="37" fillId="0" borderId="33" xfId="52" applyFont="1" applyFill="1" applyBorder="1" applyAlignment="1">
      <alignment horizontal="left" vertical="center"/>
    </xf>
    <xf numFmtId="0" fontId="33" fillId="0" borderId="83" xfId="52" applyFont="1" applyBorder="1" applyAlignment="1">
      <alignment horizontal="center" vertical="center"/>
    </xf>
    <xf numFmtId="0" fontId="38" fillId="0" borderId="37" xfId="52" applyFont="1" applyBorder="1" applyAlignment="1">
      <alignment horizontal="left" vertical="center"/>
    </xf>
    <xf numFmtId="0" fontId="38" fillId="0" borderId="84" xfId="52" applyFont="1" applyBorder="1" applyAlignment="1">
      <alignment horizontal="left" vertical="center"/>
    </xf>
    <xf numFmtId="0" fontId="38" fillId="0" borderId="85" xfId="52" applyFont="1" applyBorder="1" applyAlignment="1">
      <alignment horizontal="left" vertical="center"/>
    </xf>
    <xf numFmtId="0" fontId="33" fillId="0" borderId="71" xfId="52" applyFont="1" applyBorder="1" applyAlignment="1">
      <alignment horizontal="left" vertical="center"/>
    </xf>
    <xf numFmtId="0" fontId="37" fillId="0" borderId="72" xfId="52" applyFont="1" applyBorder="1" applyAlignment="1">
      <alignment horizontal="left" vertical="center"/>
    </xf>
    <xf numFmtId="0" fontId="38" fillId="0" borderId="0" xfId="52" applyFont="1" applyBorder="1" applyAlignment="1">
      <alignment vertical="center"/>
    </xf>
    <xf numFmtId="0" fontId="38" fillId="0" borderId="43" xfId="52" applyFont="1" applyBorder="1" applyAlignment="1">
      <alignment horizontal="left" vertical="center" wrapText="1"/>
    </xf>
    <xf numFmtId="0" fontId="38" fillId="0" borderId="72" xfId="52" applyFont="1" applyBorder="1" applyAlignment="1">
      <alignment horizontal="left" vertical="center"/>
    </xf>
    <xf numFmtId="0" fontId="49" fillId="0" borderId="39" xfId="52" applyFont="1" applyBorder="1" applyAlignment="1">
      <alignment horizontal="left" vertical="center" wrapText="1"/>
    </xf>
    <xf numFmtId="0" fontId="49" fillId="0" borderId="39" xfId="52" applyFont="1" applyBorder="1" applyAlignment="1">
      <alignment horizontal="left" vertical="center"/>
    </xf>
    <xf numFmtId="0" fontId="25" fillId="0" borderId="39" xfId="52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9" fontId="37" fillId="0" borderId="41" xfId="52" applyNumberFormat="1" applyFont="1" applyBorder="1" applyAlignment="1">
      <alignment horizontal="left" vertical="center"/>
    </xf>
    <xf numFmtId="9" fontId="37" fillId="0" borderId="43" xfId="52" applyNumberFormat="1" applyFont="1" applyBorder="1" applyAlignment="1">
      <alignment horizontal="left" vertical="center"/>
    </xf>
    <xf numFmtId="0" fontId="36" fillId="0" borderId="72" xfId="52" applyFont="1" applyFill="1" applyBorder="1" applyAlignment="1">
      <alignment horizontal="left" vertical="center"/>
    </xf>
    <xf numFmtId="0" fontId="36" fillId="0" borderId="43" xfId="52" applyFont="1" applyFill="1" applyBorder="1" applyAlignment="1">
      <alignment horizontal="left" vertical="center"/>
    </xf>
    <xf numFmtId="0" fontId="37" fillId="0" borderId="86" xfId="52" applyFont="1" applyFill="1" applyBorder="1" applyAlignment="1">
      <alignment vertical="center"/>
    </xf>
    <xf numFmtId="0" fontId="37" fillId="0" borderId="42" xfId="52" applyFont="1" applyFill="1" applyBorder="1" applyAlignment="1">
      <alignment vertical="center"/>
    </xf>
    <xf numFmtId="0" fontId="37" fillId="0" borderId="86" xfId="52" applyFont="1" applyFill="1" applyBorder="1" applyAlignment="1">
      <alignment horizontal="left" vertical="center"/>
    </xf>
    <xf numFmtId="0" fontId="33" fillId="0" borderId="87" xfId="52" applyFont="1" applyBorder="1" applyAlignment="1">
      <alignment horizontal="center" vertical="center"/>
    </xf>
    <xf numFmtId="0" fontId="37" fillId="0" borderId="82" xfId="52" applyFont="1" applyBorder="1" applyAlignment="1">
      <alignment horizontal="center" vertical="center"/>
    </xf>
    <xf numFmtId="0" fontId="37" fillId="0" borderId="85" xfId="52" applyFont="1" applyBorder="1" applyAlignment="1">
      <alignment horizontal="center" vertical="center"/>
    </xf>
    <xf numFmtId="0" fontId="37" fillId="0" borderId="85" xfId="52" applyFont="1" applyFill="1" applyBorder="1" applyAlignment="1">
      <alignment horizontal="left" vertical="center"/>
    </xf>
    <xf numFmtId="0" fontId="50" fillId="0" borderId="10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51" fillId="0" borderId="12" xfId="0" applyFont="1" applyBorder="1"/>
    <xf numFmtId="0" fontId="51" fillId="0" borderId="2" xfId="0" applyFont="1" applyBorder="1"/>
    <xf numFmtId="0" fontId="51" fillId="0" borderId="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6" borderId="5" xfId="0" applyFont="1" applyFill="1" applyBorder="1" applyAlignment="1">
      <alignment horizontal="center" vertical="center"/>
    </xf>
    <xf numFmtId="0" fontId="51" fillId="6" borderId="7" xfId="0" applyFont="1" applyFill="1" applyBorder="1" applyAlignment="1">
      <alignment horizontal="center" vertical="center"/>
    </xf>
    <xf numFmtId="0" fontId="51" fillId="6" borderId="2" xfId="0" applyFont="1" applyFill="1" applyBorder="1"/>
    <xf numFmtId="0" fontId="0" fillId="0" borderId="12" xfId="0" applyBorder="1"/>
    <xf numFmtId="0" fontId="0" fillId="6" borderId="2" xfId="0" applyFill="1" applyBorder="1"/>
    <xf numFmtId="0" fontId="0" fillId="0" borderId="14" xfId="0" applyBorder="1"/>
    <xf numFmtId="0" fontId="0" fillId="0" borderId="15" xfId="0" applyBorder="1"/>
    <xf numFmtId="0" fontId="0" fillId="6" borderId="15" xfId="0" applyFill="1" applyBorder="1"/>
    <xf numFmtId="0" fontId="0" fillId="7" borderId="0" xfId="0" applyFill="1"/>
    <xf numFmtId="0" fontId="50" fillId="0" borderId="16" xfId="0" applyFont="1" applyBorder="1" applyAlignment="1">
      <alignment horizontal="center" vertical="center" wrapText="1"/>
    </xf>
    <xf numFmtId="0" fontId="51" fillId="0" borderId="88" xfId="0" applyFont="1" applyBorder="1" applyAlignment="1">
      <alignment horizontal="center" vertical="center"/>
    </xf>
    <xf numFmtId="0" fontId="51" fillId="0" borderId="18" xfId="0" applyFont="1" applyBorder="1"/>
    <xf numFmtId="0" fontId="0" fillId="0" borderId="18" xfId="0" applyBorder="1"/>
    <xf numFmtId="0" fontId="0" fillId="0" borderId="1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52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51" fillId="8" borderId="2" xfId="0" applyFont="1" applyFill="1" applyBorder="1" applyAlignment="1">
      <alignment vertical="top" wrapText="1"/>
    </xf>
    <xf numFmtId="0" fontId="5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4" fillId="0" borderId="0" xfId="0" applyFont="1"/>
    <xf numFmtId="0" fontId="54" fillId="0" borderId="0" xfId="0" applyFont="1" applyAlignment="1">
      <alignment vertical="top" wrapText="1"/>
    </xf>
    <xf numFmtId="0" fontId="37" fillId="0" borderId="25" xfId="52" applyFont="1" applyBorder="1" applyAlignment="1" quotePrefix="1">
      <alignment horizontal="left" vertical="center"/>
    </xf>
    <xf numFmtId="0" fontId="0" fillId="0" borderId="11" xfId="52" applyFont="1" applyFill="1" applyBorder="1" applyAlignment="1" quotePrefix="1">
      <alignment horizontal="center" vertical="center"/>
    </xf>
    <xf numFmtId="0" fontId="25" fillId="0" borderId="23" xfId="52" applyFont="1" applyFill="1" applyBorder="1" applyAlignment="1" quotePrefix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6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S10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0</xdr:colOff>
          <xdr:row>49</xdr:row>
          <xdr:rowOff>0</xdr:rowOff>
        </xdr:from>
        <xdr:to>
          <xdr:col>253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200082150" y="109124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9525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10</xdr:row>
          <xdr:rowOff>123825</xdr:rowOff>
        </xdr:from>
        <xdr:to>
          <xdr:col>11</xdr:col>
          <xdr:colOff>600075</xdr:colOff>
          <xdr:row>12</xdr:row>
          <xdr:rowOff>9525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839200" y="2057400"/>
              <a:ext cx="4000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0</xdr:colOff>
          <xdr:row>49</xdr:row>
          <xdr:rowOff>0</xdr:rowOff>
        </xdr:from>
        <xdr:to>
          <xdr:col>253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200082150" y="109124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10</xdr:row>
          <xdr:rowOff>0</xdr:rowOff>
        </xdr:from>
        <xdr:to>
          <xdr:col>10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81438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9</xdr:row>
          <xdr:rowOff>114300</xdr:rowOff>
        </xdr:from>
        <xdr:to>
          <xdr:col>11</xdr:col>
          <xdr:colOff>581025</xdr:colOff>
          <xdr:row>11</xdr:row>
          <xdr:rowOff>19050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829675" y="1857375"/>
              <a:ext cx="39052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11</xdr:row>
          <xdr:rowOff>0</xdr:rowOff>
        </xdr:from>
        <xdr:to>
          <xdr:col>10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81534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16</xdr:row>
          <xdr:rowOff>0</xdr:rowOff>
        </xdr:from>
        <xdr:to>
          <xdr:col>10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81629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16</xdr:row>
          <xdr:rowOff>0</xdr:rowOff>
        </xdr:from>
        <xdr:to>
          <xdr:col>11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8582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15</xdr:row>
          <xdr:rowOff>0</xdr:rowOff>
        </xdr:from>
        <xdr:to>
          <xdr:col>10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81629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15</xdr:row>
          <xdr:rowOff>0</xdr:rowOff>
        </xdr:from>
        <xdr:to>
          <xdr:col>11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8582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6</xdr:row>
          <xdr:rowOff>0</xdr:rowOff>
        </xdr:from>
        <xdr:to>
          <xdr:col>10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82010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7</xdr:row>
          <xdr:rowOff>0</xdr:rowOff>
        </xdr:from>
        <xdr:to>
          <xdr:col>10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82010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5</xdr:row>
          <xdr:rowOff>0</xdr:rowOff>
        </xdr:from>
        <xdr:to>
          <xdr:col>10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82010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161925</xdr:rowOff>
        </xdr:from>
        <xdr:to>
          <xdr:col>10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8191500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180975</xdr:rowOff>
        </xdr:from>
        <xdr:to>
          <xdr:col>10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8181975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</xdr:row>
          <xdr:rowOff>142875</xdr:rowOff>
        </xdr:from>
        <xdr:to>
          <xdr:col>11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829675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3</xdr:row>
          <xdr:rowOff>152400</xdr:rowOff>
        </xdr:from>
        <xdr:to>
          <xdr:col>11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839200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5</xdr:row>
          <xdr:rowOff>0</xdr:rowOff>
        </xdr:from>
        <xdr:to>
          <xdr:col>11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8582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6</xdr:row>
          <xdr:rowOff>0</xdr:rowOff>
        </xdr:from>
        <xdr:to>
          <xdr:col>11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8582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7</xdr:row>
          <xdr:rowOff>0</xdr:rowOff>
        </xdr:from>
        <xdr:to>
          <xdr:col>11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8582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9885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101600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10160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45</xdr:row>
          <xdr:rowOff>0</xdr:rowOff>
        </xdr:from>
        <xdr:to>
          <xdr:col>10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8162925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45</xdr:row>
          <xdr:rowOff>0</xdr:rowOff>
        </xdr:from>
        <xdr:to>
          <xdr:col>11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858250" y="10160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44</xdr:row>
          <xdr:rowOff>0</xdr:rowOff>
        </xdr:from>
        <xdr:to>
          <xdr:col>10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8153400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44</xdr:row>
          <xdr:rowOff>0</xdr:rowOff>
        </xdr:from>
        <xdr:to>
          <xdr:col>11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858250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11</xdr:row>
          <xdr:rowOff>142875</xdr:rowOff>
        </xdr:from>
        <xdr:to>
          <xdr:col>11</xdr:col>
          <xdr:colOff>600075</xdr:colOff>
          <xdr:row>13</xdr:row>
          <xdr:rowOff>9525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839200" y="2257425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12</xdr:row>
          <xdr:rowOff>0</xdr:rowOff>
        </xdr:from>
        <xdr:to>
          <xdr:col>10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81438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350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35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20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96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965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965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96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96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96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965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965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96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96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96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5965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5965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5" name="直接连接符 14"/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6" name="直接连接符 15"/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>
      <xdr:nvSpPr>
        <xdr:cNvPr id="17" name="直接连接符 16"/>
        <xdr:cNvSpPr>
          <a:spLocks noChangeShapeType="1"/>
        </xdr:cNvSpPr>
      </xdr:nvSpPr>
      <xdr:spPr>
        <a:xfrm>
          <a:off x="0" y="622300"/>
          <a:ext cx="1514475" cy="4286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543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10</xdr:row>
          <xdr:rowOff>190500</xdr:rowOff>
        </xdr:from>
        <xdr:to>
          <xdr:col>7</xdr:col>
          <xdr:colOff>104775</xdr:colOff>
          <xdr:row>11</xdr:row>
          <xdr:rowOff>209550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86350" y="2543175"/>
              <a:ext cx="5048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12</xdr:row>
          <xdr:rowOff>9525</xdr:rowOff>
        </xdr:from>
        <xdr:to>
          <xdr:col>7</xdr:col>
          <xdr:colOff>47625</xdr:colOff>
          <xdr:row>12</xdr:row>
          <xdr:rowOff>223520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05400" y="2819400"/>
              <a:ext cx="4286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30003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</xdr:row>
          <xdr:rowOff>28575</xdr:rowOff>
        </xdr:from>
        <xdr:to>
          <xdr:col>7</xdr:col>
          <xdr:colOff>66675</xdr:colOff>
          <xdr:row>14</xdr:row>
          <xdr:rowOff>13970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14925" y="3067050"/>
              <a:ext cx="43815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30003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23</xdr:row>
          <xdr:rowOff>19050</xdr:rowOff>
        </xdr:from>
        <xdr:to>
          <xdr:col>3</xdr:col>
          <xdr:colOff>628650</xdr:colOff>
          <xdr:row>23</xdr:row>
          <xdr:rowOff>190500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5075" y="55975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5812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8098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7432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19050</xdr:rowOff>
        </xdr:from>
        <xdr:to>
          <xdr:col>2</xdr:col>
          <xdr:colOff>676275</xdr:colOff>
          <xdr:row>24</xdr:row>
          <xdr:rowOff>53975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28800" y="5597525"/>
              <a:ext cx="428625" cy="263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30003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33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7432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20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98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98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98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98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598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598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5" name="直接连接符 14"/>
        <xdr:cNvCxnSpPr/>
      </xdr:nvCxnSpPr>
      <xdr:spPr>
        <a:xfrm>
          <a:off x="0" y="628650"/>
          <a:ext cx="1038225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6" name="直接连接符 15"/>
        <xdr:cNvCxnSpPr/>
      </xdr:nvCxnSpPr>
      <xdr:spPr>
        <a:xfrm>
          <a:off x="0" y="628650"/>
          <a:ext cx="1038225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>
      <xdr:nvSpPr>
        <xdr:cNvPr id="17" name="直接连接符 16"/>
        <xdr:cNvSpPr>
          <a:spLocks noChangeShapeType="1"/>
        </xdr:cNvSpPr>
      </xdr:nvSpPr>
      <xdr:spPr>
        <a:xfrm>
          <a:off x="0" y="622300"/>
          <a:ext cx="1038225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8" name="直接连接符 17"/>
        <xdr:cNvCxnSpPr/>
      </xdr:nvCxnSpPr>
      <xdr:spPr>
        <a:xfrm>
          <a:off x="0" y="628650"/>
          <a:ext cx="1038225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9" name="直接连接符 18"/>
        <xdr:cNvCxnSpPr/>
      </xdr:nvCxnSpPr>
      <xdr:spPr>
        <a:xfrm>
          <a:off x="0" y="628650"/>
          <a:ext cx="1038225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>
      <xdr:nvSpPr>
        <xdr:cNvPr id="20" name="直接连接符 19"/>
        <xdr:cNvSpPr>
          <a:spLocks noChangeShapeType="1"/>
        </xdr:cNvSpPr>
      </xdr:nvSpPr>
      <xdr:spPr>
        <a:xfrm>
          <a:off x="0" y="622300"/>
          <a:ext cx="1038225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100965</xdr:colOff>
      <xdr:row>2</xdr:row>
      <xdr:rowOff>26670</xdr:rowOff>
    </xdr:from>
    <xdr:to>
      <xdr:col>9</xdr:col>
      <xdr:colOff>196215</xdr:colOff>
      <xdr:row>3</xdr:row>
      <xdr:rowOff>80010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6610" y="607695"/>
          <a:ext cx="116205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3</xdr:row>
      <xdr:rowOff>81280</xdr:rowOff>
    </xdr:from>
    <xdr:to>
      <xdr:col>9</xdr:col>
      <xdr:colOff>361950</xdr:colOff>
      <xdr:row>4</xdr:row>
      <xdr:rowOff>62865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1845" y="979805"/>
          <a:ext cx="1352550" cy="299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81" customWidth="1"/>
    <col min="3" max="3" width="10.125" customWidth="1"/>
  </cols>
  <sheetData>
    <row r="1" ht="21" customHeight="1" spans="1:2">
      <c r="A1" s="482"/>
      <c r="B1" s="483" t="s">
        <v>0</v>
      </c>
    </row>
    <row r="2" spans="1:2">
      <c r="A2" s="10">
        <v>1</v>
      </c>
      <c r="B2" s="484" t="s">
        <v>1</v>
      </c>
    </row>
    <row r="3" spans="1:2">
      <c r="A3" s="10">
        <v>2</v>
      </c>
      <c r="B3" s="484" t="s">
        <v>2</v>
      </c>
    </row>
    <row r="4" spans="1:2">
      <c r="A4" s="10">
        <v>3</v>
      </c>
      <c r="B4" s="484" t="s">
        <v>3</v>
      </c>
    </row>
    <row r="5" spans="1:2">
      <c r="A5" s="10">
        <v>4</v>
      </c>
      <c r="B5" s="484" t="s">
        <v>4</v>
      </c>
    </row>
    <row r="6" spans="1:2">
      <c r="A6" s="10">
        <v>5</v>
      </c>
      <c r="B6" s="484" t="s">
        <v>5</v>
      </c>
    </row>
    <row r="7" spans="1:2">
      <c r="A7" s="10">
        <v>6</v>
      </c>
      <c r="B7" s="484" t="s">
        <v>6</v>
      </c>
    </row>
    <row r="8" s="480" customFormat="1" ht="15" customHeight="1" spans="1:2">
      <c r="A8" s="485">
        <v>7</v>
      </c>
      <c r="B8" s="486" t="s">
        <v>7</v>
      </c>
    </row>
    <row r="9" ht="18.95" customHeight="1" spans="1:2">
      <c r="A9" s="482"/>
      <c r="B9" s="487" t="s">
        <v>8</v>
      </c>
    </row>
    <row r="10" ht="15.95" customHeight="1" spans="1:2">
      <c r="A10" s="10">
        <v>1</v>
      </c>
      <c r="B10" s="488" t="s">
        <v>9</v>
      </c>
    </row>
    <row r="11" spans="1:2">
      <c r="A11" s="10">
        <v>2</v>
      </c>
      <c r="B11" s="484" t="s">
        <v>10</v>
      </c>
    </row>
    <row r="12" spans="1:2">
      <c r="A12" s="10">
        <v>3</v>
      </c>
      <c r="B12" s="486" t="s">
        <v>11</v>
      </c>
    </row>
    <row r="13" spans="1:2">
      <c r="A13" s="10">
        <v>4</v>
      </c>
      <c r="B13" s="484" t="s">
        <v>12</v>
      </c>
    </row>
    <row r="14" spans="1:2">
      <c r="A14" s="10">
        <v>5</v>
      </c>
      <c r="B14" s="484" t="s">
        <v>13</v>
      </c>
    </row>
    <row r="15" spans="1:2">
      <c r="A15" s="10">
        <v>6</v>
      </c>
      <c r="B15" s="484" t="s">
        <v>14</v>
      </c>
    </row>
    <row r="16" spans="1:2">
      <c r="A16" s="10">
        <v>7</v>
      </c>
      <c r="B16" s="484" t="s">
        <v>15</v>
      </c>
    </row>
    <row r="17" spans="1:2">
      <c r="A17" s="10">
        <v>8</v>
      </c>
      <c r="B17" s="484" t="s">
        <v>16</v>
      </c>
    </row>
    <row r="18" spans="1:2">
      <c r="A18" s="10">
        <v>9</v>
      </c>
      <c r="B18" s="484" t="s">
        <v>17</v>
      </c>
    </row>
    <row r="19" spans="1:2">
      <c r="A19" s="10"/>
      <c r="B19" s="484"/>
    </row>
    <row r="20" ht="20.25" spans="1:2">
      <c r="A20" s="482"/>
      <c r="B20" s="483" t="s">
        <v>18</v>
      </c>
    </row>
    <row r="21" spans="1:2">
      <c r="A21" s="10">
        <v>1</v>
      </c>
      <c r="B21" s="489" t="s">
        <v>19</v>
      </c>
    </row>
    <row r="22" spans="1:2">
      <c r="A22" s="10">
        <v>2</v>
      </c>
      <c r="B22" s="484" t="s">
        <v>20</v>
      </c>
    </row>
    <row r="23" spans="1:2">
      <c r="A23" s="10">
        <v>3</v>
      </c>
      <c r="B23" s="484" t="s">
        <v>21</v>
      </c>
    </row>
    <row r="24" spans="1:2">
      <c r="A24" s="10">
        <v>4</v>
      </c>
      <c r="B24" s="484" t="s">
        <v>22</v>
      </c>
    </row>
    <row r="25" spans="1:2">
      <c r="A25" s="10">
        <v>5</v>
      </c>
      <c r="B25" s="484" t="s">
        <v>23</v>
      </c>
    </row>
    <row r="26" spans="1:2">
      <c r="A26" s="10">
        <v>6</v>
      </c>
      <c r="B26" s="484" t="s">
        <v>24</v>
      </c>
    </row>
    <row r="27" spans="1:2">
      <c r="A27" s="10">
        <v>7</v>
      </c>
      <c r="B27" s="484" t="s">
        <v>25</v>
      </c>
    </row>
    <row r="28" spans="1:2">
      <c r="A28" s="10"/>
      <c r="B28" s="484"/>
    </row>
    <row r="29" ht="20.25" spans="1:2">
      <c r="A29" s="482"/>
      <c r="B29" s="483" t="s">
        <v>26</v>
      </c>
    </row>
    <row r="30" spans="1:2">
      <c r="A30" s="10">
        <v>1</v>
      </c>
      <c r="B30" s="489" t="s">
        <v>27</v>
      </c>
    </row>
    <row r="31" spans="1:2">
      <c r="A31" s="10">
        <v>2</v>
      </c>
      <c r="B31" s="484" t="s">
        <v>28</v>
      </c>
    </row>
    <row r="32" spans="1:2">
      <c r="A32" s="10">
        <v>3</v>
      </c>
      <c r="B32" s="484" t="s">
        <v>29</v>
      </c>
    </row>
    <row r="33" ht="28.5" spans="1:2">
      <c r="A33" s="10">
        <v>4</v>
      </c>
      <c r="B33" s="484" t="s">
        <v>30</v>
      </c>
    </row>
    <row r="34" spans="1:2">
      <c r="A34" s="10">
        <v>5</v>
      </c>
      <c r="B34" s="484" t="s">
        <v>31</v>
      </c>
    </row>
    <row r="35" spans="1:2">
      <c r="A35" s="10">
        <v>6</v>
      </c>
      <c r="B35" s="484" t="s">
        <v>32</v>
      </c>
    </row>
    <row r="36" spans="1:2">
      <c r="A36" s="10">
        <v>7</v>
      </c>
      <c r="B36" s="484" t="s">
        <v>33</v>
      </c>
    </row>
    <row r="37" spans="1:2">
      <c r="A37" s="10"/>
      <c r="B37" s="484"/>
    </row>
    <row r="39" spans="1:2">
      <c r="A39" s="490" t="s">
        <v>34</v>
      </c>
      <c r="B39" s="49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0" t="s">
        <v>35</v>
      </c>
      <c r="C2" s="461"/>
      <c r="D2" s="461"/>
      <c r="E2" s="461"/>
      <c r="F2" s="461"/>
      <c r="G2" s="461"/>
      <c r="H2" s="461"/>
      <c r="I2" s="475"/>
    </row>
    <row r="3" ht="27.95" customHeight="1" spans="2:9">
      <c r="B3" s="462"/>
      <c r="C3" s="463"/>
      <c r="D3" s="464" t="s">
        <v>36</v>
      </c>
      <c r="E3" s="465"/>
      <c r="F3" s="466" t="s">
        <v>37</v>
      </c>
      <c r="G3" s="467"/>
      <c r="H3" s="464" t="s">
        <v>38</v>
      </c>
      <c r="I3" s="476"/>
    </row>
    <row r="4" ht="27.95" customHeight="1" spans="2:9">
      <c r="B4" s="462" t="s">
        <v>39</v>
      </c>
      <c r="C4" s="463" t="s">
        <v>40</v>
      </c>
      <c r="D4" s="463" t="s">
        <v>41</v>
      </c>
      <c r="E4" s="463" t="s">
        <v>42</v>
      </c>
      <c r="F4" s="468" t="s">
        <v>41</v>
      </c>
      <c r="G4" s="468" t="s">
        <v>42</v>
      </c>
      <c r="H4" s="463" t="s">
        <v>41</v>
      </c>
      <c r="I4" s="477" t="s">
        <v>42</v>
      </c>
    </row>
    <row r="5" ht="27.95" customHeight="1" spans="2:9">
      <c r="B5" s="469" t="s">
        <v>43</v>
      </c>
      <c r="C5" s="10">
        <v>13</v>
      </c>
      <c r="D5" s="10">
        <v>0</v>
      </c>
      <c r="E5" s="10">
        <v>1</v>
      </c>
      <c r="F5" s="470">
        <v>0</v>
      </c>
      <c r="G5" s="470">
        <v>1</v>
      </c>
      <c r="H5" s="10">
        <v>1</v>
      </c>
      <c r="I5" s="478">
        <v>2</v>
      </c>
    </row>
    <row r="6" ht="27.95" customHeight="1" spans="2:9">
      <c r="B6" s="469" t="s">
        <v>44</v>
      </c>
      <c r="C6" s="10">
        <v>20</v>
      </c>
      <c r="D6" s="10">
        <v>0</v>
      </c>
      <c r="E6" s="10">
        <v>1</v>
      </c>
      <c r="F6" s="470">
        <v>1</v>
      </c>
      <c r="G6" s="470">
        <v>2</v>
      </c>
      <c r="H6" s="10">
        <v>2</v>
      </c>
      <c r="I6" s="478">
        <v>3</v>
      </c>
    </row>
    <row r="7" ht="27.95" customHeight="1" spans="2:9">
      <c r="B7" s="469" t="s">
        <v>45</v>
      </c>
      <c r="C7" s="10">
        <v>32</v>
      </c>
      <c r="D7" s="10">
        <v>0</v>
      </c>
      <c r="E7" s="10">
        <v>1</v>
      </c>
      <c r="F7" s="470">
        <v>2</v>
      </c>
      <c r="G7" s="470">
        <v>3</v>
      </c>
      <c r="H7" s="10">
        <v>3</v>
      </c>
      <c r="I7" s="478">
        <v>4</v>
      </c>
    </row>
    <row r="8" ht="27.95" customHeight="1" spans="2:9">
      <c r="B8" s="469" t="s">
        <v>46</v>
      </c>
      <c r="C8" s="10">
        <v>50</v>
      </c>
      <c r="D8" s="10">
        <v>1</v>
      </c>
      <c r="E8" s="10">
        <v>2</v>
      </c>
      <c r="F8" s="470">
        <v>3</v>
      </c>
      <c r="G8" s="470">
        <v>4</v>
      </c>
      <c r="H8" s="10">
        <v>5</v>
      </c>
      <c r="I8" s="478">
        <v>6</v>
      </c>
    </row>
    <row r="9" ht="27.95" customHeight="1" spans="2:9">
      <c r="B9" s="469" t="s">
        <v>47</v>
      </c>
      <c r="C9" s="10">
        <v>80</v>
      </c>
      <c r="D9" s="10">
        <v>2</v>
      </c>
      <c r="E9" s="10">
        <v>3</v>
      </c>
      <c r="F9" s="470">
        <v>5</v>
      </c>
      <c r="G9" s="470">
        <v>6</v>
      </c>
      <c r="H9" s="10">
        <v>7</v>
      </c>
      <c r="I9" s="478">
        <v>8</v>
      </c>
    </row>
    <row r="10" ht="27.95" customHeight="1" spans="2:9">
      <c r="B10" s="469" t="s">
        <v>48</v>
      </c>
      <c r="C10" s="10">
        <v>125</v>
      </c>
      <c r="D10" s="10">
        <v>3</v>
      </c>
      <c r="E10" s="10">
        <v>4</v>
      </c>
      <c r="F10" s="470">
        <v>7</v>
      </c>
      <c r="G10" s="470">
        <v>8</v>
      </c>
      <c r="H10" s="10">
        <v>10</v>
      </c>
      <c r="I10" s="478">
        <v>11</v>
      </c>
    </row>
    <row r="11" ht="27.95" customHeight="1" spans="2:9">
      <c r="B11" s="469" t="s">
        <v>49</v>
      </c>
      <c r="C11" s="10">
        <v>200</v>
      </c>
      <c r="D11" s="10">
        <v>5</v>
      </c>
      <c r="E11" s="10">
        <v>6</v>
      </c>
      <c r="F11" s="470">
        <v>10</v>
      </c>
      <c r="G11" s="470">
        <v>11</v>
      </c>
      <c r="H11" s="10">
        <v>14</v>
      </c>
      <c r="I11" s="478">
        <v>15</v>
      </c>
    </row>
    <row r="12" ht="27.95" customHeight="1" spans="2:9">
      <c r="B12" s="471" t="s">
        <v>50</v>
      </c>
      <c r="C12" s="472">
        <v>315</v>
      </c>
      <c r="D12" s="472">
        <v>7</v>
      </c>
      <c r="E12" s="472">
        <v>8</v>
      </c>
      <c r="F12" s="473">
        <v>14</v>
      </c>
      <c r="G12" s="473">
        <v>15</v>
      </c>
      <c r="H12" s="472">
        <v>21</v>
      </c>
      <c r="I12" s="479">
        <v>22</v>
      </c>
    </row>
    <row r="14" spans="2:4">
      <c r="B14" s="474" t="s">
        <v>51</v>
      </c>
      <c r="C14" s="474"/>
      <c r="D14" s="47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3"/>
  <sheetViews>
    <sheetView workbookViewId="0">
      <selection activeCell="H38" sqref="H38"/>
    </sheetView>
  </sheetViews>
  <sheetFormatPr defaultColWidth="10.375" defaultRowHeight="16.5" customHeight="1"/>
  <cols>
    <col min="1" max="1" width="11.125" style="247" customWidth="1"/>
    <col min="2" max="10" width="10.375" style="247"/>
    <col min="11" max="11" width="8.875" style="247" customWidth="1"/>
    <col min="12" max="12" width="12" style="247" customWidth="1"/>
    <col min="13" max="16384" width="10.375" style="247"/>
  </cols>
  <sheetData>
    <row r="1" ht="21" spans="1:12">
      <c r="A1" s="381" t="s">
        <v>52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</row>
    <row r="2" ht="15" spans="1:12">
      <c r="A2" s="248" t="s">
        <v>53</v>
      </c>
      <c r="B2" s="249" t="s">
        <v>54</v>
      </c>
      <c r="C2" s="249"/>
      <c r="D2" s="250" t="s">
        <v>55</v>
      </c>
      <c r="E2" s="250"/>
      <c r="F2" s="249" t="s">
        <v>56</v>
      </c>
      <c r="G2" s="249"/>
      <c r="H2" s="251" t="s">
        <v>57</v>
      </c>
      <c r="I2" s="251"/>
      <c r="J2" s="322" t="s">
        <v>58</v>
      </c>
      <c r="K2" s="322"/>
      <c r="L2" s="323"/>
    </row>
    <row r="3" ht="14.25" spans="1:12">
      <c r="A3" s="252" t="s">
        <v>59</v>
      </c>
      <c r="B3" s="253"/>
      <c r="C3" s="254"/>
      <c r="D3" s="255" t="s">
        <v>60</v>
      </c>
      <c r="E3" s="256"/>
      <c r="F3" s="256"/>
      <c r="G3" s="257"/>
      <c r="H3" s="255" t="s">
        <v>61</v>
      </c>
      <c r="I3" s="436"/>
      <c r="J3" s="256"/>
      <c r="K3" s="256"/>
      <c r="L3" s="257"/>
    </row>
    <row r="4" ht="14.25" spans="1:12">
      <c r="A4" s="258" t="s">
        <v>62</v>
      </c>
      <c r="B4" s="492" t="s">
        <v>63</v>
      </c>
      <c r="C4" s="324"/>
      <c r="D4" s="258" t="s">
        <v>64</v>
      </c>
      <c r="E4" s="261"/>
      <c r="F4" s="262">
        <v>45807</v>
      </c>
      <c r="G4" s="263"/>
      <c r="H4" s="258" t="s">
        <v>65</v>
      </c>
      <c r="I4" s="437"/>
      <c r="J4" s="261"/>
      <c r="K4" s="282" t="s">
        <v>66</v>
      </c>
      <c r="L4" s="324" t="s">
        <v>67</v>
      </c>
    </row>
    <row r="5" ht="14.25" spans="1:12">
      <c r="A5" s="264" t="s">
        <v>68</v>
      </c>
      <c r="B5" s="282" t="s">
        <v>69</v>
      </c>
      <c r="C5" s="324"/>
      <c r="D5" s="258" t="s">
        <v>70</v>
      </c>
      <c r="E5" s="261"/>
      <c r="F5" s="262">
        <v>45801</v>
      </c>
      <c r="G5" s="263"/>
      <c r="H5" s="258" t="s">
        <v>71</v>
      </c>
      <c r="I5" s="437"/>
      <c r="J5" s="261"/>
      <c r="K5" s="282" t="s">
        <v>66</v>
      </c>
      <c r="L5" s="324" t="s">
        <v>67</v>
      </c>
    </row>
    <row r="6" ht="14.25" spans="1:12">
      <c r="A6" s="258" t="s">
        <v>72</v>
      </c>
      <c r="B6" s="382" t="s">
        <v>73</v>
      </c>
      <c r="C6" s="324">
        <v>6</v>
      </c>
      <c r="D6" s="264" t="s">
        <v>74</v>
      </c>
      <c r="E6" s="284"/>
      <c r="F6" s="262">
        <v>45807</v>
      </c>
      <c r="G6" s="263"/>
      <c r="H6" s="258" t="s">
        <v>75</v>
      </c>
      <c r="I6" s="437"/>
      <c r="J6" s="261"/>
      <c r="K6" s="282" t="s">
        <v>66</v>
      </c>
      <c r="L6" s="324" t="s">
        <v>67</v>
      </c>
    </row>
    <row r="7" ht="14.25" spans="1:12">
      <c r="A7" s="258" t="s">
        <v>76</v>
      </c>
      <c r="B7" s="383">
        <v>1500</v>
      </c>
      <c r="C7" s="384"/>
      <c r="D7" s="264" t="s">
        <v>77</v>
      </c>
      <c r="E7" s="283"/>
      <c r="F7" s="262">
        <v>45811</v>
      </c>
      <c r="G7" s="263"/>
      <c r="H7" s="258" t="s">
        <v>78</v>
      </c>
      <c r="I7" s="437"/>
      <c r="J7" s="261"/>
      <c r="K7" s="282" t="s">
        <v>66</v>
      </c>
      <c r="L7" s="324" t="s">
        <v>67</v>
      </c>
    </row>
    <row r="8" ht="15" spans="1:12">
      <c r="A8" s="268" t="s">
        <v>79</v>
      </c>
      <c r="B8" s="269"/>
      <c r="C8" s="270"/>
      <c r="D8" s="271" t="s">
        <v>80</v>
      </c>
      <c r="E8" s="272"/>
      <c r="F8" s="273">
        <v>45813</v>
      </c>
      <c r="G8" s="274"/>
      <c r="H8" s="271" t="s">
        <v>81</v>
      </c>
      <c r="I8" s="438"/>
      <c r="J8" s="272"/>
      <c r="K8" s="293" t="s">
        <v>66</v>
      </c>
      <c r="L8" s="333" t="s">
        <v>67</v>
      </c>
    </row>
    <row r="9" ht="15" spans="1:12">
      <c r="A9" s="385" t="s">
        <v>82</v>
      </c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439"/>
    </row>
    <row r="10" ht="15" spans="1:12">
      <c r="A10" s="387" t="s">
        <v>83</v>
      </c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440"/>
    </row>
    <row r="11" ht="14.25" spans="1:12">
      <c r="A11" s="389" t="s">
        <v>84</v>
      </c>
      <c r="B11" s="390" t="s">
        <v>85</v>
      </c>
      <c r="C11" s="391" t="s">
        <v>86</v>
      </c>
      <c r="D11" s="392"/>
      <c r="E11" s="393" t="s">
        <v>87</v>
      </c>
      <c r="F11" s="390" t="s">
        <v>85</v>
      </c>
      <c r="G11" s="391" t="s">
        <v>86</v>
      </c>
      <c r="H11" s="391" t="s">
        <v>88</v>
      </c>
      <c r="I11" s="391"/>
      <c r="J11" s="393" t="s">
        <v>89</v>
      </c>
      <c r="K11" s="390" t="s">
        <v>85</v>
      </c>
      <c r="L11" s="441" t="s">
        <v>86</v>
      </c>
    </row>
    <row r="12" ht="14.25" spans="1:12">
      <c r="A12" s="264" t="s">
        <v>90</v>
      </c>
      <c r="B12" s="281" t="s">
        <v>85</v>
      </c>
      <c r="C12" s="282" t="s">
        <v>86</v>
      </c>
      <c r="D12" s="283"/>
      <c r="E12" s="284" t="s">
        <v>91</v>
      </c>
      <c r="F12" s="281" t="s">
        <v>85</v>
      </c>
      <c r="G12" s="282" t="s">
        <v>86</v>
      </c>
      <c r="H12" s="282" t="s">
        <v>88</v>
      </c>
      <c r="I12" s="282"/>
      <c r="J12" s="284" t="s">
        <v>92</v>
      </c>
      <c r="K12" s="281" t="s">
        <v>85</v>
      </c>
      <c r="L12" s="324" t="s">
        <v>86</v>
      </c>
    </row>
    <row r="13" ht="14.25" spans="1:12">
      <c r="A13" s="264" t="s">
        <v>93</v>
      </c>
      <c r="B13" s="281" t="s">
        <v>85</v>
      </c>
      <c r="C13" s="282" t="s">
        <v>86</v>
      </c>
      <c r="D13" s="283"/>
      <c r="E13" s="284" t="s">
        <v>94</v>
      </c>
      <c r="F13" s="282" t="s">
        <v>95</v>
      </c>
      <c r="G13" s="282" t="s">
        <v>96</v>
      </c>
      <c r="H13" s="282" t="s">
        <v>88</v>
      </c>
      <c r="I13" s="282"/>
      <c r="J13" s="284" t="s">
        <v>97</v>
      </c>
      <c r="K13" s="281" t="s">
        <v>85</v>
      </c>
      <c r="L13" s="324" t="s">
        <v>86</v>
      </c>
    </row>
    <row r="14" ht="15" spans="1:12">
      <c r="A14" s="271" t="s">
        <v>98</v>
      </c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326"/>
    </row>
    <row r="15" ht="15" spans="1:12">
      <c r="A15" s="387" t="s">
        <v>99</v>
      </c>
      <c r="B15" s="388"/>
      <c r="C15" s="388"/>
      <c r="D15" s="388"/>
      <c r="E15" s="388"/>
      <c r="F15" s="388"/>
      <c r="G15" s="388"/>
      <c r="H15" s="388"/>
      <c r="I15" s="388"/>
      <c r="J15" s="388"/>
      <c r="K15" s="388"/>
      <c r="L15" s="440"/>
    </row>
    <row r="16" ht="14.25" spans="1:12">
      <c r="A16" s="394" t="s">
        <v>100</v>
      </c>
      <c r="B16" s="391" t="s">
        <v>95</v>
      </c>
      <c r="C16" s="391" t="s">
        <v>96</v>
      </c>
      <c r="D16" s="395"/>
      <c r="E16" s="396" t="s">
        <v>101</v>
      </c>
      <c r="F16" s="391" t="s">
        <v>95</v>
      </c>
      <c r="G16" s="391" t="s">
        <v>96</v>
      </c>
      <c r="H16" s="397"/>
      <c r="I16" s="397"/>
      <c r="J16" s="396" t="s">
        <v>102</v>
      </c>
      <c r="K16" s="391" t="s">
        <v>95</v>
      </c>
      <c r="L16" s="441" t="s">
        <v>96</v>
      </c>
    </row>
    <row r="17" customHeight="1" spans="1:23">
      <c r="A17" s="298" t="s">
        <v>103</v>
      </c>
      <c r="B17" s="282" t="s">
        <v>95</v>
      </c>
      <c r="C17" s="282" t="s">
        <v>96</v>
      </c>
      <c r="D17" s="259"/>
      <c r="E17" s="299" t="s">
        <v>104</v>
      </c>
      <c r="F17" s="282" t="s">
        <v>95</v>
      </c>
      <c r="G17" s="282" t="s">
        <v>96</v>
      </c>
      <c r="H17" s="398"/>
      <c r="I17" s="398"/>
      <c r="J17" s="299" t="s">
        <v>105</v>
      </c>
      <c r="K17" s="282" t="s">
        <v>95</v>
      </c>
      <c r="L17" s="324" t="s">
        <v>96</v>
      </c>
      <c r="M17" s="442"/>
      <c r="N17" s="442"/>
      <c r="O17" s="442"/>
      <c r="P17" s="442"/>
      <c r="Q17" s="442"/>
      <c r="R17" s="442"/>
      <c r="S17" s="442"/>
      <c r="T17" s="442"/>
      <c r="U17" s="442"/>
      <c r="V17" s="442"/>
      <c r="W17" s="442"/>
    </row>
    <row r="18" ht="18" customHeight="1" spans="1:12">
      <c r="A18" s="399" t="s">
        <v>106</v>
      </c>
      <c r="B18" s="400"/>
      <c r="C18" s="400"/>
      <c r="D18" s="400"/>
      <c r="E18" s="400"/>
      <c r="F18" s="400"/>
      <c r="G18" s="400"/>
      <c r="H18" s="400"/>
      <c r="I18" s="400"/>
      <c r="J18" s="400"/>
      <c r="K18" s="400"/>
      <c r="L18" s="443"/>
    </row>
    <row r="19" s="380" customFormat="1" ht="18" customHeight="1" spans="1:12">
      <c r="A19" s="387" t="s">
        <v>107</v>
      </c>
      <c r="B19" s="388"/>
      <c r="C19" s="388"/>
      <c r="D19" s="388"/>
      <c r="E19" s="388"/>
      <c r="F19" s="388"/>
      <c r="G19" s="388"/>
      <c r="H19" s="388"/>
      <c r="I19" s="388"/>
      <c r="J19" s="388"/>
      <c r="K19" s="388"/>
      <c r="L19" s="440"/>
    </row>
    <row r="20" customHeight="1" spans="1:12">
      <c r="A20" s="401" t="s">
        <v>108</v>
      </c>
      <c r="B20" s="402"/>
      <c r="C20" s="403"/>
      <c r="D20" s="403"/>
      <c r="E20" s="403"/>
      <c r="F20" s="403"/>
      <c r="G20" s="403"/>
      <c r="H20" s="403"/>
      <c r="I20" s="403"/>
      <c r="J20" s="403"/>
      <c r="K20" s="403"/>
      <c r="L20" s="444"/>
    </row>
    <row r="21" ht="21.75" customHeight="1" spans="1:12">
      <c r="A21" s="404" t="s">
        <v>109</v>
      </c>
      <c r="B21" s="405"/>
      <c r="C21" s="406">
        <v>120</v>
      </c>
      <c r="D21" s="406">
        <v>130</v>
      </c>
      <c r="E21" s="406">
        <v>140</v>
      </c>
      <c r="F21" s="406">
        <v>150</v>
      </c>
      <c r="G21" s="406">
        <v>160</v>
      </c>
      <c r="H21" s="406">
        <v>165</v>
      </c>
      <c r="I21" s="406">
        <v>170</v>
      </c>
      <c r="J21" s="406">
        <v>175</v>
      </c>
      <c r="K21" s="406">
        <v>180</v>
      </c>
      <c r="L21" s="336" t="s">
        <v>110</v>
      </c>
    </row>
    <row r="22" ht="23" customHeight="1" spans="1:12">
      <c r="A22" s="31" t="s">
        <v>111</v>
      </c>
      <c r="B22" s="407"/>
      <c r="C22" s="12" t="s">
        <v>95</v>
      </c>
      <c r="D22" s="12" t="s">
        <v>95</v>
      </c>
      <c r="E22" s="12" t="s">
        <v>95</v>
      </c>
      <c r="F22" s="12" t="s">
        <v>95</v>
      </c>
      <c r="G22" s="12" t="s">
        <v>95</v>
      </c>
      <c r="H22" s="12" t="s">
        <v>95</v>
      </c>
      <c r="I22" s="12" t="s">
        <v>95</v>
      </c>
      <c r="J22" s="12" t="s">
        <v>95</v>
      </c>
      <c r="K22" s="12" t="s">
        <v>95</v>
      </c>
      <c r="L22" s="445"/>
    </row>
    <row r="23" ht="23" customHeight="1" spans="1:12">
      <c r="A23" s="31" t="s">
        <v>112</v>
      </c>
      <c r="B23" s="407"/>
      <c r="C23" s="12" t="s">
        <v>95</v>
      </c>
      <c r="D23" s="12" t="s">
        <v>95</v>
      </c>
      <c r="E23" s="12" t="s">
        <v>95</v>
      </c>
      <c r="F23" s="12" t="s">
        <v>95</v>
      </c>
      <c r="G23" s="12" t="s">
        <v>95</v>
      </c>
      <c r="H23" s="12" t="s">
        <v>95</v>
      </c>
      <c r="I23" s="12" t="s">
        <v>95</v>
      </c>
      <c r="J23" s="12" t="s">
        <v>95</v>
      </c>
      <c r="K23" s="12" t="s">
        <v>95</v>
      </c>
      <c r="L23" s="446"/>
    </row>
    <row r="24" ht="23" customHeight="1" spans="1:12">
      <c r="A24" s="31" t="s">
        <v>113</v>
      </c>
      <c r="B24" s="407"/>
      <c r="C24" s="12" t="s">
        <v>95</v>
      </c>
      <c r="D24" s="12" t="s">
        <v>95</v>
      </c>
      <c r="E24" s="12" t="s">
        <v>95</v>
      </c>
      <c r="F24" s="12" t="s">
        <v>95</v>
      </c>
      <c r="G24" s="12" t="s">
        <v>95</v>
      </c>
      <c r="H24" s="12" t="s">
        <v>95</v>
      </c>
      <c r="I24" s="12" t="s">
        <v>95</v>
      </c>
      <c r="J24" s="12" t="s">
        <v>95</v>
      </c>
      <c r="K24" s="12" t="s">
        <v>95</v>
      </c>
      <c r="L24" s="446"/>
    </row>
    <row r="25" ht="23" customHeight="1" spans="1:12">
      <c r="A25" s="31" t="s">
        <v>114</v>
      </c>
      <c r="B25" s="408"/>
      <c r="C25" s="12" t="s">
        <v>95</v>
      </c>
      <c r="D25" s="12" t="s">
        <v>95</v>
      </c>
      <c r="E25" s="12" t="s">
        <v>95</v>
      </c>
      <c r="F25" s="12" t="s">
        <v>95</v>
      </c>
      <c r="G25" s="12" t="s">
        <v>95</v>
      </c>
      <c r="H25" s="12" t="s">
        <v>95</v>
      </c>
      <c r="I25" s="12" t="s">
        <v>95</v>
      </c>
      <c r="J25" s="12" t="s">
        <v>95</v>
      </c>
      <c r="K25" s="12" t="s">
        <v>95</v>
      </c>
      <c r="L25" s="447"/>
    </row>
    <row r="26" ht="23" customHeight="1" spans="1:12">
      <c r="A26" s="267"/>
      <c r="B26" s="409"/>
      <c r="C26" s="409"/>
      <c r="D26" s="409"/>
      <c r="E26" s="409"/>
      <c r="F26" s="409"/>
      <c r="G26" s="409"/>
      <c r="H26" s="409"/>
      <c r="I26" s="409"/>
      <c r="J26" s="409"/>
      <c r="K26" s="409"/>
      <c r="L26" s="447"/>
    </row>
    <row r="27" ht="23" customHeight="1" spans="1:12">
      <c r="A27" s="267"/>
      <c r="B27" s="409"/>
      <c r="C27" s="409"/>
      <c r="D27" s="409"/>
      <c r="E27" s="409"/>
      <c r="F27" s="409"/>
      <c r="G27" s="409"/>
      <c r="H27" s="409"/>
      <c r="I27" s="409"/>
      <c r="J27" s="409"/>
      <c r="K27" s="409"/>
      <c r="L27" s="447"/>
    </row>
    <row r="28" ht="23" customHeight="1" spans="1:12">
      <c r="A28" s="267"/>
      <c r="B28" s="409"/>
      <c r="C28" s="409"/>
      <c r="D28" s="409"/>
      <c r="E28" s="409"/>
      <c r="F28" s="409"/>
      <c r="G28" s="409"/>
      <c r="H28" s="409"/>
      <c r="I28" s="409"/>
      <c r="J28" s="409"/>
      <c r="K28" s="409"/>
      <c r="L28" s="447"/>
    </row>
    <row r="29" ht="18" customHeight="1" spans="1:12">
      <c r="A29" s="410" t="s">
        <v>115</v>
      </c>
      <c r="B29" s="411"/>
      <c r="C29" s="411"/>
      <c r="D29" s="411"/>
      <c r="E29" s="411"/>
      <c r="F29" s="411"/>
      <c r="G29" s="411"/>
      <c r="H29" s="411"/>
      <c r="I29" s="411"/>
      <c r="J29" s="411"/>
      <c r="K29" s="411"/>
      <c r="L29" s="448"/>
    </row>
    <row r="30" ht="18.75" customHeight="1" spans="1:12">
      <c r="A30" s="412" t="s">
        <v>116</v>
      </c>
      <c r="B30" s="413"/>
      <c r="C30" s="413"/>
      <c r="D30" s="413"/>
      <c r="E30" s="413"/>
      <c r="F30" s="413"/>
      <c r="G30" s="413"/>
      <c r="H30" s="413"/>
      <c r="I30" s="413"/>
      <c r="J30" s="413"/>
      <c r="K30" s="413"/>
      <c r="L30" s="449"/>
    </row>
    <row r="31" ht="18.75" customHeight="1" spans="1:12">
      <c r="A31" s="414"/>
      <c r="B31" s="415"/>
      <c r="C31" s="415"/>
      <c r="D31" s="415"/>
      <c r="E31" s="415"/>
      <c r="F31" s="415"/>
      <c r="G31" s="415"/>
      <c r="H31" s="415"/>
      <c r="I31" s="415"/>
      <c r="J31" s="415"/>
      <c r="K31" s="415"/>
      <c r="L31" s="450"/>
    </row>
    <row r="32" ht="18" customHeight="1" spans="1:12">
      <c r="A32" s="410" t="s">
        <v>117</v>
      </c>
      <c r="B32" s="411"/>
      <c r="C32" s="411"/>
      <c r="D32" s="411"/>
      <c r="E32" s="411"/>
      <c r="F32" s="411"/>
      <c r="G32" s="411"/>
      <c r="H32" s="411"/>
      <c r="I32" s="411"/>
      <c r="J32" s="411"/>
      <c r="K32" s="411"/>
      <c r="L32" s="448"/>
    </row>
    <row r="33" ht="14.25" spans="1:12">
      <c r="A33" s="416" t="s">
        <v>118</v>
      </c>
      <c r="B33" s="417"/>
      <c r="C33" s="417"/>
      <c r="D33" s="417"/>
      <c r="E33" s="417"/>
      <c r="F33" s="417"/>
      <c r="G33" s="417"/>
      <c r="H33" s="417"/>
      <c r="I33" s="417"/>
      <c r="J33" s="417"/>
      <c r="K33" s="417"/>
      <c r="L33" s="451"/>
    </row>
    <row r="34" ht="15" spans="1:12">
      <c r="A34" s="137" t="s">
        <v>119</v>
      </c>
      <c r="B34" s="138"/>
      <c r="C34" s="282" t="s">
        <v>66</v>
      </c>
      <c r="D34" s="282" t="s">
        <v>67</v>
      </c>
      <c r="E34" s="418" t="s">
        <v>120</v>
      </c>
      <c r="F34" s="419"/>
      <c r="G34" s="419"/>
      <c r="H34" s="419"/>
      <c r="I34" s="419"/>
      <c r="J34" s="419"/>
      <c r="K34" s="419"/>
      <c r="L34" s="452"/>
    </row>
    <row r="35" ht="15" spans="1:12">
      <c r="A35" s="420" t="s">
        <v>121</v>
      </c>
      <c r="B35" s="420"/>
      <c r="C35" s="420"/>
      <c r="D35" s="420"/>
      <c r="E35" s="420"/>
      <c r="F35" s="420"/>
      <c r="G35" s="420"/>
      <c r="H35" s="420"/>
      <c r="I35" s="420"/>
      <c r="J35" s="420"/>
      <c r="K35" s="420"/>
      <c r="L35" s="420"/>
    </row>
    <row r="36" ht="21" customHeight="1" spans="1:12">
      <c r="A36" s="421" t="s">
        <v>122</v>
      </c>
      <c r="B36" s="422"/>
      <c r="C36" s="422"/>
      <c r="D36" s="422"/>
      <c r="E36" s="422"/>
      <c r="F36" s="422"/>
      <c r="G36" s="422"/>
      <c r="H36" s="422"/>
      <c r="I36" s="422"/>
      <c r="J36" s="422"/>
      <c r="K36" s="422">
        <v>1</v>
      </c>
      <c r="L36" s="453"/>
    </row>
    <row r="37" ht="21" customHeight="1" spans="1:12">
      <c r="A37" s="423" t="s">
        <v>123</v>
      </c>
      <c r="B37" s="424"/>
      <c r="C37" s="424"/>
      <c r="D37" s="424"/>
      <c r="E37" s="424"/>
      <c r="F37" s="424"/>
      <c r="G37" s="424"/>
      <c r="H37" s="424"/>
      <c r="I37" s="424"/>
      <c r="J37" s="424"/>
      <c r="K37" s="422">
        <v>1</v>
      </c>
      <c r="L37" s="454"/>
    </row>
    <row r="38" ht="21" customHeight="1" spans="1:12">
      <c r="A38" s="423" t="s">
        <v>124</v>
      </c>
      <c r="B38" s="424"/>
      <c r="C38" s="424"/>
      <c r="D38" s="424"/>
      <c r="E38" s="424"/>
      <c r="F38" s="424"/>
      <c r="G38" s="424"/>
      <c r="H38" s="424"/>
      <c r="I38" s="424"/>
      <c r="J38" s="424"/>
      <c r="K38" s="422">
        <v>1</v>
      </c>
      <c r="L38" s="454"/>
    </row>
    <row r="39" ht="21" customHeight="1" spans="1:12">
      <c r="A39" s="423"/>
      <c r="B39" s="424"/>
      <c r="C39" s="424"/>
      <c r="D39" s="424"/>
      <c r="E39" s="424"/>
      <c r="F39" s="424"/>
      <c r="G39" s="424"/>
      <c r="H39" s="424"/>
      <c r="I39" s="424"/>
      <c r="J39" s="424"/>
      <c r="K39" s="422"/>
      <c r="L39" s="454"/>
    </row>
    <row r="40" ht="21" customHeight="1" spans="1:12">
      <c r="A40" s="423"/>
      <c r="B40" s="424"/>
      <c r="C40" s="424"/>
      <c r="D40" s="424"/>
      <c r="E40" s="424"/>
      <c r="F40" s="424"/>
      <c r="G40" s="424"/>
      <c r="H40" s="424"/>
      <c r="I40" s="424"/>
      <c r="J40" s="424"/>
      <c r="K40" s="422"/>
      <c r="L40" s="454"/>
    </row>
    <row r="41" ht="21" customHeight="1" spans="1:12">
      <c r="A41" s="306"/>
      <c r="B41" s="307"/>
      <c r="C41" s="307"/>
      <c r="D41" s="307"/>
      <c r="E41" s="307"/>
      <c r="F41" s="307"/>
      <c r="G41" s="307"/>
      <c r="H41" s="307"/>
      <c r="I41" s="307"/>
      <c r="J41" s="307"/>
      <c r="K41" s="307"/>
      <c r="L41" s="339"/>
    </row>
    <row r="42" ht="21" customHeight="1" spans="1:12">
      <c r="A42" s="306"/>
      <c r="B42" s="307"/>
      <c r="C42" s="307"/>
      <c r="D42" s="307"/>
      <c r="E42" s="307"/>
      <c r="F42" s="307"/>
      <c r="G42" s="307"/>
      <c r="H42" s="307"/>
      <c r="I42" s="307"/>
      <c r="J42" s="307"/>
      <c r="K42" s="307"/>
      <c r="L42" s="339"/>
    </row>
    <row r="43" ht="15" spans="1:12">
      <c r="A43" s="301" t="s">
        <v>125</v>
      </c>
      <c r="B43" s="302"/>
      <c r="C43" s="302"/>
      <c r="D43" s="302"/>
      <c r="E43" s="302"/>
      <c r="F43" s="302"/>
      <c r="G43" s="302"/>
      <c r="H43" s="302"/>
      <c r="I43" s="302"/>
      <c r="J43" s="302"/>
      <c r="K43" s="302"/>
      <c r="L43" s="337"/>
    </row>
    <row r="44" ht="15" spans="1:12">
      <c r="A44" s="387" t="s">
        <v>126</v>
      </c>
      <c r="B44" s="388"/>
      <c r="C44" s="388"/>
      <c r="D44" s="388"/>
      <c r="E44" s="388"/>
      <c r="F44" s="388"/>
      <c r="G44" s="388"/>
      <c r="H44" s="388"/>
      <c r="I44" s="388"/>
      <c r="J44" s="388"/>
      <c r="K44" s="388"/>
      <c r="L44" s="440"/>
    </row>
    <row r="45" ht="14.25" spans="1:12">
      <c r="A45" s="394" t="s">
        <v>127</v>
      </c>
      <c r="B45" s="391" t="s">
        <v>95</v>
      </c>
      <c r="C45" s="391" t="s">
        <v>96</v>
      </c>
      <c r="D45" s="391" t="s">
        <v>88</v>
      </c>
      <c r="E45" s="396" t="s">
        <v>128</v>
      </c>
      <c r="F45" s="391" t="s">
        <v>95</v>
      </c>
      <c r="G45" s="391" t="s">
        <v>96</v>
      </c>
      <c r="H45" s="391" t="s">
        <v>88</v>
      </c>
      <c r="I45" s="391"/>
      <c r="J45" s="396" t="s">
        <v>129</v>
      </c>
      <c r="K45" s="391" t="s">
        <v>95</v>
      </c>
      <c r="L45" s="441" t="s">
        <v>96</v>
      </c>
    </row>
    <row r="46" ht="14.25" spans="1:12">
      <c r="A46" s="298" t="s">
        <v>87</v>
      </c>
      <c r="B46" s="282" t="s">
        <v>95</v>
      </c>
      <c r="C46" s="282" t="s">
        <v>96</v>
      </c>
      <c r="D46" s="282" t="s">
        <v>88</v>
      </c>
      <c r="E46" s="299" t="s">
        <v>94</v>
      </c>
      <c r="F46" s="282" t="s">
        <v>95</v>
      </c>
      <c r="G46" s="282" t="s">
        <v>96</v>
      </c>
      <c r="H46" s="282" t="s">
        <v>88</v>
      </c>
      <c r="I46" s="282"/>
      <c r="J46" s="299" t="s">
        <v>105</v>
      </c>
      <c r="K46" s="282" t="s">
        <v>95</v>
      </c>
      <c r="L46" s="324" t="s">
        <v>96</v>
      </c>
    </row>
    <row r="47" ht="15" spans="1:12">
      <c r="A47" s="271" t="s">
        <v>98</v>
      </c>
      <c r="B47" s="272"/>
      <c r="C47" s="272"/>
      <c r="D47" s="272"/>
      <c r="E47" s="272"/>
      <c r="F47" s="272"/>
      <c r="G47" s="272"/>
      <c r="H47" s="272"/>
      <c r="I47" s="272"/>
      <c r="J47" s="272"/>
      <c r="K47" s="272"/>
      <c r="L47" s="326"/>
    </row>
    <row r="48" ht="15" spans="1:12">
      <c r="A48" s="420" t="s">
        <v>130</v>
      </c>
      <c r="B48" s="420"/>
      <c r="C48" s="420"/>
      <c r="D48" s="420"/>
      <c r="E48" s="420"/>
      <c r="F48" s="420"/>
      <c r="G48" s="420"/>
      <c r="H48" s="420"/>
      <c r="I48" s="420"/>
      <c r="J48" s="420"/>
      <c r="K48" s="420"/>
      <c r="L48" s="420"/>
    </row>
    <row r="49" ht="15" spans="1:12">
      <c r="A49" s="425"/>
      <c r="B49" s="426"/>
      <c r="C49" s="426"/>
      <c r="D49" s="426"/>
      <c r="E49" s="426"/>
      <c r="F49" s="426"/>
      <c r="G49" s="426"/>
      <c r="H49" s="426"/>
      <c r="I49" s="426"/>
      <c r="J49" s="426"/>
      <c r="K49" s="426"/>
      <c r="L49" s="455"/>
    </row>
    <row r="50" ht="15" spans="1:12">
      <c r="A50" s="427" t="s">
        <v>131</v>
      </c>
      <c r="B50" s="428" t="s">
        <v>132</v>
      </c>
      <c r="C50" s="428"/>
      <c r="D50" s="429" t="s">
        <v>133</v>
      </c>
      <c r="E50" s="430" t="s">
        <v>134</v>
      </c>
      <c r="F50" s="431" t="s">
        <v>135</v>
      </c>
      <c r="G50" s="432">
        <v>45806</v>
      </c>
      <c r="H50" s="433" t="s">
        <v>136</v>
      </c>
      <c r="I50" s="433"/>
      <c r="J50" s="456"/>
      <c r="K50" s="457" t="s">
        <v>137</v>
      </c>
      <c r="L50" s="458"/>
    </row>
    <row r="51" ht="15" spans="1:12">
      <c r="A51" s="420" t="s">
        <v>138</v>
      </c>
      <c r="B51" s="420"/>
      <c r="C51" s="420"/>
      <c r="D51" s="420"/>
      <c r="E51" s="420"/>
      <c r="F51" s="420"/>
      <c r="G51" s="420"/>
      <c r="H51" s="420"/>
      <c r="I51" s="420"/>
      <c r="J51" s="420"/>
      <c r="K51" s="420"/>
      <c r="L51" s="420"/>
    </row>
    <row r="52" ht="15" spans="1:12">
      <c r="A52" s="434" t="s">
        <v>139</v>
      </c>
      <c r="B52" s="435"/>
      <c r="C52" s="435"/>
      <c r="D52" s="435"/>
      <c r="E52" s="435"/>
      <c r="F52" s="435"/>
      <c r="G52" s="435"/>
      <c r="H52" s="435"/>
      <c r="I52" s="435"/>
      <c r="J52" s="435"/>
      <c r="K52" s="435"/>
      <c r="L52" s="459"/>
    </row>
    <row r="53" ht="15" spans="1:12">
      <c r="A53" s="427" t="s">
        <v>131</v>
      </c>
      <c r="B53" s="428" t="s">
        <v>132</v>
      </c>
      <c r="C53" s="428"/>
      <c r="D53" s="429" t="s">
        <v>133</v>
      </c>
      <c r="E53" s="430" t="s">
        <v>134</v>
      </c>
      <c r="F53" s="431" t="s">
        <v>135</v>
      </c>
      <c r="G53" s="432">
        <v>45806</v>
      </c>
      <c r="H53" s="433" t="s">
        <v>136</v>
      </c>
      <c r="I53" s="433"/>
      <c r="J53" s="456"/>
      <c r="K53" s="457" t="s">
        <v>137</v>
      </c>
      <c r="L53" s="458"/>
    </row>
  </sheetData>
  <mergeCells count="55">
    <mergeCell ref="A1:L1"/>
    <mergeCell ref="B2:C2"/>
    <mergeCell ref="D2:E2"/>
    <mergeCell ref="F2:G2"/>
    <mergeCell ref="J2:L2"/>
    <mergeCell ref="A3:C3"/>
    <mergeCell ref="D3:G3"/>
    <mergeCell ref="H3:L3"/>
    <mergeCell ref="B4:C4"/>
    <mergeCell ref="D4:E4"/>
    <mergeCell ref="F4:G4"/>
    <mergeCell ref="H4:J4"/>
    <mergeCell ref="B5:C5"/>
    <mergeCell ref="D5:E5"/>
    <mergeCell ref="F5:G5"/>
    <mergeCell ref="H5:J5"/>
    <mergeCell ref="F6:G6"/>
    <mergeCell ref="H6:J6"/>
    <mergeCell ref="B7:C7"/>
    <mergeCell ref="F7:G7"/>
    <mergeCell ref="H7:J7"/>
    <mergeCell ref="B8:C8"/>
    <mergeCell ref="D8:E8"/>
    <mergeCell ref="F8:G8"/>
    <mergeCell ref="H8:J8"/>
    <mergeCell ref="A9:L9"/>
    <mergeCell ref="A10:L10"/>
    <mergeCell ref="A14:L14"/>
    <mergeCell ref="A15:L15"/>
    <mergeCell ref="A18:L18"/>
    <mergeCell ref="A19:L19"/>
    <mergeCell ref="A20:L20"/>
    <mergeCell ref="A29:L29"/>
    <mergeCell ref="A30:L30"/>
    <mergeCell ref="A31:L31"/>
    <mergeCell ref="A32:L32"/>
    <mergeCell ref="A33:L33"/>
    <mergeCell ref="A34:B34"/>
    <mergeCell ref="E34:L34"/>
    <mergeCell ref="A35:L35"/>
    <mergeCell ref="A41:L41"/>
    <mergeCell ref="A42:L42"/>
    <mergeCell ref="A43:L43"/>
    <mergeCell ref="A44:L44"/>
    <mergeCell ref="A47:L47"/>
    <mergeCell ref="A48:L48"/>
    <mergeCell ref="A49:L49"/>
    <mergeCell ref="B50:C50"/>
    <mergeCell ref="H50:J50"/>
    <mergeCell ref="K50:L50"/>
    <mergeCell ref="A51:L51"/>
    <mergeCell ref="A52:L52"/>
    <mergeCell ref="B53:C53"/>
    <mergeCell ref="H53:J53"/>
    <mergeCell ref="K53:L53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253</xdr:col>
                    <xdr:colOff>0</xdr:colOff>
                    <xdr:row>49</xdr:row>
                    <xdr:rowOff>0</xdr:rowOff>
                  </from>
                  <to>
                    <xdr:col>253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11</xdr:col>
                    <xdr:colOff>200025</xdr:colOff>
                    <xdr:row>10</xdr:row>
                    <xdr:rowOff>123825</xdr:rowOff>
                  </from>
                  <to>
                    <xdr:col>11</xdr:col>
                    <xdr:colOff>600075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253</xdr:col>
                    <xdr:colOff>0</xdr:colOff>
                    <xdr:row>49</xdr:row>
                    <xdr:rowOff>0</xdr:rowOff>
                  </from>
                  <to>
                    <xdr:col>253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10</xdr:col>
                    <xdr:colOff>180975</xdr:colOff>
                    <xdr:row>10</xdr:row>
                    <xdr:rowOff>0</xdr:rowOff>
                  </from>
                  <to>
                    <xdr:col>10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11</xdr:col>
                    <xdr:colOff>190500</xdr:colOff>
                    <xdr:row>9</xdr:row>
                    <xdr:rowOff>114300</xdr:rowOff>
                  </from>
                  <to>
                    <xdr:col>11</xdr:col>
                    <xdr:colOff>581025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10</xdr:col>
                    <xdr:colOff>190500</xdr:colOff>
                    <xdr:row>11</xdr:row>
                    <xdr:rowOff>0</xdr:rowOff>
                  </from>
                  <to>
                    <xdr:col>10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10</xdr:col>
                    <xdr:colOff>200025</xdr:colOff>
                    <xdr:row>16</xdr:row>
                    <xdr:rowOff>0</xdr:rowOff>
                  </from>
                  <to>
                    <xdr:col>10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11</xdr:col>
                    <xdr:colOff>219075</xdr:colOff>
                    <xdr:row>16</xdr:row>
                    <xdr:rowOff>0</xdr:rowOff>
                  </from>
                  <to>
                    <xdr:col>11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10</xdr:col>
                    <xdr:colOff>200025</xdr:colOff>
                    <xdr:row>15</xdr:row>
                    <xdr:rowOff>0</xdr:rowOff>
                  </from>
                  <to>
                    <xdr:col>10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11</xdr:col>
                    <xdr:colOff>219075</xdr:colOff>
                    <xdr:row>15</xdr:row>
                    <xdr:rowOff>0</xdr:rowOff>
                  </from>
                  <to>
                    <xdr:col>11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10</xdr:col>
                    <xdr:colOff>238125</xdr:colOff>
                    <xdr:row>6</xdr:row>
                    <xdr:rowOff>0</xdr:rowOff>
                  </from>
                  <to>
                    <xdr:col>10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10</xdr:col>
                    <xdr:colOff>238125</xdr:colOff>
                    <xdr:row>7</xdr:row>
                    <xdr:rowOff>0</xdr:rowOff>
                  </from>
                  <to>
                    <xdr:col>10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10</xdr:col>
                    <xdr:colOff>238125</xdr:colOff>
                    <xdr:row>5</xdr:row>
                    <xdr:rowOff>0</xdr:rowOff>
                  </from>
                  <to>
                    <xdr:col>10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161925</xdr:rowOff>
                  </from>
                  <to>
                    <xdr:col>10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180975</xdr:rowOff>
                  </from>
                  <to>
                    <xdr:col>10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11</xdr:col>
                    <xdr:colOff>190500</xdr:colOff>
                    <xdr:row>2</xdr:row>
                    <xdr:rowOff>142875</xdr:rowOff>
                  </from>
                  <to>
                    <xdr:col>11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11</xdr:col>
                    <xdr:colOff>200025</xdr:colOff>
                    <xdr:row>3</xdr:row>
                    <xdr:rowOff>152400</xdr:rowOff>
                  </from>
                  <to>
                    <xdr:col>11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11</xdr:col>
                    <xdr:colOff>219075</xdr:colOff>
                    <xdr:row>5</xdr:row>
                    <xdr:rowOff>0</xdr:rowOff>
                  </from>
                  <to>
                    <xdr:col>11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11</xdr:col>
                    <xdr:colOff>219075</xdr:colOff>
                    <xdr:row>6</xdr:row>
                    <xdr:rowOff>0</xdr:rowOff>
                  </from>
                  <to>
                    <xdr:col>11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11</xdr:col>
                    <xdr:colOff>219075</xdr:colOff>
                    <xdr:row>7</xdr:row>
                    <xdr:rowOff>0</xdr:rowOff>
                  </from>
                  <to>
                    <xdr:col>11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10</xdr:col>
                    <xdr:colOff>200025</xdr:colOff>
                    <xdr:row>45</xdr:row>
                    <xdr:rowOff>0</xdr:rowOff>
                  </from>
                  <to>
                    <xdr:col>10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11</xdr:col>
                    <xdr:colOff>219075</xdr:colOff>
                    <xdr:row>45</xdr:row>
                    <xdr:rowOff>0</xdr:rowOff>
                  </from>
                  <to>
                    <xdr:col>11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10</xdr:col>
                    <xdr:colOff>190500</xdr:colOff>
                    <xdr:row>44</xdr:row>
                    <xdr:rowOff>0</xdr:rowOff>
                  </from>
                  <to>
                    <xdr:col>10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11</xdr:col>
                    <xdr:colOff>219075</xdr:colOff>
                    <xdr:row>44</xdr:row>
                    <xdr:rowOff>0</xdr:rowOff>
                  </from>
                  <to>
                    <xdr:col>11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11</xdr:col>
                    <xdr:colOff>200025</xdr:colOff>
                    <xdr:row>11</xdr:row>
                    <xdr:rowOff>142875</xdr:rowOff>
                  </from>
                  <to>
                    <xdr:col>11</xdr:col>
                    <xdr:colOff>600075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10</xdr:col>
                    <xdr:colOff>180975</xdr:colOff>
                    <xdr:row>12</xdr:row>
                    <xdr:rowOff>0</xdr:rowOff>
                  </from>
                  <to>
                    <xdr:col>10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Y23"/>
  <sheetViews>
    <sheetView tabSelected="1" topLeftCell="A3" workbookViewId="0">
      <selection activeCell="H5" sqref="H5"/>
    </sheetView>
  </sheetViews>
  <sheetFormatPr defaultColWidth="9" defaultRowHeight="14.25"/>
  <cols>
    <col min="1" max="1" width="19.875" style="68" customWidth="1"/>
    <col min="2" max="3" width="9.75" style="68" customWidth="1"/>
    <col min="4" max="4" width="9.75" style="70" customWidth="1"/>
    <col min="5" max="10" width="9.75" style="68" customWidth="1"/>
    <col min="11" max="11" width="4.125" style="347" customWidth="1"/>
    <col min="12" max="12" width="10.75" style="68" customWidth="1"/>
    <col min="13" max="13" width="9.75" style="68" customWidth="1"/>
    <col min="14" max="14" width="9.75" style="348" customWidth="1"/>
    <col min="15" max="15" width="9.75" style="68" customWidth="1"/>
    <col min="16" max="16" width="9.75" style="348" customWidth="1"/>
    <col min="17" max="17" width="9.75" style="68" customWidth="1"/>
    <col min="18" max="18" width="9.75" style="199" customWidth="1"/>
    <col min="19" max="256" width="9" style="68"/>
    <col min="257" max="16380" width="9" style="71"/>
  </cols>
  <sheetData>
    <row r="1" s="68" customFormat="1" ht="29" customHeight="1" spans="1:259">
      <c r="A1" s="72" t="s">
        <v>140</v>
      </c>
      <c r="B1" s="73"/>
      <c r="C1" s="73"/>
      <c r="D1" s="74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224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  <c r="IW1" s="71"/>
      <c r="IX1" s="71"/>
      <c r="IY1" s="71"/>
    </row>
    <row r="2" s="68" customFormat="1" ht="20" customHeight="1" spans="1:259">
      <c r="A2" s="75" t="s">
        <v>62</v>
      </c>
      <c r="B2" s="493" t="str">
        <f>首期!B4</f>
        <v>QAJJBN95667</v>
      </c>
      <c r="C2" s="76"/>
      <c r="D2" s="77"/>
      <c r="E2" s="78" t="str">
        <f>首期!B5</f>
        <v>儿童功能T恤</v>
      </c>
      <c r="F2" s="78"/>
      <c r="G2" s="78"/>
      <c r="H2" s="78"/>
      <c r="I2" s="78"/>
      <c r="J2" s="99"/>
      <c r="K2" s="351"/>
      <c r="L2" s="75" t="s">
        <v>57</v>
      </c>
      <c r="M2" s="102" t="s">
        <v>58</v>
      </c>
      <c r="N2" s="102"/>
      <c r="O2" s="102"/>
      <c r="P2" s="102"/>
      <c r="Q2" s="372"/>
      <c r="R2" s="373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  <c r="IW2" s="71"/>
      <c r="IX2" s="71"/>
      <c r="IY2" s="71"/>
    </row>
    <row r="3" s="68" customFormat="1" ht="17.25" spans="1:259">
      <c r="A3" s="79" t="s">
        <v>141</v>
      </c>
      <c r="B3" s="80" t="s">
        <v>142</v>
      </c>
      <c r="C3" s="80"/>
      <c r="D3" s="81"/>
      <c r="E3" s="80"/>
      <c r="F3" s="80"/>
      <c r="G3" s="80"/>
      <c r="H3" s="80"/>
      <c r="I3" s="80"/>
      <c r="J3" s="103"/>
      <c r="K3" s="352"/>
      <c r="L3" s="353" t="s">
        <v>143</v>
      </c>
      <c r="M3" s="354"/>
      <c r="N3" s="354"/>
      <c r="O3" s="354"/>
      <c r="P3" s="354"/>
      <c r="Q3" s="374"/>
      <c r="R3" s="375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  <c r="IW3" s="71"/>
      <c r="IX3" s="71"/>
      <c r="IY3" s="71"/>
    </row>
    <row r="4" s="68" customFormat="1" ht="16.5" spans="1:259">
      <c r="A4" s="79"/>
      <c r="B4" s="82"/>
      <c r="C4" s="82"/>
      <c r="D4" s="82"/>
      <c r="E4" s="82"/>
      <c r="F4" s="82"/>
      <c r="G4" s="82"/>
      <c r="H4" s="82"/>
      <c r="I4" s="82"/>
      <c r="J4" s="103"/>
      <c r="K4" s="352"/>
      <c r="L4" s="355"/>
      <c r="M4" s="356"/>
      <c r="N4" s="356">
        <v>140</v>
      </c>
      <c r="O4" s="356">
        <v>140</v>
      </c>
      <c r="P4" s="356"/>
      <c r="Q4" s="356"/>
      <c r="R4" s="376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  <c r="IX4" s="71"/>
      <c r="IY4" s="71"/>
    </row>
    <row r="5" s="68" customFormat="1" ht="27" customHeight="1" spans="1:259">
      <c r="A5" s="79"/>
      <c r="B5" s="83" t="s">
        <v>144</v>
      </c>
      <c r="C5" s="83" t="s">
        <v>145</v>
      </c>
      <c r="D5" s="83" t="s">
        <v>146</v>
      </c>
      <c r="E5" s="83" t="s">
        <v>147</v>
      </c>
      <c r="F5" s="83" t="s">
        <v>148</v>
      </c>
      <c r="G5" s="84" t="s">
        <v>149</v>
      </c>
      <c r="H5" s="83" t="s">
        <v>150</v>
      </c>
      <c r="I5" s="83" t="s">
        <v>151</v>
      </c>
      <c r="J5" s="83" t="s">
        <v>152</v>
      </c>
      <c r="K5" s="357"/>
      <c r="L5" s="358"/>
      <c r="M5" s="359" t="s">
        <v>112</v>
      </c>
      <c r="N5" s="360" t="s">
        <v>153</v>
      </c>
      <c r="O5" s="360" t="s">
        <v>154</v>
      </c>
      <c r="P5" s="82"/>
      <c r="Q5" s="82"/>
      <c r="R5" s="103"/>
      <c r="S5" s="71"/>
      <c r="T5" s="71"/>
      <c r="AA5" s="82" t="s">
        <v>155</v>
      </c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</row>
    <row r="6" s="68" customFormat="1" ht="24" customHeight="1" spans="1:259">
      <c r="A6" s="83" t="s">
        <v>156</v>
      </c>
      <c r="B6" s="83">
        <f t="shared" ref="B6:B8" si="0">C6-4</f>
        <v>43</v>
      </c>
      <c r="C6" s="83">
        <v>47</v>
      </c>
      <c r="D6" s="83">
        <f t="shared" ref="D6:D8" si="1">C6+4</f>
        <v>51</v>
      </c>
      <c r="E6" s="83">
        <f>D6+4</f>
        <v>55</v>
      </c>
      <c r="F6" s="83">
        <f>E6+4</f>
        <v>59</v>
      </c>
      <c r="G6" s="83">
        <f>F6+2</f>
        <v>61</v>
      </c>
      <c r="H6" s="83">
        <f>F6+4</f>
        <v>63</v>
      </c>
      <c r="I6" s="83">
        <f>H6+1</f>
        <v>64</v>
      </c>
      <c r="J6" s="83">
        <f>I6+1</f>
        <v>65</v>
      </c>
      <c r="K6" s="361"/>
      <c r="L6" s="362"/>
      <c r="M6" s="363"/>
      <c r="N6" s="364" t="s">
        <v>157</v>
      </c>
      <c r="O6" s="363" t="s">
        <v>157</v>
      </c>
      <c r="P6" s="363"/>
      <c r="Q6" s="363"/>
      <c r="R6" s="377"/>
      <c r="S6" s="71"/>
      <c r="T6" s="71"/>
      <c r="AA6" s="82" t="s">
        <v>158</v>
      </c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  <c r="IU6" s="71"/>
      <c r="IV6" s="71"/>
      <c r="IW6" s="71"/>
      <c r="IX6" s="71"/>
      <c r="IY6" s="71"/>
    </row>
    <row r="7" s="68" customFormat="1" ht="24" customHeight="1" spans="1:259">
      <c r="A7" s="83" t="s">
        <v>159</v>
      </c>
      <c r="B7" s="83">
        <f t="shared" si="0"/>
        <v>72</v>
      </c>
      <c r="C7" s="83">
        <v>76</v>
      </c>
      <c r="D7" s="83">
        <f t="shared" si="1"/>
        <v>80</v>
      </c>
      <c r="E7" s="83">
        <f t="shared" ref="E7:J7" si="2">D7+6</f>
        <v>86</v>
      </c>
      <c r="F7" s="83">
        <f t="shared" si="2"/>
        <v>92</v>
      </c>
      <c r="G7" s="83">
        <v>95</v>
      </c>
      <c r="H7" s="83">
        <f>F7+6</f>
        <v>98</v>
      </c>
      <c r="I7" s="83">
        <f t="shared" si="2"/>
        <v>104</v>
      </c>
      <c r="J7" s="83">
        <f t="shared" si="2"/>
        <v>110</v>
      </c>
      <c r="K7" s="361"/>
      <c r="L7" s="365"/>
      <c r="M7" s="364"/>
      <c r="N7" s="364" t="s">
        <v>160</v>
      </c>
      <c r="O7" s="363" t="s">
        <v>161</v>
      </c>
      <c r="P7" s="364"/>
      <c r="Q7" s="364"/>
      <c r="R7" s="378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  <c r="IU7" s="71"/>
      <c r="IV7" s="71"/>
      <c r="IW7" s="71"/>
      <c r="IX7" s="71"/>
      <c r="IY7" s="71"/>
    </row>
    <row r="8" s="68" customFormat="1" ht="24" customHeight="1" spans="1:259">
      <c r="A8" s="83" t="s">
        <v>162</v>
      </c>
      <c r="B8" s="83">
        <f t="shared" si="0"/>
        <v>72</v>
      </c>
      <c r="C8" s="83">
        <v>76</v>
      </c>
      <c r="D8" s="83">
        <f t="shared" si="1"/>
        <v>80</v>
      </c>
      <c r="E8" s="83">
        <f>D8+6</f>
        <v>86</v>
      </c>
      <c r="F8" s="83">
        <f>E8+6</f>
        <v>92</v>
      </c>
      <c r="G8" s="83">
        <f>F8+3</f>
        <v>95</v>
      </c>
      <c r="H8" s="83">
        <f>F8+6</f>
        <v>98</v>
      </c>
      <c r="I8" s="83">
        <f>H8+7</f>
        <v>105</v>
      </c>
      <c r="J8" s="83">
        <f>I8+7</f>
        <v>112</v>
      </c>
      <c r="K8" s="361"/>
      <c r="L8" s="365"/>
      <c r="M8" s="364"/>
      <c r="N8" s="364" t="s">
        <v>160</v>
      </c>
      <c r="O8" s="363" t="s">
        <v>157</v>
      </c>
      <c r="P8" s="364"/>
      <c r="Q8" s="364"/>
      <c r="R8" s="378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  <c r="IT8" s="71"/>
      <c r="IU8" s="71"/>
      <c r="IV8" s="71"/>
      <c r="IW8" s="71"/>
      <c r="IX8" s="71"/>
      <c r="IY8" s="71"/>
    </row>
    <row r="9" s="68" customFormat="1" ht="24" customHeight="1" spans="1:259">
      <c r="A9" s="83" t="s">
        <v>163</v>
      </c>
      <c r="B9" s="83">
        <f>C9-1.5</f>
        <v>29.5</v>
      </c>
      <c r="C9" s="83">
        <v>31</v>
      </c>
      <c r="D9" s="83">
        <f>C9+2.2</f>
        <v>33.2</v>
      </c>
      <c r="E9" s="83">
        <f>D9+2.2</f>
        <v>35.4</v>
      </c>
      <c r="F9" s="83">
        <f>E9+2.2</f>
        <v>37.6</v>
      </c>
      <c r="G9" s="83">
        <f t="shared" ref="G9:J9" si="3">F9+1.1</f>
        <v>38.7</v>
      </c>
      <c r="H9" s="83">
        <f>F9+2.2</f>
        <v>39.8</v>
      </c>
      <c r="I9" s="83">
        <f t="shared" si="3"/>
        <v>40.9</v>
      </c>
      <c r="J9" s="83">
        <f t="shared" si="3"/>
        <v>42</v>
      </c>
      <c r="K9" s="361"/>
      <c r="L9" s="365"/>
      <c r="M9" s="364"/>
      <c r="N9" s="364" t="s">
        <v>160</v>
      </c>
      <c r="O9" s="364" t="s">
        <v>164</v>
      </c>
      <c r="P9" s="364"/>
      <c r="Q9" s="364"/>
      <c r="R9" s="378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  <c r="IU9" s="71"/>
      <c r="IV9" s="71"/>
      <c r="IW9" s="71"/>
      <c r="IX9" s="71"/>
      <c r="IY9" s="71"/>
    </row>
    <row r="10" s="68" customFormat="1" ht="24" customHeight="1" spans="1:259">
      <c r="A10" s="85" t="s">
        <v>165</v>
      </c>
      <c r="B10" s="83">
        <f>C10-3.4</f>
        <v>43.1</v>
      </c>
      <c r="C10" s="83">
        <v>46.5</v>
      </c>
      <c r="D10" s="83">
        <f>C10+3.4</f>
        <v>49.9</v>
      </c>
      <c r="E10" s="83">
        <f>D10+3.4</f>
        <v>53.3</v>
      </c>
      <c r="F10" s="83">
        <f>E10+3.4</f>
        <v>56.7</v>
      </c>
      <c r="G10" s="83">
        <f>F10+1.7</f>
        <v>58.4</v>
      </c>
      <c r="H10" s="83">
        <f>F10+3.4</f>
        <v>60.1</v>
      </c>
      <c r="I10" s="83">
        <f>H10+0.5</f>
        <v>60.6</v>
      </c>
      <c r="J10" s="83">
        <f>I10+0.5</f>
        <v>61.1</v>
      </c>
      <c r="K10" s="361"/>
      <c r="L10" s="365"/>
      <c r="M10" s="364"/>
      <c r="N10" s="364" t="s">
        <v>166</v>
      </c>
      <c r="O10" s="364" t="s">
        <v>161</v>
      </c>
      <c r="P10" s="364"/>
      <c r="Q10" s="364"/>
      <c r="R10" s="378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  <c r="IU10" s="71"/>
      <c r="IV10" s="71"/>
      <c r="IW10" s="71"/>
      <c r="IX10" s="71"/>
      <c r="IY10" s="71"/>
    </row>
    <row r="11" s="68" customFormat="1" ht="24" customHeight="1" spans="1:259">
      <c r="A11" s="83" t="s">
        <v>167</v>
      </c>
      <c r="B11" s="83">
        <f>C11-0.8</f>
        <v>13.7</v>
      </c>
      <c r="C11" s="83">
        <v>14.5</v>
      </c>
      <c r="D11" s="83">
        <f>C11+0.8</f>
        <v>15.3</v>
      </c>
      <c r="E11" s="83">
        <f>D11+1.2</f>
        <v>16.5</v>
      </c>
      <c r="F11" s="83">
        <f>E11+1.2</f>
        <v>17.7</v>
      </c>
      <c r="G11" s="83">
        <f>F11+0.6</f>
        <v>18.3</v>
      </c>
      <c r="H11" s="83">
        <f>F11+1.2</f>
        <v>18.9</v>
      </c>
      <c r="I11" s="83">
        <f>H11+0.8</f>
        <v>19.7</v>
      </c>
      <c r="J11" s="83">
        <f>I11+0.8</f>
        <v>20.5</v>
      </c>
      <c r="K11" s="361"/>
      <c r="L11" s="365"/>
      <c r="M11" s="364"/>
      <c r="N11" s="364" t="s">
        <v>160</v>
      </c>
      <c r="O11" s="364" t="s">
        <v>166</v>
      </c>
      <c r="P11" s="364"/>
      <c r="Q11" s="364"/>
      <c r="R11" s="378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  <c r="IU11" s="71"/>
      <c r="IV11" s="71"/>
      <c r="IW11" s="71"/>
      <c r="IX11" s="71"/>
      <c r="IY11" s="71"/>
    </row>
    <row r="12" s="68" customFormat="1" ht="24" customHeight="1" spans="1:259">
      <c r="A12" s="83" t="s">
        <v>168</v>
      </c>
      <c r="B12" s="83">
        <f>C12-0.65</f>
        <v>11.05</v>
      </c>
      <c r="C12" s="83">
        <v>11.7</v>
      </c>
      <c r="D12" s="83">
        <f>C12+0.65</f>
        <v>12.35</v>
      </c>
      <c r="E12" s="83">
        <f>D12+0.9</f>
        <v>13.25</v>
      </c>
      <c r="F12" s="83">
        <f>E12+0.9</f>
        <v>14.15</v>
      </c>
      <c r="G12" s="83">
        <f>F12+0.45</f>
        <v>14.6</v>
      </c>
      <c r="H12" s="83">
        <f>F12+0.9</f>
        <v>15.05</v>
      </c>
      <c r="I12" s="83">
        <f>H12+0.6</f>
        <v>15.65</v>
      </c>
      <c r="J12" s="83">
        <f>I12+0.6</f>
        <v>16.25</v>
      </c>
      <c r="K12" s="361"/>
      <c r="L12" s="365"/>
      <c r="M12" s="364"/>
      <c r="N12" s="364" t="s">
        <v>160</v>
      </c>
      <c r="O12" s="364" t="s">
        <v>160</v>
      </c>
      <c r="P12" s="364"/>
      <c r="Q12" s="364"/>
      <c r="R12" s="378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  <c r="IV12" s="71"/>
      <c r="IW12" s="71"/>
      <c r="IX12" s="71"/>
      <c r="IY12" s="71"/>
    </row>
    <row r="13" s="68" customFormat="1" ht="24" customHeight="1" spans="1:259">
      <c r="A13" s="83" t="s">
        <v>169</v>
      </c>
      <c r="B13" s="83">
        <f>C13-0.2</f>
        <v>8</v>
      </c>
      <c r="C13" s="83">
        <v>8.2</v>
      </c>
      <c r="D13" s="83">
        <f>C13+0.2</f>
        <v>8.4</v>
      </c>
      <c r="E13" s="83">
        <f>D13+0.4</f>
        <v>8.8</v>
      </c>
      <c r="F13" s="83">
        <f>E13+0.4</f>
        <v>9.2</v>
      </c>
      <c r="G13" s="83">
        <f>F13+0.3</f>
        <v>9.5</v>
      </c>
      <c r="H13" s="83">
        <f>F13+0.6</f>
        <v>9.8</v>
      </c>
      <c r="I13" s="83">
        <f>H13+0.6</f>
        <v>10.4</v>
      </c>
      <c r="J13" s="83">
        <f>I13+0.6</f>
        <v>11</v>
      </c>
      <c r="K13" s="361"/>
      <c r="L13" s="365"/>
      <c r="M13" s="364"/>
      <c r="N13" s="364" t="s">
        <v>164</v>
      </c>
      <c r="O13" s="364" t="s">
        <v>164</v>
      </c>
      <c r="P13" s="364"/>
      <c r="Q13" s="364"/>
      <c r="R13" s="378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  <c r="IU13" s="71"/>
      <c r="IV13" s="71"/>
      <c r="IW13" s="71"/>
      <c r="IX13" s="71"/>
      <c r="IY13" s="71"/>
    </row>
    <row r="14" s="68" customFormat="1" ht="24" customHeight="1" spans="1:259">
      <c r="A14" s="83" t="s">
        <v>170</v>
      </c>
      <c r="B14" s="83">
        <f>C14-1</f>
        <v>36</v>
      </c>
      <c r="C14" s="83">
        <v>37</v>
      </c>
      <c r="D14" s="83">
        <f>C14+1</f>
        <v>38</v>
      </c>
      <c r="E14" s="83">
        <f>D14+1</f>
        <v>39</v>
      </c>
      <c r="F14" s="83">
        <f t="shared" ref="F14:J14" si="4">E14+1.5</f>
        <v>40.5</v>
      </c>
      <c r="G14" s="83">
        <f>F14+0.8</f>
        <v>41.3</v>
      </c>
      <c r="H14" s="83">
        <f>F14+1.5</f>
        <v>42</v>
      </c>
      <c r="I14" s="83">
        <f t="shared" si="4"/>
        <v>43.5</v>
      </c>
      <c r="J14" s="83">
        <f t="shared" si="4"/>
        <v>45</v>
      </c>
      <c r="K14" s="361"/>
      <c r="L14" s="365"/>
      <c r="M14" s="364"/>
      <c r="N14" s="364" t="s">
        <v>171</v>
      </c>
      <c r="O14" s="364" t="s">
        <v>160</v>
      </c>
      <c r="P14" s="364"/>
      <c r="Q14" s="364"/>
      <c r="R14" s="378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  <c r="IV14" s="71"/>
      <c r="IW14" s="71"/>
      <c r="IX14" s="71"/>
      <c r="IY14" s="71"/>
    </row>
    <row r="15" s="68" customFormat="1" ht="24" customHeight="1" spans="1:259">
      <c r="A15" s="83" t="s">
        <v>172</v>
      </c>
      <c r="B15" s="83">
        <f>C15-1</f>
        <v>39</v>
      </c>
      <c r="C15" s="83">
        <v>40</v>
      </c>
      <c r="D15" s="83">
        <f>C15+1</f>
        <v>41</v>
      </c>
      <c r="E15" s="83">
        <f>D15+1</f>
        <v>42</v>
      </c>
      <c r="F15" s="83">
        <f t="shared" ref="F15:J15" si="5">E15+1.5</f>
        <v>43.5</v>
      </c>
      <c r="G15" s="83">
        <f>F15+0.8</f>
        <v>44.3</v>
      </c>
      <c r="H15" s="83">
        <f>F15+1.5</f>
        <v>45</v>
      </c>
      <c r="I15" s="83">
        <f t="shared" si="5"/>
        <v>46.5</v>
      </c>
      <c r="J15" s="83">
        <f t="shared" si="5"/>
        <v>48</v>
      </c>
      <c r="K15" s="361"/>
      <c r="L15" s="365"/>
      <c r="M15" s="364"/>
      <c r="N15" s="364" t="s">
        <v>160</v>
      </c>
      <c r="O15" s="364" t="s">
        <v>157</v>
      </c>
      <c r="P15" s="364"/>
      <c r="Q15" s="364"/>
      <c r="R15" s="378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  <c r="IW15" s="71"/>
      <c r="IX15" s="71"/>
      <c r="IY15" s="71"/>
    </row>
    <row r="16" s="68" customFormat="1" ht="24" customHeight="1" spans="1:259">
      <c r="A16" s="87" t="s">
        <v>173</v>
      </c>
      <c r="B16" s="83">
        <f>C16</f>
        <v>4.5</v>
      </c>
      <c r="C16" s="88">
        <v>4.5</v>
      </c>
      <c r="D16" s="83">
        <f>C16</f>
        <v>4.5</v>
      </c>
      <c r="E16" s="83">
        <f>D16</f>
        <v>4.5</v>
      </c>
      <c r="F16" s="83">
        <f>E16</f>
        <v>4.5</v>
      </c>
      <c r="G16" s="83">
        <v>4.5</v>
      </c>
      <c r="H16" s="83">
        <f>F16</f>
        <v>4.5</v>
      </c>
      <c r="I16" s="83">
        <v>4.5</v>
      </c>
      <c r="J16" s="83">
        <v>4.5</v>
      </c>
      <c r="K16" s="361"/>
      <c r="L16" s="365"/>
      <c r="M16" s="364"/>
      <c r="N16" s="364" t="s">
        <v>160</v>
      </c>
      <c r="O16" s="364" t="s">
        <v>160</v>
      </c>
      <c r="P16" s="364"/>
      <c r="Q16" s="364"/>
      <c r="R16" s="378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71"/>
      <c r="IX16" s="71"/>
      <c r="IY16" s="71"/>
    </row>
    <row r="17" s="68" customFormat="1" ht="24" customHeight="1" spans="1:259">
      <c r="A17" s="349" t="s">
        <v>174</v>
      </c>
      <c r="B17" s="83">
        <v>13.5</v>
      </c>
      <c r="C17" s="83">
        <f>B17</f>
        <v>13.5</v>
      </c>
      <c r="D17" s="83">
        <v>14.5</v>
      </c>
      <c r="E17" s="83">
        <f>D17</f>
        <v>14.5</v>
      </c>
      <c r="F17" s="83">
        <v>16</v>
      </c>
      <c r="G17" s="83">
        <v>16</v>
      </c>
      <c r="H17" s="83">
        <v>17</v>
      </c>
      <c r="I17" s="83">
        <v>17</v>
      </c>
      <c r="J17" s="83">
        <v>17</v>
      </c>
      <c r="K17" s="361"/>
      <c r="L17" s="365"/>
      <c r="M17" s="364"/>
      <c r="N17" s="364" t="s">
        <v>160</v>
      </c>
      <c r="O17" s="364" t="s">
        <v>160</v>
      </c>
      <c r="P17" s="364"/>
      <c r="Q17" s="364"/>
      <c r="R17" s="378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  <c r="IU17" s="71"/>
      <c r="IV17" s="71"/>
      <c r="IW17" s="71"/>
      <c r="IX17" s="71"/>
      <c r="IY17" s="71"/>
    </row>
    <row r="18" s="68" customFormat="1" ht="24" customHeight="1" spans="1:259">
      <c r="A18" s="83" t="s">
        <v>175</v>
      </c>
      <c r="B18" s="85">
        <v>3.5</v>
      </c>
      <c r="C18" s="85">
        <v>3.5</v>
      </c>
      <c r="D18" s="85">
        <v>4</v>
      </c>
      <c r="E18" s="85">
        <v>4</v>
      </c>
      <c r="F18" s="85">
        <v>4.5</v>
      </c>
      <c r="G18" s="85">
        <v>4.5</v>
      </c>
      <c r="H18" s="85">
        <v>5</v>
      </c>
      <c r="I18" s="83">
        <v>5</v>
      </c>
      <c r="J18" s="83">
        <v>5</v>
      </c>
      <c r="K18" s="366"/>
      <c r="L18" s="365"/>
      <c r="M18" s="364"/>
      <c r="N18" s="364" t="s">
        <v>161</v>
      </c>
      <c r="O18" s="364" t="s">
        <v>176</v>
      </c>
      <c r="P18" s="364"/>
      <c r="Q18" s="364"/>
      <c r="R18" s="378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  <c r="IX18" s="71"/>
      <c r="IY18" s="71"/>
    </row>
    <row r="19" s="68" customFormat="1" ht="24" customHeight="1" spans="1:259">
      <c r="A19" s="90"/>
      <c r="B19" s="91"/>
      <c r="C19" s="91"/>
      <c r="D19" s="91"/>
      <c r="E19" s="91"/>
      <c r="F19" s="91"/>
      <c r="G19" s="91"/>
      <c r="H19" s="91"/>
      <c r="I19" s="91"/>
      <c r="J19" s="109"/>
      <c r="K19" s="367"/>
      <c r="L19" s="365"/>
      <c r="M19" s="364"/>
      <c r="N19" s="364"/>
      <c r="O19" s="364" t="s">
        <v>177</v>
      </c>
      <c r="P19" s="364"/>
      <c r="Q19" s="364"/>
      <c r="R19" s="378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  <c r="IV19" s="71"/>
      <c r="IW19" s="71"/>
      <c r="IX19" s="71"/>
      <c r="IY19" s="71"/>
    </row>
    <row r="20" s="68" customFormat="1" ht="24" customHeight="1" spans="1:259">
      <c r="A20" s="92"/>
      <c r="B20" s="93"/>
      <c r="C20" s="93"/>
      <c r="D20" s="93"/>
      <c r="E20" s="93"/>
      <c r="F20" s="93"/>
      <c r="G20" s="93"/>
      <c r="H20" s="93"/>
      <c r="I20" s="93"/>
      <c r="J20" s="110"/>
      <c r="K20" s="368"/>
      <c r="L20" s="369"/>
      <c r="M20" s="370"/>
      <c r="N20" s="370"/>
      <c r="O20" s="370"/>
      <c r="P20" s="370"/>
      <c r="Q20" s="370"/>
      <c r="R20" s="379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  <c r="IU20" s="71"/>
      <c r="IV20" s="71"/>
      <c r="IW20" s="71"/>
      <c r="IX20" s="71"/>
      <c r="IY20" s="71"/>
    </row>
    <row r="21" s="68" customFormat="1" ht="24" customHeight="1" spans="1:259">
      <c r="A21" s="94"/>
      <c r="B21" s="95"/>
      <c r="C21" s="95"/>
      <c r="D21" s="95"/>
      <c r="E21" s="95"/>
      <c r="F21" s="95"/>
      <c r="G21" s="95"/>
      <c r="H21" s="95"/>
      <c r="I21" s="113"/>
      <c r="K21" s="347"/>
      <c r="N21" s="348"/>
      <c r="P21" s="348"/>
      <c r="R21" s="224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  <c r="IU21" s="71"/>
      <c r="IV21" s="71"/>
      <c r="IW21" s="71"/>
      <c r="IX21" s="71"/>
      <c r="IY21" s="71"/>
    </row>
    <row r="22" s="68" customFormat="1" spans="1:259">
      <c r="A22" s="97" t="s">
        <v>178</v>
      </c>
      <c r="B22" s="97"/>
      <c r="C22" s="97"/>
      <c r="D22" s="98"/>
      <c r="K22" s="347"/>
      <c r="N22" s="348"/>
      <c r="P22" s="348"/>
      <c r="R22" s="224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  <c r="IV22" s="71"/>
      <c r="IW22" s="71"/>
      <c r="IX22" s="71"/>
      <c r="IY22" s="71"/>
    </row>
    <row r="23" s="68" customFormat="1" spans="4:259">
      <c r="D23" s="70"/>
      <c r="F23" s="114" t="s">
        <v>179</v>
      </c>
      <c r="G23" s="350">
        <v>45806</v>
      </c>
      <c r="H23" s="114"/>
      <c r="I23" s="246"/>
      <c r="K23" s="347"/>
      <c r="L23" s="114" t="s">
        <v>180</v>
      </c>
      <c r="M23" s="114" t="s">
        <v>134</v>
      </c>
      <c r="N23" s="348"/>
      <c r="P23" s="371" t="s">
        <v>181</v>
      </c>
      <c r="Q23" s="97" t="s">
        <v>137</v>
      </c>
      <c r="R23" s="224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71"/>
      <c r="IX23" s="71"/>
      <c r="IY23" s="71"/>
    </row>
  </sheetData>
  <mergeCells count="7">
    <mergeCell ref="A1:Q1"/>
    <mergeCell ref="B2:D2"/>
    <mergeCell ref="E2:I2"/>
    <mergeCell ref="M2:Q2"/>
    <mergeCell ref="B3:I3"/>
    <mergeCell ref="L3:Q3"/>
    <mergeCell ref="A3:A5"/>
  </mergeCells>
  <pageMargins left="0.275" right="0.118055555555556" top="0.472222222222222" bottom="0.196527777777778" header="0.5" footer="0.0784722222222222"/>
  <pageSetup paperSize="9" scale="87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Normal="100" workbookViewId="0">
      <selection activeCell="B7" sqref="B7:C7"/>
    </sheetView>
  </sheetViews>
  <sheetFormatPr defaultColWidth="10" defaultRowHeight="16.5" customHeight="1"/>
  <cols>
    <col min="1" max="1" width="10.875" style="247" customWidth="1"/>
    <col min="2" max="16384" width="10" style="247"/>
  </cols>
  <sheetData>
    <row r="1" ht="22.5" customHeight="1" spans="1:11">
      <c r="A1" s="124" t="s">
        <v>182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ht="17.25" customHeight="1" spans="1:11">
      <c r="A2" s="248" t="s">
        <v>53</v>
      </c>
      <c r="B2" s="249"/>
      <c r="C2" s="249"/>
      <c r="D2" s="250" t="s">
        <v>55</v>
      </c>
      <c r="E2" s="250"/>
      <c r="F2" s="249"/>
      <c r="G2" s="249"/>
      <c r="H2" s="251" t="s">
        <v>57</v>
      </c>
      <c r="I2" s="322"/>
      <c r="J2" s="322"/>
      <c r="K2" s="323"/>
    </row>
    <row r="3" customHeight="1" spans="1:11">
      <c r="A3" s="252" t="s">
        <v>59</v>
      </c>
      <c r="B3" s="253"/>
      <c r="C3" s="254"/>
      <c r="D3" s="255" t="s">
        <v>60</v>
      </c>
      <c r="E3" s="256"/>
      <c r="F3" s="256"/>
      <c r="G3" s="257"/>
      <c r="H3" s="255" t="s">
        <v>61</v>
      </c>
      <c r="I3" s="256"/>
      <c r="J3" s="256"/>
      <c r="K3" s="257"/>
    </row>
    <row r="4" customHeight="1" spans="1:11">
      <c r="A4" s="258" t="s">
        <v>62</v>
      </c>
      <c r="B4" s="259"/>
      <c r="C4" s="260"/>
      <c r="D4" s="258" t="s">
        <v>64</v>
      </c>
      <c r="E4" s="261"/>
      <c r="F4" s="262"/>
      <c r="G4" s="263"/>
      <c r="H4" s="258" t="s">
        <v>183</v>
      </c>
      <c r="I4" s="261"/>
      <c r="J4" s="282" t="s">
        <v>66</v>
      </c>
      <c r="K4" s="324" t="s">
        <v>67</v>
      </c>
    </row>
    <row r="5" customHeight="1" spans="1:11">
      <c r="A5" s="264" t="s">
        <v>68</v>
      </c>
      <c r="B5" s="265"/>
      <c r="C5" s="266"/>
      <c r="D5" s="258" t="s">
        <v>184</v>
      </c>
      <c r="E5" s="261"/>
      <c r="F5" s="259"/>
      <c r="G5" s="260"/>
      <c r="H5" s="258" t="s">
        <v>185</v>
      </c>
      <c r="I5" s="261"/>
      <c r="J5" s="282" t="s">
        <v>66</v>
      </c>
      <c r="K5" s="324" t="s">
        <v>67</v>
      </c>
    </row>
    <row r="6" customHeight="1" spans="1:11">
      <c r="A6" s="258" t="s">
        <v>72</v>
      </c>
      <c r="B6" s="265"/>
      <c r="C6" s="266"/>
      <c r="D6" s="258" t="s">
        <v>186</v>
      </c>
      <c r="E6" s="261"/>
      <c r="F6" s="259"/>
      <c r="G6" s="260"/>
      <c r="H6" s="258" t="s">
        <v>187</v>
      </c>
      <c r="I6" s="261"/>
      <c r="J6" s="261"/>
      <c r="K6" s="325"/>
    </row>
    <row r="7" customHeight="1" spans="1:11">
      <c r="A7" s="258" t="s">
        <v>76</v>
      </c>
      <c r="B7" s="259"/>
      <c r="C7" s="260"/>
      <c r="D7" s="258" t="s">
        <v>188</v>
      </c>
      <c r="E7" s="261"/>
      <c r="F7" s="259"/>
      <c r="G7" s="260"/>
      <c r="H7" s="267"/>
      <c r="I7" s="282"/>
      <c r="J7" s="282"/>
      <c r="K7" s="324"/>
    </row>
    <row r="8" customHeight="1" spans="1:11">
      <c r="A8" s="268" t="s">
        <v>79</v>
      </c>
      <c r="B8" s="269" t="s">
        <v>189</v>
      </c>
      <c r="C8" s="270"/>
      <c r="D8" s="271" t="s">
        <v>80</v>
      </c>
      <c r="E8" s="272"/>
      <c r="F8" s="273"/>
      <c r="G8" s="274"/>
      <c r="H8" s="271"/>
      <c r="I8" s="272"/>
      <c r="J8" s="272"/>
      <c r="K8" s="326"/>
    </row>
    <row r="9" customHeight="1" spans="1:11">
      <c r="A9" s="275" t="s">
        <v>190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</row>
    <row r="10" customHeight="1" spans="1:11">
      <c r="A10" s="276" t="s">
        <v>84</v>
      </c>
      <c r="B10" s="277" t="s">
        <v>85</v>
      </c>
      <c r="C10" s="278" t="s">
        <v>86</v>
      </c>
      <c r="D10" s="279"/>
      <c r="E10" s="280" t="s">
        <v>89</v>
      </c>
      <c r="F10" s="277" t="s">
        <v>85</v>
      </c>
      <c r="G10" s="278" t="s">
        <v>86</v>
      </c>
      <c r="H10" s="277"/>
      <c r="I10" s="280" t="s">
        <v>87</v>
      </c>
      <c r="J10" s="277" t="s">
        <v>85</v>
      </c>
      <c r="K10" s="327" t="s">
        <v>86</v>
      </c>
    </row>
    <row r="11" customHeight="1" spans="1:11">
      <c r="A11" s="264" t="s">
        <v>90</v>
      </c>
      <c r="B11" s="281" t="s">
        <v>85</v>
      </c>
      <c r="C11" s="282" t="s">
        <v>86</v>
      </c>
      <c r="D11" s="283"/>
      <c r="E11" s="284" t="s">
        <v>92</v>
      </c>
      <c r="F11" s="281" t="s">
        <v>85</v>
      </c>
      <c r="G11" s="282" t="s">
        <v>86</v>
      </c>
      <c r="H11" s="281"/>
      <c r="I11" s="284" t="s">
        <v>97</v>
      </c>
      <c r="J11" s="281" t="s">
        <v>85</v>
      </c>
      <c r="K11" s="324" t="s">
        <v>86</v>
      </c>
    </row>
    <row r="12" customHeight="1" spans="1:11">
      <c r="A12" s="271" t="s">
        <v>120</v>
      </c>
      <c r="B12" s="272"/>
      <c r="C12" s="272"/>
      <c r="D12" s="272"/>
      <c r="E12" s="272"/>
      <c r="F12" s="272"/>
      <c r="G12" s="272"/>
      <c r="H12" s="272"/>
      <c r="I12" s="272"/>
      <c r="J12" s="272"/>
      <c r="K12" s="326"/>
    </row>
    <row r="13" customHeight="1" spans="1:11">
      <c r="A13" s="285" t="s">
        <v>191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</row>
    <row r="14" customHeight="1" spans="1:11">
      <c r="A14" s="286"/>
      <c r="B14" s="287"/>
      <c r="C14" s="287"/>
      <c r="D14" s="287"/>
      <c r="E14" s="287"/>
      <c r="F14" s="287"/>
      <c r="G14" s="287"/>
      <c r="H14" s="287"/>
      <c r="I14" s="328"/>
      <c r="J14" s="328"/>
      <c r="K14" s="329"/>
    </row>
    <row r="15" customHeight="1" spans="1:11">
      <c r="A15" s="288"/>
      <c r="B15" s="289"/>
      <c r="C15" s="289"/>
      <c r="D15" s="290"/>
      <c r="E15" s="291"/>
      <c r="F15" s="289"/>
      <c r="G15" s="289"/>
      <c r="H15" s="290"/>
      <c r="I15" s="330"/>
      <c r="J15" s="331"/>
      <c r="K15" s="332"/>
    </row>
    <row r="16" customHeight="1" spans="1:11">
      <c r="A16" s="292"/>
      <c r="B16" s="293"/>
      <c r="C16" s="293"/>
      <c r="D16" s="293"/>
      <c r="E16" s="293"/>
      <c r="F16" s="293"/>
      <c r="G16" s="293"/>
      <c r="H16" s="293"/>
      <c r="I16" s="293"/>
      <c r="J16" s="293"/>
      <c r="K16" s="333"/>
    </row>
    <row r="17" customHeight="1" spans="1:11">
      <c r="A17" s="285" t="s">
        <v>192</v>
      </c>
      <c r="B17" s="285"/>
      <c r="C17" s="285"/>
      <c r="D17" s="285"/>
      <c r="E17" s="285"/>
      <c r="F17" s="285"/>
      <c r="G17" s="285"/>
      <c r="H17" s="285"/>
      <c r="I17" s="285"/>
      <c r="J17" s="285"/>
      <c r="K17" s="285"/>
    </row>
    <row r="18" customHeight="1" spans="1:11">
      <c r="A18" s="286"/>
      <c r="B18" s="287"/>
      <c r="C18" s="287"/>
      <c r="D18" s="287"/>
      <c r="E18" s="287"/>
      <c r="F18" s="287"/>
      <c r="G18" s="287"/>
      <c r="H18" s="287"/>
      <c r="I18" s="328"/>
      <c r="J18" s="328"/>
      <c r="K18" s="329"/>
    </row>
    <row r="19" customHeight="1" spans="1:11">
      <c r="A19" s="288"/>
      <c r="B19" s="289"/>
      <c r="C19" s="289"/>
      <c r="D19" s="290"/>
      <c r="E19" s="291"/>
      <c r="F19" s="289"/>
      <c r="G19" s="289"/>
      <c r="H19" s="290"/>
      <c r="I19" s="330"/>
      <c r="J19" s="331"/>
      <c r="K19" s="332"/>
    </row>
    <row r="20" customHeight="1" spans="1:11">
      <c r="A20" s="292"/>
      <c r="B20" s="293"/>
      <c r="C20" s="293"/>
      <c r="D20" s="293"/>
      <c r="E20" s="293"/>
      <c r="F20" s="293"/>
      <c r="G20" s="293"/>
      <c r="H20" s="293"/>
      <c r="I20" s="293"/>
      <c r="J20" s="293"/>
      <c r="K20" s="333"/>
    </row>
    <row r="21" customHeight="1" spans="1:11">
      <c r="A21" s="294" t="s">
        <v>117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</row>
    <row r="22" customHeight="1" spans="1:11">
      <c r="A22" s="125" t="s">
        <v>118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88"/>
    </row>
    <row r="23" customHeight="1" spans="1:11">
      <c r="A23" s="137" t="s">
        <v>119</v>
      </c>
      <c r="B23" s="138"/>
      <c r="C23" s="282" t="s">
        <v>66</v>
      </c>
      <c r="D23" s="282" t="s">
        <v>67</v>
      </c>
      <c r="E23" s="136"/>
      <c r="F23" s="136"/>
      <c r="G23" s="136"/>
      <c r="H23" s="136"/>
      <c r="I23" s="136"/>
      <c r="J23" s="136"/>
      <c r="K23" s="182"/>
    </row>
    <row r="24" customHeight="1" spans="1:11">
      <c r="A24" s="295" t="s">
        <v>193</v>
      </c>
      <c r="B24" s="132"/>
      <c r="C24" s="132"/>
      <c r="D24" s="132"/>
      <c r="E24" s="132"/>
      <c r="F24" s="132"/>
      <c r="G24" s="132"/>
      <c r="H24" s="132"/>
      <c r="I24" s="132"/>
      <c r="J24" s="132"/>
      <c r="K24" s="334"/>
    </row>
    <row r="25" customHeight="1" spans="1:11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335"/>
    </row>
    <row r="26" customHeight="1" spans="1:11">
      <c r="A26" s="275" t="s">
        <v>126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</row>
    <row r="27" customHeight="1" spans="1:11">
      <c r="A27" s="252" t="s">
        <v>127</v>
      </c>
      <c r="B27" s="278" t="s">
        <v>95</v>
      </c>
      <c r="C27" s="278" t="s">
        <v>96</v>
      </c>
      <c r="D27" s="278" t="s">
        <v>88</v>
      </c>
      <c r="E27" s="253" t="s">
        <v>128</v>
      </c>
      <c r="F27" s="278" t="s">
        <v>95</v>
      </c>
      <c r="G27" s="278" t="s">
        <v>96</v>
      </c>
      <c r="H27" s="278" t="s">
        <v>88</v>
      </c>
      <c r="I27" s="253" t="s">
        <v>129</v>
      </c>
      <c r="J27" s="278" t="s">
        <v>95</v>
      </c>
      <c r="K27" s="327" t="s">
        <v>96</v>
      </c>
    </row>
    <row r="28" customHeight="1" spans="1:11">
      <c r="A28" s="298" t="s">
        <v>87</v>
      </c>
      <c r="B28" s="282" t="s">
        <v>95</v>
      </c>
      <c r="C28" s="282" t="s">
        <v>96</v>
      </c>
      <c r="D28" s="282" t="s">
        <v>88</v>
      </c>
      <c r="E28" s="299" t="s">
        <v>94</v>
      </c>
      <c r="F28" s="282" t="s">
        <v>95</v>
      </c>
      <c r="G28" s="282" t="s">
        <v>96</v>
      </c>
      <c r="H28" s="282" t="s">
        <v>88</v>
      </c>
      <c r="I28" s="299" t="s">
        <v>105</v>
      </c>
      <c r="J28" s="282" t="s">
        <v>95</v>
      </c>
      <c r="K28" s="324" t="s">
        <v>96</v>
      </c>
    </row>
    <row r="29" customHeight="1" spans="1:11">
      <c r="A29" s="258" t="s">
        <v>98</v>
      </c>
      <c r="B29" s="300"/>
      <c r="C29" s="300"/>
      <c r="D29" s="300"/>
      <c r="E29" s="300"/>
      <c r="F29" s="300"/>
      <c r="G29" s="300"/>
      <c r="H29" s="300"/>
      <c r="I29" s="300"/>
      <c r="J29" s="300"/>
      <c r="K29" s="336"/>
    </row>
    <row r="30" customHeight="1" spans="1:11">
      <c r="A30" s="301"/>
      <c r="B30" s="302"/>
      <c r="C30" s="302"/>
      <c r="D30" s="302"/>
      <c r="E30" s="302"/>
      <c r="F30" s="302"/>
      <c r="G30" s="302"/>
      <c r="H30" s="302"/>
      <c r="I30" s="302"/>
      <c r="J30" s="302"/>
      <c r="K30" s="337"/>
    </row>
    <row r="31" customHeight="1" spans="1:11">
      <c r="A31" s="303" t="s">
        <v>194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03"/>
    </row>
    <row r="32" ht="21" customHeight="1" spans="1:11">
      <c r="A32" s="304"/>
      <c r="B32" s="305"/>
      <c r="C32" s="305"/>
      <c r="D32" s="305"/>
      <c r="E32" s="305"/>
      <c r="F32" s="305"/>
      <c r="G32" s="305"/>
      <c r="H32" s="305"/>
      <c r="I32" s="305"/>
      <c r="J32" s="305"/>
      <c r="K32" s="338"/>
    </row>
    <row r="33" ht="21" customHeight="1" spans="1:11">
      <c r="A33" s="306"/>
      <c r="B33" s="307"/>
      <c r="C33" s="307"/>
      <c r="D33" s="307"/>
      <c r="E33" s="307"/>
      <c r="F33" s="307"/>
      <c r="G33" s="307"/>
      <c r="H33" s="307"/>
      <c r="I33" s="307"/>
      <c r="J33" s="307"/>
      <c r="K33" s="339"/>
    </row>
    <row r="34" ht="21" customHeight="1" spans="1:11">
      <c r="A34" s="306"/>
      <c r="B34" s="307"/>
      <c r="C34" s="307"/>
      <c r="D34" s="307"/>
      <c r="E34" s="307"/>
      <c r="F34" s="307"/>
      <c r="G34" s="307"/>
      <c r="H34" s="307"/>
      <c r="I34" s="307"/>
      <c r="J34" s="307"/>
      <c r="K34" s="339"/>
    </row>
    <row r="35" ht="21" customHeight="1" spans="1:11">
      <c r="A35" s="306"/>
      <c r="B35" s="307"/>
      <c r="C35" s="307"/>
      <c r="D35" s="307"/>
      <c r="E35" s="307"/>
      <c r="F35" s="307"/>
      <c r="G35" s="307"/>
      <c r="H35" s="307"/>
      <c r="I35" s="307"/>
      <c r="J35" s="307"/>
      <c r="K35" s="339"/>
    </row>
    <row r="36" ht="21" customHeight="1" spans="1:11">
      <c r="A36" s="306"/>
      <c r="B36" s="307"/>
      <c r="C36" s="307"/>
      <c r="D36" s="307"/>
      <c r="E36" s="307"/>
      <c r="F36" s="307"/>
      <c r="G36" s="307"/>
      <c r="H36" s="307"/>
      <c r="I36" s="307"/>
      <c r="J36" s="307"/>
      <c r="K36" s="339"/>
    </row>
    <row r="37" ht="21" customHeight="1" spans="1:11">
      <c r="A37" s="306"/>
      <c r="B37" s="307"/>
      <c r="C37" s="307"/>
      <c r="D37" s="307"/>
      <c r="E37" s="307"/>
      <c r="F37" s="307"/>
      <c r="G37" s="307"/>
      <c r="H37" s="307"/>
      <c r="I37" s="307"/>
      <c r="J37" s="307"/>
      <c r="K37" s="339"/>
    </row>
    <row r="38" ht="21" customHeight="1" spans="1:11">
      <c r="A38" s="306"/>
      <c r="B38" s="307"/>
      <c r="C38" s="307"/>
      <c r="D38" s="307"/>
      <c r="E38" s="307"/>
      <c r="F38" s="307"/>
      <c r="G38" s="307"/>
      <c r="H38" s="307"/>
      <c r="I38" s="307"/>
      <c r="J38" s="307"/>
      <c r="K38" s="339"/>
    </row>
    <row r="39" ht="21" customHeight="1" spans="1:11">
      <c r="A39" s="306"/>
      <c r="B39" s="307"/>
      <c r="C39" s="307"/>
      <c r="D39" s="307"/>
      <c r="E39" s="307"/>
      <c r="F39" s="307"/>
      <c r="G39" s="307"/>
      <c r="H39" s="307"/>
      <c r="I39" s="307"/>
      <c r="J39" s="307"/>
      <c r="K39" s="339"/>
    </row>
    <row r="40" ht="21" customHeight="1" spans="1:11">
      <c r="A40" s="306"/>
      <c r="B40" s="307"/>
      <c r="C40" s="307"/>
      <c r="D40" s="307"/>
      <c r="E40" s="307"/>
      <c r="F40" s="307"/>
      <c r="G40" s="307"/>
      <c r="H40" s="307"/>
      <c r="I40" s="307"/>
      <c r="J40" s="307"/>
      <c r="K40" s="339"/>
    </row>
    <row r="41" ht="21" customHeight="1" spans="1:11">
      <c r="A41" s="306"/>
      <c r="B41" s="307"/>
      <c r="C41" s="307"/>
      <c r="D41" s="307"/>
      <c r="E41" s="307"/>
      <c r="F41" s="307"/>
      <c r="G41" s="307"/>
      <c r="H41" s="307"/>
      <c r="I41" s="307"/>
      <c r="J41" s="307"/>
      <c r="K41" s="339"/>
    </row>
    <row r="42" ht="21" customHeight="1" spans="1:11">
      <c r="A42" s="306"/>
      <c r="B42" s="307"/>
      <c r="C42" s="307"/>
      <c r="D42" s="307"/>
      <c r="E42" s="307"/>
      <c r="F42" s="307"/>
      <c r="G42" s="307"/>
      <c r="H42" s="307"/>
      <c r="I42" s="307"/>
      <c r="J42" s="307"/>
      <c r="K42" s="339"/>
    </row>
    <row r="43" ht="17.25" customHeight="1" spans="1:11">
      <c r="A43" s="301" t="s">
        <v>125</v>
      </c>
      <c r="B43" s="302"/>
      <c r="C43" s="302"/>
      <c r="D43" s="302"/>
      <c r="E43" s="302"/>
      <c r="F43" s="302"/>
      <c r="G43" s="302"/>
      <c r="H43" s="302"/>
      <c r="I43" s="302"/>
      <c r="J43" s="302"/>
      <c r="K43" s="337"/>
    </row>
    <row r="44" customHeight="1" spans="1:11">
      <c r="A44" s="303" t="s">
        <v>195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03"/>
    </row>
    <row r="45" ht="18" customHeight="1" spans="1:11">
      <c r="A45" s="308" t="s">
        <v>120</v>
      </c>
      <c r="B45" s="309"/>
      <c r="C45" s="309"/>
      <c r="D45" s="309"/>
      <c r="E45" s="309"/>
      <c r="F45" s="309"/>
      <c r="G45" s="309"/>
      <c r="H45" s="309"/>
      <c r="I45" s="309"/>
      <c r="J45" s="309"/>
      <c r="K45" s="340"/>
    </row>
    <row r="46" ht="18" customHeight="1" spans="1:11">
      <c r="A46" s="308"/>
      <c r="B46" s="309"/>
      <c r="C46" s="309"/>
      <c r="D46" s="309"/>
      <c r="E46" s="309"/>
      <c r="F46" s="309"/>
      <c r="G46" s="309"/>
      <c r="H46" s="309"/>
      <c r="I46" s="309"/>
      <c r="J46" s="309"/>
      <c r="K46" s="340"/>
    </row>
    <row r="47" ht="18" customHeight="1" spans="1:11">
      <c r="A47" s="296"/>
      <c r="B47" s="297"/>
      <c r="C47" s="297"/>
      <c r="D47" s="297"/>
      <c r="E47" s="297"/>
      <c r="F47" s="297"/>
      <c r="G47" s="297"/>
      <c r="H47" s="297"/>
      <c r="I47" s="297"/>
      <c r="J47" s="297"/>
      <c r="K47" s="335"/>
    </row>
    <row r="48" ht="21" customHeight="1" spans="1:11">
      <c r="A48" s="310" t="s">
        <v>131</v>
      </c>
      <c r="B48" s="311" t="s">
        <v>132</v>
      </c>
      <c r="C48" s="311"/>
      <c r="D48" s="312" t="s">
        <v>133</v>
      </c>
      <c r="E48" s="313"/>
      <c r="F48" s="312" t="s">
        <v>135</v>
      </c>
      <c r="G48" s="314"/>
      <c r="H48" s="315" t="s">
        <v>136</v>
      </c>
      <c r="I48" s="315"/>
      <c r="J48" s="311"/>
      <c r="K48" s="341"/>
    </row>
    <row r="49" customHeight="1" spans="1:11">
      <c r="A49" s="316" t="s">
        <v>138</v>
      </c>
      <c r="B49" s="317"/>
      <c r="C49" s="317"/>
      <c r="D49" s="317"/>
      <c r="E49" s="317"/>
      <c r="F49" s="317"/>
      <c r="G49" s="317"/>
      <c r="H49" s="317"/>
      <c r="I49" s="317"/>
      <c r="J49" s="317"/>
      <c r="K49" s="342"/>
    </row>
    <row r="50" customHeight="1" spans="1:11">
      <c r="A50" s="318"/>
      <c r="B50" s="319"/>
      <c r="C50" s="319"/>
      <c r="D50" s="319"/>
      <c r="E50" s="319"/>
      <c r="F50" s="319"/>
      <c r="G50" s="319"/>
      <c r="H50" s="319"/>
      <c r="I50" s="319"/>
      <c r="J50" s="319"/>
      <c r="K50" s="343"/>
    </row>
    <row r="51" customHeight="1" spans="1:11">
      <c r="A51" s="320"/>
      <c r="B51" s="321"/>
      <c r="C51" s="321"/>
      <c r="D51" s="321"/>
      <c r="E51" s="321"/>
      <c r="F51" s="321"/>
      <c r="G51" s="321"/>
      <c r="H51" s="321"/>
      <c r="I51" s="321"/>
      <c r="J51" s="321"/>
      <c r="K51" s="344"/>
    </row>
    <row r="52" ht="21" customHeight="1" spans="1:11">
      <c r="A52" s="310" t="s">
        <v>131</v>
      </c>
      <c r="B52" s="311" t="s">
        <v>132</v>
      </c>
      <c r="C52" s="311"/>
      <c r="D52" s="312" t="s">
        <v>133</v>
      </c>
      <c r="E52" s="312"/>
      <c r="F52" s="312" t="s">
        <v>135</v>
      </c>
      <c r="G52" s="312"/>
      <c r="H52" s="315" t="s">
        <v>136</v>
      </c>
      <c r="I52" s="315"/>
      <c r="J52" s="345"/>
      <c r="K52" s="346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K15" sqref="K15"/>
    </sheetView>
  </sheetViews>
  <sheetFormatPr defaultColWidth="9" defaultRowHeight="14.25"/>
  <cols>
    <col min="1" max="1" width="13.625" style="68" customWidth="1"/>
    <col min="2" max="2" width="8.5" style="68" customWidth="1"/>
    <col min="3" max="3" width="8.5" style="70" customWidth="1"/>
    <col min="4" max="7" width="8.5" style="68" customWidth="1"/>
    <col min="8" max="8" width="2.75" style="68" customWidth="1"/>
    <col min="9" max="9" width="9.15833333333333" style="68" customWidth="1"/>
    <col min="10" max="14" width="9.75" style="68" customWidth="1"/>
    <col min="15" max="15" width="9.75" style="199" customWidth="1"/>
    <col min="16" max="253" width="9" style="68"/>
    <col min="254" max="16384" width="9" style="71"/>
  </cols>
  <sheetData>
    <row r="1" s="68" customFormat="1" ht="29" customHeight="1" spans="1:256">
      <c r="A1" s="72" t="s">
        <v>140</v>
      </c>
      <c r="B1" s="73"/>
      <c r="C1" s="74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224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</row>
    <row r="2" s="68" customFormat="1" ht="20" customHeight="1" spans="1:256">
      <c r="A2" s="200" t="s">
        <v>62</v>
      </c>
      <c r="B2" s="201"/>
      <c r="C2" s="202"/>
      <c r="D2" s="203" t="s">
        <v>68</v>
      </c>
      <c r="E2" s="204"/>
      <c r="F2" s="204"/>
      <c r="G2" s="204"/>
      <c r="H2" s="205"/>
      <c r="I2" s="225" t="s">
        <v>57</v>
      </c>
      <c r="J2" s="226" t="s">
        <v>58</v>
      </c>
      <c r="K2" s="226"/>
      <c r="L2" s="226"/>
      <c r="M2" s="226"/>
      <c r="N2" s="227"/>
      <c r="O2" s="228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</row>
    <row r="3" s="68" customFormat="1" ht="15" spans="1:256">
      <c r="A3" s="206" t="s">
        <v>141</v>
      </c>
      <c r="B3" s="80" t="s">
        <v>142</v>
      </c>
      <c r="C3" s="81"/>
      <c r="D3" s="80"/>
      <c r="E3" s="80"/>
      <c r="F3" s="80"/>
      <c r="G3" s="80"/>
      <c r="H3" s="207"/>
      <c r="I3" s="105" t="s">
        <v>143</v>
      </c>
      <c r="J3" s="105"/>
      <c r="K3" s="105"/>
      <c r="L3" s="105"/>
      <c r="M3" s="105"/>
      <c r="N3" s="229"/>
      <c r="O3" s="230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</row>
    <row r="4" s="68" customFormat="1" ht="16.5" spans="1:256">
      <c r="A4" s="206"/>
      <c r="B4" s="82" t="s">
        <v>196</v>
      </c>
      <c r="C4" s="82" t="s">
        <v>197</v>
      </c>
      <c r="D4" s="82" t="s">
        <v>198</v>
      </c>
      <c r="E4" s="82" t="s">
        <v>199</v>
      </c>
      <c r="F4" s="82" t="s">
        <v>200</v>
      </c>
      <c r="G4" s="82" t="s">
        <v>201</v>
      </c>
      <c r="H4" s="207"/>
      <c r="I4" s="231" t="s">
        <v>202</v>
      </c>
      <c r="J4" s="232" t="s">
        <v>197</v>
      </c>
      <c r="K4" s="232" t="s">
        <v>198</v>
      </c>
      <c r="L4" s="232" t="s">
        <v>199</v>
      </c>
      <c r="M4" s="232" t="s">
        <v>200</v>
      </c>
      <c r="N4" s="232" t="s">
        <v>201</v>
      </c>
      <c r="O4" s="233" t="s">
        <v>155</v>
      </c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</row>
    <row r="5" s="68" customFormat="1" ht="20" customHeight="1" spans="1:256">
      <c r="A5" s="206"/>
      <c r="B5" s="82"/>
      <c r="C5" s="82"/>
      <c r="D5" s="82"/>
      <c r="E5" s="82"/>
      <c r="F5" s="82"/>
      <c r="G5" s="82"/>
      <c r="H5" s="208"/>
      <c r="I5" s="234"/>
      <c r="J5" s="235"/>
      <c r="K5" s="236"/>
      <c r="L5" s="236"/>
      <c r="M5" s="236"/>
      <c r="N5" s="236"/>
      <c r="O5" s="237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</row>
    <row r="6" s="68" customFormat="1" ht="20" customHeight="1" spans="1:256">
      <c r="A6" s="209"/>
      <c r="B6" s="210"/>
      <c r="C6" s="210"/>
      <c r="D6" s="211"/>
      <c r="E6" s="210"/>
      <c r="F6" s="210"/>
      <c r="G6" s="210"/>
      <c r="H6" s="208"/>
      <c r="I6" s="238"/>
      <c r="J6" s="238"/>
      <c r="K6" s="239"/>
      <c r="L6" s="238"/>
      <c r="M6" s="238"/>
      <c r="N6" s="238"/>
      <c r="O6" s="240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  <c r="IU6" s="71"/>
      <c r="IV6" s="71"/>
    </row>
    <row r="7" s="68" customFormat="1" ht="20" customHeight="1" spans="1:256">
      <c r="A7" s="212"/>
      <c r="B7" s="213"/>
      <c r="C7" s="213"/>
      <c r="D7" s="214"/>
      <c r="E7" s="213"/>
      <c r="F7" s="213"/>
      <c r="G7" s="213"/>
      <c r="H7" s="208"/>
      <c r="I7" s="241"/>
      <c r="J7" s="241"/>
      <c r="K7" s="241"/>
      <c r="L7" s="241"/>
      <c r="M7" s="241"/>
      <c r="N7" s="241"/>
      <c r="O7" s="242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  <c r="IU7" s="71"/>
      <c r="IV7" s="71"/>
    </row>
    <row r="8" s="68" customFormat="1" ht="20" customHeight="1" spans="1:256">
      <c r="A8" s="212"/>
      <c r="B8" s="213"/>
      <c r="C8" s="213"/>
      <c r="D8" s="214"/>
      <c r="E8" s="213"/>
      <c r="F8" s="213"/>
      <c r="G8" s="213"/>
      <c r="H8" s="208"/>
      <c r="I8" s="241"/>
      <c r="J8" s="241"/>
      <c r="K8" s="241"/>
      <c r="L8" s="241"/>
      <c r="M8" s="241"/>
      <c r="N8" s="241"/>
      <c r="O8" s="242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  <c r="IT8" s="71"/>
      <c r="IU8" s="71"/>
      <c r="IV8" s="71"/>
    </row>
    <row r="9" s="68" customFormat="1" ht="20" customHeight="1" spans="1:256">
      <c r="A9" s="212"/>
      <c r="B9" s="213"/>
      <c r="C9" s="213"/>
      <c r="D9" s="214"/>
      <c r="E9" s="213"/>
      <c r="F9" s="213"/>
      <c r="G9" s="213"/>
      <c r="H9" s="208"/>
      <c r="I9" s="241"/>
      <c r="J9" s="241"/>
      <c r="K9" s="241"/>
      <c r="L9" s="241"/>
      <c r="M9" s="241"/>
      <c r="N9" s="241"/>
      <c r="O9" s="242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  <c r="IU9" s="71"/>
      <c r="IV9" s="71"/>
    </row>
    <row r="10" s="68" customFormat="1" ht="20" customHeight="1" spans="1:256">
      <c r="A10" s="212"/>
      <c r="B10" s="213"/>
      <c r="C10" s="213"/>
      <c r="D10" s="214"/>
      <c r="E10" s="213"/>
      <c r="F10" s="213"/>
      <c r="G10" s="213"/>
      <c r="H10" s="208"/>
      <c r="I10" s="241"/>
      <c r="J10" s="241"/>
      <c r="K10" s="241"/>
      <c r="L10" s="241"/>
      <c r="M10" s="241"/>
      <c r="N10" s="241"/>
      <c r="O10" s="242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  <c r="IU10" s="71"/>
      <c r="IV10" s="71"/>
    </row>
    <row r="11" s="68" customFormat="1" ht="20" customHeight="1" spans="1:256">
      <c r="A11" s="212"/>
      <c r="B11" s="213"/>
      <c r="C11" s="213"/>
      <c r="D11" s="214"/>
      <c r="E11" s="213"/>
      <c r="F11" s="213"/>
      <c r="G11" s="213"/>
      <c r="H11" s="208"/>
      <c r="I11" s="241"/>
      <c r="J11" s="241"/>
      <c r="K11" s="241"/>
      <c r="L11" s="241"/>
      <c r="M11" s="241"/>
      <c r="N11" s="241"/>
      <c r="O11" s="242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  <c r="IU11" s="71"/>
      <c r="IV11" s="71"/>
    </row>
    <row r="12" s="68" customFormat="1" ht="20" customHeight="1" spans="1:256">
      <c r="A12" s="212"/>
      <c r="B12" s="213"/>
      <c r="C12" s="213"/>
      <c r="D12" s="214"/>
      <c r="E12" s="213"/>
      <c r="F12" s="213"/>
      <c r="G12" s="213"/>
      <c r="H12" s="208"/>
      <c r="I12" s="241"/>
      <c r="J12" s="241"/>
      <c r="K12" s="241"/>
      <c r="L12" s="241"/>
      <c r="M12" s="241"/>
      <c r="N12" s="241"/>
      <c r="O12" s="242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  <c r="IV12" s="71"/>
    </row>
    <row r="13" s="68" customFormat="1" ht="20" customHeight="1" spans="1:256">
      <c r="A13" s="212"/>
      <c r="B13" s="213"/>
      <c r="C13" s="213"/>
      <c r="D13" s="214"/>
      <c r="E13" s="213"/>
      <c r="F13" s="213"/>
      <c r="G13" s="213"/>
      <c r="H13" s="208"/>
      <c r="I13" s="241"/>
      <c r="J13" s="241"/>
      <c r="K13" s="241"/>
      <c r="L13" s="241"/>
      <c r="M13" s="241"/>
      <c r="N13" s="241"/>
      <c r="O13" s="242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  <c r="IU13" s="71"/>
      <c r="IV13" s="71"/>
    </row>
    <row r="14" s="68" customFormat="1" ht="20" customHeight="1" spans="1:256">
      <c r="A14" s="212"/>
      <c r="B14" s="213"/>
      <c r="C14" s="213"/>
      <c r="D14" s="214"/>
      <c r="E14" s="213"/>
      <c r="F14" s="213"/>
      <c r="G14" s="213"/>
      <c r="H14" s="208"/>
      <c r="I14" s="241"/>
      <c r="J14" s="241"/>
      <c r="K14" s="241"/>
      <c r="L14" s="241"/>
      <c r="M14" s="241"/>
      <c r="N14" s="241"/>
      <c r="O14" s="242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  <c r="IV14" s="71"/>
    </row>
    <row r="15" s="68" customFormat="1" ht="20" customHeight="1" spans="1:256">
      <c r="A15" s="212"/>
      <c r="B15" s="213"/>
      <c r="C15" s="213"/>
      <c r="D15" s="215"/>
      <c r="E15" s="213"/>
      <c r="F15" s="213"/>
      <c r="G15" s="213"/>
      <c r="H15" s="208"/>
      <c r="I15" s="241"/>
      <c r="J15" s="241"/>
      <c r="K15" s="241"/>
      <c r="L15" s="241"/>
      <c r="M15" s="241"/>
      <c r="N15" s="241"/>
      <c r="O15" s="242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</row>
    <row r="16" s="68" customFormat="1" ht="20" customHeight="1" spans="1:256">
      <c r="A16" s="212"/>
      <c r="B16" s="213"/>
      <c r="C16" s="213"/>
      <c r="D16" s="215"/>
      <c r="E16" s="213"/>
      <c r="F16" s="213"/>
      <c r="G16" s="213"/>
      <c r="H16" s="208"/>
      <c r="I16" s="241"/>
      <c r="J16" s="241"/>
      <c r="K16" s="241"/>
      <c r="L16" s="241"/>
      <c r="M16" s="241"/>
      <c r="N16" s="241"/>
      <c r="O16" s="242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</row>
    <row r="17" s="68" customFormat="1" ht="20" customHeight="1" spans="1:256">
      <c r="A17" s="212"/>
      <c r="B17" s="213"/>
      <c r="C17" s="213"/>
      <c r="D17" s="215"/>
      <c r="E17" s="213"/>
      <c r="F17" s="213"/>
      <c r="G17" s="213"/>
      <c r="H17" s="208"/>
      <c r="I17" s="241"/>
      <c r="J17" s="241"/>
      <c r="K17" s="241"/>
      <c r="L17" s="241"/>
      <c r="M17" s="241"/>
      <c r="N17" s="241"/>
      <c r="O17" s="242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  <c r="IU17" s="71"/>
      <c r="IV17" s="71"/>
    </row>
    <row r="18" s="68" customFormat="1" ht="20" customHeight="1" spans="1:256">
      <c r="A18" s="212"/>
      <c r="B18" s="213"/>
      <c r="C18" s="213"/>
      <c r="D18" s="214"/>
      <c r="E18" s="213"/>
      <c r="F18" s="213"/>
      <c r="G18" s="213"/>
      <c r="H18" s="208"/>
      <c r="I18" s="241"/>
      <c r="J18" s="241"/>
      <c r="K18" s="241"/>
      <c r="L18" s="241"/>
      <c r="M18" s="241"/>
      <c r="N18" s="241"/>
      <c r="O18" s="242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</row>
    <row r="19" s="68" customFormat="1" ht="20" customHeight="1" spans="1:256">
      <c r="A19" s="216"/>
      <c r="B19" s="217"/>
      <c r="C19" s="217"/>
      <c r="D19" s="217"/>
      <c r="E19" s="217"/>
      <c r="F19" s="217"/>
      <c r="G19" s="217"/>
      <c r="H19" s="208"/>
      <c r="I19" s="241"/>
      <c r="J19" s="241"/>
      <c r="K19" s="241"/>
      <c r="L19" s="241"/>
      <c r="M19" s="241"/>
      <c r="N19" s="241"/>
      <c r="O19" s="242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  <c r="IV19" s="71"/>
    </row>
    <row r="20" s="68" customFormat="1" ht="20" customHeight="1" spans="1:256">
      <c r="A20" s="218"/>
      <c r="B20" s="219"/>
      <c r="C20" s="219"/>
      <c r="D20" s="219"/>
      <c r="E20" s="219"/>
      <c r="F20" s="219"/>
      <c r="G20" s="219"/>
      <c r="H20" s="208"/>
      <c r="I20" s="241"/>
      <c r="J20" s="241"/>
      <c r="K20" s="241"/>
      <c r="L20" s="241"/>
      <c r="M20" s="241"/>
      <c r="N20" s="241"/>
      <c r="O20" s="242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  <c r="IU20" s="71"/>
      <c r="IV20" s="71"/>
    </row>
    <row r="21" s="68" customFormat="1" ht="20" customHeight="1" spans="1:256">
      <c r="A21" s="220"/>
      <c r="B21" s="221"/>
      <c r="C21" s="221"/>
      <c r="D21" s="222"/>
      <c r="E21" s="221"/>
      <c r="F21" s="221"/>
      <c r="G21" s="221"/>
      <c r="H21" s="223"/>
      <c r="I21" s="243"/>
      <c r="J21" s="243"/>
      <c r="K21" s="244"/>
      <c r="L21" s="243"/>
      <c r="M21" s="243"/>
      <c r="N21" s="244"/>
      <c r="O21" s="245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  <c r="IU21" s="71"/>
      <c r="IV21" s="71"/>
    </row>
    <row r="22" s="68" customFormat="1" ht="17.25" spans="1:256">
      <c r="A22" s="94"/>
      <c r="B22" s="95"/>
      <c r="C22" s="95"/>
      <c r="D22" s="96"/>
      <c r="E22" s="95"/>
      <c r="F22" s="95"/>
      <c r="G22" s="113"/>
      <c r="O22" s="224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  <c r="IV22" s="71"/>
    </row>
    <row r="23" s="68" customFormat="1" spans="1:256">
      <c r="A23" s="97" t="s">
        <v>178</v>
      </c>
      <c r="B23" s="97"/>
      <c r="C23" s="98"/>
      <c r="O23" s="224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</row>
    <row r="24" s="68" customFormat="1" spans="3:256">
      <c r="C24" s="70"/>
      <c r="I24" s="114" t="s">
        <v>179</v>
      </c>
      <c r="J24" s="246"/>
      <c r="K24" s="114" t="s">
        <v>180</v>
      </c>
      <c r="L24" s="114"/>
      <c r="M24" s="114" t="s">
        <v>181</v>
      </c>
      <c r="O24" s="224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  <c r="IU24" s="71"/>
      <c r="IV24" s="71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E2" sqref="E2"/>
    </sheetView>
  </sheetViews>
  <sheetFormatPr defaultColWidth="10.125" defaultRowHeight="14.25"/>
  <cols>
    <col min="1" max="1" width="9.625" style="123" customWidth="1"/>
    <col min="2" max="2" width="11.125" style="123" customWidth="1"/>
    <col min="3" max="3" width="9.125" style="123" customWidth="1"/>
    <col min="4" max="4" width="9.5" style="123" customWidth="1"/>
    <col min="5" max="5" width="12.75" style="123" customWidth="1"/>
    <col min="6" max="6" width="10.375" style="123" customWidth="1"/>
    <col min="7" max="7" width="9.5" style="123" customWidth="1"/>
    <col min="8" max="8" width="9.125" style="123" customWidth="1"/>
    <col min="9" max="9" width="8.125" style="123" customWidth="1"/>
    <col min="10" max="10" width="10.5" style="123" customWidth="1"/>
    <col min="11" max="11" width="12.125" style="123" customWidth="1"/>
    <col min="12" max="16384" width="10.125" style="123"/>
  </cols>
  <sheetData>
    <row r="1" ht="23.25" spans="1:11">
      <c r="A1" s="124" t="s">
        <v>203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ht="18" customHeight="1" spans="1:11">
      <c r="A2" s="125" t="s">
        <v>53</v>
      </c>
      <c r="B2" s="126" t="s">
        <v>204</v>
      </c>
      <c r="C2" s="126"/>
      <c r="D2" s="127" t="s">
        <v>62</v>
      </c>
      <c r="E2" s="494" t="s">
        <v>63</v>
      </c>
      <c r="F2" s="129" t="s">
        <v>205</v>
      </c>
      <c r="G2" s="130" t="s">
        <v>206</v>
      </c>
      <c r="H2" s="130"/>
      <c r="I2" s="159" t="s">
        <v>57</v>
      </c>
      <c r="J2" s="130" t="s">
        <v>58</v>
      </c>
      <c r="K2" s="181"/>
    </row>
    <row r="3" ht="18" customHeight="1" spans="1:11">
      <c r="A3" s="131" t="s">
        <v>76</v>
      </c>
      <c r="B3" s="132">
        <v>500</v>
      </c>
      <c r="C3" s="132"/>
      <c r="D3" s="133" t="s">
        <v>207</v>
      </c>
      <c r="E3" s="134">
        <v>45838</v>
      </c>
      <c r="F3" s="135"/>
      <c r="G3" s="135"/>
      <c r="H3" s="136" t="s">
        <v>208</v>
      </c>
      <c r="I3" s="136"/>
      <c r="J3" s="136"/>
      <c r="K3" s="182"/>
    </row>
    <row r="4" ht="18" customHeight="1" spans="1:11">
      <c r="A4" s="137" t="s">
        <v>72</v>
      </c>
      <c r="B4" s="132">
        <v>1</v>
      </c>
      <c r="C4" s="132">
        <v>6</v>
      </c>
      <c r="D4" s="138" t="s">
        <v>209</v>
      </c>
      <c r="E4" s="135" t="s">
        <v>210</v>
      </c>
      <c r="F4" s="135"/>
      <c r="G4" s="135"/>
      <c r="H4" s="138" t="s">
        <v>211</v>
      </c>
      <c r="I4" s="138"/>
      <c r="J4" s="152" t="s">
        <v>66</v>
      </c>
      <c r="K4" s="183" t="s">
        <v>67</v>
      </c>
    </row>
    <row r="5" ht="18" customHeight="1" spans="1:11">
      <c r="A5" s="137" t="s">
        <v>212</v>
      </c>
      <c r="B5" s="132">
        <v>1</v>
      </c>
      <c r="C5" s="132"/>
      <c r="D5" s="133" t="s">
        <v>213</v>
      </c>
      <c r="E5" s="133"/>
      <c r="F5" s="133"/>
      <c r="G5" s="133"/>
      <c r="H5" s="138" t="s">
        <v>214</v>
      </c>
      <c r="I5" s="138"/>
      <c r="J5" s="152" t="s">
        <v>66</v>
      </c>
      <c r="K5" s="183" t="s">
        <v>67</v>
      </c>
    </row>
    <row r="6" ht="18" customHeight="1" spans="1:11">
      <c r="A6" s="139" t="s">
        <v>215</v>
      </c>
      <c r="B6" s="140">
        <v>50</v>
      </c>
      <c r="C6" s="140"/>
      <c r="D6" s="141" t="s">
        <v>216</v>
      </c>
      <c r="E6" s="142"/>
      <c r="F6" s="143"/>
      <c r="G6" s="141"/>
      <c r="H6" s="144" t="s">
        <v>217</v>
      </c>
      <c r="I6" s="144"/>
      <c r="J6" s="143" t="s">
        <v>66</v>
      </c>
      <c r="K6" s="184" t="s">
        <v>67</v>
      </c>
    </row>
    <row r="7" ht="18" customHeight="1" spans="1:11">
      <c r="A7" s="145"/>
      <c r="B7" s="146"/>
      <c r="C7" s="146"/>
      <c r="D7" s="145"/>
      <c r="E7" s="146"/>
      <c r="F7" s="147"/>
      <c r="G7" s="145"/>
      <c r="H7" s="147"/>
      <c r="I7" s="146"/>
      <c r="J7" s="146"/>
      <c r="K7" s="146"/>
    </row>
    <row r="8" ht="18" customHeight="1" spans="1:11">
      <c r="A8" s="148" t="s">
        <v>218</v>
      </c>
      <c r="B8" s="149" t="s">
        <v>219</v>
      </c>
      <c r="C8" s="149" t="s">
        <v>220</v>
      </c>
      <c r="D8" s="149" t="s">
        <v>221</v>
      </c>
      <c r="E8" s="149" t="s">
        <v>222</v>
      </c>
      <c r="F8" s="149" t="s">
        <v>223</v>
      </c>
      <c r="G8" s="150" t="s">
        <v>79</v>
      </c>
      <c r="H8" s="151"/>
      <c r="I8" s="151"/>
      <c r="J8" s="151"/>
      <c r="K8" s="185"/>
    </row>
    <row r="9" ht="18" customHeight="1" spans="1:11">
      <c r="A9" s="137" t="s">
        <v>224</v>
      </c>
      <c r="B9" s="138"/>
      <c r="C9" s="152" t="s">
        <v>66</v>
      </c>
      <c r="D9" s="152" t="s">
        <v>67</v>
      </c>
      <c r="E9" s="133" t="s">
        <v>225</v>
      </c>
      <c r="F9" s="153" t="s">
        <v>139</v>
      </c>
      <c r="G9" s="154"/>
      <c r="H9" s="155"/>
      <c r="I9" s="155"/>
      <c r="J9" s="155"/>
      <c r="K9" s="186"/>
    </row>
    <row r="10" ht="18" customHeight="1" spans="1:11">
      <c r="A10" s="137" t="s">
        <v>226</v>
      </c>
      <c r="B10" s="138"/>
      <c r="C10" s="152" t="s">
        <v>66</v>
      </c>
      <c r="D10" s="152" t="s">
        <v>67</v>
      </c>
      <c r="E10" s="133" t="s">
        <v>227</v>
      </c>
      <c r="F10" s="153" t="s">
        <v>228</v>
      </c>
      <c r="G10" s="154" t="s">
        <v>229</v>
      </c>
      <c r="H10" s="155"/>
      <c r="I10" s="155"/>
      <c r="J10" s="155"/>
      <c r="K10" s="186"/>
    </row>
    <row r="11" ht="18" customHeight="1" spans="1:11">
      <c r="A11" s="156" t="s">
        <v>190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87"/>
    </row>
    <row r="12" ht="18" customHeight="1" spans="1:11">
      <c r="A12" s="131" t="s">
        <v>89</v>
      </c>
      <c r="B12" s="152" t="s">
        <v>85</v>
      </c>
      <c r="C12" s="152" t="s">
        <v>86</v>
      </c>
      <c r="D12" s="153"/>
      <c r="E12" s="133" t="s">
        <v>87</v>
      </c>
      <c r="F12" s="152" t="s">
        <v>85</v>
      </c>
      <c r="G12" s="152" t="s">
        <v>86</v>
      </c>
      <c r="H12" s="152"/>
      <c r="I12" s="133" t="s">
        <v>230</v>
      </c>
      <c r="J12" s="152" t="s">
        <v>85</v>
      </c>
      <c r="K12" s="183" t="s">
        <v>86</v>
      </c>
    </row>
    <row r="13" ht="18" customHeight="1" spans="1:11">
      <c r="A13" s="131" t="s">
        <v>92</v>
      </c>
      <c r="B13" s="152" t="s">
        <v>85</v>
      </c>
      <c r="C13" s="152" t="s">
        <v>86</v>
      </c>
      <c r="D13" s="153"/>
      <c r="E13" s="133" t="s">
        <v>97</v>
      </c>
      <c r="F13" s="152" t="s">
        <v>85</v>
      </c>
      <c r="G13" s="152" t="s">
        <v>86</v>
      </c>
      <c r="H13" s="152"/>
      <c r="I13" s="133" t="s">
        <v>231</v>
      </c>
      <c r="J13" s="152" t="s">
        <v>85</v>
      </c>
      <c r="K13" s="183" t="s">
        <v>86</v>
      </c>
    </row>
    <row r="14" ht="18" customHeight="1" spans="1:11">
      <c r="A14" s="139" t="s">
        <v>232</v>
      </c>
      <c r="B14" s="143" t="s">
        <v>85</v>
      </c>
      <c r="C14" s="143" t="s">
        <v>86</v>
      </c>
      <c r="D14" s="142"/>
      <c r="E14" s="141" t="s">
        <v>233</v>
      </c>
      <c r="F14" s="143" t="s">
        <v>85</v>
      </c>
      <c r="G14" s="143" t="s">
        <v>86</v>
      </c>
      <c r="H14" s="143"/>
      <c r="I14" s="141" t="s">
        <v>234</v>
      </c>
      <c r="J14" s="143" t="s">
        <v>85</v>
      </c>
      <c r="K14" s="184" t="s">
        <v>86</v>
      </c>
    </row>
    <row r="15" ht="18" customHeight="1" spans="1:11">
      <c r="A15" s="145"/>
      <c r="B15" s="158"/>
      <c r="C15" s="158"/>
      <c r="D15" s="146"/>
      <c r="E15" s="145"/>
      <c r="F15" s="158"/>
      <c r="G15" s="158"/>
      <c r="H15" s="158"/>
      <c r="I15" s="145"/>
      <c r="J15" s="158"/>
      <c r="K15" s="158"/>
    </row>
    <row r="16" s="121" customFormat="1" ht="18" customHeight="1" spans="1:11">
      <c r="A16" s="125" t="s">
        <v>235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88"/>
    </row>
    <row r="17" ht="18" customHeight="1" spans="1:11">
      <c r="A17" s="137" t="s">
        <v>236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89"/>
    </row>
    <row r="18" ht="18" customHeight="1" spans="1:11">
      <c r="A18" s="137" t="s">
        <v>237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89"/>
    </row>
    <row r="19" ht="22" customHeight="1" spans="1:11">
      <c r="A19" s="160"/>
      <c r="B19" s="152"/>
      <c r="C19" s="152"/>
      <c r="D19" s="152"/>
      <c r="E19" s="152"/>
      <c r="F19" s="152"/>
      <c r="G19" s="152"/>
      <c r="H19" s="152"/>
      <c r="I19" s="152"/>
      <c r="J19" s="152"/>
      <c r="K19" s="183"/>
    </row>
    <row r="20" ht="22" customHeight="1" spans="1:11">
      <c r="A20" s="161"/>
      <c r="B20" s="162"/>
      <c r="C20" s="162"/>
      <c r="D20" s="162"/>
      <c r="E20" s="162"/>
      <c r="F20" s="162"/>
      <c r="G20" s="162"/>
      <c r="H20" s="162"/>
      <c r="I20" s="162"/>
      <c r="J20" s="162"/>
      <c r="K20" s="190"/>
    </row>
    <row r="21" ht="22" customHeight="1" spans="1:11">
      <c r="A21" s="161"/>
      <c r="B21" s="162"/>
      <c r="C21" s="162"/>
      <c r="D21" s="162"/>
      <c r="E21" s="162"/>
      <c r="F21" s="162"/>
      <c r="G21" s="162"/>
      <c r="H21" s="162"/>
      <c r="I21" s="162"/>
      <c r="J21" s="162"/>
      <c r="K21" s="190"/>
    </row>
    <row r="22" ht="22" customHeight="1" spans="1:11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90"/>
    </row>
    <row r="23" ht="22" customHeight="1" spans="1:11">
      <c r="A23" s="163"/>
      <c r="B23" s="164"/>
      <c r="C23" s="164"/>
      <c r="D23" s="164"/>
      <c r="E23" s="164"/>
      <c r="F23" s="164"/>
      <c r="G23" s="164"/>
      <c r="H23" s="164"/>
      <c r="I23" s="164"/>
      <c r="J23" s="164"/>
      <c r="K23" s="191"/>
    </row>
    <row r="24" ht="18" customHeight="1" spans="1:11">
      <c r="A24" s="137" t="s">
        <v>119</v>
      </c>
      <c r="B24" s="138"/>
      <c r="C24" s="152" t="s">
        <v>66</v>
      </c>
      <c r="D24" s="152" t="s">
        <v>67</v>
      </c>
      <c r="E24" s="136"/>
      <c r="F24" s="136"/>
      <c r="G24" s="136"/>
      <c r="H24" s="136"/>
      <c r="I24" s="136"/>
      <c r="J24" s="136"/>
      <c r="K24" s="182"/>
    </row>
    <row r="25" ht="18" customHeight="1" spans="1:11">
      <c r="A25" s="165" t="s">
        <v>238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92"/>
    </row>
    <row r="26" ht="15" spans="1:11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</row>
    <row r="27" ht="20" customHeight="1" spans="1:11">
      <c r="A27" s="168" t="s">
        <v>239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85"/>
    </row>
    <row r="28" ht="23" customHeight="1" spans="1:11">
      <c r="A28" s="169" t="s">
        <v>240</v>
      </c>
      <c r="B28" s="170" t="s">
        <v>241</v>
      </c>
      <c r="C28" s="170"/>
      <c r="D28" s="170"/>
      <c r="E28" s="170"/>
      <c r="F28" s="170"/>
      <c r="G28" s="170"/>
      <c r="H28" s="170"/>
      <c r="I28" s="170"/>
      <c r="J28" s="193">
        <v>1</v>
      </c>
      <c r="K28" s="194"/>
    </row>
    <row r="29" ht="23" customHeight="1" spans="1:11">
      <c r="A29" s="169" t="s">
        <v>242</v>
      </c>
      <c r="B29" s="170" t="s">
        <v>243</v>
      </c>
      <c r="C29" s="170"/>
      <c r="D29" s="170"/>
      <c r="E29" s="170"/>
      <c r="F29" s="170"/>
      <c r="G29" s="170"/>
      <c r="H29" s="170"/>
      <c r="I29" s="170"/>
      <c r="J29" s="193">
        <v>1</v>
      </c>
      <c r="K29" s="195"/>
    </row>
    <row r="30" ht="23" customHeight="1" spans="1:11">
      <c r="A30" s="169" t="s">
        <v>244</v>
      </c>
      <c r="B30" s="170" t="s">
        <v>245</v>
      </c>
      <c r="C30" s="170"/>
      <c r="D30" s="170"/>
      <c r="E30" s="170"/>
      <c r="F30" s="170"/>
      <c r="G30" s="170"/>
      <c r="H30" s="170"/>
      <c r="I30" s="170"/>
      <c r="J30" s="193">
        <v>1</v>
      </c>
      <c r="K30" s="195"/>
    </row>
    <row r="31" ht="23" customHeight="1" spans="1:11">
      <c r="A31" s="169"/>
      <c r="B31" s="170"/>
      <c r="C31" s="170"/>
      <c r="D31" s="170"/>
      <c r="E31" s="170"/>
      <c r="F31" s="170"/>
      <c r="G31" s="170"/>
      <c r="H31" s="170"/>
      <c r="I31" s="170"/>
      <c r="J31" s="193">
        <v>3</v>
      </c>
      <c r="K31" s="195"/>
    </row>
    <row r="32" ht="23" customHeight="1" spans="1:11">
      <c r="A32" s="169"/>
      <c r="B32" s="170"/>
      <c r="C32" s="170"/>
      <c r="D32" s="170"/>
      <c r="E32" s="170"/>
      <c r="F32" s="170"/>
      <c r="G32" s="170"/>
      <c r="H32" s="170"/>
      <c r="I32" s="170"/>
      <c r="J32" s="193"/>
      <c r="K32" s="195"/>
    </row>
    <row r="33" ht="23" customHeight="1" spans="1:11">
      <c r="A33" s="169"/>
      <c r="B33" s="170"/>
      <c r="C33" s="170"/>
      <c r="D33" s="170"/>
      <c r="E33" s="170"/>
      <c r="F33" s="170"/>
      <c r="G33" s="170"/>
      <c r="H33" s="170"/>
      <c r="I33" s="170"/>
      <c r="J33" s="170"/>
      <c r="K33" s="195"/>
    </row>
    <row r="34" ht="23" customHeight="1" spans="1:11">
      <c r="A34" s="161"/>
      <c r="B34" s="162"/>
      <c r="C34" s="162"/>
      <c r="D34" s="162"/>
      <c r="E34" s="162"/>
      <c r="F34" s="162"/>
      <c r="G34" s="162"/>
      <c r="H34" s="162"/>
      <c r="I34" s="162"/>
      <c r="J34" s="162"/>
      <c r="K34" s="190"/>
    </row>
    <row r="35" ht="23" customHeight="1" spans="1:11">
      <c r="A35" s="171"/>
      <c r="B35" s="162"/>
      <c r="C35" s="162"/>
      <c r="D35" s="162"/>
      <c r="E35" s="162"/>
      <c r="F35" s="162"/>
      <c r="G35" s="162"/>
      <c r="H35" s="162"/>
      <c r="I35" s="162"/>
      <c r="J35" s="162"/>
      <c r="K35" s="190"/>
    </row>
    <row r="36" ht="23" customHeight="1" spans="1:11">
      <c r="A36" s="172"/>
      <c r="B36" s="173"/>
      <c r="C36" s="173"/>
      <c r="D36" s="173"/>
      <c r="E36" s="173"/>
      <c r="F36" s="173"/>
      <c r="G36" s="173"/>
      <c r="H36" s="173"/>
      <c r="I36" s="173"/>
      <c r="J36" s="173"/>
      <c r="K36" s="196"/>
    </row>
    <row r="37" ht="18.75" customHeight="1" spans="1:11">
      <c r="A37" s="174" t="s">
        <v>246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97"/>
    </row>
    <row r="38" s="122" customFormat="1" ht="18.75" customHeight="1" spans="1:11">
      <c r="A38" s="137" t="s">
        <v>247</v>
      </c>
      <c r="B38" s="138"/>
      <c r="C38" s="138"/>
      <c r="D38" s="136" t="s">
        <v>248</v>
      </c>
      <c r="E38" s="136"/>
      <c r="F38" s="176" t="s">
        <v>249</v>
      </c>
      <c r="G38" s="177"/>
      <c r="H38" s="138" t="s">
        <v>250</v>
      </c>
      <c r="I38" s="138"/>
      <c r="J38" s="138" t="s">
        <v>251</v>
      </c>
      <c r="K38" s="189"/>
    </row>
    <row r="39" ht="18.75" customHeight="1" spans="1:13">
      <c r="A39" s="137" t="s">
        <v>120</v>
      </c>
      <c r="B39" s="138" t="s">
        <v>252</v>
      </c>
      <c r="C39" s="138"/>
      <c r="D39" s="138"/>
      <c r="E39" s="138"/>
      <c r="F39" s="138"/>
      <c r="G39" s="138"/>
      <c r="H39" s="138"/>
      <c r="I39" s="138"/>
      <c r="J39" s="138"/>
      <c r="K39" s="189"/>
      <c r="M39" s="122"/>
    </row>
    <row r="40" ht="24" customHeight="1" spans="1:11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89"/>
    </row>
    <row r="41" ht="24" customHeight="1" spans="1:11">
      <c r="A41" s="137"/>
      <c r="B41" s="138"/>
      <c r="C41" s="138"/>
      <c r="D41" s="138"/>
      <c r="E41" s="138"/>
      <c r="F41" s="138"/>
      <c r="G41" s="138"/>
      <c r="H41" s="138"/>
      <c r="I41" s="138"/>
      <c r="J41" s="138"/>
      <c r="K41" s="189"/>
    </row>
    <row r="42" ht="32.1" customHeight="1" spans="1:11">
      <c r="A42" s="139" t="s">
        <v>131</v>
      </c>
      <c r="B42" s="178" t="s">
        <v>253</v>
      </c>
      <c r="C42" s="178"/>
      <c r="D42" s="141" t="s">
        <v>254</v>
      </c>
      <c r="E42" s="142" t="s">
        <v>134</v>
      </c>
      <c r="F42" s="141" t="s">
        <v>135</v>
      </c>
      <c r="G42" s="179">
        <v>45773</v>
      </c>
      <c r="H42" s="180" t="s">
        <v>136</v>
      </c>
      <c r="I42" s="180"/>
      <c r="J42" s="178" t="s">
        <v>137</v>
      </c>
      <c r="K42" s="198"/>
    </row>
    <row r="43" ht="16.5" customHeight="1"/>
    <row r="44" ht="16.5" customHeight="1"/>
    <row r="45" ht="16.5" customHeight="1"/>
  </sheetData>
  <mergeCells count="51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B28:I28"/>
    <mergeCell ref="B29:I29"/>
    <mergeCell ref="B30:I30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323850</xdr:colOff>
                    <xdr:row>10</xdr:row>
                    <xdr:rowOff>190500</xdr:rowOff>
                  </from>
                  <to>
                    <xdr:col>7</xdr:col>
                    <xdr:colOff>104775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342900</xdr:colOff>
                    <xdr:row>12</xdr:row>
                    <xdr:rowOff>9525</xdr:rowOff>
                  </from>
                  <to>
                    <xdr:col>7</xdr:col>
                    <xdr:colOff>47625</xdr:colOff>
                    <xdr:row>12</xdr:row>
                    <xdr:rowOff>223520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352425</xdr:colOff>
                    <xdr:row>13</xdr:row>
                    <xdr:rowOff>28575</xdr:rowOff>
                  </from>
                  <to>
                    <xdr:col>7</xdr:col>
                    <xdr:colOff>66675</xdr:colOff>
                    <xdr:row>14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228600</xdr:colOff>
                    <xdr:row>23</xdr:row>
                    <xdr:rowOff>19050</xdr:rowOff>
                  </from>
                  <to>
                    <xdr:col>3</xdr:col>
                    <xdr:colOff>628650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247650</xdr:colOff>
                    <xdr:row>23</xdr:row>
                    <xdr:rowOff>19050</xdr:rowOff>
                  </from>
                  <to>
                    <xdr:col>2</xdr:col>
                    <xdr:colOff>676275</xdr:colOff>
                    <xdr:row>24</xdr:row>
                    <xdr:rowOff>53975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Y23"/>
  <sheetViews>
    <sheetView topLeftCell="A2" workbookViewId="0">
      <selection activeCell="L13" sqref="L13"/>
    </sheetView>
  </sheetViews>
  <sheetFormatPr defaultColWidth="9" defaultRowHeight="14.25"/>
  <cols>
    <col min="1" max="1" width="13.625" style="68" customWidth="1"/>
    <col min="2" max="3" width="8.5" style="68" customWidth="1"/>
    <col min="4" max="4" width="8.5" style="70" customWidth="1"/>
    <col min="5" max="10" width="8.5" style="68" customWidth="1"/>
    <col min="11" max="11" width="2.75" style="68" customWidth="1"/>
    <col min="12" max="19" width="13.625" style="68" customWidth="1"/>
    <col min="20" max="256" width="9" style="68"/>
    <col min="257" max="16384" width="9" style="71"/>
  </cols>
  <sheetData>
    <row r="1" s="68" customFormat="1" ht="29" customHeight="1" spans="1:259">
      <c r="A1" s="72" t="s">
        <v>140</v>
      </c>
      <c r="B1" s="73"/>
      <c r="C1" s="73"/>
      <c r="D1" s="74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  <c r="IW1" s="71"/>
      <c r="IX1" s="71"/>
      <c r="IY1" s="71"/>
    </row>
    <row r="2" s="68" customFormat="1" ht="20" customHeight="1" spans="1:259">
      <c r="A2" s="75" t="s">
        <v>62</v>
      </c>
      <c r="B2" s="493" t="s">
        <v>255</v>
      </c>
      <c r="C2" s="76"/>
      <c r="D2" s="77"/>
      <c r="E2" s="78" t="s">
        <v>206</v>
      </c>
      <c r="F2" s="78"/>
      <c r="G2" s="78"/>
      <c r="H2" s="78"/>
      <c r="I2" s="78"/>
      <c r="J2" s="99"/>
      <c r="K2" s="100"/>
      <c r="L2" s="101" t="s">
        <v>57</v>
      </c>
      <c r="M2" s="102" t="s">
        <v>58</v>
      </c>
      <c r="N2" s="102"/>
      <c r="O2" s="102"/>
      <c r="P2" s="102"/>
      <c r="Q2" s="102"/>
      <c r="R2" s="102"/>
      <c r="S2" s="116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  <c r="IW2" s="71"/>
      <c r="IX2" s="71"/>
      <c r="IY2" s="71"/>
    </row>
    <row r="3" s="68" customFormat="1" ht="16.5" spans="1:259">
      <c r="A3" s="79" t="s">
        <v>141</v>
      </c>
      <c r="B3" s="80" t="s">
        <v>142</v>
      </c>
      <c r="C3" s="80"/>
      <c r="D3" s="81"/>
      <c r="E3" s="80"/>
      <c r="F3" s="80"/>
      <c r="G3" s="80"/>
      <c r="H3" s="80"/>
      <c r="I3" s="80"/>
      <c r="J3" s="103"/>
      <c r="K3" s="104"/>
      <c r="L3" s="105" t="s">
        <v>143</v>
      </c>
      <c r="M3" s="105"/>
      <c r="N3" s="105"/>
      <c r="O3" s="105"/>
      <c r="P3" s="105"/>
      <c r="Q3" s="105"/>
      <c r="R3" s="105"/>
      <c r="S3" s="117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  <c r="IW3" s="71"/>
      <c r="IX3" s="71"/>
      <c r="IY3" s="71"/>
    </row>
    <row r="4" s="68" customFormat="1" ht="16.5" spans="1:259">
      <c r="A4" s="79"/>
      <c r="B4" s="82"/>
      <c r="C4" s="82"/>
      <c r="D4" s="82"/>
      <c r="E4" s="82"/>
      <c r="F4" s="82"/>
      <c r="G4" s="82"/>
      <c r="H4" s="82"/>
      <c r="I4" s="82"/>
      <c r="J4" s="103"/>
      <c r="K4" s="104"/>
      <c r="L4" s="106" t="s">
        <v>144</v>
      </c>
      <c r="M4" s="106" t="s">
        <v>145</v>
      </c>
      <c r="N4" s="106" t="s">
        <v>146</v>
      </c>
      <c r="O4" s="106" t="s">
        <v>147</v>
      </c>
      <c r="P4" s="106"/>
      <c r="Q4" s="106"/>
      <c r="R4" s="106" t="s">
        <v>148</v>
      </c>
      <c r="S4" s="106" t="s">
        <v>149</v>
      </c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  <c r="IX4" s="71"/>
      <c r="IY4" s="71"/>
    </row>
    <row r="5" s="68" customFormat="1" spans="1:259">
      <c r="A5" s="79"/>
      <c r="B5" s="83" t="s">
        <v>144</v>
      </c>
      <c r="C5" s="83" t="s">
        <v>145</v>
      </c>
      <c r="D5" s="83" t="s">
        <v>146</v>
      </c>
      <c r="E5" s="83" t="s">
        <v>147</v>
      </c>
      <c r="F5" s="83" t="s">
        <v>148</v>
      </c>
      <c r="G5" s="84" t="s">
        <v>149</v>
      </c>
      <c r="H5" s="83" t="s">
        <v>150</v>
      </c>
      <c r="I5" s="83" t="s">
        <v>256</v>
      </c>
      <c r="J5" s="83" t="s">
        <v>158</v>
      </c>
      <c r="K5" s="104"/>
      <c r="L5" s="107" t="s">
        <v>257</v>
      </c>
      <c r="M5" s="107" t="s">
        <v>257</v>
      </c>
      <c r="N5" s="107" t="s">
        <v>257</v>
      </c>
      <c r="O5" s="107" t="s">
        <v>257</v>
      </c>
      <c r="P5" s="107"/>
      <c r="Q5" s="107"/>
      <c r="R5" s="107" t="s">
        <v>257</v>
      </c>
      <c r="S5" s="118" t="s">
        <v>257</v>
      </c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</row>
    <row r="6" s="69" customFormat="1" ht="25" customHeight="1" spans="1:259">
      <c r="A6" s="83" t="s">
        <v>156</v>
      </c>
      <c r="B6" s="83">
        <f t="shared" ref="B6:B8" si="0">C6-4</f>
        <v>43</v>
      </c>
      <c r="C6" s="83">
        <v>47</v>
      </c>
      <c r="D6" s="83">
        <f t="shared" ref="D6:D8" si="1">C6+4</f>
        <v>51</v>
      </c>
      <c r="E6" s="83">
        <f>D6+4</f>
        <v>55</v>
      </c>
      <c r="F6" s="83">
        <f>E6+4</f>
        <v>59</v>
      </c>
      <c r="G6" s="83">
        <f>F6+2</f>
        <v>61</v>
      </c>
      <c r="H6" s="83">
        <f>F6+4</f>
        <v>63</v>
      </c>
      <c r="I6" s="83">
        <f>H6+1</f>
        <v>64</v>
      </c>
      <c r="J6" s="83">
        <f>I6+1</f>
        <v>65</v>
      </c>
      <c r="K6" s="108"/>
      <c r="L6" s="107" t="s">
        <v>258</v>
      </c>
      <c r="M6" s="107" t="s">
        <v>259</v>
      </c>
      <c r="N6" s="107" t="s">
        <v>260</v>
      </c>
      <c r="O6" s="107" t="s">
        <v>261</v>
      </c>
      <c r="P6" s="107"/>
      <c r="Q6" s="107"/>
      <c r="R6" s="107" t="s">
        <v>262</v>
      </c>
      <c r="S6" s="118" t="s">
        <v>263</v>
      </c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  <c r="GY6" s="119"/>
      <c r="GZ6" s="119"/>
      <c r="HA6" s="119"/>
      <c r="HB6" s="119"/>
      <c r="HC6" s="119"/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19"/>
      <c r="HU6" s="119"/>
      <c r="HV6" s="119"/>
      <c r="HW6" s="119"/>
      <c r="HX6" s="119"/>
      <c r="HY6" s="119"/>
      <c r="HZ6" s="119"/>
      <c r="IA6" s="119"/>
      <c r="IB6" s="119"/>
      <c r="IC6" s="119"/>
      <c r="ID6" s="119"/>
      <c r="IE6" s="119"/>
      <c r="IF6" s="119"/>
      <c r="IG6" s="119"/>
      <c r="IH6" s="119"/>
      <c r="II6" s="119"/>
      <c r="IJ6" s="119"/>
      <c r="IK6" s="119"/>
      <c r="IL6" s="119"/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</row>
    <row r="7" s="69" customFormat="1" ht="25" customHeight="1" spans="1:259">
      <c r="A7" s="83" t="s">
        <v>159</v>
      </c>
      <c r="B7" s="83">
        <f t="shared" si="0"/>
        <v>72</v>
      </c>
      <c r="C7" s="83">
        <v>76</v>
      </c>
      <c r="D7" s="83">
        <f t="shared" si="1"/>
        <v>80</v>
      </c>
      <c r="E7" s="83">
        <f t="shared" ref="E7:J7" si="2">D7+6</f>
        <v>86</v>
      </c>
      <c r="F7" s="83">
        <f t="shared" si="2"/>
        <v>92</v>
      </c>
      <c r="G7" s="83">
        <v>95</v>
      </c>
      <c r="H7" s="83">
        <f>F7+6</f>
        <v>98</v>
      </c>
      <c r="I7" s="83">
        <f t="shared" si="2"/>
        <v>104</v>
      </c>
      <c r="J7" s="83">
        <f t="shared" si="2"/>
        <v>110</v>
      </c>
      <c r="K7" s="108"/>
      <c r="L7" s="107" t="s">
        <v>264</v>
      </c>
      <c r="M7" s="107" t="s">
        <v>265</v>
      </c>
      <c r="N7" s="107" t="s">
        <v>266</v>
      </c>
      <c r="O7" s="107" t="s">
        <v>267</v>
      </c>
      <c r="P7" s="107"/>
      <c r="Q7" s="107"/>
      <c r="R7" s="107" t="s">
        <v>264</v>
      </c>
      <c r="S7" s="118" t="s">
        <v>268</v>
      </c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119"/>
      <c r="GZ7" s="119"/>
      <c r="HA7" s="119"/>
      <c r="HB7" s="119"/>
      <c r="HC7" s="119"/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  <c r="IF7" s="119"/>
      <c r="IG7" s="119"/>
      <c r="IH7" s="119"/>
      <c r="II7" s="119"/>
      <c r="IJ7" s="119"/>
      <c r="IK7" s="119"/>
      <c r="IL7" s="119"/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</row>
    <row r="8" s="69" customFormat="1" ht="25" customHeight="1" spans="1:259">
      <c r="A8" s="83" t="s">
        <v>162</v>
      </c>
      <c r="B8" s="83">
        <f t="shared" si="0"/>
        <v>72</v>
      </c>
      <c r="C8" s="83">
        <v>76</v>
      </c>
      <c r="D8" s="83">
        <f t="shared" si="1"/>
        <v>80</v>
      </c>
      <c r="E8" s="83">
        <f>D8+6</f>
        <v>86</v>
      </c>
      <c r="F8" s="83">
        <f>E8+6</f>
        <v>92</v>
      </c>
      <c r="G8" s="83">
        <f>F8+3</f>
        <v>95</v>
      </c>
      <c r="H8" s="83">
        <f>F8+6</f>
        <v>98</v>
      </c>
      <c r="I8" s="83">
        <f>H8+7</f>
        <v>105</v>
      </c>
      <c r="J8" s="83">
        <f>I8+7</f>
        <v>112</v>
      </c>
      <c r="K8" s="108"/>
      <c r="L8" s="107" t="s">
        <v>269</v>
      </c>
      <c r="M8" s="107" t="s">
        <v>270</v>
      </c>
      <c r="N8" s="107" t="s">
        <v>264</v>
      </c>
      <c r="O8" s="107" t="s">
        <v>271</v>
      </c>
      <c r="P8" s="107"/>
      <c r="Q8" s="107"/>
      <c r="R8" s="107" t="s">
        <v>272</v>
      </c>
      <c r="S8" s="118" t="s">
        <v>273</v>
      </c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19"/>
      <c r="FF8" s="119"/>
      <c r="FG8" s="119"/>
      <c r="FH8" s="119"/>
      <c r="FI8" s="119"/>
      <c r="FJ8" s="119"/>
      <c r="FK8" s="119"/>
      <c r="FL8" s="119"/>
      <c r="FM8" s="119"/>
      <c r="FN8" s="119"/>
      <c r="FO8" s="119"/>
      <c r="FP8" s="119"/>
      <c r="FQ8" s="119"/>
      <c r="FR8" s="119"/>
      <c r="FS8" s="119"/>
      <c r="FT8" s="119"/>
      <c r="FU8" s="119"/>
      <c r="FV8" s="119"/>
      <c r="FW8" s="119"/>
      <c r="FX8" s="119"/>
      <c r="FY8" s="119"/>
      <c r="FZ8" s="119"/>
      <c r="GA8" s="119"/>
      <c r="GB8" s="119"/>
      <c r="GC8" s="119"/>
      <c r="GD8" s="119"/>
      <c r="GE8" s="119"/>
      <c r="GF8" s="119"/>
      <c r="GG8" s="119"/>
      <c r="GH8" s="119"/>
      <c r="GI8" s="119"/>
      <c r="GJ8" s="119"/>
      <c r="GK8" s="119"/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19"/>
      <c r="GX8" s="119"/>
      <c r="GY8" s="119"/>
      <c r="GZ8" s="119"/>
      <c r="HA8" s="119"/>
      <c r="HB8" s="119"/>
      <c r="HC8" s="119"/>
      <c r="HD8" s="119"/>
      <c r="HE8" s="119"/>
      <c r="HF8" s="119"/>
      <c r="HG8" s="119"/>
      <c r="HH8" s="119"/>
      <c r="HI8" s="119"/>
      <c r="HJ8" s="119"/>
      <c r="HK8" s="119"/>
      <c r="HL8" s="119"/>
      <c r="HM8" s="119"/>
      <c r="HN8" s="119"/>
      <c r="HO8" s="119"/>
      <c r="HP8" s="119"/>
      <c r="HQ8" s="119"/>
      <c r="HR8" s="119"/>
      <c r="HS8" s="119"/>
      <c r="HT8" s="119"/>
      <c r="HU8" s="119"/>
      <c r="HV8" s="119"/>
      <c r="HW8" s="119"/>
      <c r="HX8" s="119"/>
      <c r="HY8" s="119"/>
      <c r="HZ8" s="119"/>
      <c r="IA8" s="119"/>
      <c r="IB8" s="119"/>
      <c r="IC8" s="119"/>
      <c r="ID8" s="119"/>
      <c r="IE8" s="119"/>
      <c r="IF8" s="119"/>
      <c r="IG8" s="119"/>
      <c r="IH8" s="119"/>
      <c r="II8" s="119"/>
      <c r="IJ8" s="119"/>
      <c r="IK8" s="119"/>
      <c r="IL8" s="119"/>
      <c r="IM8" s="119"/>
      <c r="IN8" s="119"/>
      <c r="IO8" s="119"/>
      <c r="IP8" s="119"/>
      <c r="IQ8" s="119"/>
      <c r="IR8" s="119"/>
      <c r="IS8" s="119"/>
      <c r="IT8" s="119"/>
      <c r="IU8" s="119"/>
      <c r="IV8" s="119"/>
      <c r="IW8" s="119"/>
      <c r="IX8" s="119"/>
      <c r="IY8" s="119"/>
    </row>
    <row r="9" s="69" customFormat="1" ht="25" customHeight="1" spans="1:259">
      <c r="A9" s="83" t="s">
        <v>163</v>
      </c>
      <c r="B9" s="83">
        <f>C9-1.5</f>
        <v>29.5</v>
      </c>
      <c r="C9" s="83">
        <v>31</v>
      </c>
      <c r="D9" s="83">
        <f>C9+2.2</f>
        <v>33.2</v>
      </c>
      <c r="E9" s="83">
        <f>D9+2.2</f>
        <v>35.4</v>
      </c>
      <c r="F9" s="83">
        <f>E9+2.2</f>
        <v>37.6</v>
      </c>
      <c r="G9" s="83">
        <f t="shared" ref="G9:J9" si="3">F9+1.1</f>
        <v>38.7</v>
      </c>
      <c r="H9" s="83">
        <f>F9+2.2</f>
        <v>39.8</v>
      </c>
      <c r="I9" s="83">
        <f t="shared" si="3"/>
        <v>40.9</v>
      </c>
      <c r="J9" s="83">
        <f t="shared" si="3"/>
        <v>42</v>
      </c>
      <c r="K9" s="108"/>
      <c r="L9" s="107" t="s">
        <v>274</v>
      </c>
      <c r="M9" s="107" t="s">
        <v>275</v>
      </c>
      <c r="N9" s="107" t="s">
        <v>276</v>
      </c>
      <c r="O9" s="107" t="s">
        <v>277</v>
      </c>
      <c r="P9" s="107"/>
      <c r="Q9" s="107"/>
      <c r="R9" s="107" t="s">
        <v>278</v>
      </c>
      <c r="S9" s="118" t="s">
        <v>279</v>
      </c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19"/>
      <c r="FF9" s="119"/>
      <c r="FG9" s="119"/>
      <c r="FH9" s="119"/>
      <c r="FI9" s="119"/>
      <c r="FJ9" s="119"/>
      <c r="FK9" s="119"/>
      <c r="FL9" s="119"/>
      <c r="FM9" s="119"/>
      <c r="FN9" s="119"/>
      <c r="FO9" s="119"/>
      <c r="FP9" s="119"/>
      <c r="FQ9" s="119"/>
      <c r="FR9" s="119"/>
      <c r="FS9" s="119"/>
      <c r="FT9" s="119"/>
      <c r="FU9" s="119"/>
      <c r="FV9" s="119"/>
      <c r="FW9" s="119"/>
      <c r="FX9" s="119"/>
      <c r="FY9" s="119"/>
      <c r="FZ9" s="119"/>
      <c r="GA9" s="119"/>
      <c r="GB9" s="119"/>
      <c r="GC9" s="119"/>
      <c r="GD9" s="119"/>
      <c r="GE9" s="119"/>
      <c r="GF9" s="119"/>
      <c r="GG9" s="119"/>
      <c r="GH9" s="119"/>
      <c r="GI9" s="119"/>
      <c r="GJ9" s="119"/>
      <c r="GK9" s="119"/>
      <c r="GL9" s="119"/>
      <c r="GM9" s="119"/>
      <c r="GN9" s="119"/>
      <c r="GO9" s="119"/>
      <c r="GP9" s="119"/>
      <c r="GQ9" s="119"/>
      <c r="GR9" s="119"/>
      <c r="GS9" s="119"/>
      <c r="GT9" s="119"/>
      <c r="GU9" s="119"/>
      <c r="GV9" s="119"/>
      <c r="GW9" s="119"/>
      <c r="GX9" s="119"/>
      <c r="GY9" s="119"/>
      <c r="GZ9" s="119"/>
      <c r="HA9" s="119"/>
      <c r="HB9" s="119"/>
      <c r="HC9" s="119"/>
      <c r="HD9" s="119"/>
      <c r="HE9" s="119"/>
      <c r="HF9" s="119"/>
      <c r="HG9" s="119"/>
      <c r="HH9" s="119"/>
      <c r="HI9" s="119"/>
      <c r="HJ9" s="119"/>
      <c r="HK9" s="119"/>
      <c r="HL9" s="119"/>
      <c r="HM9" s="119"/>
      <c r="HN9" s="119"/>
      <c r="HO9" s="119"/>
      <c r="HP9" s="119"/>
      <c r="HQ9" s="119"/>
      <c r="HR9" s="119"/>
      <c r="HS9" s="119"/>
      <c r="HT9" s="119"/>
      <c r="HU9" s="119"/>
      <c r="HV9" s="119"/>
      <c r="HW9" s="119"/>
      <c r="HX9" s="119"/>
      <c r="HY9" s="119"/>
      <c r="HZ9" s="119"/>
      <c r="IA9" s="119"/>
      <c r="IB9" s="119"/>
      <c r="IC9" s="119"/>
      <c r="ID9" s="119"/>
      <c r="IE9" s="119"/>
      <c r="IF9" s="119"/>
      <c r="IG9" s="119"/>
      <c r="IH9" s="119"/>
      <c r="II9" s="119"/>
      <c r="IJ9" s="119"/>
      <c r="IK9" s="119"/>
      <c r="IL9" s="119"/>
      <c r="IM9" s="119"/>
      <c r="IN9" s="119"/>
      <c r="IO9" s="119"/>
      <c r="IP9" s="119"/>
      <c r="IQ9" s="119"/>
      <c r="IR9" s="119"/>
      <c r="IS9" s="119"/>
      <c r="IT9" s="119"/>
      <c r="IU9" s="119"/>
      <c r="IV9" s="119"/>
      <c r="IW9" s="119"/>
      <c r="IX9" s="119"/>
      <c r="IY9" s="119"/>
    </row>
    <row r="10" s="69" customFormat="1" ht="25" customHeight="1" spans="1:259">
      <c r="A10" s="85" t="s">
        <v>165</v>
      </c>
      <c r="B10" s="83">
        <f>C10-3.4</f>
        <v>43.1</v>
      </c>
      <c r="C10" s="83">
        <v>46.5</v>
      </c>
      <c r="D10" s="83">
        <f>C10+3.4</f>
        <v>49.9</v>
      </c>
      <c r="E10" s="83">
        <f>D10+3.4</f>
        <v>53.3</v>
      </c>
      <c r="F10" s="83">
        <f>E10+3.4</f>
        <v>56.7</v>
      </c>
      <c r="G10" s="83">
        <f>F10+1.7</f>
        <v>58.4</v>
      </c>
      <c r="H10" s="83">
        <f>F10+3.4</f>
        <v>60.1</v>
      </c>
      <c r="I10" s="83">
        <f>H10+0.5</f>
        <v>60.6</v>
      </c>
      <c r="J10" s="83">
        <f>I10+0.5</f>
        <v>61.1</v>
      </c>
      <c r="K10" s="108"/>
      <c r="L10" s="107" t="s">
        <v>260</v>
      </c>
      <c r="M10" s="107" t="s">
        <v>260</v>
      </c>
      <c r="N10" s="107" t="s">
        <v>280</v>
      </c>
      <c r="O10" s="107" t="s">
        <v>281</v>
      </c>
      <c r="P10" s="107"/>
      <c r="Q10" s="107"/>
      <c r="R10" s="107" t="s">
        <v>282</v>
      </c>
      <c r="S10" s="118" t="s">
        <v>283</v>
      </c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  <c r="FG10" s="119"/>
      <c r="FH10" s="119"/>
      <c r="FI10" s="119"/>
      <c r="FJ10" s="119"/>
      <c r="FK10" s="119"/>
      <c r="FL10" s="119"/>
      <c r="FM10" s="119"/>
      <c r="FN10" s="119"/>
      <c r="FO10" s="119"/>
      <c r="FP10" s="119"/>
      <c r="FQ10" s="119"/>
      <c r="FR10" s="119"/>
      <c r="FS10" s="119"/>
      <c r="FT10" s="119"/>
      <c r="FU10" s="119"/>
      <c r="FV10" s="119"/>
      <c r="FW10" s="119"/>
      <c r="FX10" s="119"/>
      <c r="FY10" s="119"/>
      <c r="FZ10" s="119"/>
      <c r="GA10" s="119"/>
      <c r="GB10" s="119"/>
      <c r="GC10" s="119"/>
      <c r="GD10" s="119"/>
      <c r="GE10" s="119"/>
      <c r="GF10" s="119"/>
      <c r="GG10" s="119"/>
      <c r="GH10" s="119"/>
      <c r="GI10" s="119"/>
      <c r="GJ10" s="119"/>
      <c r="GK10" s="119"/>
      <c r="GL10" s="119"/>
      <c r="GM10" s="119"/>
      <c r="GN10" s="119"/>
      <c r="GO10" s="119"/>
      <c r="GP10" s="119"/>
      <c r="GQ10" s="119"/>
      <c r="GR10" s="119"/>
      <c r="GS10" s="119"/>
      <c r="GT10" s="119"/>
      <c r="GU10" s="119"/>
      <c r="GV10" s="119"/>
      <c r="GW10" s="119"/>
      <c r="GX10" s="119"/>
      <c r="GY10" s="119"/>
      <c r="GZ10" s="119"/>
      <c r="HA10" s="119"/>
      <c r="HB10" s="119"/>
      <c r="HC10" s="119"/>
      <c r="HD10" s="119"/>
      <c r="HE10" s="119"/>
      <c r="HF10" s="119"/>
      <c r="HG10" s="119"/>
      <c r="HH10" s="119"/>
      <c r="HI10" s="119"/>
      <c r="HJ10" s="119"/>
      <c r="HK10" s="119"/>
      <c r="HL10" s="119"/>
      <c r="HM10" s="119"/>
      <c r="HN10" s="119"/>
      <c r="HO10" s="119"/>
      <c r="HP10" s="119"/>
      <c r="HQ10" s="119"/>
      <c r="HR10" s="119"/>
      <c r="HS10" s="119"/>
      <c r="HT10" s="119"/>
      <c r="HU10" s="119"/>
      <c r="HV10" s="119"/>
      <c r="HW10" s="119"/>
      <c r="HX10" s="119"/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  <c r="IR10" s="119"/>
      <c r="IS10" s="119"/>
      <c r="IT10" s="119"/>
      <c r="IU10" s="119"/>
      <c r="IV10" s="119"/>
      <c r="IW10" s="119"/>
      <c r="IX10" s="119"/>
      <c r="IY10" s="119"/>
    </row>
    <row r="11" s="69" customFormat="1" ht="25" customHeight="1" spans="1:259">
      <c r="A11" s="83" t="s">
        <v>167</v>
      </c>
      <c r="B11" s="83">
        <f>C11-0.8</f>
        <v>13.7</v>
      </c>
      <c r="C11" s="83">
        <v>14.5</v>
      </c>
      <c r="D11" s="83">
        <f>C11+0.8</f>
        <v>15.3</v>
      </c>
      <c r="E11" s="83">
        <f>D11+1.2</f>
        <v>16.5</v>
      </c>
      <c r="F11" s="83">
        <f>E11+1.2</f>
        <v>17.7</v>
      </c>
      <c r="G11" s="83">
        <f>F11+0.6</f>
        <v>18.3</v>
      </c>
      <c r="H11" s="83">
        <f>F11+1.2</f>
        <v>18.9</v>
      </c>
      <c r="I11" s="83">
        <f>H11+0.8</f>
        <v>19.7</v>
      </c>
      <c r="J11" s="83">
        <f>I11+0.8</f>
        <v>20.5</v>
      </c>
      <c r="K11" s="108"/>
      <c r="L11" s="107"/>
      <c r="M11" s="107"/>
      <c r="N11" s="107"/>
      <c r="O11" s="107"/>
      <c r="P11" s="107"/>
      <c r="Q11" s="107"/>
      <c r="R11" s="107"/>
      <c r="S11" s="118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  <c r="EQ11" s="119"/>
      <c r="ER11" s="119"/>
      <c r="ES11" s="119"/>
      <c r="ET11" s="119"/>
      <c r="EU11" s="119"/>
      <c r="EV11" s="119"/>
      <c r="EW11" s="119"/>
      <c r="EX11" s="119"/>
      <c r="EY11" s="119"/>
      <c r="EZ11" s="119"/>
      <c r="FA11" s="119"/>
      <c r="FB11" s="119"/>
      <c r="FC11" s="119"/>
      <c r="FD11" s="119"/>
      <c r="FE11" s="119"/>
      <c r="FF11" s="119"/>
      <c r="FG11" s="119"/>
      <c r="FH11" s="119"/>
      <c r="FI11" s="119"/>
      <c r="FJ11" s="119"/>
      <c r="FK11" s="119"/>
      <c r="FL11" s="119"/>
      <c r="FM11" s="119"/>
      <c r="FN11" s="119"/>
      <c r="FO11" s="119"/>
      <c r="FP11" s="119"/>
      <c r="FQ11" s="119"/>
      <c r="FR11" s="119"/>
      <c r="FS11" s="119"/>
      <c r="FT11" s="119"/>
      <c r="FU11" s="119"/>
      <c r="FV11" s="119"/>
      <c r="FW11" s="119"/>
      <c r="FX11" s="119"/>
      <c r="FY11" s="119"/>
      <c r="FZ11" s="119"/>
      <c r="GA11" s="119"/>
      <c r="GB11" s="119"/>
      <c r="GC11" s="119"/>
      <c r="GD11" s="119"/>
      <c r="GE11" s="119"/>
      <c r="GF11" s="119"/>
      <c r="GG11" s="119"/>
      <c r="GH11" s="119"/>
      <c r="GI11" s="119"/>
      <c r="GJ11" s="119"/>
      <c r="GK11" s="119"/>
      <c r="GL11" s="119"/>
      <c r="GM11" s="119"/>
      <c r="GN11" s="119"/>
      <c r="GO11" s="119"/>
      <c r="GP11" s="119"/>
      <c r="GQ11" s="119"/>
      <c r="GR11" s="119"/>
      <c r="GS11" s="119"/>
      <c r="GT11" s="119"/>
      <c r="GU11" s="119"/>
      <c r="GV11" s="119"/>
      <c r="GW11" s="119"/>
      <c r="GX11" s="119"/>
      <c r="GY11" s="119"/>
      <c r="GZ11" s="119"/>
      <c r="HA11" s="119"/>
      <c r="HB11" s="119"/>
      <c r="HC11" s="119"/>
      <c r="HD11" s="119"/>
      <c r="HE11" s="119"/>
      <c r="HF11" s="119"/>
      <c r="HG11" s="119"/>
      <c r="HH11" s="119"/>
      <c r="HI11" s="119"/>
      <c r="HJ11" s="119"/>
      <c r="HK11" s="119"/>
      <c r="HL11" s="119"/>
      <c r="HM11" s="119"/>
      <c r="HN11" s="119"/>
      <c r="HO11" s="119"/>
      <c r="HP11" s="119"/>
      <c r="HQ11" s="119"/>
      <c r="HR11" s="119"/>
      <c r="HS11" s="119"/>
      <c r="HT11" s="119"/>
      <c r="HU11" s="119"/>
      <c r="HV11" s="119"/>
      <c r="HW11" s="119"/>
      <c r="HX11" s="119"/>
      <c r="HY11" s="119"/>
      <c r="HZ11" s="119"/>
      <c r="IA11" s="119"/>
      <c r="IB11" s="119"/>
      <c r="IC11" s="119"/>
      <c r="ID11" s="119"/>
      <c r="IE11" s="119"/>
      <c r="IF11" s="119"/>
      <c r="IG11" s="119"/>
      <c r="IH11" s="119"/>
      <c r="II11" s="119"/>
      <c r="IJ11" s="119"/>
      <c r="IK11" s="119"/>
      <c r="IL11" s="119"/>
      <c r="IM11" s="119"/>
      <c r="IN11" s="119"/>
      <c r="IO11" s="119"/>
      <c r="IP11" s="119"/>
      <c r="IQ11" s="119"/>
      <c r="IR11" s="119"/>
      <c r="IS11" s="119"/>
      <c r="IT11" s="119"/>
      <c r="IU11" s="119"/>
      <c r="IV11" s="119"/>
      <c r="IW11" s="119"/>
      <c r="IX11" s="119"/>
      <c r="IY11" s="119"/>
    </row>
    <row r="12" s="69" customFormat="1" ht="25" customHeight="1" spans="1:259">
      <c r="A12" s="83" t="s">
        <v>168</v>
      </c>
      <c r="B12" s="83">
        <f>C12-0.65</f>
        <v>11.05</v>
      </c>
      <c r="C12" s="83">
        <v>11.7</v>
      </c>
      <c r="D12" s="83">
        <f>C12+0.65</f>
        <v>12.35</v>
      </c>
      <c r="E12" s="83">
        <f>D12+0.9</f>
        <v>13.25</v>
      </c>
      <c r="F12" s="83">
        <f>E12+0.9</f>
        <v>14.15</v>
      </c>
      <c r="G12" s="83">
        <f>F12+0.45</f>
        <v>14.6</v>
      </c>
      <c r="H12" s="83">
        <f>F12+0.9</f>
        <v>15.05</v>
      </c>
      <c r="I12" s="83">
        <f>H12+0.6</f>
        <v>15.65</v>
      </c>
      <c r="J12" s="83">
        <f>I12+0.6</f>
        <v>16.25</v>
      </c>
      <c r="K12" s="108"/>
      <c r="L12" s="107"/>
      <c r="M12" s="107"/>
      <c r="N12" s="107"/>
      <c r="O12" s="107"/>
      <c r="P12" s="107"/>
      <c r="Q12" s="107"/>
      <c r="R12" s="107"/>
      <c r="S12" s="118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19"/>
      <c r="DS12" s="119"/>
      <c r="DT12" s="119"/>
      <c r="DU12" s="119"/>
      <c r="DV12" s="119"/>
      <c r="DW12" s="119"/>
      <c r="DX12" s="119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19"/>
      <c r="EL12" s="119"/>
      <c r="EM12" s="119"/>
      <c r="EN12" s="119"/>
      <c r="EO12" s="119"/>
      <c r="EP12" s="119"/>
      <c r="EQ12" s="119"/>
      <c r="ER12" s="119"/>
      <c r="ES12" s="119"/>
      <c r="ET12" s="119"/>
      <c r="EU12" s="119"/>
      <c r="EV12" s="119"/>
      <c r="EW12" s="119"/>
      <c r="EX12" s="119"/>
      <c r="EY12" s="119"/>
      <c r="EZ12" s="119"/>
      <c r="FA12" s="119"/>
      <c r="FB12" s="119"/>
      <c r="FC12" s="119"/>
      <c r="FD12" s="119"/>
      <c r="FE12" s="119"/>
      <c r="FF12" s="119"/>
      <c r="FG12" s="119"/>
      <c r="FH12" s="119"/>
      <c r="FI12" s="119"/>
      <c r="FJ12" s="119"/>
      <c r="FK12" s="119"/>
      <c r="FL12" s="119"/>
      <c r="FM12" s="119"/>
      <c r="FN12" s="119"/>
      <c r="FO12" s="119"/>
      <c r="FP12" s="119"/>
      <c r="FQ12" s="119"/>
      <c r="FR12" s="119"/>
      <c r="FS12" s="119"/>
      <c r="FT12" s="119"/>
      <c r="FU12" s="119"/>
      <c r="FV12" s="119"/>
      <c r="FW12" s="119"/>
      <c r="FX12" s="119"/>
      <c r="FY12" s="119"/>
      <c r="FZ12" s="119"/>
      <c r="GA12" s="119"/>
      <c r="GB12" s="119"/>
      <c r="GC12" s="119"/>
      <c r="GD12" s="119"/>
      <c r="GE12" s="119"/>
      <c r="GF12" s="119"/>
      <c r="GG12" s="119"/>
      <c r="GH12" s="119"/>
      <c r="GI12" s="119"/>
      <c r="GJ12" s="119"/>
      <c r="GK12" s="119"/>
      <c r="GL12" s="119"/>
      <c r="GM12" s="119"/>
      <c r="GN12" s="119"/>
      <c r="GO12" s="119"/>
      <c r="GP12" s="119"/>
      <c r="GQ12" s="119"/>
      <c r="GR12" s="119"/>
      <c r="GS12" s="119"/>
      <c r="GT12" s="119"/>
      <c r="GU12" s="119"/>
      <c r="GV12" s="119"/>
      <c r="GW12" s="119"/>
      <c r="GX12" s="119"/>
      <c r="GY12" s="119"/>
      <c r="GZ12" s="119"/>
      <c r="HA12" s="119"/>
      <c r="HB12" s="119"/>
      <c r="HC12" s="119"/>
      <c r="HD12" s="119"/>
      <c r="HE12" s="119"/>
      <c r="HF12" s="119"/>
      <c r="HG12" s="119"/>
      <c r="HH12" s="119"/>
      <c r="HI12" s="119"/>
      <c r="HJ12" s="119"/>
      <c r="HK12" s="119"/>
      <c r="HL12" s="119"/>
      <c r="HM12" s="119"/>
      <c r="HN12" s="119"/>
      <c r="HO12" s="119"/>
      <c r="HP12" s="119"/>
      <c r="HQ12" s="119"/>
      <c r="HR12" s="119"/>
      <c r="HS12" s="119"/>
      <c r="HT12" s="119"/>
      <c r="HU12" s="119"/>
      <c r="HV12" s="119"/>
      <c r="HW12" s="119"/>
      <c r="HX12" s="119"/>
      <c r="HY12" s="119"/>
      <c r="HZ12" s="119"/>
      <c r="IA12" s="119"/>
      <c r="IB12" s="119"/>
      <c r="IC12" s="119"/>
      <c r="ID12" s="119"/>
      <c r="IE12" s="119"/>
      <c r="IF12" s="119"/>
      <c r="IG12" s="119"/>
      <c r="IH12" s="119"/>
      <c r="II12" s="119"/>
      <c r="IJ12" s="119"/>
      <c r="IK12" s="119"/>
      <c r="IL12" s="119"/>
      <c r="IM12" s="119"/>
      <c r="IN12" s="119"/>
      <c r="IO12" s="119"/>
      <c r="IP12" s="119"/>
      <c r="IQ12" s="119"/>
      <c r="IR12" s="119"/>
      <c r="IS12" s="119"/>
      <c r="IT12" s="119"/>
      <c r="IU12" s="119"/>
      <c r="IV12" s="119"/>
      <c r="IW12" s="119"/>
      <c r="IX12" s="119"/>
      <c r="IY12" s="119"/>
    </row>
    <row r="13" s="69" customFormat="1" ht="25" customHeight="1" spans="1:259">
      <c r="A13" s="83" t="s">
        <v>169</v>
      </c>
      <c r="B13" s="83">
        <f>C13-0.2</f>
        <v>8</v>
      </c>
      <c r="C13" s="83">
        <v>8.2</v>
      </c>
      <c r="D13" s="83">
        <f>C13+0.2</f>
        <v>8.4</v>
      </c>
      <c r="E13" s="83">
        <f>D13+0.4</f>
        <v>8.8</v>
      </c>
      <c r="F13" s="83">
        <f>E13+0.4</f>
        <v>9.2</v>
      </c>
      <c r="G13" s="83">
        <f>F13+0.3</f>
        <v>9.5</v>
      </c>
      <c r="H13" s="83">
        <f>F13+0.6</f>
        <v>9.8</v>
      </c>
      <c r="I13" s="83">
        <f>H13+0.6</f>
        <v>10.4</v>
      </c>
      <c r="J13" s="83">
        <f>I13+0.6</f>
        <v>11</v>
      </c>
      <c r="K13" s="108"/>
      <c r="L13" s="107"/>
      <c r="M13" s="107"/>
      <c r="N13" s="107"/>
      <c r="O13" s="107"/>
      <c r="P13" s="107"/>
      <c r="Q13" s="107"/>
      <c r="R13" s="107"/>
      <c r="S13" s="118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19"/>
      <c r="EL13" s="119"/>
      <c r="EM13" s="119"/>
      <c r="EN13" s="119"/>
      <c r="EO13" s="119"/>
      <c r="EP13" s="119"/>
      <c r="EQ13" s="119"/>
      <c r="ER13" s="119"/>
      <c r="ES13" s="119"/>
      <c r="ET13" s="119"/>
      <c r="EU13" s="119"/>
      <c r="EV13" s="119"/>
      <c r="EW13" s="119"/>
      <c r="EX13" s="119"/>
      <c r="EY13" s="119"/>
      <c r="EZ13" s="119"/>
      <c r="FA13" s="119"/>
      <c r="FB13" s="119"/>
      <c r="FC13" s="119"/>
      <c r="FD13" s="119"/>
      <c r="FE13" s="119"/>
      <c r="FF13" s="119"/>
      <c r="FG13" s="119"/>
      <c r="FH13" s="119"/>
      <c r="FI13" s="119"/>
      <c r="FJ13" s="119"/>
      <c r="FK13" s="119"/>
      <c r="FL13" s="119"/>
      <c r="FM13" s="119"/>
      <c r="FN13" s="119"/>
      <c r="FO13" s="119"/>
      <c r="FP13" s="119"/>
      <c r="FQ13" s="119"/>
      <c r="FR13" s="119"/>
      <c r="FS13" s="119"/>
      <c r="FT13" s="119"/>
      <c r="FU13" s="119"/>
      <c r="FV13" s="119"/>
      <c r="FW13" s="119"/>
      <c r="FX13" s="119"/>
      <c r="FY13" s="119"/>
      <c r="FZ13" s="119"/>
      <c r="GA13" s="119"/>
      <c r="GB13" s="119"/>
      <c r="GC13" s="119"/>
      <c r="GD13" s="119"/>
      <c r="GE13" s="119"/>
      <c r="GF13" s="119"/>
      <c r="GG13" s="119"/>
      <c r="GH13" s="119"/>
      <c r="GI13" s="119"/>
      <c r="GJ13" s="119"/>
      <c r="GK13" s="119"/>
      <c r="GL13" s="119"/>
      <c r="GM13" s="119"/>
      <c r="GN13" s="119"/>
      <c r="GO13" s="119"/>
      <c r="GP13" s="119"/>
      <c r="GQ13" s="119"/>
      <c r="GR13" s="119"/>
      <c r="GS13" s="119"/>
      <c r="GT13" s="119"/>
      <c r="GU13" s="119"/>
      <c r="GV13" s="119"/>
      <c r="GW13" s="119"/>
      <c r="GX13" s="119"/>
      <c r="GY13" s="119"/>
      <c r="GZ13" s="119"/>
      <c r="HA13" s="119"/>
      <c r="HB13" s="119"/>
      <c r="HC13" s="119"/>
      <c r="HD13" s="119"/>
      <c r="HE13" s="119"/>
      <c r="HF13" s="119"/>
      <c r="HG13" s="119"/>
      <c r="HH13" s="119"/>
      <c r="HI13" s="119"/>
      <c r="HJ13" s="119"/>
      <c r="HK13" s="119"/>
      <c r="HL13" s="119"/>
      <c r="HM13" s="119"/>
      <c r="HN13" s="119"/>
      <c r="HO13" s="119"/>
      <c r="HP13" s="119"/>
      <c r="HQ13" s="119"/>
      <c r="HR13" s="119"/>
      <c r="HS13" s="119"/>
      <c r="HT13" s="119"/>
      <c r="HU13" s="119"/>
      <c r="HV13" s="119"/>
      <c r="HW13" s="119"/>
      <c r="HX13" s="119"/>
      <c r="HY13" s="119"/>
      <c r="HZ13" s="119"/>
      <c r="IA13" s="119"/>
      <c r="IB13" s="119"/>
      <c r="IC13" s="119"/>
      <c r="ID13" s="119"/>
      <c r="IE13" s="119"/>
      <c r="IF13" s="119"/>
      <c r="IG13" s="119"/>
      <c r="IH13" s="119"/>
      <c r="II13" s="119"/>
      <c r="IJ13" s="119"/>
      <c r="IK13" s="119"/>
      <c r="IL13" s="119"/>
      <c r="IM13" s="119"/>
      <c r="IN13" s="119"/>
      <c r="IO13" s="119"/>
      <c r="IP13" s="119"/>
      <c r="IQ13" s="119"/>
      <c r="IR13" s="119"/>
      <c r="IS13" s="119"/>
      <c r="IT13" s="119"/>
      <c r="IU13" s="119"/>
      <c r="IV13" s="119"/>
      <c r="IW13" s="119"/>
      <c r="IX13" s="119"/>
      <c r="IY13" s="119"/>
    </row>
    <row r="14" s="69" customFormat="1" ht="25" customHeight="1" spans="1:259">
      <c r="A14" s="86" t="s">
        <v>170</v>
      </c>
      <c r="B14" s="83">
        <f>C14-1</f>
        <v>36</v>
      </c>
      <c r="C14" s="83">
        <v>37</v>
      </c>
      <c r="D14" s="83">
        <f>C14+1</f>
        <v>38</v>
      </c>
      <c r="E14" s="83">
        <f>D14+1</f>
        <v>39</v>
      </c>
      <c r="F14" s="83">
        <f t="shared" ref="F14:J14" si="4">E14+1.5</f>
        <v>40.5</v>
      </c>
      <c r="G14" s="83">
        <f>F14+0.8</f>
        <v>41.3</v>
      </c>
      <c r="H14" s="83">
        <f>F14+1.5</f>
        <v>42</v>
      </c>
      <c r="I14" s="83">
        <f t="shared" si="4"/>
        <v>43.5</v>
      </c>
      <c r="J14" s="83">
        <f t="shared" si="4"/>
        <v>45</v>
      </c>
      <c r="K14" s="108"/>
      <c r="L14" s="107"/>
      <c r="M14" s="107"/>
      <c r="N14" s="107"/>
      <c r="O14" s="107"/>
      <c r="P14" s="107"/>
      <c r="Q14" s="107"/>
      <c r="R14" s="107"/>
      <c r="S14" s="118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19"/>
      <c r="EL14" s="119"/>
      <c r="EM14" s="119"/>
      <c r="EN14" s="119"/>
      <c r="EO14" s="119"/>
      <c r="EP14" s="119"/>
      <c r="EQ14" s="119"/>
      <c r="ER14" s="119"/>
      <c r="ES14" s="119"/>
      <c r="ET14" s="119"/>
      <c r="EU14" s="119"/>
      <c r="EV14" s="119"/>
      <c r="EW14" s="119"/>
      <c r="EX14" s="119"/>
      <c r="EY14" s="119"/>
      <c r="EZ14" s="119"/>
      <c r="FA14" s="119"/>
      <c r="FB14" s="119"/>
      <c r="FC14" s="119"/>
      <c r="FD14" s="119"/>
      <c r="FE14" s="119"/>
      <c r="FF14" s="119"/>
      <c r="FG14" s="119"/>
      <c r="FH14" s="119"/>
      <c r="FI14" s="119"/>
      <c r="FJ14" s="119"/>
      <c r="FK14" s="119"/>
      <c r="FL14" s="119"/>
      <c r="FM14" s="119"/>
      <c r="FN14" s="119"/>
      <c r="FO14" s="119"/>
      <c r="FP14" s="119"/>
      <c r="FQ14" s="119"/>
      <c r="FR14" s="119"/>
      <c r="FS14" s="119"/>
      <c r="FT14" s="119"/>
      <c r="FU14" s="119"/>
      <c r="FV14" s="119"/>
      <c r="FW14" s="119"/>
      <c r="FX14" s="119"/>
      <c r="FY14" s="119"/>
      <c r="FZ14" s="119"/>
      <c r="GA14" s="119"/>
      <c r="GB14" s="119"/>
      <c r="GC14" s="119"/>
      <c r="GD14" s="119"/>
      <c r="GE14" s="119"/>
      <c r="GF14" s="119"/>
      <c r="GG14" s="119"/>
      <c r="GH14" s="119"/>
      <c r="GI14" s="119"/>
      <c r="GJ14" s="119"/>
      <c r="GK14" s="119"/>
      <c r="GL14" s="119"/>
      <c r="GM14" s="119"/>
      <c r="GN14" s="119"/>
      <c r="GO14" s="119"/>
      <c r="GP14" s="119"/>
      <c r="GQ14" s="119"/>
      <c r="GR14" s="119"/>
      <c r="GS14" s="119"/>
      <c r="GT14" s="119"/>
      <c r="GU14" s="119"/>
      <c r="GV14" s="119"/>
      <c r="GW14" s="119"/>
      <c r="GX14" s="119"/>
      <c r="GY14" s="119"/>
      <c r="GZ14" s="119"/>
      <c r="HA14" s="119"/>
      <c r="HB14" s="119"/>
      <c r="HC14" s="119"/>
      <c r="HD14" s="119"/>
      <c r="HE14" s="119"/>
      <c r="HF14" s="119"/>
      <c r="HG14" s="119"/>
      <c r="HH14" s="119"/>
      <c r="HI14" s="119"/>
      <c r="HJ14" s="119"/>
      <c r="HK14" s="119"/>
      <c r="HL14" s="119"/>
      <c r="HM14" s="119"/>
      <c r="HN14" s="119"/>
      <c r="HO14" s="119"/>
      <c r="HP14" s="119"/>
      <c r="HQ14" s="119"/>
      <c r="HR14" s="119"/>
      <c r="HS14" s="119"/>
      <c r="HT14" s="119"/>
      <c r="HU14" s="119"/>
      <c r="HV14" s="119"/>
      <c r="HW14" s="119"/>
      <c r="HX14" s="119"/>
      <c r="HY14" s="119"/>
      <c r="HZ14" s="119"/>
      <c r="IA14" s="119"/>
      <c r="IB14" s="119"/>
      <c r="IC14" s="119"/>
      <c r="ID14" s="119"/>
      <c r="IE14" s="119"/>
      <c r="IF14" s="119"/>
      <c r="IG14" s="119"/>
      <c r="IH14" s="119"/>
      <c r="II14" s="119"/>
      <c r="IJ14" s="119"/>
      <c r="IK14" s="119"/>
      <c r="IL14" s="119"/>
      <c r="IM14" s="119"/>
      <c r="IN14" s="119"/>
      <c r="IO14" s="119"/>
      <c r="IP14" s="119"/>
      <c r="IQ14" s="119"/>
      <c r="IR14" s="119"/>
      <c r="IS14" s="119"/>
      <c r="IT14" s="119"/>
      <c r="IU14" s="119"/>
      <c r="IV14" s="119"/>
      <c r="IW14" s="119"/>
      <c r="IX14" s="119"/>
      <c r="IY14" s="119"/>
    </row>
    <row r="15" s="69" customFormat="1" ht="25" customHeight="1" spans="1:259">
      <c r="A15" s="86" t="s">
        <v>172</v>
      </c>
      <c r="B15" s="83">
        <f>C15-1</f>
        <v>39</v>
      </c>
      <c r="C15" s="83">
        <v>40</v>
      </c>
      <c r="D15" s="83">
        <f>C15+1</f>
        <v>41</v>
      </c>
      <c r="E15" s="83">
        <f>D15+1</f>
        <v>42</v>
      </c>
      <c r="F15" s="83">
        <f t="shared" ref="F15:J15" si="5">E15+1.5</f>
        <v>43.5</v>
      </c>
      <c r="G15" s="83">
        <f>F15+0.8</f>
        <v>44.3</v>
      </c>
      <c r="H15" s="83">
        <f>F15+1.5</f>
        <v>45</v>
      </c>
      <c r="I15" s="83">
        <f t="shared" si="5"/>
        <v>46.5</v>
      </c>
      <c r="J15" s="83">
        <f t="shared" si="5"/>
        <v>48</v>
      </c>
      <c r="K15" s="108"/>
      <c r="L15" s="107"/>
      <c r="M15" s="107"/>
      <c r="N15" s="107"/>
      <c r="O15" s="107"/>
      <c r="P15" s="107"/>
      <c r="Q15" s="107"/>
      <c r="R15" s="107"/>
      <c r="S15" s="118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19"/>
      <c r="EP15" s="119"/>
      <c r="EQ15" s="119"/>
      <c r="ER15" s="119"/>
      <c r="ES15" s="119"/>
      <c r="ET15" s="119"/>
      <c r="EU15" s="119"/>
      <c r="EV15" s="119"/>
      <c r="EW15" s="119"/>
      <c r="EX15" s="119"/>
      <c r="EY15" s="119"/>
      <c r="EZ15" s="119"/>
      <c r="FA15" s="119"/>
      <c r="FB15" s="119"/>
      <c r="FC15" s="119"/>
      <c r="FD15" s="119"/>
      <c r="FE15" s="119"/>
      <c r="FF15" s="119"/>
      <c r="FG15" s="119"/>
      <c r="FH15" s="119"/>
      <c r="FI15" s="119"/>
      <c r="FJ15" s="119"/>
      <c r="FK15" s="119"/>
      <c r="FL15" s="119"/>
      <c r="FM15" s="119"/>
      <c r="FN15" s="119"/>
      <c r="FO15" s="119"/>
      <c r="FP15" s="119"/>
      <c r="FQ15" s="119"/>
      <c r="FR15" s="119"/>
      <c r="FS15" s="119"/>
      <c r="FT15" s="119"/>
      <c r="FU15" s="119"/>
      <c r="FV15" s="119"/>
      <c r="FW15" s="119"/>
      <c r="FX15" s="119"/>
      <c r="FY15" s="119"/>
      <c r="FZ15" s="119"/>
      <c r="GA15" s="119"/>
      <c r="GB15" s="119"/>
      <c r="GC15" s="119"/>
      <c r="GD15" s="119"/>
      <c r="GE15" s="119"/>
      <c r="GF15" s="119"/>
      <c r="GG15" s="119"/>
      <c r="GH15" s="119"/>
      <c r="GI15" s="119"/>
      <c r="GJ15" s="119"/>
      <c r="GK15" s="119"/>
      <c r="GL15" s="119"/>
      <c r="GM15" s="119"/>
      <c r="GN15" s="119"/>
      <c r="GO15" s="119"/>
      <c r="GP15" s="119"/>
      <c r="GQ15" s="119"/>
      <c r="GR15" s="119"/>
      <c r="GS15" s="119"/>
      <c r="GT15" s="119"/>
      <c r="GU15" s="119"/>
      <c r="GV15" s="119"/>
      <c r="GW15" s="119"/>
      <c r="GX15" s="119"/>
      <c r="GY15" s="119"/>
      <c r="GZ15" s="119"/>
      <c r="HA15" s="119"/>
      <c r="HB15" s="119"/>
      <c r="HC15" s="119"/>
      <c r="HD15" s="119"/>
      <c r="HE15" s="119"/>
      <c r="HF15" s="119"/>
      <c r="HG15" s="119"/>
      <c r="HH15" s="119"/>
      <c r="HI15" s="119"/>
      <c r="HJ15" s="119"/>
      <c r="HK15" s="119"/>
      <c r="HL15" s="119"/>
      <c r="HM15" s="119"/>
      <c r="HN15" s="119"/>
      <c r="HO15" s="119"/>
      <c r="HP15" s="119"/>
      <c r="HQ15" s="119"/>
      <c r="HR15" s="119"/>
      <c r="HS15" s="119"/>
      <c r="HT15" s="119"/>
      <c r="HU15" s="119"/>
      <c r="HV15" s="119"/>
      <c r="HW15" s="119"/>
      <c r="HX15" s="119"/>
      <c r="HY15" s="119"/>
      <c r="HZ15" s="119"/>
      <c r="IA15" s="119"/>
      <c r="IB15" s="119"/>
      <c r="IC15" s="119"/>
      <c r="ID15" s="119"/>
      <c r="IE15" s="119"/>
      <c r="IF15" s="119"/>
      <c r="IG15" s="119"/>
      <c r="IH15" s="119"/>
      <c r="II15" s="119"/>
      <c r="IJ15" s="119"/>
      <c r="IK15" s="119"/>
      <c r="IL15" s="119"/>
      <c r="IM15" s="119"/>
      <c r="IN15" s="119"/>
      <c r="IO15" s="119"/>
      <c r="IP15" s="119"/>
      <c r="IQ15" s="119"/>
      <c r="IR15" s="119"/>
      <c r="IS15" s="119"/>
      <c r="IT15" s="119"/>
      <c r="IU15" s="119"/>
      <c r="IV15" s="119"/>
      <c r="IW15" s="119"/>
      <c r="IX15" s="119"/>
      <c r="IY15" s="119"/>
    </row>
    <row r="16" s="69" customFormat="1" ht="25" customHeight="1" spans="1:259">
      <c r="A16" s="87" t="s">
        <v>173</v>
      </c>
      <c r="B16" s="83">
        <f>C16</f>
        <v>4.5</v>
      </c>
      <c r="C16" s="88">
        <v>4.5</v>
      </c>
      <c r="D16" s="83">
        <f>C16</f>
        <v>4.5</v>
      </c>
      <c r="E16" s="83">
        <f>D16</f>
        <v>4.5</v>
      </c>
      <c r="F16" s="83">
        <f>E16</f>
        <v>4.5</v>
      </c>
      <c r="G16" s="83">
        <v>4.5</v>
      </c>
      <c r="H16" s="83">
        <f>F16</f>
        <v>4.5</v>
      </c>
      <c r="I16" s="83">
        <v>4.5</v>
      </c>
      <c r="J16" s="83">
        <v>4.5</v>
      </c>
      <c r="K16" s="108"/>
      <c r="L16" s="107"/>
      <c r="M16" s="107"/>
      <c r="N16" s="107"/>
      <c r="O16" s="107"/>
      <c r="P16" s="107"/>
      <c r="Q16" s="107"/>
      <c r="R16" s="107"/>
      <c r="S16" s="118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19"/>
      <c r="EL16" s="119"/>
      <c r="EM16" s="119"/>
      <c r="EN16" s="119"/>
      <c r="EO16" s="119"/>
      <c r="EP16" s="119"/>
      <c r="EQ16" s="119"/>
      <c r="ER16" s="119"/>
      <c r="ES16" s="119"/>
      <c r="ET16" s="119"/>
      <c r="EU16" s="119"/>
      <c r="EV16" s="119"/>
      <c r="EW16" s="119"/>
      <c r="EX16" s="119"/>
      <c r="EY16" s="119"/>
      <c r="EZ16" s="119"/>
      <c r="FA16" s="119"/>
      <c r="FB16" s="119"/>
      <c r="FC16" s="119"/>
      <c r="FD16" s="119"/>
      <c r="FE16" s="119"/>
      <c r="FF16" s="119"/>
      <c r="FG16" s="119"/>
      <c r="FH16" s="119"/>
      <c r="FI16" s="119"/>
      <c r="FJ16" s="119"/>
      <c r="FK16" s="119"/>
      <c r="FL16" s="119"/>
      <c r="FM16" s="119"/>
      <c r="FN16" s="119"/>
      <c r="FO16" s="119"/>
      <c r="FP16" s="119"/>
      <c r="FQ16" s="119"/>
      <c r="FR16" s="119"/>
      <c r="FS16" s="119"/>
      <c r="FT16" s="119"/>
      <c r="FU16" s="119"/>
      <c r="FV16" s="119"/>
      <c r="FW16" s="119"/>
      <c r="FX16" s="119"/>
      <c r="FY16" s="119"/>
      <c r="FZ16" s="119"/>
      <c r="GA16" s="119"/>
      <c r="GB16" s="119"/>
      <c r="GC16" s="119"/>
      <c r="GD16" s="119"/>
      <c r="GE16" s="119"/>
      <c r="GF16" s="119"/>
      <c r="GG16" s="119"/>
      <c r="GH16" s="119"/>
      <c r="GI16" s="119"/>
      <c r="GJ16" s="119"/>
      <c r="GK16" s="119"/>
      <c r="GL16" s="119"/>
      <c r="GM16" s="119"/>
      <c r="GN16" s="119"/>
      <c r="GO16" s="119"/>
      <c r="GP16" s="119"/>
      <c r="GQ16" s="119"/>
      <c r="GR16" s="119"/>
      <c r="GS16" s="119"/>
      <c r="GT16" s="119"/>
      <c r="GU16" s="119"/>
      <c r="GV16" s="119"/>
      <c r="GW16" s="119"/>
      <c r="GX16" s="119"/>
      <c r="GY16" s="119"/>
      <c r="GZ16" s="119"/>
      <c r="HA16" s="119"/>
      <c r="HB16" s="119"/>
      <c r="HC16" s="119"/>
      <c r="HD16" s="119"/>
      <c r="HE16" s="119"/>
      <c r="HF16" s="119"/>
      <c r="HG16" s="119"/>
      <c r="HH16" s="119"/>
      <c r="HI16" s="119"/>
      <c r="HJ16" s="119"/>
      <c r="HK16" s="119"/>
      <c r="HL16" s="119"/>
      <c r="HM16" s="119"/>
      <c r="HN16" s="119"/>
      <c r="HO16" s="119"/>
      <c r="HP16" s="119"/>
      <c r="HQ16" s="119"/>
      <c r="HR16" s="119"/>
      <c r="HS16" s="119"/>
      <c r="HT16" s="119"/>
      <c r="HU16" s="119"/>
      <c r="HV16" s="119"/>
      <c r="HW16" s="119"/>
      <c r="HX16" s="119"/>
      <c r="HY16" s="119"/>
      <c r="HZ16" s="119"/>
      <c r="IA16" s="119"/>
      <c r="IB16" s="119"/>
      <c r="IC16" s="119"/>
      <c r="ID16" s="119"/>
      <c r="IE16" s="119"/>
      <c r="IF16" s="119"/>
      <c r="IG16" s="119"/>
      <c r="IH16" s="119"/>
      <c r="II16" s="119"/>
      <c r="IJ16" s="119"/>
      <c r="IK16" s="119"/>
      <c r="IL16" s="119"/>
      <c r="IM16" s="119"/>
      <c r="IN16" s="119"/>
      <c r="IO16" s="119"/>
      <c r="IP16" s="119"/>
      <c r="IQ16" s="119"/>
      <c r="IR16" s="119"/>
      <c r="IS16" s="119"/>
      <c r="IT16" s="119"/>
      <c r="IU16" s="119"/>
      <c r="IV16" s="119"/>
      <c r="IW16" s="119"/>
      <c r="IX16" s="119"/>
      <c r="IY16" s="119"/>
    </row>
    <row r="17" s="69" customFormat="1" ht="25" customHeight="1" spans="1:259">
      <c r="A17" s="89" t="s">
        <v>174</v>
      </c>
      <c r="B17" s="83">
        <v>13.5</v>
      </c>
      <c r="C17" s="83">
        <f>B17</f>
        <v>13.5</v>
      </c>
      <c r="D17" s="83">
        <v>14.5</v>
      </c>
      <c r="E17" s="83">
        <f>D17</f>
        <v>14.5</v>
      </c>
      <c r="F17" s="83">
        <v>16</v>
      </c>
      <c r="G17" s="83">
        <v>16</v>
      </c>
      <c r="H17" s="83">
        <v>17</v>
      </c>
      <c r="I17" s="83">
        <v>17</v>
      </c>
      <c r="J17" s="83">
        <v>17</v>
      </c>
      <c r="K17" s="108"/>
      <c r="L17" s="107" t="s">
        <v>284</v>
      </c>
      <c r="M17" s="107" t="s">
        <v>285</v>
      </c>
      <c r="N17" s="107" t="s">
        <v>286</v>
      </c>
      <c r="O17" s="107" t="s">
        <v>287</v>
      </c>
      <c r="P17" s="107"/>
      <c r="Q17" s="107"/>
      <c r="R17" s="107" t="s">
        <v>288</v>
      </c>
      <c r="S17" s="118" t="s">
        <v>289</v>
      </c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19"/>
      <c r="EL17" s="119"/>
      <c r="EM17" s="119"/>
      <c r="EN17" s="119"/>
      <c r="EO17" s="119"/>
      <c r="EP17" s="119"/>
      <c r="EQ17" s="119"/>
      <c r="ER17" s="119"/>
      <c r="ES17" s="119"/>
      <c r="ET17" s="119"/>
      <c r="EU17" s="119"/>
      <c r="EV17" s="119"/>
      <c r="EW17" s="119"/>
      <c r="EX17" s="119"/>
      <c r="EY17" s="119"/>
      <c r="EZ17" s="119"/>
      <c r="FA17" s="119"/>
      <c r="FB17" s="119"/>
      <c r="FC17" s="119"/>
      <c r="FD17" s="119"/>
      <c r="FE17" s="119"/>
      <c r="FF17" s="119"/>
      <c r="FG17" s="119"/>
      <c r="FH17" s="119"/>
      <c r="FI17" s="119"/>
      <c r="FJ17" s="119"/>
      <c r="FK17" s="119"/>
      <c r="FL17" s="119"/>
      <c r="FM17" s="119"/>
      <c r="FN17" s="119"/>
      <c r="FO17" s="119"/>
      <c r="FP17" s="119"/>
      <c r="FQ17" s="119"/>
      <c r="FR17" s="119"/>
      <c r="FS17" s="119"/>
      <c r="FT17" s="119"/>
      <c r="FU17" s="119"/>
      <c r="FV17" s="119"/>
      <c r="FW17" s="119"/>
      <c r="FX17" s="119"/>
      <c r="FY17" s="119"/>
      <c r="FZ17" s="119"/>
      <c r="GA17" s="119"/>
      <c r="GB17" s="119"/>
      <c r="GC17" s="119"/>
      <c r="GD17" s="119"/>
      <c r="GE17" s="119"/>
      <c r="GF17" s="119"/>
      <c r="GG17" s="119"/>
      <c r="GH17" s="119"/>
      <c r="GI17" s="119"/>
      <c r="GJ17" s="119"/>
      <c r="GK17" s="119"/>
      <c r="GL17" s="119"/>
      <c r="GM17" s="119"/>
      <c r="GN17" s="119"/>
      <c r="GO17" s="119"/>
      <c r="GP17" s="119"/>
      <c r="GQ17" s="119"/>
      <c r="GR17" s="119"/>
      <c r="GS17" s="119"/>
      <c r="GT17" s="119"/>
      <c r="GU17" s="119"/>
      <c r="GV17" s="119"/>
      <c r="GW17" s="119"/>
      <c r="GX17" s="119"/>
      <c r="GY17" s="119"/>
      <c r="GZ17" s="119"/>
      <c r="HA17" s="119"/>
      <c r="HB17" s="119"/>
      <c r="HC17" s="119"/>
      <c r="HD17" s="119"/>
      <c r="HE17" s="119"/>
      <c r="HF17" s="119"/>
      <c r="HG17" s="119"/>
      <c r="HH17" s="119"/>
      <c r="HI17" s="119"/>
      <c r="HJ17" s="119"/>
      <c r="HK17" s="119"/>
      <c r="HL17" s="119"/>
      <c r="HM17" s="119"/>
      <c r="HN17" s="119"/>
      <c r="HO17" s="119"/>
      <c r="HP17" s="119"/>
      <c r="HQ17" s="119"/>
      <c r="HR17" s="119"/>
      <c r="HS17" s="119"/>
      <c r="HT17" s="119"/>
      <c r="HU17" s="119"/>
      <c r="HV17" s="119"/>
      <c r="HW17" s="119"/>
      <c r="HX17" s="119"/>
      <c r="HY17" s="119"/>
      <c r="HZ17" s="119"/>
      <c r="IA17" s="119"/>
      <c r="IB17" s="119"/>
      <c r="IC17" s="119"/>
      <c r="ID17" s="119"/>
      <c r="IE17" s="119"/>
      <c r="IF17" s="119"/>
      <c r="IG17" s="119"/>
      <c r="IH17" s="119"/>
      <c r="II17" s="119"/>
      <c r="IJ17" s="119"/>
      <c r="IK17" s="119"/>
      <c r="IL17" s="119"/>
      <c r="IM17" s="119"/>
      <c r="IN17" s="119"/>
      <c r="IO17" s="119"/>
      <c r="IP17" s="119"/>
      <c r="IQ17" s="119"/>
      <c r="IR17" s="119"/>
      <c r="IS17" s="119"/>
      <c r="IT17" s="119"/>
      <c r="IU17" s="119"/>
      <c r="IV17" s="119"/>
      <c r="IW17" s="119"/>
      <c r="IX17" s="119"/>
      <c r="IY17" s="119"/>
    </row>
    <row r="18" s="69" customFormat="1" ht="25" customHeight="1" spans="1:259">
      <c r="A18" s="83" t="s">
        <v>175</v>
      </c>
      <c r="B18" s="85">
        <v>3.5</v>
      </c>
      <c r="C18" s="85">
        <v>3.5</v>
      </c>
      <c r="D18" s="85">
        <v>4</v>
      </c>
      <c r="E18" s="85">
        <v>4</v>
      </c>
      <c r="F18" s="85">
        <v>4.5</v>
      </c>
      <c r="G18" s="85">
        <v>4.5</v>
      </c>
      <c r="H18" s="85">
        <v>5</v>
      </c>
      <c r="I18" s="83">
        <v>5</v>
      </c>
      <c r="J18" s="83">
        <v>5</v>
      </c>
      <c r="K18" s="108"/>
      <c r="L18" s="107" t="s">
        <v>290</v>
      </c>
      <c r="M18" s="107" t="s">
        <v>291</v>
      </c>
      <c r="N18" s="107" t="s">
        <v>292</v>
      </c>
      <c r="O18" s="107" t="s">
        <v>293</v>
      </c>
      <c r="P18" s="107"/>
      <c r="Q18" s="107"/>
      <c r="R18" s="107" t="s">
        <v>294</v>
      </c>
      <c r="S18" s="118" t="s">
        <v>295</v>
      </c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  <c r="EP18" s="119"/>
      <c r="EQ18" s="119"/>
      <c r="ER18" s="119"/>
      <c r="ES18" s="119"/>
      <c r="ET18" s="119"/>
      <c r="EU18" s="119"/>
      <c r="EV18" s="119"/>
      <c r="EW18" s="119"/>
      <c r="EX18" s="119"/>
      <c r="EY18" s="119"/>
      <c r="EZ18" s="119"/>
      <c r="FA18" s="119"/>
      <c r="FB18" s="119"/>
      <c r="FC18" s="119"/>
      <c r="FD18" s="119"/>
      <c r="FE18" s="119"/>
      <c r="FF18" s="119"/>
      <c r="FG18" s="119"/>
      <c r="FH18" s="119"/>
      <c r="FI18" s="119"/>
      <c r="FJ18" s="119"/>
      <c r="FK18" s="119"/>
      <c r="FL18" s="119"/>
      <c r="FM18" s="119"/>
      <c r="FN18" s="119"/>
      <c r="FO18" s="119"/>
      <c r="FP18" s="119"/>
      <c r="FQ18" s="119"/>
      <c r="FR18" s="119"/>
      <c r="FS18" s="119"/>
      <c r="FT18" s="119"/>
      <c r="FU18" s="119"/>
      <c r="FV18" s="119"/>
      <c r="FW18" s="119"/>
      <c r="FX18" s="119"/>
      <c r="FY18" s="119"/>
      <c r="FZ18" s="119"/>
      <c r="GA18" s="119"/>
      <c r="GB18" s="119"/>
      <c r="GC18" s="119"/>
      <c r="GD18" s="119"/>
      <c r="GE18" s="119"/>
      <c r="GF18" s="119"/>
      <c r="GG18" s="119"/>
      <c r="GH18" s="119"/>
      <c r="GI18" s="119"/>
      <c r="GJ18" s="119"/>
      <c r="GK18" s="119"/>
      <c r="GL18" s="119"/>
      <c r="GM18" s="119"/>
      <c r="GN18" s="119"/>
      <c r="GO18" s="119"/>
      <c r="GP18" s="119"/>
      <c r="GQ18" s="119"/>
      <c r="GR18" s="119"/>
      <c r="GS18" s="119"/>
      <c r="GT18" s="119"/>
      <c r="GU18" s="119"/>
      <c r="GV18" s="119"/>
      <c r="GW18" s="119"/>
      <c r="GX18" s="119"/>
      <c r="GY18" s="119"/>
      <c r="GZ18" s="119"/>
      <c r="HA18" s="119"/>
      <c r="HB18" s="119"/>
      <c r="HC18" s="119"/>
      <c r="HD18" s="119"/>
      <c r="HE18" s="119"/>
      <c r="HF18" s="119"/>
      <c r="HG18" s="119"/>
      <c r="HH18" s="119"/>
      <c r="HI18" s="119"/>
      <c r="HJ18" s="119"/>
      <c r="HK18" s="119"/>
      <c r="HL18" s="119"/>
      <c r="HM18" s="119"/>
      <c r="HN18" s="119"/>
      <c r="HO18" s="119"/>
      <c r="HP18" s="119"/>
      <c r="HQ18" s="119"/>
      <c r="HR18" s="119"/>
      <c r="HS18" s="119"/>
      <c r="HT18" s="119"/>
      <c r="HU18" s="119"/>
      <c r="HV18" s="119"/>
      <c r="HW18" s="119"/>
      <c r="HX18" s="119"/>
      <c r="HY18" s="119"/>
      <c r="HZ18" s="119"/>
      <c r="IA18" s="119"/>
      <c r="IB18" s="119"/>
      <c r="IC18" s="119"/>
      <c r="ID18" s="119"/>
      <c r="IE18" s="119"/>
      <c r="IF18" s="119"/>
      <c r="IG18" s="119"/>
      <c r="IH18" s="119"/>
      <c r="II18" s="119"/>
      <c r="IJ18" s="119"/>
      <c r="IK18" s="119"/>
      <c r="IL18" s="119"/>
      <c r="IM18" s="119"/>
      <c r="IN18" s="119"/>
      <c r="IO18" s="119"/>
      <c r="IP18" s="119"/>
      <c r="IQ18" s="119"/>
      <c r="IR18" s="119"/>
      <c r="IS18" s="119"/>
      <c r="IT18" s="119"/>
      <c r="IU18" s="119"/>
      <c r="IV18" s="119"/>
      <c r="IW18" s="119"/>
      <c r="IX18" s="119"/>
      <c r="IY18" s="119"/>
    </row>
    <row r="19" s="69" customFormat="1" ht="25" customHeight="1" spans="1:259">
      <c r="A19" s="90"/>
      <c r="B19" s="91"/>
      <c r="C19" s="91"/>
      <c r="D19" s="91"/>
      <c r="E19" s="91"/>
      <c r="F19" s="91"/>
      <c r="G19" s="91"/>
      <c r="H19" s="91"/>
      <c r="I19" s="91"/>
      <c r="J19" s="109"/>
      <c r="K19" s="108"/>
      <c r="L19" s="107"/>
      <c r="M19" s="107"/>
      <c r="N19" s="107"/>
      <c r="O19" s="107"/>
      <c r="P19" s="107"/>
      <c r="Q19" s="107"/>
      <c r="R19" s="107"/>
      <c r="S19" s="118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  <c r="EO19" s="119"/>
      <c r="EP19" s="119"/>
      <c r="EQ19" s="119"/>
      <c r="ER19" s="119"/>
      <c r="ES19" s="119"/>
      <c r="ET19" s="119"/>
      <c r="EU19" s="119"/>
      <c r="EV19" s="119"/>
      <c r="EW19" s="119"/>
      <c r="EX19" s="119"/>
      <c r="EY19" s="119"/>
      <c r="EZ19" s="119"/>
      <c r="FA19" s="119"/>
      <c r="FB19" s="119"/>
      <c r="FC19" s="119"/>
      <c r="FD19" s="119"/>
      <c r="FE19" s="119"/>
      <c r="FF19" s="119"/>
      <c r="FG19" s="119"/>
      <c r="FH19" s="119"/>
      <c r="FI19" s="119"/>
      <c r="FJ19" s="119"/>
      <c r="FK19" s="119"/>
      <c r="FL19" s="119"/>
      <c r="FM19" s="119"/>
      <c r="FN19" s="119"/>
      <c r="FO19" s="119"/>
      <c r="FP19" s="119"/>
      <c r="FQ19" s="119"/>
      <c r="FR19" s="119"/>
      <c r="FS19" s="119"/>
      <c r="FT19" s="119"/>
      <c r="FU19" s="119"/>
      <c r="FV19" s="119"/>
      <c r="FW19" s="119"/>
      <c r="FX19" s="119"/>
      <c r="FY19" s="119"/>
      <c r="FZ19" s="119"/>
      <c r="GA19" s="119"/>
      <c r="GB19" s="119"/>
      <c r="GC19" s="119"/>
      <c r="GD19" s="119"/>
      <c r="GE19" s="119"/>
      <c r="GF19" s="119"/>
      <c r="GG19" s="119"/>
      <c r="GH19" s="119"/>
      <c r="GI19" s="119"/>
      <c r="GJ19" s="119"/>
      <c r="GK19" s="119"/>
      <c r="GL19" s="119"/>
      <c r="GM19" s="119"/>
      <c r="GN19" s="119"/>
      <c r="GO19" s="119"/>
      <c r="GP19" s="119"/>
      <c r="GQ19" s="119"/>
      <c r="GR19" s="119"/>
      <c r="GS19" s="119"/>
      <c r="GT19" s="119"/>
      <c r="GU19" s="119"/>
      <c r="GV19" s="119"/>
      <c r="GW19" s="119"/>
      <c r="GX19" s="119"/>
      <c r="GY19" s="119"/>
      <c r="GZ19" s="119"/>
      <c r="HA19" s="119"/>
      <c r="HB19" s="119"/>
      <c r="HC19" s="119"/>
      <c r="HD19" s="119"/>
      <c r="HE19" s="119"/>
      <c r="HF19" s="119"/>
      <c r="HG19" s="119"/>
      <c r="HH19" s="119"/>
      <c r="HI19" s="119"/>
      <c r="HJ19" s="119"/>
      <c r="HK19" s="119"/>
      <c r="HL19" s="119"/>
      <c r="HM19" s="119"/>
      <c r="HN19" s="119"/>
      <c r="HO19" s="119"/>
      <c r="HP19" s="119"/>
      <c r="HQ19" s="119"/>
      <c r="HR19" s="119"/>
      <c r="HS19" s="119"/>
      <c r="HT19" s="119"/>
      <c r="HU19" s="119"/>
      <c r="HV19" s="119"/>
      <c r="HW19" s="119"/>
      <c r="HX19" s="119"/>
      <c r="HY19" s="119"/>
      <c r="HZ19" s="119"/>
      <c r="IA19" s="119"/>
      <c r="IB19" s="119"/>
      <c r="IC19" s="119"/>
      <c r="ID19" s="119"/>
      <c r="IE19" s="119"/>
      <c r="IF19" s="119"/>
      <c r="IG19" s="119"/>
      <c r="IH19" s="119"/>
      <c r="II19" s="119"/>
      <c r="IJ19" s="119"/>
      <c r="IK19" s="119"/>
      <c r="IL19" s="119"/>
      <c r="IM19" s="119"/>
      <c r="IN19" s="119"/>
      <c r="IO19" s="119"/>
      <c r="IP19" s="119"/>
      <c r="IQ19" s="119"/>
      <c r="IR19" s="119"/>
      <c r="IS19" s="119"/>
      <c r="IT19" s="119"/>
      <c r="IU19" s="119"/>
      <c r="IV19" s="119"/>
      <c r="IW19" s="119"/>
      <c r="IX19" s="119"/>
      <c r="IY19" s="119"/>
    </row>
    <row r="20" s="69" customFormat="1" ht="25" customHeight="1" spans="1:259">
      <c r="A20" s="92"/>
      <c r="B20" s="93"/>
      <c r="C20" s="93"/>
      <c r="D20" s="93"/>
      <c r="E20" s="93"/>
      <c r="F20" s="93"/>
      <c r="G20" s="93"/>
      <c r="H20" s="93"/>
      <c r="I20" s="93"/>
      <c r="J20" s="110"/>
      <c r="K20" s="111"/>
      <c r="L20" s="112"/>
      <c r="M20" s="112"/>
      <c r="N20" s="112"/>
      <c r="O20" s="112"/>
      <c r="P20" s="112"/>
      <c r="Q20" s="112"/>
      <c r="R20" s="112"/>
      <c r="S20" s="120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19"/>
      <c r="EL20" s="119"/>
      <c r="EM20" s="119"/>
      <c r="EN20" s="119"/>
      <c r="EO20" s="119"/>
      <c r="EP20" s="119"/>
      <c r="EQ20" s="119"/>
      <c r="ER20" s="119"/>
      <c r="ES20" s="119"/>
      <c r="ET20" s="119"/>
      <c r="EU20" s="119"/>
      <c r="EV20" s="119"/>
      <c r="EW20" s="119"/>
      <c r="EX20" s="119"/>
      <c r="EY20" s="119"/>
      <c r="EZ20" s="119"/>
      <c r="FA20" s="119"/>
      <c r="FB20" s="119"/>
      <c r="FC20" s="119"/>
      <c r="FD20" s="119"/>
      <c r="FE20" s="119"/>
      <c r="FF20" s="119"/>
      <c r="FG20" s="119"/>
      <c r="FH20" s="119"/>
      <c r="FI20" s="119"/>
      <c r="FJ20" s="119"/>
      <c r="FK20" s="119"/>
      <c r="FL20" s="119"/>
      <c r="FM20" s="119"/>
      <c r="FN20" s="119"/>
      <c r="FO20" s="119"/>
      <c r="FP20" s="119"/>
      <c r="FQ20" s="119"/>
      <c r="FR20" s="119"/>
      <c r="FS20" s="119"/>
      <c r="FT20" s="119"/>
      <c r="FU20" s="119"/>
      <c r="FV20" s="119"/>
      <c r="FW20" s="119"/>
      <c r="FX20" s="119"/>
      <c r="FY20" s="119"/>
      <c r="FZ20" s="119"/>
      <c r="GA20" s="119"/>
      <c r="GB20" s="119"/>
      <c r="GC20" s="119"/>
      <c r="GD20" s="119"/>
      <c r="GE20" s="119"/>
      <c r="GF20" s="119"/>
      <c r="GG20" s="119"/>
      <c r="GH20" s="119"/>
      <c r="GI20" s="119"/>
      <c r="GJ20" s="119"/>
      <c r="GK20" s="119"/>
      <c r="GL20" s="119"/>
      <c r="GM20" s="119"/>
      <c r="GN20" s="119"/>
      <c r="GO20" s="119"/>
      <c r="GP20" s="119"/>
      <c r="GQ20" s="119"/>
      <c r="GR20" s="119"/>
      <c r="GS20" s="119"/>
      <c r="GT20" s="119"/>
      <c r="GU20" s="119"/>
      <c r="GV20" s="119"/>
      <c r="GW20" s="119"/>
      <c r="GX20" s="119"/>
      <c r="GY20" s="119"/>
      <c r="GZ20" s="119"/>
      <c r="HA20" s="119"/>
      <c r="HB20" s="119"/>
      <c r="HC20" s="119"/>
      <c r="HD20" s="119"/>
      <c r="HE20" s="119"/>
      <c r="HF20" s="119"/>
      <c r="HG20" s="119"/>
      <c r="HH20" s="119"/>
      <c r="HI20" s="119"/>
      <c r="HJ20" s="119"/>
      <c r="HK20" s="119"/>
      <c r="HL20" s="119"/>
      <c r="HM20" s="119"/>
      <c r="HN20" s="119"/>
      <c r="HO20" s="119"/>
      <c r="HP20" s="119"/>
      <c r="HQ20" s="119"/>
      <c r="HR20" s="119"/>
      <c r="HS20" s="119"/>
      <c r="HT20" s="119"/>
      <c r="HU20" s="119"/>
      <c r="HV20" s="119"/>
      <c r="HW20" s="119"/>
      <c r="HX20" s="119"/>
      <c r="HY20" s="119"/>
      <c r="HZ20" s="119"/>
      <c r="IA20" s="119"/>
      <c r="IB20" s="119"/>
      <c r="IC20" s="119"/>
      <c r="ID20" s="119"/>
      <c r="IE20" s="119"/>
      <c r="IF20" s="119"/>
      <c r="IG20" s="119"/>
      <c r="IH20" s="119"/>
      <c r="II20" s="119"/>
      <c r="IJ20" s="119"/>
      <c r="IK20" s="119"/>
      <c r="IL20" s="119"/>
      <c r="IM20" s="119"/>
      <c r="IN20" s="119"/>
      <c r="IO20" s="119"/>
      <c r="IP20" s="119"/>
      <c r="IQ20" s="119"/>
      <c r="IR20" s="119"/>
      <c r="IS20" s="119"/>
      <c r="IT20" s="119"/>
      <c r="IU20" s="119"/>
      <c r="IV20" s="119"/>
      <c r="IW20" s="119"/>
      <c r="IX20" s="119"/>
      <c r="IY20" s="119"/>
    </row>
    <row r="21" s="68" customFormat="1" ht="20" customHeight="1" spans="1:259">
      <c r="A21" s="94"/>
      <c r="B21" s="95"/>
      <c r="C21" s="95"/>
      <c r="D21" s="95"/>
      <c r="E21" s="96"/>
      <c r="F21" s="95"/>
      <c r="G21" s="95"/>
      <c r="H21" s="95"/>
      <c r="I21" s="95"/>
      <c r="J21" s="113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  <c r="IU21" s="71"/>
      <c r="IV21" s="71"/>
      <c r="IW21" s="71"/>
      <c r="IX21" s="71"/>
      <c r="IY21" s="71"/>
    </row>
    <row r="22" s="68" customFormat="1" ht="20" customHeight="1" spans="1:259">
      <c r="A22" s="97" t="s">
        <v>296</v>
      </c>
      <c r="B22" s="97"/>
      <c r="C22" s="97"/>
      <c r="D22" s="98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  <c r="IV22" s="71"/>
      <c r="IW22" s="71"/>
      <c r="IX22" s="71"/>
      <c r="IY22" s="71"/>
    </row>
    <row r="23" s="68" customFormat="1" ht="20" customHeight="1" spans="4:259">
      <c r="D23" s="70"/>
      <c r="L23" s="114" t="s">
        <v>179</v>
      </c>
      <c r="M23" s="115">
        <v>45773</v>
      </c>
      <c r="N23" s="114" t="s">
        <v>180</v>
      </c>
      <c r="O23" s="114" t="s">
        <v>134</v>
      </c>
      <c r="P23" s="114"/>
      <c r="Q23" s="114"/>
      <c r="R23" s="114" t="s">
        <v>181</v>
      </c>
      <c r="S23" s="68" t="s">
        <v>137</v>
      </c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71"/>
      <c r="IX23" s="71"/>
      <c r="IY23" s="71"/>
    </row>
  </sheetData>
  <mergeCells count="8">
    <mergeCell ref="A1:S1"/>
    <mergeCell ref="B2:D2"/>
    <mergeCell ref="E2:I2"/>
    <mergeCell ref="M2:S2"/>
    <mergeCell ref="B3:I3"/>
    <mergeCell ref="L3:S3"/>
    <mergeCell ref="A3:A5"/>
    <mergeCell ref="K2:K20"/>
  </mergeCells>
  <pageMargins left="0.275" right="0.118055555555556" top="0.511805555555556" bottom="0.156944444444444" header="0.5" footer="0.118055555555556"/>
  <pageSetup paperSize="9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H22" sqref="H22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2.37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298</v>
      </c>
      <c r="B2" s="5" t="s">
        <v>299</v>
      </c>
      <c r="C2" s="5" t="s">
        <v>300</v>
      </c>
      <c r="D2" s="5" t="s">
        <v>301</v>
      </c>
      <c r="E2" s="5" t="s">
        <v>302</v>
      </c>
      <c r="F2" s="5" t="s">
        <v>303</v>
      </c>
      <c r="G2" s="5" t="s">
        <v>304</v>
      </c>
      <c r="H2" s="5" t="s">
        <v>305</v>
      </c>
      <c r="I2" s="4" t="s">
        <v>306</v>
      </c>
      <c r="J2" s="4" t="s">
        <v>307</v>
      </c>
      <c r="K2" s="4" t="s">
        <v>308</v>
      </c>
      <c r="L2" s="4" t="s">
        <v>309</v>
      </c>
      <c r="M2" s="4" t="s">
        <v>310</v>
      </c>
      <c r="N2" s="5" t="s">
        <v>311</v>
      </c>
      <c r="O2" s="5" t="s">
        <v>312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313</v>
      </c>
      <c r="J3" s="4" t="s">
        <v>313</v>
      </c>
      <c r="K3" s="4" t="s">
        <v>313</v>
      </c>
      <c r="L3" s="4" t="s">
        <v>313</v>
      </c>
      <c r="M3" s="4" t="s">
        <v>313</v>
      </c>
      <c r="N3" s="7"/>
      <c r="O3" s="7"/>
    </row>
    <row r="4" s="64" customFormat="1" ht="30" customHeight="1" spans="1:15">
      <c r="A4" s="65">
        <v>1</v>
      </c>
      <c r="B4" s="24">
        <v>250425071</v>
      </c>
      <c r="C4" s="24" t="s">
        <v>314</v>
      </c>
      <c r="D4" s="24" t="s">
        <v>315</v>
      </c>
      <c r="E4" s="25" t="s">
        <v>63</v>
      </c>
      <c r="F4" s="23" t="s">
        <v>316</v>
      </c>
      <c r="G4" s="12" t="s">
        <v>66</v>
      </c>
      <c r="H4" s="12" t="s">
        <v>66</v>
      </c>
      <c r="I4" s="12">
        <v>2</v>
      </c>
      <c r="J4" s="12">
        <v>2</v>
      </c>
      <c r="K4" s="12">
        <v>1</v>
      </c>
      <c r="L4" s="12">
        <v>0</v>
      </c>
      <c r="M4" s="12">
        <v>0</v>
      </c>
      <c r="N4" s="12">
        <v>3</v>
      </c>
      <c r="O4" s="65"/>
    </row>
    <row r="5" s="64" customFormat="1" ht="30" customHeight="1" spans="1:15">
      <c r="A5" s="65">
        <v>2</v>
      </c>
      <c r="B5" s="24">
        <v>250425069</v>
      </c>
      <c r="C5" s="24" t="s">
        <v>314</v>
      </c>
      <c r="D5" s="24" t="s">
        <v>317</v>
      </c>
      <c r="E5" s="25" t="s">
        <v>63</v>
      </c>
      <c r="F5" s="23" t="s">
        <v>316</v>
      </c>
      <c r="G5" s="12" t="s">
        <v>66</v>
      </c>
      <c r="H5" s="12" t="s">
        <v>66</v>
      </c>
      <c r="I5" s="66">
        <v>3</v>
      </c>
      <c r="J5" s="66">
        <v>1</v>
      </c>
      <c r="K5" s="66">
        <v>1</v>
      </c>
      <c r="L5" s="12">
        <v>0</v>
      </c>
      <c r="M5" s="12">
        <v>0</v>
      </c>
      <c r="N5" s="12">
        <v>5</v>
      </c>
      <c r="O5" s="65"/>
    </row>
    <row r="6" s="64" customFormat="1" ht="30" customHeight="1" spans="1:15">
      <c r="A6" s="65">
        <v>3</v>
      </c>
      <c r="B6" s="24">
        <v>250425072</v>
      </c>
      <c r="C6" s="24" t="s">
        <v>314</v>
      </c>
      <c r="D6" s="24" t="s">
        <v>318</v>
      </c>
      <c r="E6" s="25" t="s">
        <v>63</v>
      </c>
      <c r="F6" s="23" t="s">
        <v>316</v>
      </c>
      <c r="G6" s="12" t="s">
        <v>66</v>
      </c>
      <c r="H6" s="12" t="s">
        <v>66</v>
      </c>
      <c r="I6" s="66">
        <v>1</v>
      </c>
      <c r="J6" s="66">
        <v>2</v>
      </c>
      <c r="K6" s="66">
        <v>1</v>
      </c>
      <c r="L6" s="12">
        <v>0</v>
      </c>
      <c r="M6" s="12">
        <v>0</v>
      </c>
      <c r="N6" s="12">
        <v>4</v>
      </c>
      <c r="O6" s="65"/>
    </row>
    <row r="7" s="64" customFormat="1" ht="30" customHeight="1" spans="1:15">
      <c r="A7" s="65">
        <v>4</v>
      </c>
      <c r="B7" s="24">
        <v>250425070</v>
      </c>
      <c r="C7" s="24" t="s">
        <v>314</v>
      </c>
      <c r="D7" s="24" t="s">
        <v>319</v>
      </c>
      <c r="E7" s="25" t="s">
        <v>63</v>
      </c>
      <c r="F7" s="23" t="s">
        <v>316</v>
      </c>
      <c r="G7" s="12" t="s">
        <v>66</v>
      </c>
      <c r="H7" s="12" t="s">
        <v>66</v>
      </c>
      <c r="I7" s="12">
        <v>2</v>
      </c>
      <c r="J7" s="12">
        <v>2</v>
      </c>
      <c r="K7" s="12">
        <v>1</v>
      </c>
      <c r="L7" s="12">
        <v>0</v>
      </c>
      <c r="M7" s="12">
        <v>0</v>
      </c>
      <c r="N7" s="12">
        <v>3</v>
      </c>
      <c r="O7" s="65"/>
    </row>
    <row r="8" ht="30" customHeight="1" spans="1:15">
      <c r="A8" s="65"/>
      <c r="B8" s="24"/>
      <c r="C8" s="45"/>
      <c r="D8" s="24"/>
      <c r="E8" s="24"/>
      <c r="F8" s="23"/>
      <c r="G8" s="12"/>
      <c r="H8" s="12"/>
      <c r="I8" s="12"/>
      <c r="J8" s="12"/>
      <c r="K8" s="12"/>
      <c r="L8" s="12"/>
      <c r="M8" s="12"/>
      <c r="N8" s="12"/>
      <c r="O8" s="9"/>
    </row>
    <row r="9" ht="30" customHeight="1" spans="1:15">
      <c r="A9" s="65"/>
      <c r="B9" s="24"/>
      <c r="C9" s="45"/>
      <c r="D9" s="24"/>
      <c r="E9" s="24"/>
      <c r="F9" s="23"/>
      <c r="G9" s="12"/>
      <c r="H9" s="12"/>
      <c r="I9" s="67"/>
      <c r="J9" s="67"/>
      <c r="K9" s="67"/>
      <c r="L9" s="67"/>
      <c r="M9" s="9"/>
      <c r="N9" s="9"/>
      <c r="O9" s="10"/>
    </row>
    <row r="10" s="2" customFormat="1" ht="34" customHeight="1" spans="1:15">
      <c r="A10" s="14" t="s">
        <v>320</v>
      </c>
      <c r="B10" s="15"/>
      <c r="C10" s="15"/>
      <c r="D10" s="16"/>
      <c r="E10" s="17"/>
      <c r="F10" s="36"/>
      <c r="G10" s="36"/>
      <c r="H10" s="36"/>
      <c r="I10" s="29"/>
      <c r="J10" s="14" t="s">
        <v>321</v>
      </c>
      <c r="K10" s="15"/>
      <c r="L10" s="15"/>
      <c r="M10" s="16"/>
      <c r="N10" s="15"/>
      <c r="O10" s="22"/>
    </row>
    <row r="11" ht="66" customHeight="1" spans="1:15">
      <c r="A11" s="18" t="s">
        <v>322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zoomScale="125" zoomScaleNormal="125" workbookViewId="0">
      <selection activeCell="B4" sqref="B4:F7"/>
    </sheetView>
  </sheetViews>
  <sheetFormatPr defaultColWidth="9" defaultRowHeight="14.25"/>
  <cols>
    <col min="1" max="1" width="7" customWidth="1"/>
    <col min="2" max="2" width="11.4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298</v>
      </c>
      <c r="B2" s="5" t="s">
        <v>303</v>
      </c>
      <c r="C2" s="5" t="s">
        <v>299</v>
      </c>
      <c r="D2" s="5" t="s">
        <v>300</v>
      </c>
      <c r="E2" s="5" t="s">
        <v>301</v>
      </c>
      <c r="F2" s="5" t="s">
        <v>302</v>
      </c>
      <c r="G2" s="4" t="s">
        <v>324</v>
      </c>
      <c r="H2" s="4"/>
      <c r="I2" s="4" t="s">
        <v>325</v>
      </c>
      <c r="J2" s="4"/>
      <c r="K2" s="6" t="s">
        <v>326</v>
      </c>
      <c r="L2" s="59" t="s">
        <v>327</v>
      </c>
      <c r="M2" s="20" t="s">
        <v>328</v>
      </c>
    </row>
    <row r="3" s="1" customFormat="1" ht="16.5" spans="1:13">
      <c r="A3" s="4"/>
      <c r="B3" s="7"/>
      <c r="C3" s="7"/>
      <c r="D3" s="7"/>
      <c r="E3" s="7"/>
      <c r="F3" s="7"/>
      <c r="G3" s="4" t="s">
        <v>329</v>
      </c>
      <c r="H3" s="4" t="s">
        <v>330</v>
      </c>
      <c r="I3" s="4" t="s">
        <v>329</v>
      </c>
      <c r="J3" s="4" t="s">
        <v>330</v>
      </c>
      <c r="K3" s="8"/>
      <c r="L3" s="60"/>
      <c r="M3" s="21"/>
    </row>
    <row r="4" s="51" customFormat="1" ht="30" customHeight="1" spans="1:14">
      <c r="A4" s="52">
        <v>1</v>
      </c>
      <c r="B4" s="23" t="s">
        <v>316</v>
      </c>
      <c r="C4" s="24">
        <v>250425071</v>
      </c>
      <c r="D4" s="24" t="s">
        <v>314</v>
      </c>
      <c r="E4" s="24" t="s">
        <v>315</v>
      </c>
      <c r="F4" s="25" t="s">
        <v>63</v>
      </c>
      <c r="G4" s="53">
        <v>-0.05</v>
      </c>
      <c r="H4" s="54">
        <v>-0.05</v>
      </c>
      <c r="I4" s="55">
        <v>-0.02</v>
      </c>
      <c r="J4" s="55">
        <v>-0.03</v>
      </c>
      <c r="K4" s="61"/>
      <c r="L4" s="52"/>
      <c r="M4" s="52" t="s">
        <v>331</v>
      </c>
      <c r="N4" s="51" t="s">
        <v>332</v>
      </c>
    </row>
    <row r="5" ht="30" customHeight="1" spans="1:13">
      <c r="A5" s="52">
        <v>2</v>
      </c>
      <c r="B5" s="23" t="s">
        <v>316</v>
      </c>
      <c r="C5" s="24">
        <v>250425069</v>
      </c>
      <c r="D5" s="24" t="s">
        <v>314</v>
      </c>
      <c r="E5" s="24" t="s">
        <v>317</v>
      </c>
      <c r="F5" s="25" t="s">
        <v>63</v>
      </c>
      <c r="G5" s="53">
        <v>-0.05</v>
      </c>
      <c r="H5" s="55">
        <v>-0.02</v>
      </c>
      <c r="I5" s="54">
        <v>-0.05</v>
      </c>
      <c r="J5" s="55">
        <v>-0.02</v>
      </c>
      <c r="K5" s="61"/>
      <c r="L5" s="10"/>
      <c r="M5" s="52" t="s">
        <v>331</v>
      </c>
    </row>
    <row r="6" ht="30" customHeight="1" spans="1:13">
      <c r="A6" s="52">
        <v>3</v>
      </c>
      <c r="B6" s="23" t="s">
        <v>316</v>
      </c>
      <c r="C6" s="24">
        <v>250425072</v>
      </c>
      <c r="D6" s="24" t="s">
        <v>314</v>
      </c>
      <c r="E6" s="24" t="s">
        <v>318</v>
      </c>
      <c r="F6" s="25" t="s">
        <v>63</v>
      </c>
      <c r="G6" s="55">
        <v>-0.03</v>
      </c>
      <c r="H6" s="55">
        <v>-0.02</v>
      </c>
      <c r="I6" s="55">
        <v>-0.04</v>
      </c>
      <c r="J6" s="55">
        <v>-0.02</v>
      </c>
      <c r="K6" s="61"/>
      <c r="L6" s="10"/>
      <c r="M6" s="52" t="s">
        <v>331</v>
      </c>
    </row>
    <row r="7" ht="30" customHeight="1" spans="1:13">
      <c r="A7" s="52">
        <v>4</v>
      </c>
      <c r="B7" s="23" t="s">
        <v>316</v>
      </c>
      <c r="C7" s="24">
        <v>250425070</v>
      </c>
      <c r="D7" s="24" t="s">
        <v>314</v>
      </c>
      <c r="E7" s="24" t="s">
        <v>319</v>
      </c>
      <c r="F7" s="25" t="s">
        <v>63</v>
      </c>
      <c r="G7" s="53">
        <v>-0.05</v>
      </c>
      <c r="H7" s="55">
        <v>-0.02</v>
      </c>
      <c r="I7" s="54">
        <v>-0.06</v>
      </c>
      <c r="J7" s="55">
        <v>-0.02</v>
      </c>
      <c r="K7" s="61"/>
      <c r="L7" s="10"/>
      <c r="M7" s="52" t="s">
        <v>331</v>
      </c>
    </row>
    <row r="8" ht="30" customHeight="1" spans="1:13">
      <c r="A8" s="52"/>
      <c r="B8" s="23"/>
      <c r="C8" s="24"/>
      <c r="D8" s="45"/>
      <c r="E8" s="24"/>
      <c r="F8" s="24"/>
      <c r="G8" s="56"/>
      <c r="H8" s="57"/>
      <c r="I8" s="62"/>
      <c r="J8" s="57"/>
      <c r="K8" s="61"/>
      <c r="L8" s="10"/>
      <c r="M8" s="52"/>
    </row>
    <row r="9" ht="30" customHeight="1" spans="1:13">
      <c r="A9" s="52"/>
      <c r="B9" s="23"/>
      <c r="C9" s="24"/>
      <c r="D9" s="45"/>
      <c r="E9" s="24"/>
      <c r="F9" s="24"/>
      <c r="G9" s="56"/>
      <c r="H9" s="57"/>
      <c r="I9" s="62"/>
      <c r="J9" s="57"/>
      <c r="K9" s="10"/>
      <c r="L9" s="10"/>
      <c r="M9" s="10"/>
    </row>
    <row r="10" s="2" customFormat="1" ht="18.75" spans="1:13">
      <c r="A10" s="14" t="s">
        <v>320</v>
      </c>
      <c r="B10" s="15"/>
      <c r="C10" s="15"/>
      <c r="D10" s="15"/>
      <c r="E10" s="16"/>
      <c r="F10" s="17"/>
      <c r="G10" s="29"/>
      <c r="H10" s="14" t="s">
        <v>321</v>
      </c>
      <c r="I10" s="15"/>
      <c r="J10" s="15"/>
      <c r="K10" s="16"/>
      <c r="L10" s="63"/>
      <c r="M10" s="22"/>
    </row>
    <row r="11" ht="16.5" spans="1:13">
      <c r="A11" s="58" t="s">
        <v>333</v>
      </c>
      <c r="B11" s="5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A17" sqref="A17:E17"/>
    </sheetView>
  </sheetViews>
  <sheetFormatPr defaultColWidth="9" defaultRowHeight="14.25"/>
  <cols>
    <col min="1" max="2" width="8.625" customWidth="1"/>
    <col min="3" max="3" width="14.625" customWidth="1"/>
    <col min="4" max="4" width="12.875" customWidth="1"/>
    <col min="5" max="5" width="12.125" customWidth="1"/>
    <col min="6" max="6" width="14.375" customWidth="1"/>
    <col min="7" max="16" width="10.625" customWidth="1"/>
    <col min="17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335</v>
      </c>
      <c r="B2" s="5" t="s">
        <v>303</v>
      </c>
      <c r="C2" s="5" t="s">
        <v>299</v>
      </c>
      <c r="D2" s="5" t="s">
        <v>300</v>
      </c>
      <c r="E2" s="5" t="s">
        <v>301</v>
      </c>
      <c r="F2" s="5" t="s">
        <v>302</v>
      </c>
      <c r="G2" s="37" t="s">
        <v>336</v>
      </c>
      <c r="H2" s="38"/>
      <c r="I2" s="49"/>
      <c r="J2" s="37" t="s">
        <v>337</v>
      </c>
      <c r="K2" s="38"/>
      <c r="L2" s="49"/>
      <c r="M2" s="37" t="s">
        <v>338</v>
      </c>
      <c r="N2" s="38"/>
      <c r="O2" s="49"/>
      <c r="P2" s="37" t="s">
        <v>339</v>
      </c>
      <c r="Q2" s="38"/>
      <c r="R2" s="49"/>
      <c r="S2" s="38" t="s">
        <v>340</v>
      </c>
      <c r="T2" s="38"/>
      <c r="U2" s="49"/>
      <c r="V2" s="33" t="s">
        <v>341</v>
      </c>
      <c r="W2" s="33" t="s">
        <v>312</v>
      </c>
    </row>
    <row r="3" s="1" customFormat="1" ht="16.5" spans="1:23">
      <c r="A3" s="7"/>
      <c r="B3" s="39"/>
      <c r="C3" s="39"/>
      <c r="D3" s="39"/>
      <c r="E3" s="39"/>
      <c r="F3" s="39"/>
      <c r="G3" s="4" t="s">
        <v>342</v>
      </c>
      <c r="H3" s="4" t="s">
        <v>68</v>
      </c>
      <c r="I3" s="4" t="s">
        <v>303</v>
      </c>
      <c r="J3" s="4" t="s">
        <v>342</v>
      </c>
      <c r="K3" s="4" t="s">
        <v>68</v>
      </c>
      <c r="L3" s="4" t="s">
        <v>303</v>
      </c>
      <c r="M3" s="4" t="s">
        <v>342</v>
      </c>
      <c r="N3" s="4" t="s">
        <v>68</v>
      </c>
      <c r="O3" s="4" t="s">
        <v>303</v>
      </c>
      <c r="P3" s="4" t="s">
        <v>342</v>
      </c>
      <c r="Q3" s="4" t="s">
        <v>68</v>
      </c>
      <c r="R3" s="4" t="s">
        <v>303</v>
      </c>
      <c r="S3" s="4" t="s">
        <v>342</v>
      </c>
      <c r="T3" s="4" t="s">
        <v>68</v>
      </c>
      <c r="U3" s="4" t="s">
        <v>303</v>
      </c>
      <c r="V3" s="50"/>
      <c r="W3" s="50"/>
    </row>
    <row r="4" ht="18.75" spans="1:23">
      <c r="A4" s="40" t="s">
        <v>343</v>
      </c>
      <c r="B4" s="23" t="s">
        <v>316</v>
      </c>
      <c r="C4" s="24">
        <v>250425071</v>
      </c>
      <c r="D4" s="24" t="s">
        <v>314</v>
      </c>
      <c r="E4" s="24" t="s">
        <v>315</v>
      </c>
      <c r="F4" s="25" t="s">
        <v>63</v>
      </c>
      <c r="G4" s="9" t="s">
        <v>344</v>
      </c>
      <c r="H4" s="9"/>
      <c r="I4" s="43" t="s">
        <v>345</v>
      </c>
      <c r="J4" s="9"/>
      <c r="K4" s="9"/>
      <c r="L4" s="43"/>
      <c r="M4" s="9"/>
      <c r="N4" s="9"/>
      <c r="O4" s="43"/>
      <c r="P4" s="9"/>
      <c r="Q4" s="9"/>
      <c r="R4" s="43"/>
      <c r="S4" s="9"/>
      <c r="T4" s="9"/>
      <c r="U4" s="9"/>
      <c r="V4" s="9" t="s">
        <v>346</v>
      </c>
      <c r="W4" s="9"/>
    </row>
    <row r="5" ht="18.75" spans="1:23">
      <c r="A5" s="41"/>
      <c r="B5" s="23" t="s">
        <v>316</v>
      </c>
      <c r="C5" s="24">
        <v>250425069</v>
      </c>
      <c r="D5" s="24" t="s">
        <v>314</v>
      </c>
      <c r="E5" s="24" t="s">
        <v>317</v>
      </c>
      <c r="F5" s="25" t="s">
        <v>63</v>
      </c>
      <c r="G5" s="37" t="s">
        <v>347</v>
      </c>
      <c r="H5" s="38"/>
      <c r="I5" s="49"/>
      <c r="J5" s="37" t="s">
        <v>348</v>
      </c>
      <c r="K5" s="38"/>
      <c r="L5" s="49"/>
      <c r="M5" s="37" t="s">
        <v>349</v>
      </c>
      <c r="N5" s="38"/>
      <c r="O5" s="49"/>
      <c r="P5" s="37" t="s">
        <v>350</v>
      </c>
      <c r="Q5" s="38"/>
      <c r="R5" s="49"/>
      <c r="S5" s="38" t="s">
        <v>351</v>
      </c>
      <c r="T5" s="38"/>
      <c r="U5" s="49"/>
      <c r="V5" s="9"/>
      <c r="W5" s="9"/>
    </row>
    <row r="6" ht="15" customHeight="1" spans="1:23">
      <c r="A6" s="41"/>
      <c r="B6" s="23" t="s">
        <v>316</v>
      </c>
      <c r="C6" s="24">
        <v>250425072</v>
      </c>
      <c r="D6" s="24" t="s">
        <v>314</v>
      </c>
      <c r="E6" s="24" t="s">
        <v>318</v>
      </c>
      <c r="F6" s="25" t="s">
        <v>63</v>
      </c>
      <c r="G6" s="4" t="s">
        <v>342</v>
      </c>
      <c r="H6" s="4" t="s">
        <v>68</v>
      </c>
      <c r="I6" s="4" t="s">
        <v>303</v>
      </c>
      <c r="J6" s="4" t="s">
        <v>342</v>
      </c>
      <c r="K6" s="4" t="s">
        <v>68</v>
      </c>
      <c r="L6" s="4" t="s">
        <v>303</v>
      </c>
      <c r="M6" s="4" t="s">
        <v>342</v>
      </c>
      <c r="N6" s="4" t="s">
        <v>68</v>
      </c>
      <c r="O6" s="4" t="s">
        <v>303</v>
      </c>
      <c r="P6" s="4" t="s">
        <v>342</v>
      </c>
      <c r="Q6" s="4" t="s">
        <v>68</v>
      </c>
      <c r="R6" s="4" t="s">
        <v>303</v>
      </c>
      <c r="S6" s="4" t="s">
        <v>342</v>
      </c>
      <c r="T6" s="4" t="s">
        <v>68</v>
      </c>
      <c r="U6" s="4" t="s">
        <v>303</v>
      </c>
      <c r="V6" s="9"/>
      <c r="W6" s="9"/>
    </row>
    <row r="7" ht="18.75" spans="1:23">
      <c r="A7" s="42"/>
      <c r="B7" s="23" t="s">
        <v>316</v>
      </c>
      <c r="C7" s="24">
        <v>250425070</v>
      </c>
      <c r="D7" s="24" t="s">
        <v>314</v>
      </c>
      <c r="E7" s="24" t="s">
        <v>319</v>
      </c>
      <c r="F7" s="25" t="s">
        <v>63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9"/>
      <c r="R7" s="9"/>
      <c r="S7" s="9"/>
      <c r="T7" s="9"/>
      <c r="U7" s="9"/>
      <c r="V7" s="9"/>
      <c r="W7" s="9"/>
    </row>
    <row r="8" ht="18.75" spans="1:23">
      <c r="A8" s="44"/>
      <c r="B8" s="23"/>
      <c r="C8" s="24"/>
      <c r="D8" s="45"/>
      <c r="E8" s="24"/>
      <c r="F8" s="24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 t="s">
        <v>346</v>
      </c>
      <c r="W8" s="9"/>
    </row>
    <row r="9" ht="27" customHeight="1" spans="1:23">
      <c r="A9" s="46"/>
      <c r="B9" s="23"/>
      <c r="C9" s="24"/>
      <c r="D9" s="45"/>
      <c r="E9" s="24"/>
      <c r="F9" s="24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7"/>
      <c r="B10" s="47"/>
      <c r="C10" s="47"/>
      <c r="D10" s="47"/>
      <c r="E10" s="47"/>
      <c r="F10" s="4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8"/>
      <c r="B11" s="48"/>
      <c r="C11" s="48"/>
      <c r="D11" s="48"/>
      <c r="E11" s="48"/>
      <c r="F11" s="4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47"/>
      <c r="B12" s="47"/>
      <c r="C12" s="47"/>
      <c r="D12" s="47"/>
      <c r="E12" s="47"/>
      <c r="F12" s="47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8"/>
      <c r="B13" s="48"/>
      <c r="C13" s="48"/>
      <c r="D13" s="48"/>
      <c r="E13" s="48"/>
      <c r="F13" s="4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47"/>
      <c r="B14" s="47"/>
      <c r="C14" s="47"/>
      <c r="D14" s="47"/>
      <c r="E14" s="47"/>
      <c r="F14" s="47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8"/>
      <c r="B15" s="48"/>
      <c r="C15" s="48"/>
      <c r="D15" s="48"/>
      <c r="E15" s="48"/>
      <c r="F15" s="48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4" t="s">
        <v>352</v>
      </c>
      <c r="B17" s="15"/>
      <c r="C17" s="15"/>
      <c r="D17" s="15"/>
      <c r="E17" s="16"/>
      <c r="F17" s="17"/>
      <c r="G17" s="29"/>
      <c r="H17" s="36"/>
      <c r="I17" s="36"/>
      <c r="J17" s="14" t="s">
        <v>321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57" customHeight="1" spans="1:23">
      <c r="A18" s="18" t="s">
        <v>353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</sheetData>
  <mergeCells count="4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10:A11"/>
    <mergeCell ref="A12:A13"/>
    <mergeCell ref="A14:A15"/>
    <mergeCell ref="B2:B3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355</v>
      </c>
      <c r="B2" s="33" t="s">
        <v>299</v>
      </c>
      <c r="C2" s="33" t="s">
        <v>300</v>
      </c>
      <c r="D2" s="33" t="s">
        <v>301</v>
      </c>
      <c r="E2" s="33" t="s">
        <v>302</v>
      </c>
      <c r="F2" s="33" t="s">
        <v>303</v>
      </c>
      <c r="G2" s="32" t="s">
        <v>356</v>
      </c>
      <c r="H2" s="32" t="s">
        <v>357</v>
      </c>
      <c r="I2" s="32" t="s">
        <v>358</v>
      </c>
      <c r="J2" s="32" t="s">
        <v>357</v>
      </c>
      <c r="K2" s="32" t="s">
        <v>359</v>
      </c>
      <c r="L2" s="32" t="s">
        <v>357</v>
      </c>
      <c r="M2" s="33" t="s">
        <v>341</v>
      </c>
      <c r="N2" s="33" t="s">
        <v>312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4" t="s">
        <v>355</v>
      </c>
      <c r="B4" s="35" t="s">
        <v>360</v>
      </c>
      <c r="C4" s="35" t="s">
        <v>342</v>
      </c>
      <c r="D4" s="35" t="s">
        <v>301</v>
      </c>
      <c r="E4" s="33" t="s">
        <v>302</v>
      </c>
      <c r="F4" s="33" t="s">
        <v>303</v>
      </c>
      <c r="G4" s="32" t="s">
        <v>356</v>
      </c>
      <c r="H4" s="32" t="s">
        <v>357</v>
      </c>
      <c r="I4" s="32" t="s">
        <v>358</v>
      </c>
      <c r="J4" s="32" t="s">
        <v>357</v>
      </c>
      <c r="K4" s="32" t="s">
        <v>359</v>
      </c>
      <c r="L4" s="32" t="s">
        <v>357</v>
      </c>
      <c r="M4" s="33" t="s">
        <v>341</v>
      </c>
      <c r="N4" s="33" t="s">
        <v>312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4" t="s">
        <v>361</v>
      </c>
      <c r="B11" s="15"/>
      <c r="C11" s="15"/>
      <c r="D11" s="16"/>
      <c r="E11" s="17"/>
      <c r="F11" s="36"/>
      <c r="G11" s="29"/>
      <c r="H11" s="36"/>
      <c r="I11" s="14" t="s">
        <v>362</v>
      </c>
      <c r="J11" s="15"/>
      <c r="K11" s="15"/>
      <c r="L11" s="15"/>
      <c r="M11" s="15"/>
      <c r="N11" s="22"/>
    </row>
    <row r="12" ht="16.5" spans="1:14">
      <c r="A12" s="18" t="s">
        <v>363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25" zoomScaleNormal="125" workbookViewId="0">
      <selection activeCell="I17" sqref="I17"/>
    </sheetView>
  </sheetViews>
  <sheetFormatPr defaultColWidth="9" defaultRowHeight="14.25"/>
  <cols>
    <col min="1" max="1" width="8.6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  <col min="11" max="11" width="10.9" customWidth="1"/>
  </cols>
  <sheetData>
    <row r="1" ht="29.25" spans="1:10">
      <c r="A1" s="3" t="s">
        <v>364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335</v>
      </c>
      <c r="B2" s="5" t="s">
        <v>303</v>
      </c>
      <c r="C2" s="5" t="s">
        <v>299</v>
      </c>
      <c r="D2" s="5" t="s">
        <v>300</v>
      </c>
      <c r="E2" s="5" t="s">
        <v>301</v>
      </c>
      <c r="F2" s="5" t="s">
        <v>302</v>
      </c>
      <c r="G2" s="4" t="s">
        <v>365</v>
      </c>
      <c r="H2" s="4" t="s">
        <v>366</v>
      </c>
      <c r="I2" s="4" t="s">
        <v>367</v>
      </c>
      <c r="J2" s="4" t="s">
        <v>368</v>
      </c>
      <c r="K2" s="5" t="s">
        <v>341</v>
      </c>
      <c r="L2" s="5" t="s">
        <v>312</v>
      </c>
    </row>
    <row r="3" ht="25" customHeight="1" spans="1:12">
      <c r="A3" s="10" t="s">
        <v>343</v>
      </c>
      <c r="B3" s="23" t="s">
        <v>316</v>
      </c>
      <c r="C3" s="24">
        <v>250425071</v>
      </c>
      <c r="D3" s="24" t="s">
        <v>314</v>
      </c>
      <c r="E3" s="24" t="s">
        <v>315</v>
      </c>
      <c r="F3" s="25" t="s">
        <v>63</v>
      </c>
      <c r="G3" s="9" t="s">
        <v>369</v>
      </c>
      <c r="H3" s="26" t="s">
        <v>370</v>
      </c>
      <c r="I3" s="30"/>
      <c r="J3" s="9"/>
      <c r="K3" s="31" t="s">
        <v>371</v>
      </c>
      <c r="L3" s="9" t="s">
        <v>331</v>
      </c>
    </row>
    <row r="4" ht="25" customHeight="1" spans="1:12">
      <c r="A4" s="10" t="s">
        <v>343</v>
      </c>
      <c r="B4" s="23" t="s">
        <v>316</v>
      </c>
      <c r="C4" s="24">
        <v>250425069</v>
      </c>
      <c r="D4" s="24" t="s">
        <v>314</v>
      </c>
      <c r="E4" s="24" t="s">
        <v>317</v>
      </c>
      <c r="F4" s="25" t="s">
        <v>63</v>
      </c>
      <c r="G4" s="9" t="s">
        <v>369</v>
      </c>
      <c r="H4" s="26" t="s">
        <v>370</v>
      </c>
      <c r="I4" s="30"/>
      <c r="J4" s="9"/>
      <c r="K4" s="31" t="s">
        <v>371</v>
      </c>
      <c r="L4" s="9" t="s">
        <v>331</v>
      </c>
    </row>
    <row r="5" ht="25" customHeight="1" spans="1:12">
      <c r="A5" s="10"/>
      <c r="B5" s="23" t="s">
        <v>316</v>
      </c>
      <c r="C5" s="24">
        <v>250425072</v>
      </c>
      <c r="D5" s="24" t="s">
        <v>314</v>
      </c>
      <c r="E5" s="24" t="s">
        <v>318</v>
      </c>
      <c r="F5" s="25" t="s">
        <v>63</v>
      </c>
      <c r="G5" s="9" t="s">
        <v>369</v>
      </c>
      <c r="H5" s="26" t="s">
        <v>370</v>
      </c>
      <c r="I5" s="9"/>
      <c r="J5" s="9"/>
      <c r="K5" s="9"/>
      <c r="L5" s="9"/>
    </row>
    <row r="6" ht="25" customHeight="1" spans="1:12">
      <c r="A6" s="10"/>
      <c r="B6" s="23" t="s">
        <v>316</v>
      </c>
      <c r="C6" s="24">
        <v>250425070</v>
      </c>
      <c r="D6" s="24" t="s">
        <v>314</v>
      </c>
      <c r="E6" s="24" t="s">
        <v>319</v>
      </c>
      <c r="F6" s="25" t="s">
        <v>63</v>
      </c>
      <c r="G6" s="9" t="s">
        <v>369</v>
      </c>
      <c r="H6" s="26" t="s">
        <v>370</v>
      </c>
      <c r="I6" s="10"/>
      <c r="J6" s="10"/>
      <c r="K6" s="10"/>
      <c r="L6" s="9"/>
    </row>
    <row r="7" ht="25" customHeight="1" spans="1:12">
      <c r="A7" s="10"/>
      <c r="B7" s="27"/>
      <c r="C7" s="28"/>
      <c r="D7" s="28"/>
      <c r="E7" s="28"/>
      <c r="F7" s="28"/>
      <c r="G7" s="9"/>
      <c r="H7" s="26"/>
      <c r="I7" s="10"/>
      <c r="J7" s="10"/>
      <c r="K7" s="10"/>
      <c r="L7" s="10"/>
    </row>
    <row r="8" ht="25" customHeight="1" spans="1:12">
      <c r="A8" s="10"/>
      <c r="B8" s="27"/>
      <c r="C8" s="28"/>
      <c r="D8" s="28"/>
      <c r="E8" s="28"/>
      <c r="F8" s="28"/>
      <c r="G8" s="9"/>
      <c r="H8" s="26"/>
      <c r="I8" s="10"/>
      <c r="J8" s="10"/>
      <c r="K8" s="10"/>
      <c r="L8" s="10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="2" customFormat="1" ht="18.75" spans="1:12">
      <c r="A10" s="14" t="s">
        <v>372</v>
      </c>
      <c r="B10" s="15"/>
      <c r="C10" s="15"/>
      <c r="D10" s="15"/>
      <c r="E10" s="16"/>
      <c r="F10" s="17"/>
      <c r="G10" s="29"/>
      <c r="H10" s="14" t="s">
        <v>373</v>
      </c>
      <c r="I10" s="15"/>
      <c r="J10" s="15"/>
      <c r="K10" s="15"/>
      <c r="L10" s="22"/>
    </row>
    <row r="11" ht="36" customHeight="1" spans="1:12">
      <c r="A11" s="18" t="s">
        <v>374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K29" sqref="K2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375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298</v>
      </c>
      <c r="B2" s="5" t="s">
        <v>303</v>
      </c>
      <c r="C2" s="5" t="s">
        <v>342</v>
      </c>
      <c r="D2" s="5" t="s">
        <v>301</v>
      </c>
      <c r="E2" s="5" t="s">
        <v>302</v>
      </c>
      <c r="F2" s="4" t="s">
        <v>376</v>
      </c>
      <c r="G2" s="4" t="s">
        <v>325</v>
      </c>
      <c r="H2" s="6" t="s">
        <v>326</v>
      </c>
      <c r="I2" s="20" t="s">
        <v>328</v>
      </c>
    </row>
    <row r="3" s="1" customFormat="1" ht="16.5" spans="1:9">
      <c r="A3" s="4"/>
      <c r="B3" s="7"/>
      <c r="C3" s="7"/>
      <c r="D3" s="7"/>
      <c r="E3" s="7"/>
      <c r="F3" s="4" t="s">
        <v>377</v>
      </c>
      <c r="G3" s="4" t="s">
        <v>329</v>
      </c>
      <c r="H3" s="8"/>
      <c r="I3" s="21"/>
    </row>
    <row r="4" spans="1:9">
      <c r="A4" s="9">
        <v>1</v>
      </c>
      <c r="B4" s="10" t="s">
        <v>378</v>
      </c>
      <c r="C4" s="9" t="s">
        <v>379</v>
      </c>
      <c r="D4" s="11" t="s">
        <v>380</v>
      </c>
      <c r="E4" s="12" t="s">
        <v>255</v>
      </c>
      <c r="F4" s="13">
        <v>-0.06</v>
      </c>
      <c r="G4" s="13">
        <v>-0.03</v>
      </c>
      <c r="H4" s="9"/>
      <c r="I4" s="9" t="s">
        <v>331</v>
      </c>
    </row>
    <row r="5" spans="1:9">
      <c r="A5" s="9"/>
      <c r="B5" s="10"/>
      <c r="C5" s="9"/>
      <c r="D5" s="11"/>
      <c r="E5" s="12"/>
      <c r="F5" s="9"/>
      <c r="G5" s="9"/>
      <c r="H5" s="9"/>
      <c r="I5" s="9"/>
    </row>
    <row r="6" spans="1:9">
      <c r="A6" s="9"/>
      <c r="B6" s="10"/>
      <c r="C6" s="9"/>
      <c r="D6" s="11"/>
      <c r="E6" s="12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4" t="s">
        <v>381</v>
      </c>
      <c r="B12" s="15"/>
      <c r="C12" s="15"/>
      <c r="D12" s="16"/>
      <c r="E12" s="17"/>
      <c r="F12" s="14" t="s">
        <v>382</v>
      </c>
      <c r="G12" s="15"/>
      <c r="H12" s="16"/>
      <c r="I12" s="22"/>
    </row>
    <row r="13" ht="16.5" spans="1:9">
      <c r="A13" s="18" t="s">
        <v>383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2025-06-04T03:24:38Z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4557E3B12A5C4A07A1762A9C2268310F</vt:lpwstr>
  </property>
  <property fmtid="{D5CDD505-2E9C-101B-9397-08002B2CF9AE}" pid="4" name="KSOReadingLayout">
    <vt:bool>true</vt:bool>
  </property>
</Properties>
</file>