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<sst xmlns="http://schemas.openxmlformats.org/spreadsheetml/2006/main" count="61" uniqueCount="59">
  <si>
    <t>探路者产品规格表</t>
  </si>
  <si>
    <t>单位：cm</t>
  </si>
  <si>
    <t>日期</t>
  </si>
  <si>
    <t>产品代码：</t>
  </si>
  <si>
    <t>男外套类</t>
  </si>
  <si>
    <t>款号</t>
  </si>
  <si>
    <t>TAEEAN91053</t>
  </si>
  <si>
    <t>码号</t>
  </si>
  <si>
    <t>S</t>
  </si>
  <si>
    <t>M</t>
  </si>
  <si>
    <t>L</t>
  </si>
  <si>
    <t>XL</t>
  </si>
  <si>
    <t>XXL</t>
  </si>
  <si>
    <t>XXXL</t>
  </si>
  <si>
    <t>XXXXL</t>
  </si>
  <si>
    <t>暮岩色</t>
  </si>
  <si>
    <t>黑色</t>
  </si>
  <si>
    <t>订货会修改意见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</si>
  <si>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</si>
  <si>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</si>
  <si>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</si>
  <si>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</si>
  <si>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</si>
  <si>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</si>
  <si>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</si>
  <si>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</si>
  <si>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1.帽型调整，改为基础款帽型，帽檐改窄，寄一件参考样衣</t>
  </si>
  <si>
    <t>（帽中宽度</t>
  </si>
  <si>
    <t>后中长</t>
  </si>
  <si>
    <t>2.帽后隧道，帽侧印花，袖臂刺绣 ，帽鱼骨 全部取消</t>
  </si>
  <si>
    <t>前中拉链长</t>
  </si>
  <si>
    <t>3.底襟生粘取消，改为加衬</t>
  </si>
  <si>
    <t>胸围</t>
  </si>
  <si>
    <t>4.下摆卡扣调整，按物料单</t>
  </si>
  <si>
    <t>腰围</t>
  </si>
  <si>
    <t>5.帽檐衬用指定华培378K</t>
  </si>
  <si>
    <t>摆围（平量）</t>
  </si>
  <si>
    <t>6.胸袋做法改为激光开袋两边勾净生粘</t>
  </si>
  <si>
    <t>肩宽</t>
  </si>
  <si>
    <t>7.插手袋生粘取消，压0.1cm明线</t>
  </si>
  <si>
    <t>前领高</t>
  </si>
  <si>
    <t>8.袖口生粘取消，改为扣烫压明线，袖口松紧偏硬，没有抽量，请调整</t>
  </si>
  <si>
    <t>下领围</t>
  </si>
  <si>
    <t>9.注意样衣外观整体要平整</t>
  </si>
  <si>
    <t>肩点袖长</t>
  </si>
  <si>
    <t>袖肥/2（参考值）</t>
  </si>
  <si>
    <t>袖肘围/2</t>
  </si>
  <si>
    <t>袖口围/2(松量)</t>
  </si>
  <si>
    <t>袖口围/2(平量量)</t>
  </si>
  <si>
    <t>帽高</t>
  </si>
  <si>
    <t>帽宽</t>
  </si>
  <si>
    <t>插手袋长</t>
  </si>
  <si>
    <t>胸袋长</t>
  </si>
  <si>
    <t>大货首件</t>
  </si>
  <si>
    <t>外套类胸围——腋下侧缝2厘米处横量</t>
  </si>
  <si>
    <t xml:space="preserve">                                                                                                                                  </t>
  </si>
  <si>
    <t>后中袖长——四点量，从后中经肩点、经袖肘位量至水平袖口处</t>
  </si>
  <si>
    <t>袖肥/2（参考值/推版软件都具有功能：给出袖山高袖山曲线对应袖窿等长自动得出袖肥）</t>
  </si>
  <si>
    <t>腰围：XXL以上尺寸以缩小前腰省为前提。后片后背宽腰省要保持，侧线腰省和前胸宽腰省可减少。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</si>
</sst>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5" applyNumberFormat="0" applyAlignment="0" applyProtection="0">
      <alignment vertical="center"/>
    </xf>
    <xf numFmtId="0" fontId="12" fillId="6" borderId="16" applyNumberFormat="0" applyAlignment="0" applyProtection="0">
      <alignment vertical="center"/>
    </xf>
    <xf numFmtId="0" fontId="13" fillId="6" borderId="15" applyNumberFormat="0" applyAlignment="0" applyProtection="0">
      <alignment vertical="center"/>
    </xf>
    <xf numFmtId="0" fontId="14" fillId="7" borderId="17" applyNumberFormat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/>
    <xf numFmtId="0" fontId="0" fillId="2" borderId="0" xfId="0" applyFill="1" applyAlignment="1"/>
    <xf numFmtId="0" fontId="1" fillId="0" borderId="0" xfId="49" applyFont="1" applyAlignment="1">
      <alignment horizontal="center"/>
    </xf>
    <xf numFmtId="0" fontId="1" fillId="2" borderId="0" xfId="49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0" xfId="49" applyFont="1" applyAlignment="1">
      <alignment horizontal="left"/>
    </xf>
    <xf numFmtId="14" fontId="1" fillId="0" borderId="0" xfId="50" applyNumberFormat="1" applyFont="1" applyAlignment="1">
      <alignment horizontal="center"/>
    </xf>
    <xf numFmtId="14" fontId="1" fillId="0" borderId="0" xfId="49" applyNumberFormat="1" applyFont="1" applyAlignment="1">
      <alignment horizontal="center"/>
    </xf>
    <xf numFmtId="0" fontId="1" fillId="0" borderId="1" xfId="49" applyFont="1" applyBorder="1" applyAlignment="1">
      <alignment horizontal="center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2" borderId="3" xfId="49" applyFont="1" applyFill="1" applyBorder="1" applyAlignment="1">
      <alignment horizontal="center"/>
    </xf>
    <xf numFmtId="49" fontId="1" fillId="0" borderId="1" xfId="49" applyNumberFormat="1" applyFont="1" applyBorder="1" applyAlignment="1">
      <alignment horizontal="center"/>
    </xf>
    <xf numFmtId="0" fontId="1" fillId="2" borderId="1" xfId="49" applyFont="1" applyFill="1" applyBorder="1" applyAlignment="1">
      <alignment horizontal="center"/>
    </xf>
    <xf numFmtId="0" fontId="1" fillId="0" borderId="1" xfId="49" applyFont="1" applyBorder="1" applyAlignment="1">
      <alignment horizontal="left"/>
    </xf>
    <xf numFmtId="0" fontId="1" fillId="2" borderId="0" xfId="49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0" borderId="0" xfId="49" applyFont="1" applyAlignment="1">
      <alignment horizontal="center" wrapText="1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4" xfId="0" applyFill="1" applyBorder="1" applyAlignment="1"/>
    <xf numFmtId="0" fontId="0" fillId="0" borderId="5" xfId="0" applyFill="1" applyBorder="1" applyAlignment="1"/>
    <xf numFmtId="0" fontId="0" fillId="3" borderId="0" xfId="0" applyFill="1" applyAlignment="1"/>
    <xf numFmtId="0" fontId="1" fillId="0" borderId="6" xfId="49" applyFont="1" applyFill="1" applyBorder="1" applyAlignment="1"/>
    <xf numFmtId="0" fontId="0" fillId="0" borderId="0" xfId="0" applyFill="1" applyBorder="1" applyAlignment="1"/>
    <xf numFmtId="0" fontId="0" fillId="3" borderId="0" xfId="0" applyFill="1" applyAlignment="1">
      <alignment horizontal="left"/>
    </xf>
    <xf numFmtId="0" fontId="1" fillId="0" borderId="6" xfId="49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6" xfId="0" applyFont="1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10" xfId="0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58" fontId="0" fillId="0" borderId="0" xfId="0" applyNumberFormat="1" applyFill="1" applyBorder="1" applyAlignment="1"/>
    <xf numFmtId="0" fontId="0" fillId="0" borderId="11" xfId="0" applyFill="1" applyBorder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  <cellStyle name="常规 3 3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17</xdr:col>
      <xdr:colOff>428625</xdr:colOff>
      <xdr:row>2</xdr:row>
      <xdr:rowOff>133351</xdr:rowOff>
    </xdr:from>
    <xdr:to>
      <xdr:col>20</xdr:col>
      <xdr:colOff>552450</xdr:colOff>
      <xdr:row>10</xdr:row>
      <xdr:rowOff>193041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630150" y="504825"/>
          <a:ext cx="2181225" cy="1983740"/>
        </a:xfrm>
        <a:prstGeom prst="rect">
          <a:avLst/>
        </a:prstGeom>
      </xdr:spPr>
    </xdr:pic>
    <xdr:clientData/>
  </xdr:twoCellAnchor>
  <xdr:twoCellAnchor editAs="oneCell">
    <xdr:from>
      <xdr:col>17</xdr:col>
      <xdr:colOff>152400</xdr:colOff>
      <xdr:row>10</xdr:row>
      <xdr:rowOff>257174</xdr:rowOff>
    </xdr:from>
    <xdr:to>
      <xdr:col>20</xdr:col>
      <xdr:colOff>553720</xdr:colOff>
      <xdr:row>17</xdr:row>
      <xdr:rowOff>238124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353925" y="2552065"/>
          <a:ext cx="2458720" cy="1914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"/>
  <sheetViews>
    <sheetView tabSelected="1" workbookViewId="0">
      <selection activeCell="N15" sqref="N15"/>
    </sheetView>
  </sheetViews>
  <sheetFormatPr defaultColWidth="9" defaultRowHeight="13.5"/>
  <cols>
    <col min="1" max="1" width="16.125" style="1" customWidth="1"/>
    <col min="2" max="3" width="9" style="1"/>
    <col min="4" max="4" width="9" style="2"/>
    <col min="5" max="16384" width="9" style="1"/>
  </cols>
  <sheetData>
    <row r="1" s="1" customFormat="1" ht="14.25" spans="1:8">
      <c r="A1" s="3" t="s">
        <v>0</v>
      </c>
      <c r="B1" s="3"/>
      <c r="C1" s="3"/>
      <c r="D1" s="4"/>
      <c r="E1" s="3"/>
      <c r="F1" s="3"/>
      <c r="G1" s="3"/>
      <c r="H1" s="5"/>
    </row>
    <row r="2" s="1" customFormat="1" ht="15" spans="1:8">
      <c r="A2" s="6" t="s">
        <v>1</v>
      </c>
      <c r="B2" s="3"/>
      <c r="C2" s="3"/>
      <c r="D2" s="4"/>
      <c r="E2" s="7" t="s">
        <v>2</v>
      </c>
      <c r="F2" s="8">
        <v>45407</v>
      </c>
      <c r="G2" s="3"/>
      <c r="H2" s="5"/>
    </row>
    <row r="3" s="1" customFormat="1" ht="14.25" spans="1:21">
      <c r="A3" s="9" t="s">
        <v>3</v>
      </c>
      <c r="B3" s="10" t="s">
        <v>4</v>
      </c>
      <c r="C3" s="11"/>
      <c r="D3" s="12"/>
      <c r="E3" s="9" t="s">
        <v>5</v>
      </c>
      <c r="F3" s="13" t="s">
        <v>6</v>
      </c>
      <c r="G3" s="13"/>
      <c r="H3" s="13"/>
      <c r="K3" s="22"/>
      <c r="L3" s="23"/>
      <c r="M3" s="23"/>
      <c r="N3" s="23"/>
      <c r="O3" s="23"/>
      <c r="P3" s="23"/>
      <c r="Q3" s="23"/>
      <c r="R3" s="23"/>
      <c r="S3" s="23"/>
      <c r="T3" s="23"/>
      <c r="U3" s="34"/>
    </row>
    <row r="4" s="1" customFormat="1" ht="14.25" spans="1:21">
      <c r="A4" s="9" t="s">
        <v>7</v>
      </c>
      <c r="B4" s="9" t="s">
        <v>8</v>
      </c>
      <c r="C4" s="9" t="s">
        <v>9</v>
      </c>
      <c r="D4" s="14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24" t="s">
        <v>15</v>
      </c>
      <c r="J4" s="24" t="s">
        <v>16</v>
      </c>
      <c r="K4" s="25" t="s">
        <v>17</v>
      </c>
      <c r="L4" s="26"/>
      <c r="M4" s="26"/>
      <c r="N4" s="26"/>
      <c r="O4" s="26"/>
      <c r="P4" s="26"/>
      <c r="Q4" s="26"/>
      <c r="R4" s="26"/>
      <c r="S4" s="26"/>
      <c r="T4" s="26"/>
      <c r="U4" s="35"/>
    </row>
    <row r="5" s="1" customFormat="1" ht="14.25" spans="1:21">
      <c r="A5" s="15" t="s">
        <v>18</v>
      </c>
      <c r="B5" s="9" t="s">
        <v>19</v>
      </c>
      <c r="C5" s="9" t="s">
        <v>20</v>
      </c>
      <c r="D5" s="14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24" t="s">
        <v>10</v>
      </c>
      <c r="J5" s="27" t="s">
        <v>10</v>
      </c>
      <c r="K5" s="28" t="s">
        <v>26</v>
      </c>
      <c r="L5" s="29"/>
      <c r="M5" s="29"/>
      <c r="N5" s="29"/>
      <c r="O5" s="29"/>
      <c r="P5" s="29"/>
      <c r="Q5" s="36" t="s">
        <v>27</v>
      </c>
      <c r="R5" s="26"/>
      <c r="S5" s="26"/>
      <c r="T5" s="26"/>
      <c r="U5" s="35"/>
    </row>
    <row r="6" s="1" customFormat="1" ht="21.75" customHeight="1" spans="1:21">
      <c r="A6" s="15" t="s">
        <v>28</v>
      </c>
      <c r="B6" s="9">
        <f>C6-1</f>
        <v>70</v>
      </c>
      <c r="C6" s="9">
        <f>D6-2</f>
        <v>71</v>
      </c>
      <c r="D6" s="14">
        <v>73</v>
      </c>
      <c r="E6" s="9">
        <f>D6+2</f>
        <v>75</v>
      </c>
      <c r="F6" s="9">
        <f>E6+2</f>
        <v>77</v>
      </c>
      <c r="G6" s="9">
        <f>F6+1</f>
        <v>78</v>
      </c>
      <c r="H6" s="9">
        <f>G6+1</f>
        <v>79</v>
      </c>
      <c r="I6" s="24">
        <v>-0.7</v>
      </c>
      <c r="J6" s="24">
        <v>0.5</v>
      </c>
      <c r="K6" s="30" t="s">
        <v>29</v>
      </c>
      <c r="L6" s="26"/>
      <c r="M6" s="26"/>
      <c r="N6" s="26"/>
      <c r="O6" s="26"/>
      <c r="P6" s="26"/>
      <c r="Q6" s="37"/>
      <c r="R6" s="37"/>
      <c r="S6" s="26"/>
      <c r="T6" s="26"/>
      <c r="U6" s="35"/>
    </row>
    <row r="7" s="1" customFormat="1" ht="21.75" customHeight="1" spans="1:21">
      <c r="A7" s="15" t="s">
        <v>30</v>
      </c>
      <c r="B7" s="9">
        <f>C7-1</f>
        <v>66.5</v>
      </c>
      <c r="C7" s="9">
        <f>D7-2</f>
        <v>67.5</v>
      </c>
      <c r="D7" s="14">
        <v>69.5</v>
      </c>
      <c r="E7" s="9">
        <f>D7+2</f>
        <v>71.5</v>
      </c>
      <c r="F7" s="9">
        <f>E7+2</f>
        <v>73.5</v>
      </c>
      <c r="G7" s="9">
        <f>F7+1</f>
        <v>74.5</v>
      </c>
      <c r="H7" s="9">
        <f>G7+1</f>
        <v>75.5</v>
      </c>
      <c r="I7" s="24"/>
      <c r="J7" s="24"/>
      <c r="K7" s="30" t="s">
        <v>31</v>
      </c>
      <c r="L7" s="26"/>
      <c r="M7" s="26"/>
      <c r="N7" s="26"/>
      <c r="O7" s="26"/>
      <c r="P7" s="26"/>
      <c r="Q7" s="26"/>
      <c r="R7" s="26"/>
      <c r="S7" s="26"/>
      <c r="T7" s="26"/>
      <c r="U7" s="35"/>
    </row>
    <row r="8" s="1" customFormat="1" ht="21.75" customHeight="1" spans="1:21">
      <c r="A8" s="15" t="s">
        <v>32</v>
      </c>
      <c r="B8" s="9">
        <f t="shared" ref="B8:B10" si="0">C8-4</f>
        <v>108</v>
      </c>
      <c r="C8" s="9">
        <f t="shared" ref="C8:C10" si="1">D8-4</f>
        <v>112</v>
      </c>
      <c r="D8" s="14">
        <v>116</v>
      </c>
      <c r="E8" s="9">
        <f t="shared" ref="E8:E10" si="2">D8+4</f>
        <v>120</v>
      </c>
      <c r="F8" s="9">
        <f>E8+4</f>
        <v>124</v>
      </c>
      <c r="G8" s="9">
        <f t="shared" ref="G8:G10" si="3">F8+6</f>
        <v>130</v>
      </c>
      <c r="H8" s="9">
        <f>G8+6</f>
        <v>136</v>
      </c>
      <c r="I8" s="24">
        <v>-1</v>
      </c>
      <c r="J8" s="24">
        <v>2</v>
      </c>
      <c r="K8" s="30" t="s">
        <v>33</v>
      </c>
      <c r="L8" s="26"/>
      <c r="M8" s="26"/>
      <c r="N8" s="26"/>
      <c r="O8" s="26"/>
      <c r="P8" s="26"/>
      <c r="Q8" s="26"/>
      <c r="R8" s="26"/>
      <c r="S8" s="26"/>
      <c r="T8" s="26"/>
      <c r="U8" s="35"/>
    </row>
    <row r="9" s="1" customFormat="1" ht="21.75" customHeight="1" spans="1:21">
      <c r="A9" s="15" t="s">
        <v>34</v>
      </c>
      <c r="B9" s="9">
        <f t="shared" si="0"/>
        <v>100</v>
      </c>
      <c r="C9" s="9">
        <f t="shared" si="1"/>
        <v>104</v>
      </c>
      <c r="D9" s="14">
        <v>108</v>
      </c>
      <c r="E9" s="9">
        <f t="shared" si="2"/>
        <v>112</v>
      </c>
      <c r="F9" s="9">
        <f>E9+5</f>
        <v>117</v>
      </c>
      <c r="G9" s="9">
        <f t="shared" si="3"/>
        <v>123</v>
      </c>
      <c r="H9" s="9">
        <f>G9+7</f>
        <v>130</v>
      </c>
      <c r="I9" s="24"/>
      <c r="J9" s="24">
        <v>0</v>
      </c>
      <c r="K9" s="30" t="s">
        <v>35</v>
      </c>
      <c r="L9" s="26"/>
      <c r="M9" s="26"/>
      <c r="N9" s="26"/>
      <c r="O9" s="26"/>
      <c r="P9" s="26"/>
      <c r="Q9" s="26"/>
      <c r="R9" s="26"/>
      <c r="S9" s="26"/>
      <c r="T9" s="26"/>
      <c r="U9" s="35"/>
    </row>
    <row r="10" s="1" customFormat="1" ht="21.75" customHeight="1" spans="1:21">
      <c r="A10" s="15" t="s">
        <v>36</v>
      </c>
      <c r="B10" s="9">
        <f t="shared" si="0"/>
        <v>100</v>
      </c>
      <c r="C10" s="9">
        <f t="shared" si="1"/>
        <v>104</v>
      </c>
      <c r="D10" s="14">
        <v>108</v>
      </c>
      <c r="E10" s="9">
        <f t="shared" si="2"/>
        <v>112</v>
      </c>
      <c r="F10" s="9">
        <f>E10+5</f>
        <v>117</v>
      </c>
      <c r="G10" s="9">
        <f t="shared" si="3"/>
        <v>123</v>
      </c>
      <c r="H10" s="9">
        <f>G10+7</f>
        <v>130</v>
      </c>
      <c r="I10" s="24">
        <v>-2</v>
      </c>
      <c r="J10" s="24">
        <v>0</v>
      </c>
      <c r="K10" s="30" t="s">
        <v>37</v>
      </c>
      <c r="L10" s="26"/>
      <c r="M10" s="26"/>
      <c r="N10" s="26"/>
      <c r="O10" s="26"/>
      <c r="P10" s="26"/>
      <c r="Q10" s="26"/>
      <c r="R10" s="26"/>
      <c r="S10" s="26"/>
      <c r="T10" s="26"/>
      <c r="U10" s="35"/>
    </row>
    <row r="11" s="1" customFormat="1" ht="21.75" customHeight="1" spans="1:21">
      <c r="A11" s="15" t="s">
        <v>38</v>
      </c>
      <c r="B11" s="9">
        <f>C11-1.2</f>
        <v>45.6</v>
      </c>
      <c r="C11" s="9">
        <f>D11-1.2</f>
        <v>46.8</v>
      </c>
      <c r="D11" s="14">
        <v>48</v>
      </c>
      <c r="E11" s="9">
        <f>D11+1.2</f>
        <v>49.2</v>
      </c>
      <c r="F11" s="9">
        <f>E11+1.2</f>
        <v>50.4</v>
      </c>
      <c r="G11" s="9">
        <f>F11+1.4</f>
        <v>51.8</v>
      </c>
      <c r="H11" s="9">
        <f>G11+1.4</f>
        <v>53.2</v>
      </c>
      <c r="I11" s="24">
        <v>0</v>
      </c>
      <c r="J11" s="24">
        <v>1</v>
      </c>
      <c r="K11" s="30" t="s">
        <v>39</v>
      </c>
      <c r="L11" s="26"/>
      <c r="M11" s="26"/>
      <c r="N11" s="26"/>
      <c r="O11" s="26"/>
      <c r="P11" s="26"/>
      <c r="Q11" s="26"/>
      <c r="R11" s="26"/>
      <c r="S11" s="26"/>
      <c r="T11" s="26"/>
      <c r="U11" s="35"/>
    </row>
    <row r="12" s="1" customFormat="1" ht="21.75" customHeight="1" spans="1:21">
      <c r="A12" s="15" t="s">
        <v>40</v>
      </c>
      <c r="B12" s="9">
        <f>C12</f>
        <v>11</v>
      </c>
      <c r="C12" s="9">
        <f>D12</f>
        <v>11</v>
      </c>
      <c r="D12" s="14">
        <v>11</v>
      </c>
      <c r="E12" s="9">
        <f t="shared" ref="E12:H12" si="4">D12</f>
        <v>11</v>
      </c>
      <c r="F12" s="9">
        <f t="shared" si="4"/>
        <v>11</v>
      </c>
      <c r="G12" s="9">
        <f t="shared" si="4"/>
        <v>11</v>
      </c>
      <c r="H12" s="9">
        <f t="shared" si="4"/>
        <v>11</v>
      </c>
      <c r="I12" s="24">
        <v>0</v>
      </c>
      <c r="J12" s="24"/>
      <c r="K12" s="30" t="s">
        <v>41</v>
      </c>
      <c r="L12" s="26"/>
      <c r="M12" s="26"/>
      <c r="N12" s="26"/>
      <c r="O12" s="26"/>
      <c r="P12" s="26"/>
      <c r="Q12" s="26"/>
      <c r="R12" s="26"/>
      <c r="S12" s="26"/>
      <c r="T12" s="26"/>
      <c r="U12" s="35"/>
    </row>
    <row r="13" s="1" customFormat="1" ht="21.75" customHeight="1" spans="1:21">
      <c r="A13" s="15" t="s">
        <v>42</v>
      </c>
      <c r="B13" s="9">
        <f>C13-1</f>
        <v>54</v>
      </c>
      <c r="C13" s="9">
        <f>D13-1</f>
        <v>55</v>
      </c>
      <c r="D13" s="14">
        <v>56</v>
      </c>
      <c r="E13" s="9">
        <f>D13+1</f>
        <v>57</v>
      </c>
      <c r="F13" s="9">
        <f>E13+1</f>
        <v>58</v>
      </c>
      <c r="G13" s="9">
        <f>F13+1.5</f>
        <v>59.5</v>
      </c>
      <c r="H13" s="9">
        <f>G13+1.5</f>
        <v>61</v>
      </c>
      <c r="I13" s="24">
        <v>-2</v>
      </c>
      <c r="J13" s="24">
        <v>-1</v>
      </c>
      <c r="K13" s="30" t="s">
        <v>43</v>
      </c>
      <c r="L13" s="26"/>
      <c r="M13" s="26"/>
      <c r="N13" s="26"/>
      <c r="O13" s="26"/>
      <c r="P13" s="26"/>
      <c r="Q13" s="26"/>
      <c r="R13" s="26"/>
      <c r="S13" s="26"/>
      <c r="T13" s="26"/>
      <c r="U13" s="35"/>
    </row>
    <row r="14" s="1" customFormat="1" ht="21.75" customHeight="1" spans="1:21">
      <c r="A14" s="15" t="s">
        <v>44</v>
      </c>
      <c r="B14" s="9">
        <f>C14-0.6</f>
        <v>61.2</v>
      </c>
      <c r="C14" s="9">
        <f>D14-1.2</f>
        <v>61.8</v>
      </c>
      <c r="D14" s="14">
        <v>63</v>
      </c>
      <c r="E14" s="9">
        <f>D14+1.2</f>
        <v>64.2</v>
      </c>
      <c r="F14" s="9">
        <f>E14+1.2</f>
        <v>65.4</v>
      </c>
      <c r="G14" s="9">
        <f t="shared" ref="G14:G18" si="5">F14+0.6</f>
        <v>66</v>
      </c>
      <c r="H14" s="9">
        <f t="shared" ref="H14:H18" si="6">G14+0.6</f>
        <v>66.6</v>
      </c>
      <c r="I14" s="24">
        <v>0.8</v>
      </c>
      <c r="J14" s="24">
        <v>0.8</v>
      </c>
      <c r="K14" s="31"/>
      <c r="L14" s="26"/>
      <c r="M14" s="26"/>
      <c r="N14" s="26"/>
      <c r="O14" s="26"/>
      <c r="P14" s="26"/>
      <c r="Q14" s="26"/>
      <c r="R14" s="26"/>
      <c r="S14" s="26"/>
      <c r="T14" s="26"/>
      <c r="U14" s="35"/>
    </row>
    <row r="15" s="1" customFormat="1" ht="21.75" customHeight="1" spans="1:21">
      <c r="A15" s="15" t="s">
        <v>45</v>
      </c>
      <c r="B15" s="9">
        <f>C15-0.8</f>
        <v>20.7</v>
      </c>
      <c r="C15" s="9">
        <f>D15-0.8</f>
        <v>21.5</v>
      </c>
      <c r="D15" s="14">
        <v>22.3</v>
      </c>
      <c r="E15" s="9">
        <f>D15+0.8</f>
        <v>23.1</v>
      </c>
      <c r="F15" s="9">
        <f>E15+0.8</f>
        <v>23.9</v>
      </c>
      <c r="G15" s="9">
        <f>F15+1.1</f>
        <v>25</v>
      </c>
      <c r="H15" s="9">
        <f>G15+1.1</f>
        <v>26.1</v>
      </c>
      <c r="I15" s="24">
        <v>1</v>
      </c>
      <c r="J15" s="24">
        <v>1</v>
      </c>
      <c r="K15" s="31"/>
      <c r="L15" s="26"/>
      <c r="M15" s="26"/>
      <c r="N15" s="26"/>
      <c r="O15" s="26"/>
      <c r="P15" s="26"/>
      <c r="Q15" s="26"/>
      <c r="R15" s="26"/>
      <c r="S15" s="26"/>
      <c r="T15" s="26"/>
      <c r="U15" s="35"/>
    </row>
    <row r="16" s="1" customFormat="1" ht="21.75" customHeight="1" spans="1:21">
      <c r="A16" s="15" t="s">
        <v>46</v>
      </c>
      <c r="B16" s="9">
        <f>C16-0.6</f>
        <v>17.3</v>
      </c>
      <c r="C16" s="9">
        <f>D16-0.6</f>
        <v>17.9</v>
      </c>
      <c r="D16" s="14">
        <v>18.5</v>
      </c>
      <c r="E16" s="9">
        <f>D16+0.6</f>
        <v>19.1</v>
      </c>
      <c r="F16" s="9">
        <f>E16+0.6</f>
        <v>19.7</v>
      </c>
      <c r="G16" s="9">
        <f>F16+0.95</f>
        <v>20.65</v>
      </c>
      <c r="H16" s="9">
        <f>G16+0.95</f>
        <v>21.6</v>
      </c>
      <c r="I16" s="24">
        <v>-0.5</v>
      </c>
      <c r="J16" s="24">
        <v>0.3</v>
      </c>
      <c r="K16" s="31"/>
      <c r="L16" s="26"/>
      <c r="M16" s="26"/>
      <c r="N16" s="26"/>
      <c r="O16" s="26"/>
      <c r="P16" s="26"/>
      <c r="Q16" s="26"/>
      <c r="R16" s="26"/>
      <c r="S16" s="26"/>
      <c r="T16" s="26"/>
      <c r="U16" s="35"/>
    </row>
    <row r="17" s="1" customFormat="1" ht="21.75" customHeight="1" spans="1:21">
      <c r="A17" s="15" t="s">
        <v>47</v>
      </c>
      <c r="B17" s="9">
        <f>C17-0.4</f>
        <v>12.7</v>
      </c>
      <c r="C17" s="9">
        <f>D17-0.4</f>
        <v>13.1</v>
      </c>
      <c r="D17" s="14">
        <v>13.5</v>
      </c>
      <c r="E17" s="9">
        <f>D17+0.4</f>
        <v>13.9</v>
      </c>
      <c r="F17" s="9">
        <f>E17+0.4</f>
        <v>14.3</v>
      </c>
      <c r="G17" s="9">
        <f t="shared" si="5"/>
        <v>14.9</v>
      </c>
      <c r="H17" s="9">
        <f t="shared" si="6"/>
        <v>15.5</v>
      </c>
      <c r="I17" s="24"/>
      <c r="J17" s="24"/>
      <c r="K17" s="31"/>
      <c r="L17" s="26"/>
      <c r="M17" s="26"/>
      <c r="N17" s="26"/>
      <c r="O17" s="26"/>
      <c r="P17" s="26"/>
      <c r="Q17" s="38">
        <v>45665</v>
      </c>
      <c r="R17" s="26"/>
      <c r="S17" s="26"/>
      <c r="T17" s="26"/>
      <c r="U17" s="35"/>
    </row>
    <row r="18" s="1" customFormat="1" ht="21.75" customHeight="1" spans="1:21">
      <c r="A18" s="15" t="s">
        <v>48</v>
      </c>
      <c r="B18" s="9">
        <f>C18-0.4</f>
        <v>10.7</v>
      </c>
      <c r="C18" s="9">
        <f>D18-0.4</f>
        <v>11.1</v>
      </c>
      <c r="D18" s="14">
        <v>11.5</v>
      </c>
      <c r="E18" s="9">
        <f>D18+0.4</f>
        <v>11.9</v>
      </c>
      <c r="F18" s="9">
        <f>E18+0.4</f>
        <v>12.3</v>
      </c>
      <c r="G18" s="9">
        <f t="shared" si="5"/>
        <v>12.9</v>
      </c>
      <c r="H18" s="9">
        <f t="shared" si="6"/>
        <v>13.5</v>
      </c>
      <c r="I18" s="24">
        <v>-0.5</v>
      </c>
      <c r="J18" s="24">
        <v>0.5</v>
      </c>
      <c r="K18" s="31"/>
      <c r="L18" s="26"/>
      <c r="M18" s="26"/>
      <c r="N18" s="26"/>
      <c r="O18" s="26"/>
      <c r="P18" s="26"/>
      <c r="Q18" s="26"/>
      <c r="R18" s="26"/>
      <c r="S18" s="26"/>
      <c r="T18" s="26"/>
      <c r="U18" s="35"/>
    </row>
    <row r="19" s="1" customFormat="1" ht="21.75" customHeight="1" spans="1:21">
      <c r="A19" s="15" t="s">
        <v>49</v>
      </c>
      <c r="B19" s="9">
        <f>C19-0.5</f>
        <v>34.5</v>
      </c>
      <c r="C19" s="9">
        <f>D19-0.5</f>
        <v>35</v>
      </c>
      <c r="D19" s="14">
        <v>35.5</v>
      </c>
      <c r="E19" s="9">
        <f t="shared" ref="E19:G19" si="7">D19+0.5</f>
        <v>36</v>
      </c>
      <c r="F19" s="9">
        <f t="shared" si="7"/>
        <v>36.5</v>
      </c>
      <c r="G19" s="9">
        <f t="shared" si="7"/>
        <v>37</v>
      </c>
      <c r="H19" s="9">
        <f t="shared" ref="H19:H22" si="8">G19</f>
        <v>37</v>
      </c>
      <c r="I19" s="24">
        <v>0</v>
      </c>
      <c r="J19" s="24">
        <v>0.5</v>
      </c>
      <c r="K19" s="32"/>
      <c r="L19" s="33"/>
      <c r="M19" s="33"/>
      <c r="N19" s="33"/>
      <c r="O19" s="33"/>
      <c r="P19" s="33"/>
      <c r="Q19" s="33"/>
      <c r="R19" s="33"/>
      <c r="S19" s="33"/>
      <c r="T19" s="33"/>
      <c r="U19" s="39"/>
    </row>
    <row r="20" s="1" customFormat="1" ht="21.75" customHeight="1" spans="1:10">
      <c r="A20" s="15" t="s">
        <v>50</v>
      </c>
      <c r="B20" s="9">
        <f>C20-0.5</f>
        <v>24.5</v>
      </c>
      <c r="C20" s="9">
        <f>D20-0.5</f>
        <v>25</v>
      </c>
      <c r="D20" s="14">
        <v>25.5</v>
      </c>
      <c r="E20" s="9">
        <f>D20+0.5</f>
        <v>26</v>
      </c>
      <c r="F20" s="9">
        <f>E20+0.5</f>
        <v>26.5</v>
      </c>
      <c r="G20" s="9">
        <f>F20+0.75</f>
        <v>27.25</v>
      </c>
      <c r="H20" s="9">
        <f t="shared" si="8"/>
        <v>27.25</v>
      </c>
      <c r="I20" s="24">
        <v>0</v>
      </c>
      <c r="J20" s="24">
        <v>0.5</v>
      </c>
    </row>
    <row r="21" s="1" customFormat="1" ht="21.75" customHeight="1" spans="1:10">
      <c r="A21" s="15" t="s">
        <v>51</v>
      </c>
      <c r="B21" s="9">
        <v>17</v>
      </c>
      <c r="C21" s="9">
        <v>17</v>
      </c>
      <c r="D21" s="14">
        <v>18</v>
      </c>
      <c r="E21" s="9">
        <f>D21</f>
        <v>18</v>
      </c>
      <c r="F21" s="9">
        <v>19</v>
      </c>
      <c r="G21" s="9">
        <f>F21</f>
        <v>19</v>
      </c>
      <c r="H21" s="9">
        <f t="shared" si="8"/>
        <v>19</v>
      </c>
      <c r="I21" s="24"/>
      <c r="J21" s="24"/>
    </row>
    <row r="22" s="1" customFormat="1" ht="21.75" customHeight="1" spans="1:10">
      <c r="A22" s="15" t="s">
        <v>52</v>
      </c>
      <c r="B22" s="9">
        <f>C22</f>
        <v>16</v>
      </c>
      <c r="C22" s="9">
        <v>16</v>
      </c>
      <c r="D22" s="14">
        <v>17</v>
      </c>
      <c r="E22" s="9">
        <f>D22</f>
        <v>17</v>
      </c>
      <c r="F22" s="9">
        <v>18</v>
      </c>
      <c r="G22" s="9">
        <f>F22</f>
        <v>18</v>
      </c>
      <c r="H22" s="9">
        <f t="shared" si="8"/>
        <v>18</v>
      </c>
      <c r="I22" s="24" t="s">
        <v>53</v>
      </c>
      <c r="J22" s="24"/>
    </row>
    <row r="23" s="1" customFormat="1" ht="21.75" customHeight="1" spans="1:8">
      <c r="A23" s="6" t="s">
        <v>54</v>
      </c>
      <c r="B23" s="6"/>
      <c r="C23" s="6"/>
      <c r="D23" s="16"/>
      <c r="E23" s="6"/>
      <c r="F23" s="6"/>
      <c r="G23" s="6"/>
      <c r="H23" s="5"/>
    </row>
    <row r="24" s="1" customFormat="1" ht="21.75" customHeight="1" spans="1:8">
      <c r="A24" s="6" t="s">
        <v>55</v>
      </c>
      <c r="B24" s="6"/>
      <c r="C24" s="6"/>
      <c r="D24" s="16"/>
      <c r="E24" s="6"/>
      <c r="F24" s="6"/>
      <c r="G24" s="6"/>
      <c r="H24" s="5"/>
    </row>
    <row r="25" s="1" customFormat="1" ht="14.25" spans="1:8">
      <c r="A25" s="6" t="s">
        <v>56</v>
      </c>
      <c r="B25" s="6"/>
      <c r="C25" s="6"/>
      <c r="D25" s="16"/>
      <c r="E25" s="6"/>
      <c r="F25" s="6"/>
      <c r="G25" s="6"/>
      <c r="H25" s="5"/>
    </row>
    <row r="26" s="1" customFormat="1" ht="14.25" spans="1:8">
      <c r="A26" s="6" t="s">
        <v>57</v>
      </c>
      <c r="B26" s="6"/>
      <c r="C26" s="6"/>
      <c r="D26" s="16"/>
      <c r="E26" s="6"/>
      <c r="F26" s="6"/>
      <c r="G26" s="6"/>
      <c r="H26" s="5"/>
    </row>
    <row r="27" s="1" customFormat="1" ht="14.25" spans="1:8">
      <c r="A27" s="6" t="s">
        <v>58</v>
      </c>
      <c r="B27" s="6"/>
      <c r="C27" s="6"/>
      <c r="D27" s="16"/>
      <c r="E27" s="6"/>
      <c r="F27" s="6"/>
      <c r="G27" s="6"/>
      <c r="H27" s="6"/>
    </row>
    <row r="28" s="1" customFormat="1" ht="14.25" spans="1:8">
      <c r="A28" s="17"/>
      <c r="B28" s="5"/>
      <c r="C28" s="5"/>
      <c r="D28" s="18"/>
      <c r="E28" s="5"/>
      <c r="F28" s="5"/>
      <c r="G28" s="5"/>
      <c r="H28" s="19"/>
    </row>
    <row r="29" s="1" customFormat="1" spans="1:8">
      <c r="A29" s="20"/>
      <c r="B29" s="20"/>
      <c r="C29" s="20"/>
      <c r="D29" s="21"/>
      <c r="E29" s="20"/>
      <c r="F29" s="20"/>
      <c r="G29" s="20"/>
      <c r="H29" s="20"/>
    </row>
    <row r="30" s="1" customFormat="1" spans="1:8">
      <c r="A30" s="20"/>
      <c r="B30" s="20"/>
      <c r="C30" s="20"/>
      <c r="D30" s="21"/>
      <c r="E30" s="20"/>
      <c r="F30" s="20"/>
      <c r="G30" s="20"/>
      <c r="H30" s="20"/>
    </row>
    <row r="31" s="1" customFormat="1" spans="1:8">
      <c r="A31" s="20"/>
      <c r="B31" s="20"/>
      <c r="C31" s="20"/>
      <c r="D31" s="21"/>
      <c r="E31" s="20"/>
      <c r="F31" s="20"/>
      <c r="G31" s="20"/>
      <c r="H31" s="20"/>
    </row>
    <row r="32" s="1" customFormat="1" spans="1:8">
      <c r="A32" s="20"/>
      <c r="B32" s="20"/>
      <c r="C32" s="20"/>
      <c r="D32" s="21"/>
      <c r="E32" s="20"/>
      <c r="F32" s="20"/>
      <c r="G32" s="20"/>
      <c r="H32" s="20"/>
    </row>
  </sheetData>
  <mergeCells count="9">
    <mergeCell ref="A1:G1"/>
    <mergeCell ref="F2:G2"/>
    <mergeCell ref="B3:D3"/>
    <mergeCell ref="F3:H3"/>
    <mergeCell ref="A23:G23"/>
    <mergeCell ref="A24:G24"/>
    <mergeCell ref="A25:G25"/>
    <mergeCell ref="A26:G26"/>
    <mergeCell ref="A27:H2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哥J哥J</cp:lastModifiedBy>
  <dcterms:created xsi:type="dcterms:W3CDTF">2025-05-16T07:22:39Z</dcterms:created>
  <dcterms:modified xsi:type="dcterms:W3CDTF">2025-05-16T07:23:02Z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6565590D477949928875586E8178F1FE_11</vt:lpwstr>
  </property>
  <property fmtid="{D5CDD505-2E9C-101B-9397-08002B2CF9AE}" pid="3" name="KSOProductBuildVer">
    <vt:lpwstr>2052-12.1.0.20784</vt:lpwstr>
  </property>
</Properties>
</file>