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4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<sst xmlns="http://schemas.openxmlformats.org/spreadsheetml/2006/main" count="949" uniqueCount="375">
  <si>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</si>
  <si>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</si>
  <si>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</si>
  <si>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</si>
  <si>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</si>
  <si>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</si>
  <si>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</si>
  <si>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</si>
  <si>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</si>
  <si>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</si>
  <si>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</si>
  <si>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</si>
  <si>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</si>
  <si>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</si>
  <si>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</si>
  <si>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</si>
  <si>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</si>
  <si>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</si>
  <si>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</si>
  <si>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</si>
  <si>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</si>
  <si>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</si>
  <si>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</si>
  <si>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</si>
  <si>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</si>
  <si>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</si>
  <si>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</si>
  <si>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</si>
  <si>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</si>
  <si>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</si>
  <si>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</si>
  <si>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</si>
  <si>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</si>
  <si>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</si>
  <si>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</si>
  <si>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</si>
  <si>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</si>
  <si>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</si>
  <si>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</si>
  <si>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</si>
  <si>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</si>
  <si>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</si>
  <si>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</si>
  <si>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</si>
  <si>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</si>
  <si>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</si>
  <si>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</si>
  <si>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</si>
  <si>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</si>
  <si>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</si>
  <si>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</si>
  <si>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</si>
  <si>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</si>
  <si>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</si>
  <si>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</si>
  <si>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</si>
  <si>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</si>
  <si>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</si>
  <si>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</si>
  <si>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</si>
  <si>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</si>
  <si>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</si>
  <si>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QAJJAN83530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</si>
  <si>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</si>
  <si>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</si>
  <si>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</si>
  <si>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</si>
  <si>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</si>
  <si>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</si>
  <si>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</si>
  <si>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</si>
  <si>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</si>
  <si>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</si>
  <si>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</si>
  <si>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</si>
  <si>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</si>
  <si>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</si>
  <si>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</si>
  <si>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</si>
  <si>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</si>
  <si>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</si>
  <si>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</si>
  <si>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</si>
  <si>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</si>
  <si>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</si>
  <si>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</si>
  <si>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</si>
  <si>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</si>
  <si>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</si>
  <si>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</si>
  <si>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</si>
  <si>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</si>
  <si>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</si>
  <si>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</si>
  <si>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</si>
  <si>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</si>
  <si>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</si>
  <si>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</si>
  <si>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</si>
  <si>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</si>
  <si>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</si>
  <si>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</si>
  <si>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</si>
  <si>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</si>
  <si>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</si>
  <si>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</si>
  <si>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</si>
  <si>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</si>
  <si>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</si>
  <si>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</si>
  <si>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</si>
  <si>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砂石橙</t>
  </si>
  <si>
    <t>水手蓝</t>
  </si>
  <si>
    <t>水光蓝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</si>
  <si>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</si>
  <si>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</si>
  <si>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</si>
  <si>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</si>
  <si>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</si>
  <si>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</si>
  <si>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1.上领不圆顺，领口容皱</t>
  </si>
  <si>
    <t>2.袖+脚口冚线不顺直，袖弯冚线不顺直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</si>
  <si>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</si>
  <si>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</si>
  <si>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</si>
  <si>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</si>
  <si>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</si>
  <si>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</si>
  <si>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</si>
  <si>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</si>
  <si>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</si>
  <si>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</si>
  <si>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</si>
  <si>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</si>
  <si>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</si>
  <si>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</si>
  <si>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</si>
  <si>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</si>
  <si>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</si>
  <si>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</si>
  <si>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</si>
  <si>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</si>
  <si>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</si>
  <si>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</si>
  <si>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</si>
  <si>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</si>
  <si>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</si>
  <si>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</si>
  <si>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</si>
  <si>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-0.3</t>
  </si>
  <si>
    <t>-0.6</t>
  </si>
  <si>
    <t>胸围</t>
  </si>
  <si>
    <t>-1.2</t>
  </si>
  <si>
    <t>-1.6</t>
  </si>
  <si>
    <t>腰围</t>
  </si>
  <si>
    <t>-1.5</t>
  </si>
  <si>
    <t>-1.8</t>
  </si>
  <si>
    <t>摆围</t>
  </si>
  <si>
    <t>上领围</t>
  </si>
  <si>
    <t>+0</t>
  </si>
  <si>
    <t>后中袖长</t>
  </si>
  <si>
    <t>-0.5</t>
  </si>
  <si>
    <t>袖肥/2</t>
  </si>
  <si>
    <t>+0.2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</si>
  <si>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</si>
  <si>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>-0.2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</si>
  <si>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</si>
  <si>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</si>
  <si>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</si>
  <si>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</si>
  <si>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</si>
  <si>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</si>
  <si>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</si>
  <si>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</si>
  <si>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</si>
  <si>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</si>
  <si>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</si>
  <si>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</si>
  <si>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</si>
  <si>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</si>
  <si>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</si>
  <si>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</si>
  <si>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洗前/洗后</t>
  </si>
  <si>
    <t>+0.5 +0.3</t>
  </si>
  <si>
    <t>+0.7 +0</t>
  </si>
  <si>
    <t>+0.5 +0.5</t>
  </si>
  <si>
    <t>-1 -1</t>
  </si>
  <si>
    <t>+0 +0</t>
  </si>
  <si>
    <t>-2 -2</t>
  </si>
  <si>
    <t>-1 -1.2</t>
  </si>
  <si>
    <t>-0.5 -0.8</t>
  </si>
  <si>
    <t>-1 -1.5</t>
  </si>
  <si>
    <t>-0.3 -0.5</t>
  </si>
  <si>
    <t>-0.2 -0.5</t>
  </si>
  <si>
    <t>+0.3 +0.3</t>
  </si>
  <si>
    <t>+0.2 +0.2</t>
  </si>
  <si>
    <t>-0.2 -0.2</t>
  </si>
  <si>
    <t>-0.5 -0.5</t>
  </si>
  <si>
    <t>+0 -0.2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</si>
  <si>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</si>
  <si>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TOREAD-QC尾期检验报告书</t>
  </si>
  <si>
    <t>产品名称</t>
  </si>
  <si>
    <t>佛山优溢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</si>
  <si>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</si>
  <si>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</si>
  <si>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</si>
  <si>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</si>
  <si>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</si>
  <si>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</si>
  <si>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</si>
  <si>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</si>
  <si>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</si>
  <si>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</si>
  <si>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</si>
  <si>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</si>
  <si>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</si>
  <si>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</si>
  <si>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</si>
  <si>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</si>
  <si>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</si>
  <si>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</si>
  <si>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</si>
  <si>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</si>
  <si>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</si>
  <si>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</si>
  <si>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</si>
  <si>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</si>
  <si>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</si>
  <si>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</si>
  <si>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</si>
  <si>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</si>
  <si>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</si>
  <si>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</si>
  <si>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</si>
  <si>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</si>
  <si>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</si>
  <si>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</si>
  <si>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</si>
  <si>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</si>
  <si>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</si>
  <si>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1、腰围尺寸偏小1-2CM</t>
  </si>
  <si>
    <t>2、冚脚接线双规，线迹偏松</t>
  </si>
  <si>
    <t>3、哈苏线子口外露不均匀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</si>
  <si>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</si>
  <si>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</si>
  <si>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</si>
  <si>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</si>
  <si>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</si>
  <si>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</si>
  <si>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</si>
  <si>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走货2630件，抽查125件，发现4件不良品，已按照以上提出的问题点改正，可以出货</t>
  </si>
  <si>
    <t>服装QC部门</t>
  </si>
  <si>
    <t>检验人</t>
  </si>
  <si>
    <t>165/84</t>
  </si>
  <si>
    <t>+0 +0.5 +0.5</t>
  </si>
  <si>
    <t>+0.5 -0.5 +0.5</t>
  </si>
  <si>
    <t>+0.6 +0.5 +0</t>
  </si>
  <si>
    <t>+0 +0 +0.5</t>
  </si>
  <si>
    <t>+0 +0 +1</t>
  </si>
  <si>
    <t>+0.5 +0.5 +0</t>
  </si>
  <si>
    <t>-0.5 +0 +0.3</t>
  </si>
  <si>
    <t>+1 +0 +0.5</t>
  </si>
  <si>
    <t>+0.5 +0 +0</t>
  </si>
  <si>
    <t>+0.8 +0 -1</t>
  </si>
  <si>
    <t>+0.5 -0.5 -0.5</t>
  </si>
  <si>
    <t>+0 -1 -0.5</t>
  </si>
  <si>
    <t>-2 -1 -1.5</t>
  </si>
  <si>
    <t>-1 -1 -0.8</t>
  </si>
  <si>
    <t>-1 -1 -1.5</t>
  </si>
  <si>
    <t>-1.5 -1 -1</t>
  </si>
  <si>
    <t>-2 -0.5 -1</t>
  </si>
  <si>
    <t>-1.5 -0.5 -0.5</t>
  </si>
  <si>
    <t>-1 +0 -0.5</t>
  </si>
  <si>
    <t>+0 +0 -0.5</t>
  </si>
  <si>
    <t>+0.5 +0 -1</t>
  </si>
  <si>
    <t>+0 +0 +0</t>
  </si>
  <si>
    <t>-1 -0.5 -0.5</t>
  </si>
  <si>
    <t>+0 -0.5 +0</t>
  </si>
  <si>
    <t>+0 -0.3 -0.3</t>
  </si>
  <si>
    <t>-0.2 -0.5 +0</t>
  </si>
  <si>
    <t>+0 +0 +0.2</t>
  </si>
  <si>
    <t>+0 +0.5 +0</t>
  </si>
  <si>
    <t>+0 +0 -0.3</t>
  </si>
  <si>
    <t>+0 -0.3 +0</t>
  </si>
  <si>
    <t>+1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</si>
  <si>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</si>
  <si>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</si>
  <si>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</si>
  <si>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</si>
  <si>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</si>
  <si>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</si>
  <si>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</si>
  <si>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</si>
  <si>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</si>
  <si>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</si>
  <si>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</si>
  <si>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</si>
  <si>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</si>
  <si>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</si>
  <si>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</si>
  <si>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</si>
  <si>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K2424841</t>
  </si>
  <si>
    <t>FK06360弹力网眼布</t>
  </si>
  <si>
    <t>18Fw水手蓝</t>
  </si>
  <si>
    <t>新颜</t>
  </si>
  <si>
    <t>K2424842-R1</t>
  </si>
  <si>
    <t>25SS暗夜黑</t>
  </si>
  <si>
    <t>K2424843</t>
  </si>
  <si>
    <t>25SS砂石橙</t>
  </si>
  <si>
    <t>K2424844</t>
  </si>
  <si>
    <t>25SS水光蓝</t>
  </si>
  <si>
    <t>制表时间：2024/11/25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</si>
  <si>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</si>
  <si>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</si>
  <si>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</si>
  <si>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</si>
  <si>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</si>
  <si>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</si>
  <si>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</si>
  <si>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</si>
  <si>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</si>
  <si>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</si>
  <si>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</si>
  <si>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</si>
  <si>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</si>
  <si>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</si>
  <si>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</si>
  <si>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</si>
  <si>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</si>
  <si>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</si>
  <si>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</si>
  <si>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</si>
  <si>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</si>
  <si>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</si>
  <si>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</si>
  <si>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</si>
  <si>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</si>
  <si>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</si>
  <si>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</si>
  <si>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</si>
  <si>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</si>
  <si>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</si>
  <si>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</si>
  <si>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t>面料洗水互染测试OK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</si>
  <si>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</si>
  <si>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</si>
  <si>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</si>
  <si>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</si>
  <si>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</si>
  <si>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</si>
  <si>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</si>
  <si>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</si>
  <si>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</si>
  <si>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</si>
  <si>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</si>
  <si>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</si>
  <si>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</si>
  <si>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</si>
  <si>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</si>
  <si>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</si>
  <si>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</si>
  <si>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</si>
  <si>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制表时间：1/12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</si>
  <si>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</si>
  <si>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</si>
  <si>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</si>
  <si>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</si>
  <si>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</si>
  <si>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</si>
  <si>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-3</t>
  </si>
  <si>
    <t>-4</t>
  </si>
  <si>
    <t>18FW水手蓝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</si>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</sst>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8" borderId="7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9" borderId="77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0" borderId="77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0" borderId="80" applyNumberFormat="0" applyFill="0" applyAlignment="0" applyProtection="0">
      <alignment vertical="center"/>
    </xf>
    <xf numFmtId="0" fontId="61" fillId="0" borderId="81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67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/>
    <xf numFmtId="0" fontId="6" fillId="0" borderId="0">
      <alignment horizontal="center"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5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6" xfId="6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21" fillId="0" borderId="15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11" fillId="0" borderId="2" xfId="52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15" fillId="0" borderId="7" xfId="53" applyFont="1" applyFill="1" applyBorder="1" applyAlignment="1">
      <alignment horizontal="center"/>
    </xf>
    <xf numFmtId="0" fontId="25" fillId="0" borderId="15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16" xfId="0" applyNumberFormat="1" applyFont="1" applyFill="1" applyBorder="1" applyAlignment="1">
      <alignment shrinkToFit="1"/>
    </xf>
    <xf numFmtId="0" fontId="28" fillId="0" borderId="17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51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23" fillId="0" borderId="0" xfId="53" applyFont="1" applyFill="1" applyAlignment="1"/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9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20" xfId="53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24" fillId="0" borderId="21" xfId="0" applyNumberFormat="1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center" vertical="center"/>
    </xf>
    <xf numFmtId="49" fontId="30" fillId="0" borderId="21" xfId="54" applyNumberFormat="1" applyFont="1" applyFill="1" applyBorder="1" applyAlignment="1">
      <alignment horizontal="center" vertical="center"/>
    </xf>
    <xf numFmtId="49" fontId="30" fillId="0" borderId="22" xfId="54" applyNumberFormat="1" applyFont="1" applyFill="1" applyBorder="1" applyAlignment="1">
      <alignment horizontal="center" vertical="center"/>
    </xf>
    <xf numFmtId="49" fontId="15" fillId="0" borderId="23" xfId="53" applyNumberFormat="1" applyFont="1" applyFill="1" applyBorder="1" applyAlignment="1">
      <alignment horizontal="center"/>
    </xf>
    <xf numFmtId="49" fontId="30" fillId="0" borderId="23" xfId="54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2" fillId="0" borderId="0" xfId="53" applyFont="1" applyFill="1" applyAlignment="1">
      <alignment horizontal="center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1" fillId="0" borderId="25" xfId="52" applyFont="1" applyBorder="1" applyAlignment="1">
      <alignment horizontal="center" vertical="top"/>
    </xf>
    <xf numFmtId="0" fontId="32" fillId="0" borderId="26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vertical="center"/>
    </xf>
    <xf numFmtId="0" fontId="32" fillId="0" borderId="27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2" fillId="0" borderId="26" xfId="52" applyFont="1" applyFill="1" applyBorder="1" applyAlignment="1">
      <alignment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 wrapText="1"/>
    </xf>
    <xf numFmtId="0" fontId="23" fillId="0" borderId="21" xfId="52" applyFont="1" applyFill="1" applyBorder="1" applyAlignment="1">
      <alignment horizontal="left" vertical="center" wrapText="1"/>
    </xf>
    <xf numFmtId="0" fontId="32" fillId="0" borderId="29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2" fillId="0" borderId="35" xfId="52" applyFont="1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right" vertical="center"/>
    </xf>
    <xf numFmtId="0" fontId="23" fillId="0" borderId="33" xfId="52" applyFont="1" applyFill="1" applyBorder="1" applyAlignment="1">
      <alignment horizontal="right"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58" fontId="23" fillId="0" borderId="23" xfId="52" applyNumberFormat="1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center" vertical="center"/>
    </xf>
    <xf numFmtId="0" fontId="33" fillId="0" borderId="40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 wrapText="1"/>
    </xf>
    <xf numFmtId="0" fontId="16" fillId="0" borderId="24" xfId="52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right" vertical="center"/>
    </xf>
    <xf numFmtId="0" fontId="23" fillId="0" borderId="41" xfId="52" applyFont="1" applyFill="1" applyBorder="1" applyAlignment="1">
      <alignment horizontal="center" vertical="center"/>
    </xf>
    <xf numFmtId="0" fontId="33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30" fillId="0" borderId="0" xfId="53" applyFont="1" applyFill="1" applyAlignment="1">
      <alignment horizontal="center"/>
    </xf>
    <xf numFmtId="49" fontId="34" fillId="0" borderId="2" xfId="51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0" xfId="52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6" fillId="0" borderId="0" xfId="52" applyFont="1" applyAlignment="1">
      <alignment horizontal="left" vertical="center"/>
    </xf>
    <xf numFmtId="0" fontId="11" fillId="0" borderId="42" xfId="52" applyFont="1" applyBorder="1" applyAlignment="1">
      <alignment horizontal="left" vertical="center"/>
    </xf>
    <xf numFmtId="0" fontId="19" fillId="0" borderId="43" xfId="52" applyFont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33" fillId="0" borderId="43" xfId="52" applyFont="1" applyBorder="1" applyAlignment="1">
      <alignment horizontal="left" vertical="center"/>
    </xf>
    <xf numFmtId="0" fontId="33" fillId="0" borderId="26" xfId="52" applyFont="1" applyBorder="1" applyAlignment="1">
      <alignment horizontal="center" vertical="center"/>
    </xf>
    <xf numFmtId="0" fontId="33" fillId="0" borderId="27" xfId="52" applyFont="1" applyBorder="1" applyAlignment="1">
      <alignment horizontal="center" vertical="center"/>
    </xf>
    <xf numFmtId="0" fontId="33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33" fillId="0" borderId="28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33" fillId="0" borderId="28" xfId="52" applyFont="1" applyBorder="1" applyAlignment="1">
      <alignment vertical="center"/>
    </xf>
    <xf numFmtId="49" fontId="19" fillId="0" borderId="21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center" vertical="center"/>
    </xf>
    <xf numFmtId="0" fontId="33" fillId="0" borderId="21" xfId="52" applyFont="1" applyBorder="1" applyAlignment="1">
      <alignment vertical="center"/>
    </xf>
    <xf numFmtId="0" fontId="19" fillId="0" borderId="44" xfId="52" applyFont="1" applyBorder="1" applyAlignment="1">
      <alignment horizontal="center" vertical="center"/>
    </xf>
    <xf numFmtId="0" fontId="19" fillId="0" borderId="45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3" fillId="0" borderId="29" xfId="52" applyFont="1" applyBorder="1" applyAlignment="1">
      <alignment horizontal="left" vertical="center"/>
    </xf>
    <xf numFmtId="0" fontId="33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2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3" fillId="0" borderId="26" xfId="52" applyFont="1" applyBorder="1" applyAlignment="1">
      <alignment vertical="center"/>
    </xf>
    <xf numFmtId="0" fontId="16" fillId="0" borderId="27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6" fillId="0" borderId="27" xfId="52" applyFont="1" applyBorder="1" applyAlignment="1">
      <alignment vertical="center"/>
    </xf>
    <xf numFmtId="0" fontId="33" fillId="0" borderId="27" xfId="52" applyFont="1" applyBorder="1" applyAlignment="1">
      <alignment vertical="center"/>
    </xf>
    <xf numFmtId="0" fontId="16" fillId="0" borderId="21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7" xfId="52" applyFont="1" applyBorder="1" applyAlignment="1">
      <alignment horizontal="left" vertical="center" wrapText="1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19" fillId="0" borderId="29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 wrapText="1"/>
    </xf>
    <xf numFmtId="0" fontId="23" fillId="0" borderId="27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29" xfId="52" applyFont="1" applyBorder="1" applyAlignment="1">
      <alignment horizontal="center" vertical="center"/>
    </xf>
    <xf numFmtId="0" fontId="33" fillId="0" borderId="23" xfId="52" applyFont="1" applyBorder="1" applyAlignment="1">
      <alignment horizontal="center" vertical="center"/>
    </xf>
    <xf numFmtId="0" fontId="33" fillId="0" borderId="28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32" fillId="0" borderId="21" xfId="52" applyFont="1" applyBorder="1" applyAlignment="1">
      <alignment horizontal="left" vertical="center"/>
    </xf>
    <xf numFmtId="0" fontId="33" fillId="0" borderId="48" xfId="52" applyFont="1" applyFill="1" applyBorder="1" applyAlignment="1">
      <alignment horizontal="left" vertical="center"/>
    </xf>
    <xf numFmtId="0" fontId="33" fillId="0" borderId="49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19" fillId="0" borderId="50" xfId="52" applyFont="1" applyFill="1" applyBorder="1" applyAlignment="1">
      <alignment horizontal="left" vertical="center"/>
    </xf>
    <xf numFmtId="0" fontId="19" fillId="0" borderId="51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11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11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11" fillId="0" borderId="53" xfId="52" applyFont="1" applyBorder="1" applyAlignment="1">
      <alignment horizontal="center" vertical="center"/>
    </xf>
    <xf numFmtId="0" fontId="11" fillId="0" borderId="54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left" vertical="center"/>
    </xf>
    <xf numFmtId="0" fontId="11" fillId="0" borderId="55" xfId="52" applyFont="1" applyFill="1" applyBorder="1" applyAlignment="1">
      <alignment horizontal="center" vertical="center"/>
    </xf>
    <xf numFmtId="0" fontId="11" fillId="0" borderId="56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6" fillId="0" borderId="43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24" xfId="52" applyFont="1" applyBorder="1" applyAlignment="1">
      <alignment horizontal="left" vertical="center"/>
    </xf>
    <xf numFmtId="0" fontId="19" fillId="0" borderId="38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32" fillId="0" borderId="27" xfId="52" applyFont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32" fillId="0" borderId="32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32" fillId="0" borderId="40" xfId="52" applyFont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33" fillId="0" borderId="24" xfId="52" applyFont="1" applyBorder="1" applyAlignment="1">
      <alignment horizontal="center" vertical="center"/>
    </xf>
    <xf numFmtId="0" fontId="32" fillId="0" borderId="22" xfId="52" applyFont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19" fillId="0" borderId="58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3" fillId="0" borderId="40" xfId="52" applyFont="1" applyBorder="1" applyAlignment="1">
      <alignment horizontal="left" vertical="center"/>
    </xf>
    <xf numFmtId="0" fontId="19" fillId="0" borderId="59" xfId="52" applyFont="1" applyBorder="1" applyAlignment="1">
      <alignment horizontal="center" vertical="center"/>
    </xf>
    <xf numFmtId="0" fontId="11" fillId="0" borderId="60" xfId="52" applyFont="1" applyFill="1" applyBorder="1" applyAlignment="1">
      <alignment horizontal="left" vertical="center"/>
    </xf>
    <xf numFmtId="0" fontId="11" fillId="0" borderId="61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79" fontId="24" fillId="0" borderId="10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15" fillId="0" borderId="21" xfId="53" applyFont="1" applyFill="1" applyBorder="1" applyAlignment="1"/>
    <xf numFmtId="0" fontId="16" fillId="0" borderId="0" xfId="52" applyFont="1" applyBorder="1" applyAlignment="1">
      <alignment horizontal="left" vertical="center"/>
    </xf>
    <xf numFmtId="0" fontId="38" fillId="0" borderId="25" xfId="52" applyFont="1" applyBorder="1" applyAlignment="1">
      <alignment horizontal="center" vertical="top"/>
    </xf>
    <xf numFmtId="0" fontId="33" fillId="0" borderId="63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11" fillId="0" borderId="54" xfId="52" applyFont="1" applyBorder="1" applyAlignment="1">
      <alignment horizontal="left" vertical="center"/>
    </xf>
    <xf numFmtId="0" fontId="11" fillId="0" borderId="53" xfId="52" applyFont="1" applyBorder="1" applyAlignment="1">
      <alignment horizontal="left" vertical="center"/>
    </xf>
    <xf numFmtId="0" fontId="33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3" fillId="0" borderId="56" xfId="52" applyFont="1" applyBorder="1" applyAlignment="1">
      <alignment vertical="center"/>
    </xf>
    <xf numFmtId="0" fontId="33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3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33" fillId="0" borderId="48" xfId="52" applyFont="1" applyBorder="1" applyAlignment="1">
      <alignment horizontal="left" vertical="center" wrapText="1"/>
    </xf>
    <xf numFmtId="0" fontId="33" fillId="0" borderId="49" xfId="52" applyFont="1" applyBorder="1" applyAlignment="1">
      <alignment horizontal="left" vertical="center" wrapText="1"/>
    </xf>
    <xf numFmtId="0" fontId="33" fillId="0" borderId="64" xfId="52" applyFont="1" applyBorder="1" applyAlignment="1">
      <alignment horizontal="left" vertical="center"/>
    </xf>
    <xf numFmtId="0" fontId="33" fillId="0" borderId="65" xfId="52" applyFont="1" applyBorder="1" applyAlignment="1">
      <alignment horizontal="left" vertical="center"/>
    </xf>
    <xf numFmtId="0" fontId="39" fillId="0" borderId="66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0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0" fontId="12" fillId="0" borderId="67" xfId="0" applyFont="1" applyFill="1" applyBorder="1" applyAlignment="1">
      <alignment vertical="center"/>
    </xf>
    <xf numFmtId="9" fontId="19" fillId="0" borderId="56" xfId="52" applyNumberFormat="1" applyFont="1" applyBorder="1" applyAlignment="1">
      <alignment horizontal="center" vertical="center"/>
    </xf>
    <xf numFmtId="0" fontId="19" fillId="0" borderId="28" xfId="52" applyFont="1" applyBorder="1" applyAlignment="1">
      <alignment horizontal="left" vertical="center"/>
    </xf>
    <xf numFmtId="9" fontId="19" fillId="0" borderId="21" xfId="52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9" fontId="19" fillId="0" borderId="48" xfId="52" applyNumberFormat="1" applyFont="1" applyBorder="1" applyAlignment="1">
      <alignment horizontal="left" vertical="center"/>
    </xf>
    <xf numFmtId="9" fontId="19" fillId="0" borderId="49" xfId="52" applyNumberFormat="1" applyFont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56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/>
    </xf>
    <xf numFmtId="0" fontId="32" fillId="0" borderId="49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11" fillId="0" borderId="42" xfId="52" applyFont="1" applyBorder="1" applyAlignment="1">
      <alignment vertical="center"/>
    </xf>
    <xf numFmtId="0" fontId="41" fillId="0" borderId="53" xfId="52" applyFont="1" applyBorder="1" applyAlignment="1">
      <alignment horizontal="center" vertical="center"/>
    </xf>
    <xf numFmtId="0" fontId="11" fillId="0" borderId="43" xfId="52" applyFont="1" applyBorder="1" applyAlignment="1">
      <alignment vertical="center"/>
    </xf>
    <xf numFmtId="0" fontId="19" fillId="0" borderId="68" xfId="52" applyFont="1" applyBorder="1" applyAlignment="1">
      <alignment vertical="center"/>
    </xf>
    <xf numFmtId="0" fontId="11" fillId="0" borderId="68" xfId="52" applyFont="1" applyBorder="1" applyAlignment="1">
      <alignment vertical="center"/>
    </xf>
    <xf numFmtId="58" fontId="16" fillId="0" borderId="43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33" fillId="0" borderId="70" xfId="52" applyFont="1" applyBorder="1" applyAlignment="1">
      <alignment horizontal="left" vertical="center"/>
    </xf>
    <xf numFmtId="0" fontId="11" fillId="0" borderId="60" xfId="52" applyFont="1" applyBorder="1" applyAlignment="1">
      <alignment horizontal="left" vertical="center"/>
    </xf>
    <xf numFmtId="0" fontId="19" fillId="0" borderId="61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1" xfId="52" applyFont="1" applyBorder="1" applyAlignment="1">
      <alignment horizontal="left" vertical="center" wrapText="1"/>
    </xf>
    <xf numFmtId="0" fontId="33" fillId="0" borderId="61" xfId="52" applyFont="1" applyBorder="1" applyAlignment="1">
      <alignment horizontal="left" vertical="center"/>
    </xf>
    <xf numFmtId="0" fontId="33" fillId="0" borderId="2" xfId="52" applyFont="1" applyBorder="1" applyAlignment="1">
      <alignment horizontal="center" vertical="center"/>
    </xf>
    <xf numFmtId="0" fontId="42" fillId="0" borderId="40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2" fillId="0" borderId="61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11" fillId="0" borderId="71" xfId="52" applyFont="1" applyBorder="1" applyAlignment="1">
      <alignment horizontal="center" vertical="center"/>
    </xf>
    <xf numFmtId="0" fontId="19" fillId="0" borderId="68" xfId="52" applyFont="1" applyBorder="1" applyAlignment="1">
      <alignment horizontal="center" vertical="center"/>
    </xf>
    <xf numFmtId="0" fontId="19" fillId="0" borderId="70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7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3" fillId="0" borderId="19" xfId="0" applyFont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6" fillId="0" borderId="5" xfId="61" applyFill="1" applyBorder="1" applyAlignment="1" quotePrefix="1">
      <alignment horizontal="center" vertical="center" wrapText="1"/>
    </xf>
    <xf numFmtId="0" fontId="6" fillId="0" borderId="6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64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66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957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530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530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862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434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0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0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90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246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0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84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85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85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67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091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151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342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85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84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84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3</xdr:col>
          <xdr:colOff>17145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52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200025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161925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76200</xdr:colOff>
      <xdr:row>2</xdr:row>
      <xdr:rowOff>19050</xdr:rowOff>
    </xdr:from>
    <xdr:to>
      <xdr:col>8</xdr:col>
      <xdr:colOff>134620</xdr:colOff>
      <xdr:row>3</xdr:row>
      <xdr:rowOff>269240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5580" y="600075"/>
          <a:ext cx="1125220" cy="6311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5" customWidth="1"/>
    <col min="3" max="3" width="10.125" customWidth="1"/>
  </cols>
  <sheetData>
    <row r="1" ht="21" customHeight="1" spans="1:2">
      <c r="A1" s="426"/>
      <c r="B1" s="427" t="s">
        <v>0</v>
      </c>
    </row>
    <row r="2" spans="1:2">
      <c r="A2" s="9">
        <v>1</v>
      </c>
      <c r="B2" s="428" t="s">
        <v>1</v>
      </c>
    </row>
    <row r="3" spans="1:2">
      <c r="A3" s="9">
        <v>2</v>
      </c>
      <c r="B3" s="428" t="s">
        <v>2</v>
      </c>
    </row>
    <row r="4" spans="1:2">
      <c r="A4" s="9">
        <v>3</v>
      </c>
      <c r="B4" s="428" t="s">
        <v>3</v>
      </c>
    </row>
    <row r="5" spans="1:2">
      <c r="A5" s="9">
        <v>4</v>
      </c>
      <c r="B5" s="428" t="s">
        <v>4</v>
      </c>
    </row>
    <row r="6" spans="1:2">
      <c r="A6" s="9">
        <v>5</v>
      </c>
      <c r="B6" s="428" t="s">
        <v>5</v>
      </c>
    </row>
    <row r="7" spans="1:2">
      <c r="A7" s="9">
        <v>6</v>
      </c>
      <c r="B7" s="428" t="s">
        <v>6</v>
      </c>
    </row>
    <row r="8" s="424" customFormat="1" ht="15" customHeight="1" spans="1:2">
      <c r="A8" s="429">
        <v>7</v>
      </c>
      <c r="B8" s="430" t="s">
        <v>7</v>
      </c>
    </row>
    <row r="9" ht="18.95" customHeight="1" spans="1:2">
      <c r="A9" s="426"/>
      <c r="B9" s="431" t="s">
        <v>8</v>
      </c>
    </row>
    <row r="10" ht="15.95" customHeight="1" spans="1:2">
      <c r="A10" s="9">
        <v>1</v>
      </c>
      <c r="B10" s="432" t="s">
        <v>9</v>
      </c>
    </row>
    <row r="11" spans="1:2">
      <c r="A11" s="9">
        <v>2</v>
      </c>
      <c r="B11" s="428" t="s">
        <v>10</v>
      </c>
    </row>
    <row r="12" spans="1:2">
      <c r="A12" s="9">
        <v>3</v>
      </c>
      <c r="B12" s="430" t="s">
        <v>11</v>
      </c>
    </row>
    <row r="13" spans="1:2">
      <c r="A13" s="9">
        <v>4</v>
      </c>
      <c r="B13" s="428" t="s">
        <v>12</v>
      </c>
    </row>
    <row r="14" spans="1:2">
      <c r="A14" s="9">
        <v>5</v>
      </c>
      <c r="B14" s="428" t="s">
        <v>13</v>
      </c>
    </row>
    <row r="15" spans="1:2">
      <c r="A15" s="9">
        <v>6</v>
      </c>
      <c r="B15" s="428" t="s">
        <v>14</v>
      </c>
    </row>
    <row r="16" spans="1:2">
      <c r="A16" s="9">
        <v>7</v>
      </c>
      <c r="B16" s="428" t="s">
        <v>15</v>
      </c>
    </row>
    <row r="17" spans="1:2">
      <c r="A17" s="9">
        <v>8</v>
      </c>
      <c r="B17" s="428" t="s">
        <v>16</v>
      </c>
    </row>
    <row r="18" spans="1:2">
      <c r="A18" s="9">
        <v>9</v>
      </c>
      <c r="B18" s="428" t="s">
        <v>17</v>
      </c>
    </row>
    <row r="19" spans="1:2">
      <c r="A19" s="9"/>
      <c r="B19" s="428"/>
    </row>
    <row r="20" ht="20.25" spans="1:2">
      <c r="A20" s="426"/>
      <c r="B20" s="427" t="s">
        <v>18</v>
      </c>
    </row>
    <row r="21" spans="1:2">
      <c r="A21" s="9">
        <v>1</v>
      </c>
      <c r="B21" s="433" t="s">
        <v>19</v>
      </c>
    </row>
    <row r="22" spans="1:2">
      <c r="A22" s="9">
        <v>2</v>
      </c>
      <c r="B22" s="428" t="s">
        <v>20</v>
      </c>
    </row>
    <row r="23" spans="1:2">
      <c r="A23" s="9">
        <v>3</v>
      </c>
      <c r="B23" s="428" t="s">
        <v>21</v>
      </c>
    </row>
    <row r="24" spans="1:2">
      <c r="A24" s="9">
        <v>4</v>
      </c>
      <c r="B24" s="428" t="s">
        <v>22</v>
      </c>
    </row>
    <row r="25" spans="1:2">
      <c r="A25" s="9">
        <v>5</v>
      </c>
      <c r="B25" s="428" t="s">
        <v>23</v>
      </c>
    </row>
    <row r="26" spans="1:2">
      <c r="A26" s="9">
        <v>6</v>
      </c>
      <c r="B26" s="428" t="s">
        <v>24</v>
      </c>
    </row>
    <row r="27" spans="1:2">
      <c r="A27" s="9">
        <v>7</v>
      </c>
      <c r="B27" s="428" t="s">
        <v>25</v>
      </c>
    </row>
    <row r="28" spans="1:2">
      <c r="A28" s="9"/>
      <c r="B28" s="428"/>
    </row>
    <row r="29" ht="20.25" spans="1:2">
      <c r="A29" s="426"/>
      <c r="B29" s="427" t="s">
        <v>26</v>
      </c>
    </row>
    <row r="30" spans="1:2">
      <c r="A30" s="9">
        <v>1</v>
      </c>
      <c r="B30" s="433" t="s">
        <v>27</v>
      </c>
    </row>
    <row r="31" spans="1:2">
      <c r="A31" s="9">
        <v>2</v>
      </c>
      <c r="B31" s="428" t="s">
        <v>28</v>
      </c>
    </row>
    <row r="32" spans="1:2">
      <c r="A32" s="9">
        <v>3</v>
      </c>
      <c r="B32" s="428" t="s">
        <v>29</v>
      </c>
    </row>
    <row r="33" ht="28.5" spans="1:2">
      <c r="A33" s="9">
        <v>4</v>
      </c>
      <c r="B33" s="428" t="s">
        <v>30</v>
      </c>
    </row>
    <row r="34" spans="1:2">
      <c r="A34" s="9">
        <v>5</v>
      </c>
      <c r="B34" s="428" t="s">
        <v>31</v>
      </c>
    </row>
    <row r="35" spans="1:2">
      <c r="A35" s="9">
        <v>6</v>
      </c>
      <c r="B35" s="428" t="s">
        <v>32</v>
      </c>
    </row>
    <row r="36" spans="1:2">
      <c r="A36" s="9">
        <v>7</v>
      </c>
      <c r="B36" s="428" t="s">
        <v>33</v>
      </c>
    </row>
    <row r="37" spans="1:2">
      <c r="A37" s="9"/>
      <c r="B37" s="428"/>
    </row>
    <row r="39" spans="1:2">
      <c r="A39" s="434" t="s">
        <v>34</v>
      </c>
      <c r="B39" s="4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B4" sqref="B4:B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315</v>
      </c>
      <c r="H2" s="4"/>
      <c r="I2" s="4" t="s">
        <v>316</v>
      </c>
      <c r="J2" s="4"/>
      <c r="K2" s="6" t="s">
        <v>317</v>
      </c>
      <c r="L2" s="70" t="s">
        <v>318</v>
      </c>
      <c r="M2" s="21" t="s">
        <v>319</v>
      </c>
    </row>
    <row r="3" s="1" customFormat="1" ht="16.5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71"/>
      <c r="M3" s="22"/>
    </row>
    <row r="4" ht="22" customHeight="1" spans="1:13">
      <c r="A4" s="62">
        <v>1</v>
      </c>
      <c r="B4" s="25" t="s">
        <v>304</v>
      </c>
      <c r="C4" s="26" t="s">
        <v>301</v>
      </c>
      <c r="D4" s="26" t="s">
        <v>302</v>
      </c>
      <c r="E4" s="26" t="s">
        <v>303</v>
      </c>
      <c r="F4" s="27" t="s">
        <v>62</v>
      </c>
      <c r="G4" s="63">
        <v>-0.01</v>
      </c>
      <c r="H4" s="63">
        <v>-0.01</v>
      </c>
      <c r="I4" s="63">
        <v>-0.01</v>
      </c>
      <c r="J4" s="63">
        <v>-0.01</v>
      </c>
      <c r="K4" s="66"/>
      <c r="L4" s="12" t="s">
        <v>95</v>
      </c>
      <c r="M4" s="12" t="s">
        <v>322</v>
      </c>
    </row>
    <row r="5" ht="22" customHeight="1" spans="1:13">
      <c r="A5" s="62">
        <v>2</v>
      </c>
      <c r="B5" s="25" t="s">
        <v>304</v>
      </c>
      <c r="C5" s="26" t="s">
        <v>305</v>
      </c>
      <c r="D5" s="26" t="s">
        <v>302</v>
      </c>
      <c r="E5" s="26" t="s">
        <v>306</v>
      </c>
      <c r="F5" s="27" t="s">
        <v>62</v>
      </c>
      <c r="G5" s="63">
        <v>-0.01</v>
      </c>
      <c r="H5" s="63">
        <v>-0.01</v>
      </c>
      <c r="I5" s="63">
        <v>-0.01</v>
      </c>
      <c r="J5" s="63">
        <v>-0.01</v>
      </c>
      <c r="K5" s="66"/>
      <c r="L5" s="12" t="s">
        <v>95</v>
      </c>
      <c r="M5" s="12" t="s">
        <v>322</v>
      </c>
    </row>
    <row r="6" ht="22" customHeight="1" spans="1:13">
      <c r="A6" s="62">
        <v>3</v>
      </c>
      <c r="B6" s="25" t="s">
        <v>304</v>
      </c>
      <c r="C6" s="26" t="s">
        <v>307</v>
      </c>
      <c r="D6" s="26" t="s">
        <v>302</v>
      </c>
      <c r="E6" s="26" t="s">
        <v>308</v>
      </c>
      <c r="F6" s="27" t="s">
        <v>62</v>
      </c>
      <c r="G6" s="63">
        <v>-0.01</v>
      </c>
      <c r="H6" s="63">
        <v>-0.01</v>
      </c>
      <c r="I6" s="63">
        <v>-0.01</v>
      </c>
      <c r="J6" s="63">
        <v>-0.01</v>
      </c>
      <c r="K6" s="66"/>
      <c r="L6" s="12" t="s">
        <v>95</v>
      </c>
      <c r="M6" s="12" t="s">
        <v>322</v>
      </c>
    </row>
    <row r="7" ht="22" customHeight="1" spans="1:13">
      <c r="A7" s="62">
        <v>4</v>
      </c>
      <c r="B7" s="25" t="s">
        <v>304</v>
      </c>
      <c r="C7" s="26" t="s">
        <v>309</v>
      </c>
      <c r="D7" s="26" t="s">
        <v>302</v>
      </c>
      <c r="E7" s="26" t="s">
        <v>310</v>
      </c>
      <c r="F7" s="27" t="s">
        <v>62</v>
      </c>
      <c r="G7" s="63">
        <v>-0.01</v>
      </c>
      <c r="H7" s="63">
        <v>-0.01</v>
      </c>
      <c r="I7" s="63">
        <v>-0.01</v>
      </c>
      <c r="J7" s="63">
        <v>-0.01</v>
      </c>
      <c r="K7" s="66"/>
      <c r="L7" s="12" t="s">
        <v>95</v>
      </c>
      <c r="M7" s="12" t="s">
        <v>322</v>
      </c>
    </row>
    <row r="8" ht="22" customHeight="1" spans="1:13">
      <c r="A8" s="62"/>
      <c r="B8" s="64"/>
      <c r="C8" s="29"/>
      <c r="D8" s="29"/>
      <c r="E8" s="29"/>
      <c r="F8" s="65"/>
      <c r="G8" s="66"/>
      <c r="H8" s="67"/>
      <c r="I8" s="67"/>
      <c r="J8" s="67"/>
      <c r="K8" s="66"/>
      <c r="L8" s="9"/>
      <c r="M8" s="9"/>
    </row>
    <row r="9" ht="22" customHeight="1" spans="1:13">
      <c r="A9" s="62"/>
      <c r="B9" s="64"/>
      <c r="C9" s="29"/>
      <c r="D9" s="29"/>
      <c r="E9" s="29"/>
      <c r="F9" s="65"/>
      <c r="G9" s="66"/>
      <c r="H9" s="67"/>
      <c r="I9" s="67"/>
      <c r="J9" s="67"/>
      <c r="K9" s="66"/>
      <c r="L9" s="9"/>
      <c r="M9" s="9"/>
    </row>
    <row r="10" ht="22" customHeight="1" spans="1:13">
      <c r="A10" s="62"/>
      <c r="B10" s="64"/>
      <c r="C10" s="29"/>
      <c r="D10" s="29"/>
      <c r="E10" s="29"/>
      <c r="F10" s="65"/>
      <c r="G10" s="66"/>
      <c r="H10" s="67"/>
      <c r="I10" s="67"/>
      <c r="J10" s="67"/>
      <c r="K10" s="66"/>
      <c r="L10" s="9"/>
      <c r="M10" s="9"/>
    </row>
    <row r="11" ht="22" customHeight="1" spans="1:13">
      <c r="A11" s="62"/>
      <c r="B11" s="64"/>
      <c r="C11" s="29"/>
      <c r="D11" s="29"/>
      <c r="E11" s="29"/>
      <c r="F11" s="65"/>
      <c r="G11" s="66"/>
      <c r="H11" s="67"/>
      <c r="I11" s="67"/>
      <c r="J11" s="67"/>
      <c r="K11" s="66"/>
      <c r="L11" s="9"/>
      <c r="M11" s="9"/>
    </row>
    <row r="12" s="2" customFormat="1" ht="18.75" spans="1:13">
      <c r="A12" s="15" t="s">
        <v>323</v>
      </c>
      <c r="B12" s="16"/>
      <c r="C12" s="16"/>
      <c r="D12" s="29"/>
      <c r="E12" s="17"/>
      <c r="F12" s="65"/>
      <c r="G12" s="30"/>
      <c r="H12" s="15" t="s">
        <v>312</v>
      </c>
      <c r="I12" s="16"/>
      <c r="J12" s="16"/>
      <c r="K12" s="17"/>
      <c r="L12" s="72"/>
      <c r="M12" s="23"/>
    </row>
    <row r="13" ht="84" customHeight="1" spans="1:13">
      <c r="A13" s="68" t="s">
        <v>324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80" zoomScaleNormal="80" workbookViewId="0">
      <selection activeCell="J17" sqref="J17:U1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37" t="s">
        <v>327</v>
      </c>
      <c r="H2" s="38"/>
      <c r="I2" s="59"/>
      <c r="J2" s="37" t="s">
        <v>328</v>
      </c>
      <c r="K2" s="38"/>
      <c r="L2" s="59"/>
      <c r="M2" s="37" t="s">
        <v>329</v>
      </c>
      <c r="N2" s="38"/>
      <c r="O2" s="59"/>
      <c r="P2" s="37" t="s">
        <v>330</v>
      </c>
      <c r="Q2" s="38"/>
      <c r="R2" s="59"/>
      <c r="S2" s="38" t="s">
        <v>331</v>
      </c>
      <c r="T2" s="38"/>
      <c r="U2" s="59"/>
      <c r="V2" s="33" t="s">
        <v>332</v>
      </c>
      <c r="W2" s="33" t="s">
        <v>300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333</v>
      </c>
      <c r="H3" s="4" t="s">
        <v>67</v>
      </c>
      <c r="I3" s="4" t="s">
        <v>291</v>
      </c>
      <c r="J3" s="4" t="s">
        <v>333</v>
      </c>
      <c r="K3" s="4" t="s">
        <v>67</v>
      </c>
      <c r="L3" s="4" t="s">
        <v>291</v>
      </c>
      <c r="M3" s="4" t="s">
        <v>333</v>
      </c>
      <c r="N3" s="4" t="s">
        <v>67</v>
      </c>
      <c r="O3" s="4" t="s">
        <v>291</v>
      </c>
      <c r="P3" s="4" t="s">
        <v>333</v>
      </c>
      <c r="Q3" s="4" t="s">
        <v>67</v>
      </c>
      <c r="R3" s="4" t="s">
        <v>291</v>
      </c>
      <c r="S3" s="4" t="s">
        <v>333</v>
      </c>
      <c r="T3" s="4" t="s">
        <v>67</v>
      </c>
      <c r="U3" s="4" t="s">
        <v>291</v>
      </c>
      <c r="V3" s="61"/>
      <c r="W3" s="61"/>
    </row>
    <row r="4" ht="18.75" spans="1:23">
      <c r="A4" s="40" t="s">
        <v>334</v>
      </c>
      <c r="B4" s="25" t="s">
        <v>304</v>
      </c>
      <c r="C4" s="26" t="s">
        <v>301</v>
      </c>
      <c r="D4" s="26" t="s">
        <v>302</v>
      </c>
      <c r="E4" s="26" t="s">
        <v>303</v>
      </c>
      <c r="F4" s="27" t="s">
        <v>62</v>
      </c>
      <c r="G4" s="41" t="s">
        <v>335</v>
      </c>
      <c r="H4" s="42"/>
      <c r="I4" s="42" t="s">
        <v>336</v>
      </c>
      <c r="J4" s="42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337</v>
      </c>
      <c r="W4" s="12"/>
    </row>
    <row r="5" ht="18.75" spans="1:23">
      <c r="A5" s="43"/>
      <c r="B5" s="25" t="s">
        <v>304</v>
      </c>
      <c r="C5" s="26" t="s">
        <v>305</v>
      </c>
      <c r="D5" s="26" t="s">
        <v>302</v>
      </c>
      <c r="E5" s="26" t="s">
        <v>306</v>
      </c>
      <c r="F5" s="27" t="s">
        <v>62</v>
      </c>
      <c r="G5" s="44" t="s">
        <v>338</v>
      </c>
      <c r="H5" s="45"/>
      <c r="I5" s="60"/>
      <c r="J5" s="44" t="s">
        <v>339</v>
      </c>
      <c r="K5" s="45"/>
      <c r="L5" s="60"/>
      <c r="M5" s="37" t="s">
        <v>340</v>
      </c>
      <c r="N5" s="38"/>
      <c r="O5" s="59"/>
      <c r="P5" s="37" t="s">
        <v>341</v>
      </c>
      <c r="Q5" s="38"/>
      <c r="R5" s="59"/>
      <c r="S5" s="38" t="s">
        <v>342</v>
      </c>
      <c r="T5" s="38"/>
      <c r="U5" s="59"/>
      <c r="V5" s="12"/>
      <c r="W5" s="12"/>
    </row>
    <row r="6" ht="18.75" spans="1:23">
      <c r="A6" s="43"/>
      <c r="B6" s="25" t="s">
        <v>304</v>
      </c>
      <c r="C6" s="26" t="s">
        <v>307</v>
      </c>
      <c r="D6" s="26" t="s">
        <v>302</v>
      </c>
      <c r="E6" s="26" t="s">
        <v>308</v>
      </c>
      <c r="F6" s="27" t="s">
        <v>62</v>
      </c>
      <c r="G6" s="46" t="s">
        <v>333</v>
      </c>
      <c r="H6" s="46" t="s">
        <v>67</v>
      </c>
      <c r="I6" s="46" t="s">
        <v>291</v>
      </c>
      <c r="J6" s="46" t="s">
        <v>333</v>
      </c>
      <c r="K6" s="46" t="s">
        <v>67</v>
      </c>
      <c r="L6" s="46" t="s">
        <v>291</v>
      </c>
      <c r="M6" s="4" t="s">
        <v>333</v>
      </c>
      <c r="N6" s="4" t="s">
        <v>67</v>
      </c>
      <c r="O6" s="4" t="s">
        <v>291</v>
      </c>
      <c r="P6" s="4" t="s">
        <v>333</v>
      </c>
      <c r="Q6" s="4" t="s">
        <v>67</v>
      </c>
      <c r="R6" s="4" t="s">
        <v>291</v>
      </c>
      <c r="S6" s="4" t="s">
        <v>333</v>
      </c>
      <c r="T6" s="4" t="s">
        <v>67</v>
      </c>
      <c r="U6" s="4" t="s">
        <v>291</v>
      </c>
      <c r="V6" s="12"/>
      <c r="W6" s="12"/>
    </row>
    <row r="7" ht="18.75" spans="1:23">
      <c r="A7" s="47"/>
      <c r="B7" s="25" t="s">
        <v>304</v>
      </c>
      <c r="C7" s="26" t="s">
        <v>309</v>
      </c>
      <c r="D7" s="26" t="s">
        <v>302</v>
      </c>
      <c r="E7" s="26" t="s">
        <v>310</v>
      </c>
      <c r="F7" s="27" t="s">
        <v>62</v>
      </c>
      <c r="G7" s="41"/>
      <c r="H7" s="42"/>
      <c r="I7" s="42"/>
      <c r="J7" s="42"/>
      <c r="K7" s="42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0"/>
      <c r="B8" s="48"/>
      <c r="C8" s="49"/>
      <c r="D8" s="49"/>
      <c r="E8" s="50" t="s">
        <v>343</v>
      </c>
      <c r="F8" s="40"/>
      <c r="G8" s="12"/>
      <c r="H8" s="42"/>
      <c r="I8" s="4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3"/>
      <c r="B9" s="51"/>
      <c r="C9" s="47"/>
      <c r="D9" s="52"/>
      <c r="E9" s="53"/>
      <c r="F9" s="47"/>
      <c r="G9" s="12"/>
      <c r="H9" s="42"/>
      <c r="I9" s="4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0"/>
      <c r="B10" s="48"/>
      <c r="C10" s="54"/>
      <c r="D10" s="49"/>
      <c r="E10" s="54"/>
      <c r="F10" s="40"/>
      <c r="G10" s="12"/>
      <c r="H10" s="42"/>
      <c r="I10" s="4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3"/>
      <c r="B11" s="51"/>
      <c r="C11" s="55"/>
      <c r="D11" s="52"/>
      <c r="E11" s="55"/>
      <c r="F11" s="4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6"/>
      <c r="B12" s="56"/>
      <c r="C12" s="56"/>
      <c r="D12" s="56"/>
      <c r="E12" s="56"/>
      <c r="F12" s="5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5"/>
      <c r="B13" s="55"/>
      <c r="C13" s="55"/>
      <c r="D13" s="55"/>
      <c r="E13" s="55"/>
      <c r="F13" s="55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323</v>
      </c>
      <c r="B17" s="16"/>
      <c r="C17" s="16"/>
      <c r="D17" s="16"/>
      <c r="E17" s="17"/>
      <c r="F17" s="18"/>
      <c r="G17" s="30"/>
      <c r="H17" s="36"/>
      <c r="I17" s="36"/>
      <c r="J17" s="15" t="s">
        <v>312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7" t="s">
        <v>344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346</v>
      </c>
      <c r="B2" s="33" t="s">
        <v>287</v>
      </c>
      <c r="C2" s="33" t="s">
        <v>288</v>
      </c>
      <c r="D2" s="33" t="s">
        <v>289</v>
      </c>
      <c r="E2" s="33" t="s">
        <v>290</v>
      </c>
      <c r="F2" s="33" t="s">
        <v>291</v>
      </c>
      <c r="G2" s="32" t="s">
        <v>347</v>
      </c>
      <c r="H2" s="32" t="s">
        <v>348</v>
      </c>
      <c r="I2" s="32" t="s">
        <v>349</v>
      </c>
      <c r="J2" s="32" t="s">
        <v>348</v>
      </c>
      <c r="K2" s="32" t="s">
        <v>350</v>
      </c>
      <c r="L2" s="32" t="s">
        <v>348</v>
      </c>
      <c r="M2" s="33" t="s">
        <v>332</v>
      </c>
      <c r="N2" s="33" t="s">
        <v>300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4" t="s">
        <v>346</v>
      </c>
      <c r="B4" s="35" t="s">
        <v>351</v>
      </c>
      <c r="C4" s="35" t="s">
        <v>333</v>
      </c>
      <c r="D4" s="35" t="s">
        <v>289</v>
      </c>
      <c r="E4" s="33" t="s">
        <v>290</v>
      </c>
      <c r="F4" s="33" t="s">
        <v>291</v>
      </c>
      <c r="G4" s="32" t="s">
        <v>347</v>
      </c>
      <c r="H4" s="32" t="s">
        <v>348</v>
      </c>
      <c r="I4" s="32" t="s">
        <v>349</v>
      </c>
      <c r="J4" s="32" t="s">
        <v>348</v>
      </c>
      <c r="K4" s="32" t="s">
        <v>350</v>
      </c>
      <c r="L4" s="32" t="s">
        <v>348</v>
      </c>
      <c r="M4" s="33" t="s">
        <v>332</v>
      </c>
      <c r="N4" s="33" t="s">
        <v>300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352</v>
      </c>
      <c r="B11" s="16"/>
      <c r="C11" s="16"/>
      <c r="D11" s="17"/>
      <c r="E11" s="18"/>
      <c r="F11" s="36"/>
      <c r="G11" s="30"/>
      <c r="H11" s="36"/>
      <c r="I11" s="15" t="s">
        <v>353</v>
      </c>
      <c r="J11" s="16"/>
      <c r="K11" s="16"/>
      <c r="L11" s="16"/>
      <c r="M11" s="16"/>
      <c r="N11" s="23"/>
    </row>
    <row r="12" ht="16.5" spans="1:14">
      <c r="A12" s="19" t="s">
        <v>354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G12" sqref="G1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332</v>
      </c>
      <c r="L2" s="5" t="s">
        <v>300</v>
      </c>
    </row>
    <row r="3" ht="30" customHeight="1" spans="1:12">
      <c r="A3" s="24">
        <v>1</v>
      </c>
      <c r="B3" s="25" t="s">
        <v>304</v>
      </c>
      <c r="C3" s="26" t="s">
        <v>301</v>
      </c>
      <c r="D3" s="26" t="s">
        <v>302</v>
      </c>
      <c r="E3" s="26" t="s">
        <v>303</v>
      </c>
      <c r="F3" s="27" t="s">
        <v>62</v>
      </c>
      <c r="G3" s="12" t="s">
        <v>360</v>
      </c>
      <c r="H3" s="28"/>
      <c r="I3" s="28"/>
      <c r="J3" s="12"/>
      <c r="K3" s="31" t="s">
        <v>361</v>
      </c>
      <c r="L3" s="12" t="s">
        <v>322</v>
      </c>
    </row>
    <row r="4" ht="30" customHeight="1" spans="1:12">
      <c r="A4" s="24">
        <v>2</v>
      </c>
      <c r="B4" s="25" t="s">
        <v>304</v>
      </c>
      <c r="C4" s="26" t="s">
        <v>305</v>
      </c>
      <c r="D4" s="26" t="s">
        <v>302</v>
      </c>
      <c r="E4" s="26" t="s">
        <v>306</v>
      </c>
      <c r="F4" s="27" t="s">
        <v>62</v>
      </c>
      <c r="G4" s="12" t="s">
        <v>360</v>
      </c>
      <c r="H4" s="28"/>
      <c r="I4" s="28"/>
      <c r="J4" s="12"/>
      <c r="K4" s="31" t="s">
        <v>361</v>
      </c>
      <c r="L4" s="12" t="s">
        <v>322</v>
      </c>
    </row>
    <row r="5" ht="30" customHeight="1" spans="1:12">
      <c r="A5" s="24">
        <v>3</v>
      </c>
      <c r="B5" s="25" t="s">
        <v>304</v>
      </c>
      <c r="C5" s="26" t="s">
        <v>307</v>
      </c>
      <c r="D5" s="26" t="s">
        <v>302</v>
      </c>
      <c r="E5" s="26" t="s">
        <v>308</v>
      </c>
      <c r="F5" s="27" t="s">
        <v>62</v>
      </c>
      <c r="G5" s="12" t="s">
        <v>360</v>
      </c>
      <c r="H5" s="12"/>
      <c r="I5" s="9"/>
      <c r="J5" s="9"/>
      <c r="K5" s="31" t="s">
        <v>361</v>
      </c>
      <c r="L5" s="12" t="s">
        <v>322</v>
      </c>
    </row>
    <row r="6" ht="30" customHeight="1" spans="1:12">
      <c r="A6" s="24">
        <v>4</v>
      </c>
      <c r="B6" s="25" t="s">
        <v>304</v>
      </c>
      <c r="C6" s="26" t="s">
        <v>309</v>
      </c>
      <c r="D6" s="26" t="s">
        <v>302</v>
      </c>
      <c r="E6" s="26" t="s">
        <v>310</v>
      </c>
      <c r="F6" s="27" t="s">
        <v>62</v>
      </c>
      <c r="G6" s="12" t="s">
        <v>360</v>
      </c>
      <c r="H6" s="12"/>
      <c r="I6" s="9"/>
      <c r="J6" s="9"/>
      <c r="K6" s="31" t="s">
        <v>361</v>
      </c>
      <c r="L6" s="12" t="s">
        <v>322</v>
      </c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362</v>
      </c>
      <c r="B9" s="16"/>
      <c r="C9" s="16"/>
      <c r="D9" s="16"/>
      <c r="E9" s="17"/>
      <c r="F9" s="18"/>
      <c r="G9" s="30"/>
      <c r="H9" s="15" t="s">
        <v>363</v>
      </c>
      <c r="I9" s="16"/>
      <c r="J9" s="16"/>
      <c r="K9" s="16"/>
      <c r="L9" s="23"/>
    </row>
    <row r="10" ht="16.5" spans="1:12">
      <c r="A10" s="19" t="s">
        <v>364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2" sqref="K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333</v>
      </c>
      <c r="D2" s="5" t="s">
        <v>289</v>
      </c>
      <c r="E2" s="5" t="s">
        <v>290</v>
      </c>
      <c r="F2" s="4" t="s">
        <v>366</v>
      </c>
      <c r="G2" s="4" t="s">
        <v>316</v>
      </c>
      <c r="H2" s="6" t="s">
        <v>317</v>
      </c>
      <c r="I2" s="21" t="s">
        <v>319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320</v>
      </c>
      <c r="H3" s="8"/>
      <c r="I3" s="22"/>
    </row>
    <row r="4" ht="22.5" spans="1:9">
      <c r="A4" s="9">
        <v>1</v>
      </c>
      <c r="B4" s="9" t="s">
        <v>336</v>
      </c>
      <c r="C4" s="10" t="s">
        <v>368</v>
      </c>
      <c r="D4" s="436" t="s">
        <v>308</v>
      </c>
      <c r="E4" s="12" t="s">
        <v>62</v>
      </c>
      <c r="F4" s="13" t="s">
        <v>369</v>
      </c>
      <c r="G4" s="13" t="s">
        <v>370</v>
      </c>
      <c r="H4" s="12">
        <v>-7</v>
      </c>
      <c r="I4" s="12" t="s">
        <v>322</v>
      </c>
    </row>
    <row r="5" ht="22.5" spans="1:9">
      <c r="A5" s="9">
        <v>2</v>
      </c>
      <c r="B5" s="9" t="s">
        <v>336</v>
      </c>
      <c r="C5" s="10" t="s">
        <v>368</v>
      </c>
      <c r="D5" s="437" t="s">
        <v>371</v>
      </c>
      <c r="E5" s="12" t="s">
        <v>62</v>
      </c>
      <c r="F5" s="13" t="s">
        <v>369</v>
      </c>
      <c r="G5" s="13" t="s">
        <v>369</v>
      </c>
      <c r="H5" s="12">
        <v>-6</v>
      </c>
      <c r="I5" s="12" t="s">
        <v>322</v>
      </c>
    </row>
    <row r="6" ht="22.5" spans="1:9">
      <c r="A6" s="9">
        <v>3</v>
      </c>
      <c r="B6" s="9" t="s">
        <v>336</v>
      </c>
      <c r="C6" s="10" t="s">
        <v>368</v>
      </c>
      <c r="D6" s="437" t="s">
        <v>371</v>
      </c>
      <c r="E6" s="12" t="s">
        <v>62</v>
      </c>
      <c r="F6" s="13" t="s">
        <v>369</v>
      </c>
      <c r="G6" s="13" t="s">
        <v>369</v>
      </c>
      <c r="H6" s="12">
        <v>-6</v>
      </c>
      <c r="I6" s="12" t="s">
        <v>322</v>
      </c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372</v>
      </c>
      <c r="B12" s="16"/>
      <c r="C12" s="16"/>
      <c r="D12" s="17"/>
      <c r="E12" s="18"/>
      <c r="F12" s="15" t="s">
        <v>373</v>
      </c>
      <c r="G12" s="16"/>
      <c r="H12" s="17"/>
      <c r="I12" s="23"/>
    </row>
    <row r="13" ht="16.5" spans="1:9">
      <c r="A13" s="19" t="s">
        <v>374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35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36</v>
      </c>
      <c r="E3" s="409"/>
      <c r="F3" s="410" t="s">
        <v>37</v>
      </c>
      <c r="G3" s="411"/>
      <c r="H3" s="408" t="s">
        <v>38</v>
      </c>
      <c r="I3" s="420"/>
    </row>
    <row r="4" ht="27.95" customHeight="1" spans="2:9">
      <c r="B4" s="406" t="s">
        <v>39</v>
      </c>
      <c r="C4" s="407" t="s">
        <v>40</v>
      </c>
      <c r="D4" s="407" t="s">
        <v>41</v>
      </c>
      <c r="E4" s="407" t="s">
        <v>42</v>
      </c>
      <c r="F4" s="412" t="s">
        <v>41</v>
      </c>
      <c r="G4" s="412" t="s">
        <v>42</v>
      </c>
      <c r="H4" s="407" t="s">
        <v>41</v>
      </c>
      <c r="I4" s="421" t="s">
        <v>42</v>
      </c>
    </row>
    <row r="5" ht="27.95" customHeight="1" spans="2:9">
      <c r="B5" s="413" t="s">
        <v>43</v>
      </c>
      <c r="C5" s="9">
        <v>13</v>
      </c>
      <c r="D5" s="9">
        <v>0</v>
      </c>
      <c r="E5" s="9">
        <v>1</v>
      </c>
      <c r="F5" s="414">
        <v>0</v>
      </c>
      <c r="G5" s="414">
        <v>1</v>
      </c>
      <c r="H5" s="9">
        <v>1</v>
      </c>
      <c r="I5" s="422">
        <v>2</v>
      </c>
    </row>
    <row r="6" ht="27.95" customHeight="1" spans="2:9">
      <c r="B6" s="413" t="s">
        <v>44</v>
      </c>
      <c r="C6" s="9">
        <v>20</v>
      </c>
      <c r="D6" s="9">
        <v>0</v>
      </c>
      <c r="E6" s="9">
        <v>1</v>
      </c>
      <c r="F6" s="414">
        <v>1</v>
      </c>
      <c r="G6" s="414">
        <v>2</v>
      </c>
      <c r="H6" s="9">
        <v>2</v>
      </c>
      <c r="I6" s="422">
        <v>3</v>
      </c>
    </row>
    <row r="7" ht="27.95" customHeight="1" spans="2:9">
      <c r="B7" s="413" t="s">
        <v>45</v>
      </c>
      <c r="C7" s="9">
        <v>32</v>
      </c>
      <c r="D7" s="9">
        <v>0</v>
      </c>
      <c r="E7" s="9">
        <v>1</v>
      </c>
      <c r="F7" s="414">
        <v>2</v>
      </c>
      <c r="G7" s="414">
        <v>3</v>
      </c>
      <c r="H7" s="9">
        <v>3</v>
      </c>
      <c r="I7" s="422">
        <v>4</v>
      </c>
    </row>
    <row r="8" ht="27.95" customHeight="1" spans="2:9">
      <c r="B8" s="413" t="s">
        <v>46</v>
      </c>
      <c r="C8" s="9">
        <v>50</v>
      </c>
      <c r="D8" s="9">
        <v>1</v>
      </c>
      <c r="E8" s="9">
        <v>2</v>
      </c>
      <c r="F8" s="414">
        <v>3</v>
      </c>
      <c r="G8" s="414">
        <v>4</v>
      </c>
      <c r="H8" s="9">
        <v>5</v>
      </c>
      <c r="I8" s="422">
        <v>6</v>
      </c>
    </row>
    <row r="9" ht="27.95" customHeight="1" spans="2:9">
      <c r="B9" s="413" t="s">
        <v>47</v>
      </c>
      <c r="C9" s="9">
        <v>80</v>
      </c>
      <c r="D9" s="9">
        <v>2</v>
      </c>
      <c r="E9" s="9">
        <v>3</v>
      </c>
      <c r="F9" s="414">
        <v>5</v>
      </c>
      <c r="G9" s="414">
        <v>6</v>
      </c>
      <c r="H9" s="9">
        <v>7</v>
      </c>
      <c r="I9" s="422">
        <v>8</v>
      </c>
    </row>
    <row r="10" ht="27.95" customHeight="1" spans="2:9">
      <c r="B10" s="413" t="s">
        <v>48</v>
      </c>
      <c r="C10" s="9">
        <v>125</v>
      </c>
      <c r="D10" s="9">
        <v>3</v>
      </c>
      <c r="E10" s="9">
        <v>4</v>
      </c>
      <c r="F10" s="414">
        <v>7</v>
      </c>
      <c r="G10" s="414">
        <v>8</v>
      </c>
      <c r="H10" s="9">
        <v>10</v>
      </c>
      <c r="I10" s="422">
        <v>11</v>
      </c>
    </row>
    <row r="11" ht="27.95" customHeight="1" spans="2:9">
      <c r="B11" s="413" t="s">
        <v>49</v>
      </c>
      <c r="C11" s="9">
        <v>200</v>
      </c>
      <c r="D11" s="9">
        <v>5</v>
      </c>
      <c r="E11" s="9">
        <v>6</v>
      </c>
      <c r="F11" s="414">
        <v>10</v>
      </c>
      <c r="G11" s="414">
        <v>11</v>
      </c>
      <c r="H11" s="9">
        <v>14</v>
      </c>
      <c r="I11" s="422">
        <v>15</v>
      </c>
    </row>
    <row r="12" ht="27.95" customHeight="1" spans="2:9">
      <c r="B12" s="415" t="s">
        <v>50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51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5" workbookViewId="0">
      <selection activeCell="A35" sqref="A35:K37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7" t="s">
        <v>56</v>
      </c>
      <c r="J2" s="307"/>
      <c r="K2" s="308"/>
    </row>
    <row r="3" ht="14.25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ht="14.25" spans="1:11">
      <c r="A4" s="243" t="s">
        <v>61</v>
      </c>
      <c r="B4" s="151" t="s">
        <v>62</v>
      </c>
      <c r="C4" s="152"/>
      <c r="D4" s="243" t="s">
        <v>63</v>
      </c>
      <c r="E4" s="244"/>
      <c r="F4" s="245">
        <v>45708</v>
      </c>
      <c r="G4" s="246"/>
      <c r="H4" s="243" t="s">
        <v>64</v>
      </c>
      <c r="I4" s="244"/>
      <c r="J4" s="151" t="s">
        <v>65</v>
      </c>
      <c r="K4" s="152" t="s">
        <v>66</v>
      </c>
    </row>
    <row r="5" ht="14.25" spans="1:11">
      <c r="A5" s="247" t="s">
        <v>67</v>
      </c>
      <c r="B5" s="151" t="s">
        <v>68</v>
      </c>
      <c r="C5" s="152"/>
      <c r="D5" s="243" t="s">
        <v>69</v>
      </c>
      <c r="E5" s="244"/>
      <c r="F5" s="245">
        <v>45708</v>
      </c>
      <c r="G5" s="246"/>
      <c r="H5" s="243" t="s">
        <v>70</v>
      </c>
      <c r="I5" s="244"/>
      <c r="J5" s="151" t="s">
        <v>65</v>
      </c>
      <c r="K5" s="152" t="s">
        <v>66</v>
      </c>
    </row>
    <row r="6" ht="14.25" spans="1:11">
      <c r="A6" s="243" t="s">
        <v>71</v>
      </c>
      <c r="B6" s="248" t="s">
        <v>72</v>
      </c>
      <c r="C6" s="249">
        <v>6</v>
      </c>
      <c r="D6" s="247" t="s">
        <v>73</v>
      </c>
      <c r="E6" s="250"/>
      <c r="F6" s="245">
        <v>45721</v>
      </c>
      <c r="G6" s="246"/>
      <c r="H6" s="243" t="s">
        <v>74</v>
      </c>
      <c r="I6" s="244"/>
      <c r="J6" s="151" t="s">
        <v>65</v>
      </c>
      <c r="K6" s="152" t="s">
        <v>66</v>
      </c>
    </row>
    <row r="7" ht="14.25" spans="1:11">
      <c r="A7" s="243" t="s">
        <v>75</v>
      </c>
      <c r="B7" s="251">
        <v>2630</v>
      </c>
      <c r="C7" s="252"/>
      <c r="D7" s="247" t="s">
        <v>76</v>
      </c>
      <c r="E7" s="253"/>
      <c r="F7" s="245">
        <v>45726</v>
      </c>
      <c r="G7" s="246"/>
      <c r="H7" s="243" t="s">
        <v>77</v>
      </c>
      <c r="I7" s="244"/>
      <c r="J7" s="151" t="s">
        <v>65</v>
      </c>
      <c r="K7" s="152" t="s">
        <v>66</v>
      </c>
    </row>
    <row r="8" ht="15" spans="1:11">
      <c r="A8" s="254" t="s">
        <v>78</v>
      </c>
      <c r="B8" s="255" t="s">
        <v>79</v>
      </c>
      <c r="C8" s="256"/>
      <c r="D8" s="257" t="s">
        <v>80</v>
      </c>
      <c r="E8" s="258"/>
      <c r="F8" s="259">
        <v>45728</v>
      </c>
      <c r="G8" s="260"/>
      <c r="H8" s="257" t="s">
        <v>81</v>
      </c>
      <c r="I8" s="258"/>
      <c r="J8" s="277" t="s">
        <v>65</v>
      </c>
      <c r="K8" s="309" t="s">
        <v>66</v>
      </c>
    </row>
    <row r="9" ht="15" spans="1:11">
      <c r="A9" s="337" t="s">
        <v>82</v>
      </c>
      <c r="B9" s="338"/>
      <c r="C9" s="338"/>
      <c r="D9" s="339"/>
      <c r="E9" s="339"/>
      <c r="F9" s="339"/>
      <c r="G9" s="339"/>
      <c r="H9" s="339"/>
      <c r="I9" s="339"/>
      <c r="J9" s="339"/>
      <c r="K9" s="386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87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88" t="s">
        <v>86</v>
      </c>
    </row>
    <row r="12" ht="14.25" spans="1:11">
      <c r="A12" s="247" t="s">
        <v>90</v>
      </c>
      <c r="B12" s="267" t="s">
        <v>85</v>
      </c>
      <c r="C12" s="151" t="s">
        <v>86</v>
      </c>
      <c r="D12" s="253"/>
      <c r="E12" s="250" t="s">
        <v>91</v>
      </c>
      <c r="F12" s="267" t="s">
        <v>85</v>
      </c>
      <c r="G12" s="151" t="s">
        <v>86</v>
      </c>
      <c r="H12" s="151" t="s">
        <v>88</v>
      </c>
      <c r="I12" s="250" t="s">
        <v>92</v>
      </c>
      <c r="J12" s="267" t="s">
        <v>85</v>
      </c>
      <c r="K12" s="152" t="s">
        <v>86</v>
      </c>
    </row>
    <row r="13" ht="14.25" spans="1:11">
      <c r="A13" s="247" t="s">
        <v>93</v>
      </c>
      <c r="B13" s="267" t="s">
        <v>85</v>
      </c>
      <c r="C13" s="151" t="s">
        <v>86</v>
      </c>
      <c r="D13" s="253"/>
      <c r="E13" s="250" t="s">
        <v>94</v>
      </c>
      <c r="F13" s="151" t="s">
        <v>95</v>
      </c>
      <c r="G13" s="151" t="s">
        <v>96</v>
      </c>
      <c r="H13" s="151" t="s">
        <v>88</v>
      </c>
      <c r="I13" s="250" t="s">
        <v>97</v>
      </c>
      <c r="J13" s="267" t="s">
        <v>85</v>
      </c>
      <c r="K13" s="152" t="s">
        <v>86</v>
      </c>
    </row>
    <row r="14" ht="15" spans="1:11">
      <c r="A14" s="257" t="s">
        <v>98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1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87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88" t="s">
        <v>96</v>
      </c>
    </row>
    <row r="17" customHeight="1" spans="1:22">
      <c r="A17" s="284" t="s">
        <v>103</v>
      </c>
      <c r="B17" s="151" t="s">
        <v>95</v>
      </c>
      <c r="C17" s="151" t="s">
        <v>96</v>
      </c>
      <c r="D17" s="351"/>
      <c r="E17" s="285" t="s">
        <v>104</v>
      </c>
      <c r="F17" s="151" t="s">
        <v>95</v>
      </c>
      <c r="G17" s="151" t="s">
        <v>96</v>
      </c>
      <c r="H17" s="352"/>
      <c r="I17" s="285" t="s">
        <v>105</v>
      </c>
      <c r="J17" s="151" t="s">
        <v>95</v>
      </c>
      <c r="K17" s="152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90"/>
    </row>
    <row r="19" s="335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87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91"/>
    </row>
    <row r="21" ht="21.75" customHeight="1" spans="1:11">
      <c r="A21" s="357" t="s">
        <v>109</v>
      </c>
      <c r="B21" s="104"/>
      <c r="C21" s="358">
        <v>120</v>
      </c>
      <c r="D21" s="358">
        <v>130</v>
      </c>
      <c r="E21" s="358">
        <v>140</v>
      </c>
      <c r="F21" s="358">
        <v>150</v>
      </c>
      <c r="G21" s="358">
        <v>160</v>
      </c>
      <c r="H21" s="359">
        <v>170</v>
      </c>
      <c r="I21" s="104"/>
      <c r="J21" s="392"/>
      <c r="K21" s="316" t="s">
        <v>110</v>
      </c>
    </row>
    <row r="22" ht="23" customHeight="1" spans="1:11">
      <c r="A22" s="360" t="s">
        <v>111</v>
      </c>
      <c r="B22" s="361"/>
      <c r="C22" s="361" t="s">
        <v>95</v>
      </c>
      <c r="D22" s="361" t="s">
        <v>95</v>
      </c>
      <c r="E22" s="361" t="s">
        <v>95</v>
      </c>
      <c r="F22" s="361" t="s">
        <v>95</v>
      </c>
      <c r="G22" s="361" t="s">
        <v>95</v>
      </c>
      <c r="H22" s="361" t="s">
        <v>95</v>
      </c>
      <c r="I22" s="361"/>
      <c r="J22" s="361"/>
      <c r="K22" s="393" t="s">
        <v>95</v>
      </c>
    </row>
    <row r="23" ht="23" customHeight="1" spans="1:11">
      <c r="A23" s="360" t="s">
        <v>112</v>
      </c>
      <c r="B23" s="361"/>
      <c r="C23" s="361" t="s">
        <v>95</v>
      </c>
      <c r="D23" s="361" t="s">
        <v>95</v>
      </c>
      <c r="E23" s="361" t="s">
        <v>95</v>
      </c>
      <c r="F23" s="361" t="s">
        <v>95</v>
      </c>
      <c r="G23" s="361" t="s">
        <v>95</v>
      </c>
      <c r="H23" s="361" t="s">
        <v>95</v>
      </c>
      <c r="I23" s="361"/>
      <c r="J23" s="361"/>
      <c r="K23" s="393" t="s">
        <v>95</v>
      </c>
    </row>
    <row r="24" ht="23" customHeight="1" spans="1:11">
      <c r="A24" s="362" t="s">
        <v>113</v>
      </c>
      <c r="B24" s="363"/>
      <c r="C24" s="361" t="s">
        <v>95</v>
      </c>
      <c r="D24" s="361" t="s">
        <v>95</v>
      </c>
      <c r="E24" s="361" t="s">
        <v>95</v>
      </c>
      <c r="F24" s="361" t="s">
        <v>95</v>
      </c>
      <c r="G24" s="361" t="s">
        <v>95</v>
      </c>
      <c r="H24" s="361" t="s">
        <v>95</v>
      </c>
      <c r="I24" s="363"/>
      <c r="J24" s="363"/>
      <c r="K24" s="393" t="s">
        <v>95</v>
      </c>
    </row>
    <row r="25" ht="23" customHeight="1" spans="1:11">
      <c r="A25" s="364"/>
      <c r="B25" s="365"/>
      <c r="C25" s="365"/>
      <c r="D25" s="365"/>
      <c r="E25" s="365"/>
      <c r="F25" s="365"/>
      <c r="G25" s="365"/>
      <c r="H25" s="365"/>
      <c r="I25" s="365"/>
      <c r="J25" s="365"/>
      <c r="K25" s="394"/>
    </row>
    <row r="26" ht="23" customHeight="1" spans="1:11">
      <c r="A26" s="364"/>
      <c r="B26" s="365"/>
      <c r="C26" s="365"/>
      <c r="D26" s="365"/>
      <c r="E26" s="365"/>
      <c r="F26" s="365"/>
      <c r="G26" s="365"/>
      <c r="H26" s="365"/>
      <c r="I26" s="365"/>
      <c r="J26" s="365"/>
      <c r="K26" s="394"/>
    </row>
    <row r="27" ht="23" customHeight="1" spans="1:11">
      <c r="A27" s="364"/>
      <c r="B27" s="365"/>
      <c r="C27" s="365"/>
      <c r="D27" s="365"/>
      <c r="E27" s="365"/>
      <c r="F27" s="365"/>
      <c r="G27" s="365"/>
      <c r="H27" s="365"/>
      <c r="I27" s="365"/>
      <c r="J27" s="365"/>
      <c r="K27" s="394"/>
    </row>
    <row r="28" ht="18" customHeight="1" spans="1:11">
      <c r="A28" s="366" t="s">
        <v>114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95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6"/>
    </row>
    <row r="30" ht="18.75" customHeight="1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97"/>
    </row>
    <row r="31" ht="18" customHeight="1" spans="1:11">
      <c r="A31" s="366" t="s">
        <v>115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95"/>
    </row>
    <row r="32" ht="14.25" spans="1:11">
      <c r="A32" s="372" t="s">
        <v>116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98"/>
    </row>
    <row r="33" ht="15" spans="1:11">
      <c r="A33" s="159" t="s">
        <v>117</v>
      </c>
      <c r="B33" s="160"/>
      <c r="C33" s="151" t="s">
        <v>65</v>
      </c>
      <c r="D33" s="151" t="s">
        <v>66</v>
      </c>
      <c r="E33" s="374" t="s">
        <v>118</v>
      </c>
      <c r="F33" s="375"/>
      <c r="G33" s="375"/>
      <c r="H33" s="375"/>
      <c r="I33" s="375"/>
      <c r="J33" s="375"/>
      <c r="K33" s="399"/>
    </row>
    <row r="34" ht="15" spans="1:11">
      <c r="A34" s="376" t="s">
        <v>119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</row>
    <row r="35" ht="21" customHeight="1" spans="1:11">
      <c r="A35" s="290" t="s">
        <v>120</v>
      </c>
      <c r="B35" s="291"/>
      <c r="C35" s="291"/>
      <c r="D35" s="291"/>
      <c r="E35" s="291"/>
      <c r="F35" s="291"/>
      <c r="G35" s="291"/>
      <c r="H35" s="291"/>
      <c r="I35" s="291"/>
      <c r="J35" s="291"/>
      <c r="K35" s="321"/>
    </row>
    <row r="36" ht="21" customHeight="1" spans="1:11">
      <c r="A36" s="292" t="s">
        <v>121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 t="s">
        <v>122</v>
      </c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15" spans="1:11">
      <c r="A42" s="287" t="s">
        <v>123</v>
      </c>
      <c r="B42" s="288"/>
      <c r="C42" s="288"/>
      <c r="D42" s="288"/>
      <c r="E42" s="288"/>
      <c r="F42" s="288"/>
      <c r="G42" s="288"/>
      <c r="H42" s="288"/>
      <c r="I42" s="288"/>
      <c r="J42" s="288"/>
      <c r="K42" s="320"/>
    </row>
    <row r="43" ht="15" spans="1:11">
      <c r="A43" s="340" t="s">
        <v>124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87"/>
    </row>
    <row r="44" ht="14.25" spans="1:11">
      <c r="A44" s="347" t="s">
        <v>125</v>
      </c>
      <c r="B44" s="344" t="s">
        <v>95</v>
      </c>
      <c r="C44" s="344" t="s">
        <v>96</v>
      </c>
      <c r="D44" s="344" t="s">
        <v>88</v>
      </c>
      <c r="E44" s="349" t="s">
        <v>126</v>
      </c>
      <c r="F44" s="344" t="s">
        <v>95</v>
      </c>
      <c r="G44" s="344" t="s">
        <v>96</v>
      </c>
      <c r="H44" s="344" t="s">
        <v>88</v>
      </c>
      <c r="I44" s="349" t="s">
        <v>127</v>
      </c>
      <c r="J44" s="344" t="s">
        <v>95</v>
      </c>
      <c r="K44" s="388" t="s">
        <v>96</v>
      </c>
    </row>
    <row r="45" ht="14.25" spans="1:11">
      <c r="A45" s="284" t="s">
        <v>87</v>
      </c>
      <c r="B45" s="151" t="s">
        <v>95</v>
      </c>
      <c r="C45" s="151" t="s">
        <v>96</v>
      </c>
      <c r="D45" s="151" t="s">
        <v>88</v>
      </c>
      <c r="E45" s="285" t="s">
        <v>94</v>
      </c>
      <c r="F45" s="151" t="s">
        <v>95</v>
      </c>
      <c r="G45" s="151" t="s">
        <v>96</v>
      </c>
      <c r="H45" s="151" t="s">
        <v>88</v>
      </c>
      <c r="I45" s="285" t="s">
        <v>105</v>
      </c>
      <c r="J45" s="151" t="s">
        <v>95</v>
      </c>
      <c r="K45" s="152" t="s">
        <v>96</v>
      </c>
    </row>
    <row r="46" ht="15" spans="1:11">
      <c r="A46" s="257" t="s">
        <v>98</v>
      </c>
      <c r="B46" s="258"/>
      <c r="C46" s="258"/>
      <c r="D46" s="258"/>
      <c r="E46" s="258"/>
      <c r="F46" s="258"/>
      <c r="G46" s="258"/>
      <c r="H46" s="258"/>
      <c r="I46" s="258"/>
      <c r="J46" s="258"/>
      <c r="K46" s="311"/>
    </row>
    <row r="47" ht="15" spans="1:11">
      <c r="A47" s="376" t="s">
        <v>128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</row>
    <row r="48" ht="15" spans="1:11">
      <c r="A48" s="290"/>
      <c r="B48" s="291"/>
      <c r="C48" s="291"/>
      <c r="D48" s="291"/>
      <c r="E48" s="291"/>
      <c r="F48" s="291"/>
      <c r="G48" s="291"/>
      <c r="H48" s="291"/>
      <c r="I48" s="291"/>
      <c r="J48" s="291"/>
      <c r="K48" s="321"/>
    </row>
    <row r="49" ht="15" spans="1:11">
      <c r="A49" s="377" t="s">
        <v>129</v>
      </c>
      <c r="B49" s="378" t="s">
        <v>130</v>
      </c>
      <c r="C49" s="378"/>
      <c r="D49" s="379" t="s">
        <v>131</v>
      </c>
      <c r="E49" s="380" t="s">
        <v>132</v>
      </c>
      <c r="F49" s="381" t="s">
        <v>133</v>
      </c>
      <c r="G49" s="382">
        <v>45713</v>
      </c>
      <c r="H49" s="383" t="s">
        <v>134</v>
      </c>
      <c r="I49" s="400"/>
      <c r="J49" s="401" t="s">
        <v>135</v>
      </c>
      <c r="K49" s="402"/>
    </row>
    <row r="50" ht="15" spans="1:11">
      <c r="A50" s="376" t="s">
        <v>136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</row>
    <row r="51" ht="15" spans="1:11">
      <c r="A51" s="384" t="s">
        <v>137</v>
      </c>
      <c r="B51" s="385"/>
      <c r="C51" s="385"/>
      <c r="D51" s="385"/>
      <c r="E51" s="385"/>
      <c r="F51" s="385"/>
      <c r="G51" s="385"/>
      <c r="H51" s="385"/>
      <c r="I51" s="385"/>
      <c r="J51" s="385"/>
      <c r="K51" s="403"/>
    </row>
    <row r="52" ht="15" spans="1:11">
      <c r="A52" s="377" t="s">
        <v>129</v>
      </c>
      <c r="B52" s="378" t="s">
        <v>130</v>
      </c>
      <c r="C52" s="378"/>
      <c r="D52" s="379" t="s">
        <v>131</v>
      </c>
      <c r="E52" s="380" t="s">
        <v>132</v>
      </c>
      <c r="F52" s="381" t="s">
        <v>133</v>
      </c>
      <c r="G52" s="382">
        <v>45713</v>
      </c>
      <c r="H52" s="383" t="s">
        <v>134</v>
      </c>
      <c r="I52" s="400"/>
      <c r="J52" s="401" t="s">
        <v>135</v>
      </c>
      <c r="K52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N14" sqref="N14"/>
    </sheetView>
  </sheetViews>
  <sheetFormatPr defaultColWidth="9" defaultRowHeight="14.25"/>
  <cols>
    <col min="1" max="1" width="15.625" style="85" customWidth="1"/>
    <col min="2" max="2" width="9" style="85" customWidth="1"/>
    <col min="3" max="4" width="8.5" style="86" customWidth="1"/>
    <col min="5" max="7" width="8.5" style="85" customWidth="1"/>
    <col min="8" max="8" width="6.5" style="85" customWidth="1"/>
    <col min="9" max="9" width="2.75" style="85" customWidth="1"/>
    <col min="10" max="10" width="9.15833333333333" style="85" customWidth="1"/>
    <col min="11" max="11" width="10.75" style="85" customWidth="1"/>
    <col min="12" max="15" width="9.75" style="85" customWidth="1"/>
    <col min="16" max="253" width="9" style="85"/>
    <col min="254" max="16384" width="9" style="88"/>
  </cols>
  <sheetData>
    <row r="1" s="85" customFormat="1" ht="29" customHeight="1" spans="1:256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QAJJAN83530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98"/>
      <c r="J2" s="125" t="s">
        <v>57</v>
      </c>
      <c r="K2" s="126" t="s">
        <v>56</v>
      </c>
      <c r="L2" s="126"/>
      <c r="M2" s="126"/>
      <c r="N2" s="126"/>
      <c r="O2" s="127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9" t="s">
        <v>139</v>
      </c>
      <c r="B3" s="100"/>
      <c r="C3" s="101"/>
      <c r="D3" s="100"/>
      <c r="E3" s="100"/>
      <c r="F3" s="100"/>
      <c r="G3" s="100"/>
      <c r="H3" s="100"/>
      <c r="I3" s="102"/>
      <c r="J3" s="128"/>
      <c r="K3" s="128"/>
      <c r="L3" s="128"/>
      <c r="M3" s="128"/>
      <c r="N3" s="128"/>
      <c r="O3" s="129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9"/>
      <c r="B4" s="103" t="s">
        <v>140</v>
      </c>
      <c r="C4" s="103" t="s">
        <v>141</v>
      </c>
      <c r="D4" s="103" t="s">
        <v>142</v>
      </c>
      <c r="E4" s="103" t="s">
        <v>143</v>
      </c>
      <c r="F4" s="103" t="s">
        <v>144</v>
      </c>
      <c r="G4" s="103" t="s">
        <v>145</v>
      </c>
      <c r="H4" s="224"/>
      <c r="I4" s="102"/>
      <c r="J4" s="330"/>
      <c r="K4" s="331"/>
      <c r="L4" s="331" t="s">
        <v>146</v>
      </c>
      <c r="M4" s="331" t="s">
        <v>147</v>
      </c>
      <c r="N4" s="332"/>
      <c r="O4" s="333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9"/>
      <c r="B5" s="104"/>
      <c r="C5" s="104"/>
      <c r="D5" s="105"/>
      <c r="E5" s="105"/>
      <c r="F5" s="105"/>
      <c r="G5" s="105"/>
      <c r="H5" s="224"/>
      <c r="I5" s="106"/>
      <c r="J5" s="134"/>
      <c r="K5" s="132"/>
      <c r="L5" s="132">
        <v>130</v>
      </c>
      <c r="M5" s="132">
        <v>130</v>
      </c>
      <c r="N5" s="334"/>
      <c r="O5" s="133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0" customHeight="1" spans="1:256">
      <c r="A6" s="328" t="s">
        <v>148</v>
      </c>
      <c r="B6" s="108">
        <f t="shared" ref="B6:B9" si="0">C6-4</f>
        <v>43</v>
      </c>
      <c r="C6" s="108">
        <v>47</v>
      </c>
      <c r="D6" s="108">
        <f t="shared" ref="D6:G6" si="1">C6+4</f>
        <v>51</v>
      </c>
      <c r="E6" s="108">
        <f t="shared" si="1"/>
        <v>55</v>
      </c>
      <c r="F6" s="108">
        <f t="shared" si="1"/>
        <v>59</v>
      </c>
      <c r="G6" s="108">
        <f t="shared" si="1"/>
        <v>63</v>
      </c>
      <c r="H6" s="225"/>
      <c r="I6" s="106"/>
      <c r="J6" s="134"/>
      <c r="K6" s="134"/>
      <c r="L6" s="134" t="s">
        <v>149</v>
      </c>
      <c r="M6" s="134" t="s">
        <v>150</v>
      </c>
      <c r="N6" s="134"/>
      <c r="O6" s="135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0" customHeight="1" spans="1:256">
      <c r="A7" s="328" t="s">
        <v>151</v>
      </c>
      <c r="B7" s="108">
        <f t="shared" si="0"/>
        <v>72</v>
      </c>
      <c r="C7" s="108">
        <v>76</v>
      </c>
      <c r="D7" s="108">
        <f t="shared" ref="D7:D9" si="2">C7+4</f>
        <v>80</v>
      </c>
      <c r="E7" s="108">
        <f t="shared" ref="E7:G7" si="3">D7+6</f>
        <v>86</v>
      </c>
      <c r="F7" s="108">
        <f t="shared" si="3"/>
        <v>92</v>
      </c>
      <c r="G7" s="108">
        <f t="shared" si="3"/>
        <v>98</v>
      </c>
      <c r="H7" s="225"/>
      <c r="I7" s="106"/>
      <c r="J7" s="134"/>
      <c r="K7" s="134"/>
      <c r="L7" s="134" t="s">
        <v>152</v>
      </c>
      <c r="M7" s="134" t="s">
        <v>153</v>
      </c>
      <c r="N7" s="134"/>
      <c r="O7" s="135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0" customHeight="1" spans="1:256">
      <c r="A8" s="328" t="s">
        <v>154</v>
      </c>
      <c r="B8" s="108">
        <f t="shared" si="0"/>
        <v>72</v>
      </c>
      <c r="C8" s="108">
        <v>76</v>
      </c>
      <c r="D8" s="108">
        <f t="shared" si="2"/>
        <v>80</v>
      </c>
      <c r="E8" s="108">
        <f t="shared" ref="E8:G8" si="4">D8+6</f>
        <v>86</v>
      </c>
      <c r="F8" s="108">
        <f t="shared" si="4"/>
        <v>92</v>
      </c>
      <c r="G8" s="108">
        <f t="shared" si="4"/>
        <v>98</v>
      </c>
      <c r="H8" s="225"/>
      <c r="I8" s="106"/>
      <c r="J8" s="134"/>
      <c r="K8" s="134"/>
      <c r="L8" s="134" t="s">
        <v>155</v>
      </c>
      <c r="M8" s="134" t="s">
        <v>156</v>
      </c>
      <c r="N8" s="134"/>
      <c r="O8" s="135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0" customHeight="1" spans="1:256">
      <c r="A9" s="328" t="s">
        <v>157</v>
      </c>
      <c r="B9" s="108">
        <f t="shared" si="0"/>
        <v>72</v>
      </c>
      <c r="C9" s="108">
        <v>76</v>
      </c>
      <c r="D9" s="108">
        <f t="shared" si="2"/>
        <v>80</v>
      </c>
      <c r="E9" s="108">
        <f t="shared" ref="E9:G9" si="5">D9+6</f>
        <v>86</v>
      </c>
      <c r="F9" s="108">
        <f t="shared" si="5"/>
        <v>92</v>
      </c>
      <c r="G9" s="108">
        <f t="shared" si="5"/>
        <v>98</v>
      </c>
      <c r="H9" s="225"/>
      <c r="I9" s="106"/>
      <c r="J9" s="134"/>
      <c r="K9" s="134"/>
      <c r="L9" s="134" t="s">
        <v>155</v>
      </c>
      <c r="M9" s="134" t="s">
        <v>156</v>
      </c>
      <c r="N9" s="134"/>
      <c r="O9" s="135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0" customHeight="1" spans="1:256">
      <c r="A10" s="329" t="s">
        <v>158</v>
      </c>
      <c r="B10" s="108">
        <f>C10-1.5</f>
        <v>36.5</v>
      </c>
      <c r="C10" s="108">
        <v>38</v>
      </c>
      <c r="D10" s="108">
        <f t="shared" ref="D10:G10" si="6">C10+1.5</f>
        <v>39.5</v>
      </c>
      <c r="E10" s="108">
        <f t="shared" si="6"/>
        <v>41</v>
      </c>
      <c r="F10" s="108">
        <f t="shared" si="6"/>
        <v>42.5</v>
      </c>
      <c r="G10" s="108">
        <f t="shared" si="6"/>
        <v>44</v>
      </c>
      <c r="H10" s="225"/>
      <c r="I10" s="106"/>
      <c r="J10" s="134"/>
      <c r="K10" s="134"/>
      <c r="L10" s="134" t="s">
        <v>159</v>
      </c>
      <c r="M10" s="134" t="s">
        <v>159</v>
      </c>
      <c r="N10" s="134"/>
      <c r="O10" s="135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0" customHeight="1" spans="1:256">
      <c r="A11" s="329" t="s">
        <v>160</v>
      </c>
      <c r="B11" s="108">
        <f>C11-1.75</f>
        <v>28.25</v>
      </c>
      <c r="C11" s="108">
        <v>30</v>
      </c>
      <c r="D11" s="108">
        <f t="shared" ref="D11:G11" si="7">C11+2.1</f>
        <v>32.1</v>
      </c>
      <c r="E11" s="108">
        <f t="shared" si="7"/>
        <v>34.2</v>
      </c>
      <c r="F11" s="108">
        <f t="shared" si="7"/>
        <v>36.3</v>
      </c>
      <c r="G11" s="108">
        <f t="shared" si="7"/>
        <v>38.4</v>
      </c>
      <c r="H11" s="225"/>
      <c r="I11" s="106"/>
      <c r="J11" s="134"/>
      <c r="K11" s="134"/>
      <c r="L11" s="134" t="s">
        <v>159</v>
      </c>
      <c r="M11" s="134" t="s">
        <v>161</v>
      </c>
      <c r="N11" s="134"/>
      <c r="O11" s="135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0" customHeight="1" spans="1:256">
      <c r="A12" s="328" t="s">
        <v>162</v>
      </c>
      <c r="B12" s="108">
        <f>C12-0.8</f>
        <v>13.7</v>
      </c>
      <c r="C12" s="108">
        <v>14.5</v>
      </c>
      <c r="D12" s="108">
        <f>C12+0.8</f>
        <v>15.3</v>
      </c>
      <c r="E12" s="108">
        <f t="shared" ref="E12:G12" si="8">D12+1.2</f>
        <v>16.5</v>
      </c>
      <c r="F12" s="108">
        <f t="shared" si="8"/>
        <v>17.7</v>
      </c>
      <c r="G12" s="108">
        <f t="shared" si="8"/>
        <v>18.9</v>
      </c>
      <c r="H12" s="225"/>
      <c r="I12" s="106"/>
      <c r="J12" s="134"/>
      <c r="K12" s="134"/>
      <c r="L12" s="134" t="s">
        <v>163</v>
      </c>
      <c r="M12" s="134" t="s">
        <v>163</v>
      </c>
      <c r="N12" s="134"/>
      <c r="O12" s="135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0" customHeight="1" spans="1:256">
      <c r="A13" s="329" t="s">
        <v>164</v>
      </c>
      <c r="B13" s="110">
        <f>C13-1</f>
        <v>12.5</v>
      </c>
      <c r="C13" s="110">
        <v>13.5</v>
      </c>
      <c r="D13" s="110">
        <f t="shared" ref="D13:G13" si="9">C13+1</f>
        <v>14.5</v>
      </c>
      <c r="E13" s="110">
        <f t="shared" si="9"/>
        <v>15.5</v>
      </c>
      <c r="F13" s="110">
        <f t="shared" si="9"/>
        <v>16.5</v>
      </c>
      <c r="G13" s="110">
        <f t="shared" si="9"/>
        <v>17.5</v>
      </c>
      <c r="H13" s="225"/>
      <c r="I13" s="106"/>
      <c r="J13" s="134"/>
      <c r="K13" s="134"/>
      <c r="L13" s="134" t="s">
        <v>165</v>
      </c>
      <c r="M13" s="134" t="s">
        <v>165</v>
      </c>
      <c r="N13" s="134"/>
      <c r="O13" s="135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0" customHeight="1" spans="1:256">
      <c r="A14" s="329" t="s">
        <v>166</v>
      </c>
      <c r="B14" s="108">
        <v>1.3</v>
      </c>
      <c r="C14" s="108">
        <v>1.3</v>
      </c>
      <c r="D14" s="108">
        <v>1.3</v>
      </c>
      <c r="E14" s="108">
        <v>1.3</v>
      </c>
      <c r="F14" s="108">
        <v>1.3</v>
      </c>
      <c r="G14" s="108">
        <v>1.3</v>
      </c>
      <c r="H14" s="226"/>
      <c r="I14" s="106"/>
      <c r="J14" s="134"/>
      <c r="K14" s="134"/>
      <c r="L14" s="134" t="s">
        <v>159</v>
      </c>
      <c r="M14" s="134" t="s">
        <v>159</v>
      </c>
      <c r="N14" s="134"/>
      <c r="O14" s="135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0" customHeight="1" spans="1:256">
      <c r="A15" s="111"/>
      <c r="B15" s="110"/>
      <c r="C15" s="110"/>
      <c r="D15" s="110"/>
      <c r="E15" s="110"/>
      <c r="F15" s="110"/>
      <c r="G15" s="110"/>
      <c r="H15" s="226"/>
      <c r="I15" s="106"/>
      <c r="J15" s="134"/>
      <c r="K15" s="134"/>
      <c r="L15" s="134"/>
      <c r="M15" s="134"/>
      <c r="N15" s="134"/>
      <c r="O15" s="135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0" customHeight="1" spans="1:256">
      <c r="A16" s="111"/>
      <c r="B16" s="108"/>
      <c r="C16" s="108"/>
      <c r="D16" s="108"/>
      <c r="E16" s="108"/>
      <c r="F16" s="108"/>
      <c r="G16" s="108"/>
      <c r="H16" s="227"/>
      <c r="I16" s="106"/>
      <c r="J16" s="134"/>
      <c r="K16" s="134"/>
      <c r="L16" s="134"/>
      <c r="M16" s="134"/>
      <c r="N16" s="134"/>
      <c r="O16" s="13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0" customHeight="1" spans="1:256">
      <c r="A17" s="112"/>
      <c r="B17" s="113"/>
      <c r="C17" s="113"/>
      <c r="D17" s="113"/>
      <c r="E17" s="113"/>
      <c r="F17" s="113"/>
      <c r="G17" s="113"/>
      <c r="H17" s="227"/>
      <c r="I17" s="106"/>
      <c r="J17" s="134"/>
      <c r="K17" s="134"/>
      <c r="L17" s="134"/>
      <c r="M17" s="134"/>
      <c r="N17" s="134"/>
      <c r="O17" s="13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0" customHeight="1" spans="1:256">
      <c r="A18" s="114"/>
      <c r="B18" s="115"/>
      <c r="C18" s="115"/>
      <c r="D18" s="115"/>
      <c r="E18" s="115"/>
      <c r="F18" s="115"/>
      <c r="G18" s="115"/>
      <c r="H18" s="227"/>
      <c r="I18" s="106"/>
      <c r="J18" s="134"/>
      <c r="K18" s="134"/>
      <c r="L18" s="134"/>
      <c r="M18" s="134"/>
      <c r="N18" s="134"/>
      <c r="O18" s="135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0" customHeight="1" spans="1:256">
      <c r="A19" s="114"/>
      <c r="B19" s="115"/>
      <c r="C19" s="115"/>
      <c r="D19" s="115"/>
      <c r="E19" s="115"/>
      <c r="F19" s="115"/>
      <c r="G19" s="115"/>
      <c r="H19" s="228"/>
      <c r="I19" s="106"/>
      <c r="J19" s="134"/>
      <c r="K19" s="134"/>
      <c r="L19" s="134"/>
      <c r="M19" s="134"/>
      <c r="N19" s="134"/>
      <c r="O19" s="135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0" customHeight="1" spans="1:256">
      <c r="A20" s="116"/>
      <c r="B20" s="117"/>
      <c r="C20" s="117"/>
      <c r="D20" s="117"/>
      <c r="E20" s="118"/>
      <c r="F20" s="117"/>
      <c r="G20" s="117"/>
      <c r="H20" s="117"/>
      <c r="I20" s="119"/>
      <c r="J20" s="136"/>
      <c r="K20" s="136"/>
      <c r="L20" s="137"/>
      <c r="M20" s="136"/>
      <c r="N20" s="136"/>
      <c r="O20" s="13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s="85" customFormat="1" ht="16.5" spans="1:256">
      <c r="A21" s="120"/>
      <c r="B21" s="120"/>
      <c r="C21" s="121"/>
      <c r="D21" s="121"/>
      <c r="E21" s="122"/>
      <c r="F21" s="121"/>
      <c r="G21" s="121"/>
      <c r="H21" s="121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s="85" customFormat="1" spans="1:256">
      <c r="A22" s="123" t="s">
        <v>167</v>
      </c>
      <c r="B22" s="123"/>
      <c r="C22" s="124"/>
      <c r="D22" s="124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s="85" customFormat="1" spans="3:256">
      <c r="C23" s="86"/>
      <c r="D23" s="86"/>
      <c r="J23" s="139" t="s">
        <v>168</v>
      </c>
      <c r="K23" s="140">
        <v>45713</v>
      </c>
      <c r="L23" s="139" t="s">
        <v>169</v>
      </c>
      <c r="M23" s="139" t="s">
        <v>132</v>
      </c>
      <c r="N23" s="139" t="s">
        <v>170</v>
      </c>
      <c r="O23" s="85" t="s">
        <v>135</v>
      </c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</row>
  </sheetData>
  <mergeCells count="10">
    <mergeCell ref="A1:O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4" sqref="A34:K34"/>
    </sheetView>
  </sheetViews>
  <sheetFormatPr defaultColWidth="10" defaultRowHeight="16.5" customHeight="1"/>
  <cols>
    <col min="1" max="1" width="10.875" style="232" customWidth="1"/>
    <col min="2" max="16384" width="10" style="232"/>
  </cols>
  <sheetData>
    <row r="1" ht="22.5" customHeight="1" spans="1:11">
      <c r="A1" s="145" t="s">
        <v>171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7" t="s">
        <v>56</v>
      </c>
      <c r="J2" s="307"/>
      <c r="K2" s="308"/>
    </row>
    <row r="3" customHeight="1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customHeight="1" spans="1:11">
      <c r="A4" s="243" t="s">
        <v>61</v>
      </c>
      <c r="B4" s="151" t="s">
        <v>62</v>
      </c>
      <c r="C4" s="152"/>
      <c r="D4" s="243" t="s">
        <v>63</v>
      </c>
      <c r="E4" s="244"/>
      <c r="F4" s="245">
        <v>45708</v>
      </c>
      <c r="G4" s="246"/>
      <c r="H4" s="243" t="s">
        <v>64</v>
      </c>
      <c r="I4" s="244"/>
      <c r="J4" s="151" t="s">
        <v>65</v>
      </c>
      <c r="K4" s="152" t="s">
        <v>66</v>
      </c>
    </row>
    <row r="5" customHeight="1" spans="1:11">
      <c r="A5" s="247" t="s">
        <v>67</v>
      </c>
      <c r="B5" s="151" t="s">
        <v>68</v>
      </c>
      <c r="C5" s="152"/>
      <c r="D5" s="243" t="s">
        <v>69</v>
      </c>
      <c r="E5" s="244"/>
      <c r="F5" s="245">
        <v>45708</v>
      </c>
      <c r="G5" s="246"/>
      <c r="H5" s="243" t="s">
        <v>70</v>
      </c>
      <c r="I5" s="244"/>
      <c r="J5" s="151" t="s">
        <v>65</v>
      </c>
      <c r="K5" s="152" t="s">
        <v>66</v>
      </c>
    </row>
    <row r="6" customHeight="1" spans="1:11">
      <c r="A6" s="243" t="s">
        <v>71</v>
      </c>
      <c r="B6" s="248" t="s">
        <v>72</v>
      </c>
      <c r="C6" s="249">
        <v>6</v>
      </c>
      <c r="D6" s="247" t="s">
        <v>73</v>
      </c>
      <c r="E6" s="250"/>
      <c r="F6" s="245">
        <v>45721</v>
      </c>
      <c r="G6" s="246"/>
      <c r="H6" s="243" t="s">
        <v>74</v>
      </c>
      <c r="I6" s="244"/>
      <c r="J6" s="151" t="s">
        <v>65</v>
      </c>
      <c r="K6" s="152" t="s">
        <v>66</v>
      </c>
    </row>
    <row r="7" customHeight="1" spans="1:11">
      <c r="A7" s="243" t="s">
        <v>75</v>
      </c>
      <c r="B7" s="251">
        <v>2630</v>
      </c>
      <c r="C7" s="252"/>
      <c r="D7" s="247" t="s">
        <v>76</v>
      </c>
      <c r="E7" s="253"/>
      <c r="F7" s="245">
        <v>45726</v>
      </c>
      <c r="G7" s="246"/>
      <c r="H7" s="243" t="s">
        <v>77</v>
      </c>
      <c r="I7" s="244"/>
      <c r="J7" s="151" t="s">
        <v>65</v>
      </c>
      <c r="K7" s="152" t="s">
        <v>66</v>
      </c>
    </row>
    <row r="8" customHeight="1" spans="1:16">
      <c r="A8" s="254" t="s">
        <v>78</v>
      </c>
      <c r="B8" s="255" t="s">
        <v>79</v>
      </c>
      <c r="C8" s="256"/>
      <c r="D8" s="257" t="s">
        <v>80</v>
      </c>
      <c r="E8" s="258"/>
      <c r="F8" s="259">
        <v>45734</v>
      </c>
      <c r="G8" s="260"/>
      <c r="H8" s="257" t="s">
        <v>81</v>
      </c>
      <c r="I8" s="258"/>
      <c r="J8" s="277" t="s">
        <v>65</v>
      </c>
      <c r="K8" s="309" t="s">
        <v>66</v>
      </c>
      <c r="P8" s="204" t="s">
        <v>172</v>
      </c>
    </row>
    <row r="9" customHeight="1" spans="1:11">
      <c r="A9" s="261" t="s">
        <v>173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customHeight="1" spans="1:11">
      <c r="A10" s="262" t="s">
        <v>84</v>
      </c>
      <c r="B10" s="263" t="s">
        <v>85</v>
      </c>
      <c r="C10" s="264" t="s">
        <v>86</v>
      </c>
      <c r="D10" s="265"/>
      <c r="E10" s="266" t="s">
        <v>89</v>
      </c>
      <c r="F10" s="263" t="s">
        <v>85</v>
      </c>
      <c r="G10" s="264" t="s">
        <v>86</v>
      </c>
      <c r="H10" s="263"/>
      <c r="I10" s="266" t="s">
        <v>87</v>
      </c>
      <c r="J10" s="263" t="s">
        <v>85</v>
      </c>
      <c r="K10" s="310" t="s">
        <v>86</v>
      </c>
    </row>
    <row r="11" customHeight="1" spans="1:11">
      <c r="A11" s="247" t="s">
        <v>90</v>
      </c>
      <c r="B11" s="267" t="s">
        <v>85</v>
      </c>
      <c r="C11" s="151" t="s">
        <v>86</v>
      </c>
      <c r="D11" s="253"/>
      <c r="E11" s="250" t="s">
        <v>92</v>
      </c>
      <c r="F11" s="267" t="s">
        <v>85</v>
      </c>
      <c r="G11" s="151" t="s">
        <v>86</v>
      </c>
      <c r="H11" s="267"/>
      <c r="I11" s="250" t="s">
        <v>97</v>
      </c>
      <c r="J11" s="267" t="s">
        <v>85</v>
      </c>
      <c r="K11" s="152" t="s">
        <v>86</v>
      </c>
    </row>
    <row r="12" customHeight="1" spans="1:11">
      <c r="A12" s="257" t="s">
        <v>118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1"/>
    </row>
    <row r="13" customHeight="1" spans="1:11">
      <c r="A13" s="268" t="s">
        <v>174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175</v>
      </c>
      <c r="B14" s="270"/>
      <c r="C14" s="270"/>
      <c r="D14" s="270"/>
      <c r="E14" s="270"/>
      <c r="F14" s="270"/>
      <c r="G14" s="270"/>
      <c r="H14" s="271"/>
      <c r="I14" s="312"/>
      <c r="J14" s="312"/>
      <c r="K14" s="313"/>
    </row>
    <row r="15" customHeight="1" spans="1:11">
      <c r="A15" s="272"/>
      <c r="B15" s="273"/>
      <c r="C15" s="273"/>
      <c r="D15" s="274"/>
      <c r="E15" s="275"/>
      <c r="F15" s="273"/>
      <c r="G15" s="273"/>
      <c r="H15" s="274"/>
      <c r="I15" s="314"/>
      <c r="J15" s="315"/>
      <c r="K15" s="316"/>
    </row>
    <row r="16" customHeight="1" spans="1:1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309"/>
    </row>
    <row r="17" customHeight="1" spans="1:11">
      <c r="A17" s="268" t="s">
        <v>176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78" t="s">
        <v>177</v>
      </c>
      <c r="B18" s="279"/>
      <c r="C18" s="279"/>
      <c r="D18" s="279"/>
      <c r="E18" s="279"/>
      <c r="F18" s="279"/>
      <c r="G18" s="279"/>
      <c r="H18" s="279"/>
      <c r="I18" s="312"/>
      <c r="J18" s="312"/>
      <c r="K18" s="313"/>
    </row>
    <row r="19" customHeight="1" spans="1:11">
      <c r="A19" s="272"/>
      <c r="B19" s="273"/>
      <c r="C19" s="273"/>
      <c r="D19" s="274"/>
      <c r="E19" s="275"/>
      <c r="F19" s="273"/>
      <c r="G19" s="273"/>
      <c r="H19" s="274"/>
      <c r="I19" s="314"/>
      <c r="J19" s="315"/>
      <c r="K19" s="316"/>
    </row>
    <row r="20" customHeight="1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customHeight="1" spans="1:11">
      <c r="A21" s="280" t="s">
        <v>115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46" t="s">
        <v>116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117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281" t="s">
        <v>178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17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8"/>
    </row>
    <row r="26" customHeight="1" spans="1:11">
      <c r="A26" s="261" t="s">
        <v>124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customHeight="1" spans="1:11">
      <c r="A27" s="237" t="s">
        <v>125</v>
      </c>
      <c r="B27" s="264" t="s">
        <v>95</v>
      </c>
      <c r="C27" s="264" t="s">
        <v>96</v>
      </c>
      <c r="D27" s="264" t="s">
        <v>88</v>
      </c>
      <c r="E27" s="238" t="s">
        <v>126</v>
      </c>
      <c r="F27" s="264" t="s">
        <v>95</v>
      </c>
      <c r="G27" s="264" t="s">
        <v>96</v>
      </c>
      <c r="H27" s="264" t="s">
        <v>88</v>
      </c>
      <c r="I27" s="238" t="s">
        <v>127</v>
      </c>
      <c r="J27" s="264" t="s">
        <v>95</v>
      </c>
      <c r="K27" s="310" t="s">
        <v>96</v>
      </c>
    </row>
    <row r="28" customHeight="1" spans="1:11">
      <c r="A28" s="284" t="s">
        <v>87</v>
      </c>
      <c r="B28" s="151" t="s">
        <v>95</v>
      </c>
      <c r="C28" s="151" t="s">
        <v>96</v>
      </c>
      <c r="D28" s="151" t="s">
        <v>88</v>
      </c>
      <c r="E28" s="285" t="s">
        <v>94</v>
      </c>
      <c r="F28" s="151" t="s">
        <v>95</v>
      </c>
      <c r="G28" s="151" t="s">
        <v>96</v>
      </c>
      <c r="H28" s="151" t="s">
        <v>88</v>
      </c>
      <c r="I28" s="285" t="s">
        <v>105</v>
      </c>
      <c r="J28" s="151" t="s">
        <v>95</v>
      </c>
      <c r="K28" s="152" t="s">
        <v>96</v>
      </c>
    </row>
    <row r="29" customHeight="1" spans="1:11">
      <c r="A29" s="243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9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0"/>
    </row>
    <row r="31" customHeight="1" spans="1:11">
      <c r="A31" s="289" t="s">
        <v>179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 t="s">
        <v>120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1"/>
    </row>
    <row r="33" ht="21" customHeight="1" spans="1:11">
      <c r="A33" s="292" t="s">
        <v>121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22"/>
    </row>
    <row r="34" ht="21" customHeight="1" spans="1:11">
      <c r="A34" s="292" t="s">
        <v>122</v>
      </c>
      <c r="B34" s="293"/>
      <c r="C34" s="293"/>
      <c r="D34" s="293"/>
      <c r="E34" s="293"/>
      <c r="F34" s="293"/>
      <c r="G34" s="293"/>
      <c r="H34" s="293"/>
      <c r="I34" s="293"/>
      <c r="J34" s="293"/>
      <c r="K34" s="322"/>
    </row>
    <row r="35" ht="21" customHeight="1" spans="1:11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2"/>
    </row>
    <row r="43" ht="17.25" customHeight="1" spans="1:11">
      <c r="A43" s="287" t="s">
        <v>123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0"/>
    </row>
    <row r="44" customHeight="1" spans="1:11">
      <c r="A44" s="289" t="s">
        <v>180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118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3"/>
    </row>
    <row r="46" ht="18" customHeight="1" spans="1:11">
      <c r="A46" s="294" t="s">
        <v>181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3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8"/>
    </row>
    <row r="48" ht="21" customHeight="1" spans="1:11">
      <c r="A48" s="296" t="s">
        <v>129</v>
      </c>
      <c r="B48" s="297" t="s">
        <v>130</v>
      </c>
      <c r="C48" s="297"/>
      <c r="D48" s="298" t="s">
        <v>131</v>
      </c>
      <c r="E48" s="298" t="s">
        <v>132</v>
      </c>
      <c r="F48" s="298" t="s">
        <v>133</v>
      </c>
      <c r="G48" s="299">
        <v>45730</v>
      </c>
      <c r="H48" s="300" t="s">
        <v>134</v>
      </c>
      <c r="I48" s="300"/>
      <c r="J48" s="297" t="s">
        <v>135</v>
      </c>
      <c r="K48" s="324"/>
    </row>
    <row r="49" customHeight="1" spans="1:11">
      <c r="A49" s="301" t="s">
        <v>136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ht="21" customHeight="1" spans="1:11">
      <c r="A52" s="296" t="s">
        <v>129</v>
      </c>
      <c r="B52" s="297" t="s">
        <v>130</v>
      </c>
      <c r="C52" s="297"/>
      <c r="D52" s="298" t="s">
        <v>131</v>
      </c>
      <c r="E52" s="298" t="s">
        <v>132</v>
      </c>
      <c r="F52" s="298" t="s">
        <v>133</v>
      </c>
      <c r="G52" s="299">
        <v>45730</v>
      </c>
      <c r="H52" s="300" t="s">
        <v>134</v>
      </c>
      <c r="I52" s="300"/>
      <c r="J52" s="297" t="s">
        <v>135</v>
      </c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2"/>
  <sheetViews>
    <sheetView workbookViewId="0">
      <selection activeCell="O14" sqref="O14"/>
    </sheetView>
  </sheetViews>
  <sheetFormatPr defaultColWidth="9" defaultRowHeight="14.25"/>
  <cols>
    <col min="1" max="1" width="17.625" style="85" customWidth="1"/>
    <col min="2" max="2" width="8.5" style="85" customWidth="1"/>
    <col min="3" max="3" width="8.5" style="86" customWidth="1"/>
    <col min="4" max="7" width="8.5" style="85" customWidth="1"/>
    <col min="8" max="8" width="2.75" style="85" customWidth="1"/>
    <col min="9" max="9" width="8.875" style="85" customWidth="1"/>
    <col min="10" max="14" width="10.625" style="85" customWidth="1"/>
    <col min="15" max="15" width="10.625" style="223" customWidth="1"/>
    <col min="16" max="246" width="9" style="85"/>
    <col min="247" max="16384" width="9" style="88"/>
  </cols>
  <sheetData>
    <row r="1" s="85" customFormat="1" ht="29" customHeight="1" spans="1:249">
      <c r="A1" s="89" t="s">
        <v>138</v>
      </c>
      <c r="B1" s="91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29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</row>
    <row r="2" s="85" customFormat="1" ht="20" customHeight="1" spans="1:249">
      <c r="A2" s="92" t="s">
        <v>61</v>
      </c>
      <c r="B2" s="93" t="str">
        <f>首期!B4</f>
        <v>QAJJAN83530</v>
      </c>
      <c r="C2" s="94"/>
      <c r="D2" s="95"/>
      <c r="E2" s="96" t="s">
        <v>67</v>
      </c>
      <c r="F2" s="97" t="str">
        <f>首期!B5</f>
        <v>儿童短袖T恤</v>
      </c>
      <c r="G2" s="97"/>
      <c r="H2" s="97"/>
      <c r="I2" s="98"/>
      <c r="J2" s="125" t="s">
        <v>57</v>
      </c>
      <c r="K2" s="126" t="s">
        <v>56</v>
      </c>
      <c r="L2" s="126"/>
      <c r="M2" s="126"/>
      <c r="N2" s="126"/>
      <c r="O2" s="127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</row>
    <row r="3" s="85" customFormat="1" ht="16.5" spans="1:249">
      <c r="A3" s="99" t="s">
        <v>139</v>
      </c>
      <c r="B3" s="100"/>
      <c r="C3" s="101"/>
      <c r="D3" s="100"/>
      <c r="E3" s="100"/>
      <c r="F3" s="100"/>
      <c r="G3" s="100"/>
      <c r="H3" s="100"/>
      <c r="I3" s="102"/>
      <c r="J3" s="134"/>
      <c r="K3" s="132"/>
      <c r="L3" s="134" t="s">
        <v>113</v>
      </c>
      <c r="M3" s="134" t="s">
        <v>111</v>
      </c>
      <c r="N3" s="132" t="s">
        <v>112</v>
      </c>
      <c r="O3" s="133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</row>
    <row r="4" s="85" customFormat="1" spans="1:249">
      <c r="A4" s="99"/>
      <c r="B4" s="103" t="s">
        <v>140</v>
      </c>
      <c r="C4" s="103" t="s">
        <v>141</v>
      </c>
      <c r="D4" s="103" t="s">
        <v>142</v>
      </c>
      <c r="E4" s="103" t="s">
        <v>143</v>
      </c>
      <c r="F4" s="103" t="s">
        <v>144</v>
      </c>
      <c r="G4" s="103" t="s">
        <v>145</v>
      </c>
      <c r="H4" s="224"/>
      <c r="I4" s="102"/>
      <c r="J4" s="103" t="s">
        <v>140</v>
      </c>
      <c r="K4" s="103" t="s">
        <v>141</v>
      </c>
      <c r="L4" s="103" t="s">
        <v>142</v>
      </c>
      <c r="M4" s="103" t="s">
        <v>143</v>
      </c>
      <c r="N4" s="103" t="s">
        <v>144</v>
      </c>
      <c r="O4" s="230" t="s">
        <v>145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</row>
    <row r="5" s="85" customFormat="1" ht="20" customHeight="1" spans="1:249">
      <c r="A5" s="99"/>
      <c r="B5" s="104"/>
      <c r="C5" s="104"/>
      <c r="D5" s="105"/>
      <c r="E5" s="105"/>
      <c r="F5" s="105"/>
      <c r="G5" s="105"/>
      <c r="H5" s="224"/>
      <c r="I5" s="106"/>
      <c r="J5" s="134" t="s">
        <v>182</v>
      </c>
      <c r="K5" s="134" t="s">
        <v>182</v>
      </c>
      <c r="L5" s="134" t="s">
        <v>182</v>
      </c>
      <c r="M5" s="134" t="s">
        <v>182</v>
      </c>
      <c r="N5" s="134" t="s">
        <v>182</v>
      </c>
      <c r="O5" s="135" t="s">
        <v>182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</row>
    <row r="6" s="85" customFormat="1" ht="20" customHeight="1" spans="1:249">
      <c r="A6" s="107" t="s">
        <v>148</v>
      </c>
      <c r="B6" s="108">
        <f t="shared" ref="B6:B9" si="0">C6-4</f>
        <v>43</v>
      </c>
      <c r="C6" s="108">
        <v>47</v>
      </c>
      <c r="D6" s="108">
        <f t="shared" ref="D6:G6" si="1">C6+4</f>
        <v>51</v>
      </c>
      <c r="E6" s="108">
        <f t="shared" si="1"/>
        <v>55</v>
      </c>
      <c r="F6" s="108">
        <f t="shared" si="1"/>
        <v>59</v>
      </c>
      <c r="G6" s="108">
        <f t="shared" si="1"/>
        <v>63</v>
      </c>
      <c r="H6" s="225"/>
      <c r="I6" s="106"/>
      <c r="J6" s="134"/>
      <c r="K6" s="134"/>
      <c r="L6" s="134" t="s">
        <v>183</v>
      </c>
      <c r="M6" s="134" t="s">
        <v>184</v>
      </c>
      <c r="N6" s="134" t="s">
        <v>185</v>
      </c>
      <c r="O6" s="135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</row>
    <row r="7" s="85" customFormat="1" ht="20" customHeight="1" spans="1:249">
      <c r="A7" s="107" t="s">
        <v>151</v>
      </c>
      <c r="B7" s="108">
        <f t="shared" si="0"/>
        <v>72</v>
      </c>
      <c r="C7" s="108">
        <v>76</v>
      </c>
      <c r="D7" s="108">
        <f t="shared" ref="D7:D9" si="2">C7+4</f>
        <v>80</v>
      </c>
      <c r="E7" s="108">
        <f t="shared" ref="E7:G7" si="3">D7+6</f>
        <v>86</v>
      </c>
      <c r="F7" s="108">
        <f t="shared" si="3"/>
        <v>92</v>
      </c>
      <c r="G7" s="108">
        <f t="shared" si="3"/>
        <v>98</v>
      </c>
      <c r="H7" s="225"/>
      <c r="I7" s="106"/>
      <c r="J7" s="134"/>
      <c r="K7" s="134"/>
      <c r="L7" s="134" t="s">
        <v>186</v>
      </c>
      <c r="M7" s="134" t="s">
        <v>187</v>
      </c>
      <c r="N7" s="134" t="s">
        <v>188</v>
      </c>
      <c r="O7" s="135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</row>
    <row r="8" s="85" customFormat="1" ht="20" customHeight="1" spans="1:249">
      <c r="A8" s="107" t="s">
        <v>154</v>
      </c>
      <c r="B8" s="108">
        <f t="shared" si="0"/>
        <v>72</v>
      </c>
      <c r="C8" s="108">
        <v>76</v>
      </c>
      <c r="D8" s="108">
        <f t="shared" si="2"/>
        <v>80</v>
      </c>
      <c r="E8" s="108">
        <f t="shared" ref="E8:G8" si="4">D8+6</f>
        <v>86</v>
      </c>
      <c r="F8" s="108">
        <f t="shared" si="4"/>
        <v>92</v>
      </c>
      <c r="G8" s="108">
        <f t="shared" si="4"/>
        <v>98</v>
      </c>
      <c r="H8" s="225"/>
      <c r="I8" s="106"/>
      <c r="J8" s="134"/>
      <c r="K8" s="134"/>
      <c r="L8" s="134" t="s">
        <v>188</v>
      </c>
      <c r="M8" s="134" t="s">
        <v>189</v>
      </c>
      <c r="N8" s="134" t="s">
        <v>188</v>
      </c>
      <c r="O8" s="135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</row>
    <row r="9" s="85" customFormat="1" ht="20" customHeight="1" spans="1:249">
      <c r="A9" s="107" t="s">
        <v>157</v>
      </c>
      <c r="B9" s="108">
        <f t="shared" si="0"/>
        <v>72</v>
      </c>
      <c r="C9" s="108">
        <v>76</v>
      </c>
      <c r="D9" s="108">
        <f t="shared" si="2"/>
        <v>80</v>
      </c>
      <c r="E9" s="108">
        <f t="shared" ref="E9:G9" si="5">D9+6</f>
        <v>86</v>
      </c>
      <c r="F9" s="108">
        <f t="shared" si="5"/>
        <v>92</v>
      </c>
      <c r="G9" s="108">
        <f t="shared" si="5"/>
        <v>98</v>
      </c>
      <c r="H9" s="225"/>
      <c r="I9" s="106"/>
      <c r="J9" s="134"/>
      <c r="K9" s="134"/>
      <c r="L9" s="134" t="s">
        <v>190</v>
      </c>
      <c r="M9" s="134" t="s">
        <v>190</v>
      </c>
      <c r="N9" s="134" t="s">
        <v>191</v>
      </c>
      <c r="O9" s="135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</row>
    <row r="10" s="85" customFormat="1" ht="20" customHeight="1" spans="1:249">
      <c r="A10" s="109" t="s">
        <v>158</v>
      </c>
      <c r="B10" s="108">
        <f>C10-1.5</f>
        <v>36.5</v>
      </c>
      <c r="C10" s="108">
        <v>38</v>
      </c>
      <c r="D10" s="108">
        <f t="shared" ref="D10:G10" si="6">C10+1.5</f>
        <v>39.5</v>
      </c>
      <c r="E10" s="108">
        <f t="shared" si="6"/>
        <v>41</v>
      </c>
      <c r="F10" s="108">
        <f t="shared" si="6"/>
        <v>42.5</v>
      </c>
      <c r="G10" s="108">
        <f t="shared" si="6"/>
        <v>44</v>
      </c>
      <c r="H10" s="225"/>
      <c r="I10" s="106"/>
      <c r="J10" s="134"/>
      <c r="K10" s="134"/>
      <c r="L10" s="134" t="s">
        <v>187</v>
      </c>
      <c r="M10" s="134" t="s">
        <v>187</v>
      </c>
      <c r="N10" s="134" t="s">
        <v>187</v>
      </c>
      <c r="O10" s="135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</row>
    <row r="11" s="85" customFormat="1" ht="20" customHeight="1" spans="1:249">
      <c r="A11" s="109" t="s">
        <v>160</v>
      </c>
      <c r="B11" s="108">
        <f>C11-1.75</f>
        <v>28.25</v>
      </c>
      <c r="C11" s="108">
        <v>30</v>
      </c>
      <c r="D11" s="108">
        <f t="shared" ref="D11:G11" si="7">C11+2.1</f>
        <v>32.1</v>
      </c>
      <c r="E11" s="108">
        <f t="shared" si="7"/>
        <v>34.2</v>
      </c>
      <c r="F11" s="108">
        <f t="shared" si="7"/>
        <v>36.3</v>
      </c>
      <c r="G11" s="108">
        <f t="shared" si="7"/>
        <v>38.4</v>
      </c>
      <c r="H11" s="225"/>
      <c r="I11" s="106"/>
      <c r="J11" s="134"/>
      <c r="K11" s="134"/>
      <c r="L11" s="134" t="s">
        <v>192</v>
      </c>
      <c r="M11" s="134" t="s">
        <v>193</v>
      </c>
      <c r="N11" s="134" t="s">
        <v>192</v>
      </c>
      <c r="O11" s="135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</row>
    <row r="12" s="85" customFormat="1" ht="20" customHeight="1" spans="1:249">
      <c r="A12" s="107" t="s">
        <v>162</v>
      </c>
      <c r="B12" s="108">
        <f>C12-0.8</f>
        <v>13.7</v>
      </c>
      <c r="C12" s="108">
        <v>14.5</v>
      </c>
      <c r="D12" s="108">
        <f>C12+0.8</f>
        <v>15.3</v>
      </c>
      <c r="E12" s="108">
        <f t="shared" ref="E12:G12" si="8">D12+1.2</f>
        <v>16.5</v>
      </c>
      <c r="F12" s="108">
        <f t="shared" si="8"/>
        <v>17.7</v>
      </c>
      <c r="G12" s="108">
        <f t="shared" si="8"/>
        <v>18.9</v>
      </c>
      <c r="H12" s="225"/>
      <c r="I12" s="106"/>
      <c r="J12" s="134"/>
      <c r="K12" s="134"/>
      <c r="L12" s="134" t="s">
        <v>194</v>
      </c>
      <c r="M12" s="134" t="s">
        <v>195</v>
      </c>
      <c r="N12" s="134" t="s">
        <v>196</v>
      </c>
      <c r="O12" s="135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="85" customFormat="1" ht="20" customHeight="1" spans="1:249">
      <c r="A13" s="109" t="s">
        <v>164</v>
      </c>
      <c r="B13" s="110">
        <f>C13-1</f>
        <v>12.5</v>
      </c>
      <c r="C13" s="110">
        <v>13.5</v>
      </c>
      <c r="D13" s="110">
        <f t="shared" ref="D13:G13" si="9">C13+1</f>
        <v>14.5</v>
      </c>
      <c r="E13" s="110">
        <f t="shared" si="9"/>
        <v>15.5</v>
      </c>
      <c r="F13" s="110">
        <f t="shared" si="9"/>
        <v>16.5</v>
      </c>
      <c r="G13" s="110">
        <f t="shared" si="9"/>
        <v>17.5</v>
      </c>
      <c r="H13" s="225"/>
      <c r="I13" s="106"/>
      <c r="J13" s="134"/>
      <c r="K13" s="134"/>
      <c r="L13" s="134" t="s">
        <v>187</v>
      </c>
      <c r="M13" s="134" t="s">
        <v>197</v>
      </c>
      <c r="N13" s="134" t="s">
        <v>198</v>
      </c>
      <c r="O13" s="135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</row>
    <row r="14" s="85" customFormat="1" ht="20" customHeight="1" spans="1:249">
      <c r="A14" s="109" t="s">
        <v>166</v>
      </c>
      <c r="B14" s="108">
        <v>1.3</v>
      </c>
      <c r="C14" s="108">
        <v>1.3</v>
      </c>
      <c r="D14" s="108">
        <v>1.3</v>
      </c>
      <c r="E14" s="108">
        <v>1.3</v>
      </c>
      <c r="F14" s="108">
        <v>1.3</v>
      </c>
      <c r="G14" s="108">
        <v>1.3</v>
      </c>
      <c r="H14" s="226"/>
      <c r="I14" s="106"/>
      <c r="J14" s="134"/>
      <c r="K14" s="134"/>
      <c r="L14" s="134" t="s">
        <v>187</v>
      </c>
      <c r="M14" s="134" t="s">
        <v>187</v>
      </c>
      <c r="N14" s="134" t="s">
        <v>187</v>
      </c>
      <c r="O14" s="135" t="s">
        <v>199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</row>
    <row r="15" s="85" customFormat="1" ht="20" customHeight="1" spans="1:249">
      <c r="A15" s="111"/>
      <c r="B15" s="110"/>
      <c r="C15" s="110"/>
      <c r="D15" s="110"/>
      <c r="E15" s="110"/>
      <c r="F15" s="110"/>
      <c r="G15" s="110"/>
      <c r="H15" s="226"/>
      <c r="I15" s="106"/>
      <c r="J15" s="134"/>
      <c r="K15" s="134"/>
      <c r="L15" s="134"/>
      <c r="M15" s="134"/>
      <c r="N15" s="134"/>
      <c r="O15" s="135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</row>
    <row r="16" s="85" customFormat="1" ht="20" customHeight="1" spans="1:249">
      <c r="A16" s="111"/>
      <c r="B16" s="108"/>
      <c r="C16" s="108"/>
      <c r="D16" s="108"/>
      <c r="E16" s="108"/>
      <c r="F16" s="108"/>
      <c r="G16" s="108"/>
      <c r="H16" s="227"/>
      <c r="I16" s="106"/>
      <c r="J16" s="134"/>
      <c r="K16" s="134"/>
      <c r="L16" s="134"/>
      <c r="M16" s="134"/>
      <c r="N16" s="134"/>
      <c r="O16" s="135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</row>
    <row r="17" s="85" customFormat="1" ht="20" customHeight="1" spans="1:249">
      <c r="A17" s="112"/>
      <c r="B17" s="113"/>
      <c r="C17" s="113"/>
      <c r="D17" s="113"/>
      <c r="E17" s="113"/>
      <c r="F17" s="113"/>
      <c r="G17" s="113"/>
      <c r="H17" s="227"/>
      <c r="I17" s="106"/>
      <c r="J17" s="134"/>
      <c r="K17" s="134"/>
      <c r="L17" s="134"/>
      <c r="M17" s="134"/>
      <c r="N17" s="134"/>
      <c r="O17" s="135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</row>
    <row r="18" s="85" customFormat="1" ht="20" customHeight="1" spans="1:249">
      <c r="A18" s="114"/>
      <c r="B18" s="115"/>
      <c r="C18" s="115"/>
      <c r="D18" s="115"/>
      <c r="E18" s="115"/>
      <c r="F18" s="115"/>
      <c r="G18" s="115"/>
      <c r="H18" s="227"/>
      <c r="I18" s="106"/>
      <c r="J18" s="134"/>
      <c r="K18" s="134"/>
      <c r="L18" s="134"/>
      <c r="M18" s="134"/>
      <c r="N18" s="134"/>
      <c r="O18" s="135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</row>
    <row r="19" s="85" customFormat="1" ht="20" customHeight="1" spans="1:249">
      <c r="A19" s="114"/>
      <c r="B19" s="115"/>
      <c r="C19" s="115"/>
      <c r="D19" s="115"/>
      <c r="E19" s="115"/>
      <c r="F19" s="115"/>
      <c r="G19" s="115"/>
      <c r="H19" s="228"/>
      <c r="I19" s="106"/>
      <c r="J19" s="134"/>
      <c r="K19" s="134"/>
      <c r="L19" s="134"/>
      <c r="M19" s="134"/>
      <c r="N19" s="134"/>
      <c r="O19" s="135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</row>
    <row r="20" s="85" customFormat="1" ht="17.25" spans="1:249">
      <c r="A20" s="116"/>
      <c r="B20" s="117"/>
      <c r="C20" s="117"/>
      <c r="D20" s="117"/>
      <c r="E20" s="118"/>
      <c r="F20" s="117"/>
      <c r="G20" s="117"/>
      <c r="H20" s="117"/>
      <c r="I20" s="119"/>
      <c r="J20" s="136"/>
      <c r="K20" s="136"/>
      <c r="L20" s="137"/>
      <c r="M20" s="136"/>
      <c r="N20" s="136"/>
      <c r="O20" s="13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</row>
    <row r="21" s="85" customFormat="1" spans="1:249">
      <c r="A21" s="123" t="s">
        <v>167</v>
      </c>
      <c r="B21" s="123"/>
      <c r="C21" s="124"/>
      <c r="O21" s="229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</row>
    <row r="22" s="85" customFormat="1" spans="3:249">
      <c r="C22" s="86"/>
      <c r="I22" s="139" t="s">
        <v>168</v>
      </c>
      <c r="J22" s="231">
        <v>45730</v>
      </c>
      <c r="K22" s="139" t="s">
        <v>169</v>
      </c>
      <c r="L22" s="85" t="s">
        <v>132</v>
      </c>
      <c r="M22" s="139" t="s">
        <v>170</v>
      </c>
      <c r="N22" s="229" t="s">
        <v>135</v>
      </c>
      <c r="O22" s="229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</row>
  </sheetData>
  <mergeCells count="9">
    <mergeCell ref="A1:N1"/>
    <mergeCell ref="B2:D2"/>
    <mergeCell ref="F2:H2"/>
    <mergeCell ref="K2:O2"/>
    <mergeCell ref="B3:H3"/>
    <mergeCell ref="D15:E15"/>
    <mergeCell ref="A3:A5"/>
    <mergeCell ref="H4:H5"/>
    <mergeCell ref="I2:I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42" sqref="N42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8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0.125" style="144" customWidth="1"/>
    <col min="12" max="16384" width="10.125" style="144"/>
  </cols>
  <sheetData>
    <row r="1" ht="23.25" spans="1:11">
      <c r="A1" s="145" t="s">
        <v>200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QAJJAN83530</v>
      </c>
      <c r="F2" s="150" t="s">
        <v>201</v>
      </c>
      <c r="G2" s="151" t="str">
        <f>首期!B5</f>
        <v>儿童短袖T恤</v>
      </c>
      <c r="H2" s="152"/>
      <c r="I2" s="180" t="s">
        <v>57</v>
      </c>
      <c r="J2" s="199" t="s">
        <v>202</v>
      </c>
      <c r="K2" s="200"/>
    </row>
    <row r="3" ht="18" customHeight="1" spans="1:11">
      <c r="A3" s="153" t="s">
        <v>75</v>
      </c>
      <c r="B3" s="154">
        <f>首期!B7</f>
        <v>2630</v>
      </c>
      <c r="C3" s="154"/>
      <c r="D3" s="155" t="s">
        <v>203</v>
      </c>
      <c r="E3" s="156">
        <v>45736</v>
      </c>
      <c r="F3" s="157"/>
      <c r="G3" s="157"/>
      <c r="H3" s="158" t="s">
        <v>204</v>
      </c>
      <c r="I3" s="158"/>
      <c r="J3" s="158"/>
      <c r="K3" s="201"/>
    </row>
    <row r="4" ht="18" customHeight="1" spans="1:11">
      <c r="A4" s="159" t="s">
        <v>71</v>
      </c>
      <c r="B4" s="154">
        <v>3</v>
      </c>
      <c r="C4" s="154">
        <v>6</v>
      </c>
      <c r="D4" s="160" t="s">
        <v>205</v>
      </c>
      <c r="E4" s="157" t="s">
        <v>206</v>
      </c>
      <c r="F4" s="157"/>
      <c r="G4" s="157"/>
      <c r="H4" s="160" t="s">
        <v>207</v>
      </c>
      <c r="I4" s="160"/>
      <c r="J4" s="172" t="s">
        <v>65</v>
      </c>
      <c r="K4" s="202" t="s">
        <v>66</v>
      </c>
    </row>
    <row r="5" ht="18" customHeight="1" spans="1:11">
      <c r="A5" s="159" t="s">
        <v>208</v>
      </c>
      <c r="B5" s="154">
        <v>1</v>
      </c>
      <c r="C5" s="154"/>
      <c r="D5" s="155" t="s">
        <v>209</v>
      </c>
      <c r="E5" s="155"/>
      <c r="F5" s="144" t="s">
        <v>210</v>
      </c>
      <c r="G5" s="155"/>
      <c r="H5" s="160" t="s">
        <v>211</v>
      </c>
      <c r="I5" s="160"/>
      <c r="J5" s="172" t="s">
        <v>65</v>
      </c>
      <c r="K5" s="202" t="s">
        <v>66</v>
      </c>
    </row>
    <row r="6" ht="18" customHeight="1" spans="1:13">
      <c r="A6" s="161" t="s">
        <v>212</v>
      </c>
      <c r="B6" s="162">
        <v>125</v>
      </c>
      <c r="C6" s="162"/>
      <c r="D6" s="163" t="s">
        <v>213</v>
      </c>
      <c r="E6" s="164"/>
      <c r="F6" s="164">
        <v>2630</v>
      </c>
      <c r="G6" s="163"/>
      <c r="H6" s="165" t="s">
        <v>214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215</v>
      </c>
      <c r="B8" s="150" t="s">
        <v>216</v>
      </c>
      <c r="C8" s="150" t="s">
        <v>217</v>
      </c>
      <c r="D8" s="150" t="s">
        <v>218</v>
      </c>
      <c r="E8" s="150" t="s">
        <v>219</v>
      </c>
      <c r="F8" s="150" t="s">
        <v>220</v>
      </c>
      <c r="G8" s="170" t="s">
        <v>221</v>
      </c>
      <c r="H8" s="171"/>
      <c r="I8" s="171"/>
      <c r="J8" s="171"/>
      <c r="K8" s="205"/>
    </row>
    <row r="9" ht="18" customHeight="1" spans="1:11">
      <c r="A9" s="159" t="s">
        <v>222</v>
      </c>
      <c r="B9" s="160"/>
      <c r="C9" s="172" t="s">
        <v>65</v>
      </c>
      <c r="D9" s="172" t="s">
        <v>66</v>
      </c>
      <c r="E9" s="155" t="s">
        <v>223</v>
      </c>
      <c r="F9" s="173" t="s">
        <v>224</v>
      </c>
      <c r="G9" s="174"/>
      <c r="H9" s="175"/>
      <c r="I9" s="175"/>
      <c r="J9" s="175"/>
      <c r="K9" s="206"/>
    </row>
    <row r="10" ht="18" customHeight="1" spans="1:11">
      <c r="A10" s="159" t="s">
        <v>225</v>
      </c>
      <c r="B10" s="160"/>
      <c r="C10" s="172" t="s">
        <v>65</v>
      </c>
      <c r="D10" s="172" t="s">
        <v>66</v>
      </c>
      <c r="E10" s="155" t="s">
        <v>226</v>
      </c>
      <c r="F10" s="173" t="s">
        <v>227</v>
      </c>
      <c r="G10" s="174" t="s">
        <v>228</v>
      </c>
      <c r="H10" s="175"/>
      <c r="I10" s="175"/>
      <c r="J10" s="175"/>
      <c r="K10" s="206"/>
    </row>
    <row r="11" ht="18" customHeight="1" spans="1:11">
      <c r="A11" s="176" t="s">
        <v>173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229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230</v>
      </c>
      <c r="J13" s="172" t="s">
        <v>85</v>
      </c>
      <c r="K13" s="202" t="s">
        <v>86</v>
      </c>
    </row>
    <row r="14" ht="18" customHeight="1" spans="1:11">
      <c r="A14" s="161" t="s">
        <v>231</v>
      </c>
      <c r="B14" s="164" t="s">
        <v>85</v>
      </c>
      <c r="C14" s="164" t="s">
        <v>86</v>
      </c>
      <c r="D14" s="178"/>
      <c r="E14" s="163" t="s">
        <v>232</v>
      </c>
      <c r="F14" s="164" t="s">
        <v>85</v>
      </c>
      <c r="G14" s="164" t="s">
        <v>86</v>
      </c>
      <c r="H14" s="164"/>
      <c r="I14" s="163" t="s">
        <v>233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235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236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117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237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238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239</v>
      </c>
    </row>
    <row r="28" ht="23" customHeight="1" spans="1:11">
      <c r="A28" s="182" t="s">
        <v>240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2</v>
      </c>
    </row>
    <row r="29" ht="23" customHeight="1" spans="1:11">
      <c r="A29" s="182" t="s">
        <v>241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242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243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244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245</v>
      </c>
      <c r="B38" s="160"/>
      <c r="C38" s="160"/>
      <c r="D38" s="158" t="s">
        <v>246</v>
      </c>
      <c r="E38" s="158"/>
      <c r="F38" s="194" t="s">
        <v>247</v>
      </c>
      <c r="G38" s="195"/>
      <c r="H38" s="160" t="s">
        <v>248</v>
      </c>
      <c r="I38" s="160"/>
      <c r="J38" s="160" t="s">
        <v>249</v>
      </c>
      <c r="K38" s="209"/>
    </row>
    <row r="39" ht="18.75" customHeight="1" spans="1:11">
      <c r="A39" s="159" t="s">
        <v>118</v>
      </c>
      <c r="B39" s="160" t="s">
        <v>250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129</v>
      </c>
      <c r="B42" s="196" t="s">
        <v>251</v>
      </c>
      <c r="C42" s="196"/>
      <c r="D42" s="163" t="s">
        <v>252</v>
      </c>
      <c r="E42" s="178" t="s">
        <v>132</v>
      </c>
      <c r="F42" s="163" t="s">
        <v>133</v>
      </c>
      <c r="G42" s="197">
        <v>45735</v>
      </c>
      <c r="H42" s="198" t="s">
        <v>134</v>
      </c>
      <c r="I42" s="198"/>
      <c r="J42" s="196" t="s">
        <v>135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3</xdr:col>
                    <xdr:colOff>17145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161925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L14" sqref="L14"/>
    </sheetView>
  </sheetViews>
  <sheetFormatPr defaultColWidth="9" defaultRowHeight="14.25"/>
  <cols>
    <col min="1" max="1" width="12" style="85" customWidth="1"/>
    <col min="2" max="3" width="9.125" style="85" customWidth="1"/>
    <col min="4" max="4" width="9.125" style="86" customWidth="1"/>
    <col min="5" max="6" width="9.125" style="85" customWidth="1"/>
    <col min="7" max="7" width="8.5" style="85" customWidth="1"/>
    <col min="8" max="8" width="2.75" style="85" customWidth="1"/>
    <col min="9" max="11" width="15.625" style="85" customWidth="1"/>
    <col min="12" max="14" width="15.625" style="87" customWidth="1"/>
    <col min="15" max="252" width="9" style="85"/>
    <col min="253" max="16384" width="9" style="88"/>
  </cols>
  <sheetData>
    <row r="1" s="85" customFormat="1" ht="29" customHeight="1" spans="1:255">
      <c r="A1" s="89" t="s">
        <v>138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="85" customFormat="1" ht="20" customHeight="1" spans="1:255">
      <c r="A2" s="92" t="s">
        <v>61</v>
      </c>
      <c r="B2" s="93" t="str">
        <f>首期!B4</f>
        <v>QAJJAN83530</v>
      </c>
      <c r="C2" s="94"/>
      <c r="D2" s="95"/>
      <c r="E2" s="96" t="s">
        <v>67</v>
      </c>
      <c r="F2" s="97" t="str">
        <f>首期!B5</f>
        <v>儿童短袖T恤</v>
      </c>
      <c r="G2" s="97"/>
      <c r="H2" s="98"/>
      <c r="I2" s="125" t="s">
        <v>57</v>
      </c>
      <c r="J2" s="126" t="s">
        <v>56</v>
      </c>
      <c r="K2" s="126"/>
      <c r="L2" s="126"/>
      <c r="M2" s="126"/>
      <c r="N2" s="127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="85" customFormat="1" spans="1:255">
      <c r="A3" s="99" t="s">
        <v>139</v>
      </c>
      <c r="B3" s="100"/>
      <c r="C3" s="101"/>
      <c r="D3" s="100"/>
      <c r="E3" s="100"/>
      <c r="F3" s="100"/>
      <c r="G3" s="100"/>
      <c r="H3" s="102"/>
      <c r="I3" s="128"/>
      <c r="J3" s="128"/>
      <c r="K3" s="128"/>
      <c r="L3" s="128"/>
      <c r="M3" s="128"/>
      <c r="N3" s="129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</row>
    <row r="4" s="85" customFormat="1" spans="1:255">
      <c r="A4" s="99"/>
      <c r="B4" s="103" t="s">
        <v>140</v>
      </c>
      <c r="C4" s="103" t="s">
        <v>141</v>
      </c>
      <c r="D4" s="103" t="s">
        <v>142</v>
      </c>
      <c r="E4" s="103" t="s">
        <v>143</v>
      </c>
      <c r="F4" s="103" t="s">
        <v>144</v>
      </c>
      <c r="G4" s="103" t="s">
        <v>145</v>
      </c>
      <c r="H4" s="102"/>
      <c r="I4" s="130" t="s">
        <v>140</v>
      </c>
      <c r="J4" s="130" t="s">
        <v>141</v>
      </c>
      <c r="K4" s="130" t="s">
        <v>142</v>
      </c>
      <c r="L4" s="130" t="s">
        <v>143</v>
      </c>
      <c r="M4" s="130" t="s">
        <v>144</v>
      </c>
      <c r="N4" s="131" t="s">
        <v>253</v>
      </c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</row>
    <row r="5" s="85" customFormat="1" ht="16.5" spans="1:255">
      <c r="A5" s="99"/>
      <c r="B5" s="104"/>
      <c r="C5" s="104"/>
      <c r="D5" s="105"/>
      <c r="E5" s="105"/>
      <c r="F5" s="105"/>
      <c r="G5" s="105"/>
      <c r="H5" s="106"/>
      <c r="I5" s="132" t="s">
        <v>113</v>
      </c>
      <c r="J5" s="132" t="s">
        <v>111</v>
      </c>
      <c r="K5" s="132" t="s">
        <v>112</v>
      </c>
      <c r="L5" s="132" t="s">
        <v>112</v>
      </c>
      <c r="M5" s="132" t="s">
        <v>111</v>
      </c>
      <c r="N5" s="133" t="s">
        <v>113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</row>
    <row r="6" s="85" customFormat="1" ht="21" customHeight="1" spans="1:255">
      <c r="A6" s="107" t="s">
        <v>148</v>
      </c>
      <c r="B6" s="108">
        <f t="shared" ref="B6:B9" si="0">C6-4</f>
        <v>43</v>
      </c>
      <c r="C6" s="108">
        <v>47</v>
      </c>
      <c r="D6" s="108">
        <f t="shared" ref="D6:G6" si="1">C6+4</f>
        <v>51</v>
      </c>
      <c r="E6" s="108">
        <f t="shared" si="1"/>
        <v>55</v>
      </c>
      <c r="F6" s="108">
        <f t="shared" si="1"/>
        <v>59</v>
      </c>
      <c r="G6" s="108">
        <f t="shared" si="1"/>
        <v>63</v>
      </c>
      <c r="H6" s="106"/>
      <c r="I6" s="134" t="s">
        <v>254</v>
      </c>
      <c r="J6" s="134" t="s">
        <v>255</v>
      </c>
      <c r="K6" s="134" t="s">
        <v>256</v>
      </c>
      <c r="L6" s="134" t="s">
        <v>257</v>
      </c>
      <c r="M6" s="134" t="s">
        <v>258</v>
      </c>
      <c r="N6" s="135" t="s">
        <v>259</v>
      </c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</row>
    <row r="7" s="85" customFormat="1" ht="21" customHeight="1" spans="1:255">
      <c r="A7" s="107" t="s">
        <v>151</v>
      </c>
      <c r="B7" s="108">
        <f t="shared" si="0"/>
        <v>72</v>
      </c>
      <c r="C7" s="108">
        <v>76</v>
      </c>
      <c r="D7" s="108">
        <f t="shared" ref="D7:D9" si="2">C7+4</f>
        <v>80</v>
      </c>
      <c r="E7" s="108">
        <f t="shared" ref="E7:G7" si="3">D7+6</f>
        <v>86</v>
      </c>
      <c r="F7" s="108">
        <f t="shared" si="3"/>
        <v>92</v>
      </c>
      <c r="G7" s="108">
        <f t="shared" si="3"/>
        <v>98</v>
      </c>
      <c r="H7" s="106"/>
      <c r="I7" s="134" t="s">
        <v>260</v>
      </c>
      <c r="J7" s="134" t="s">
        <v>261</v>
      </c>
      <c r="K7" s="134" t="s">
        <v>262</v>
      </c>
      <c r="L7" s="134" t="s">
        <v>263</v>
      </c>
      <c r="M7" s="134" t="s">
        <v>264</v>
      </c>
      <c r="N7" s="135" t="s">
        <v>265</v>
      </c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="85" customFormat="1" ht="21" customHeight="1" spans="1:255">
      <c r="A8" s="107" t="s">
        <v>154</v>
      </c>
      <c r="B8" s="108">
        <f t="shared" si="0"/>
        <v>72</v>
      </c>
      <c r="C8" s="108">
        <v>76</v>
      </c>
      <c r="D8" s="108">
        <f t="shared" si="2"/>
        <v>80</v>
      </c>
      <c r="E8" s="108">
        <f t="shared" ref="E8:G8" si="4">D8+6</f>
        <v>86</v>
      </c>
      <c r="F8" s="108">
        <f t="shared" si="4"/>
        <v>92</v>
      </c>
      <c r="G8" s="108">
        <f t="shared" si="4"/>
        <v>98</v>
      </c>
      <c r="H8" s="106"/>
      <c r="I8" s="134" t="s">
        <v>266</v>
      </c>
      <c r="J8" s="134" t="s">
        <v>267</v>
      </c>
      <c r="K8" s="134" t="s">
        <v>268</v>
      </c>
      <c r="L8" s="134" t="s">
        <v>269</v>
      </c>
      <c r="M8" s="134" t="s">
        <v>267</v>
      </c>
      <c r="N8" s="135" t="s">
        <v>270</v>
      </c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</row>
    <row r="9" s="85" customFormat="1" ht="21" customHeight="1" spans="1:255">
      <c r="A9" s="107" t="s">
        <v>157</v>
      </c>
      <c r="B9" s="108">
        <f t="shared" si="0"/>
        <v>72</v>
      </c>
      <c r="C9" s="108">
        <v>76</v>
      </c>
      <c r="D9" s="108">
        <f t="shared" si="2"/>
        <v>80</v>
      </c>
      <c r="E9" s="108">
        <f t="shared" ref="E9:G9" si="5">D9+6</f>
        <v>86</v>
      </c>
      <c r="F9" s="108">
        <f t="shared" si="5"/>
        <v>92</v>
      </c>
      <c r="G9" s="108">
        <f t="shared" si="5"/>
        <v>98</v>
      </c>
      <c r="H9" s="106"/>
      <c r="I9" s="134" t="s">
        <v>271</v>
      </c>
      <c r="J9" s="134" t="s">
        <v>272</v>
      </c>
      <c r="K9" s="134" t="s">
        <v>262</v>
      </c>
      <c r="L9" s="134" t="s">
        <v>254</v>
      </c>
      <c r="M9" s="134" t="s">
        <v>273</v>
      </c>
      <c r="N9" s="135" t="s">
        <v>274</v>
      </c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="85" customFormat="1" ht="21" customHeight="1" spans="1:255">
      <c r="A10" s="109" t="s">
        <v>158</v>
      </c>
      <c r="B10" s="108">
        <f>C10-1.5</f>
        <v>36.5</v>
      </c>
      <c r="C10" s="108">
        <v>38</v>
      </c>
      <c r="D10" s="108">
        <f t="shared" ref="D10:G10" si="6">C10+1.5</f>
        <v>39.5</v>
      </c>
      <c r="E10" s="108">
        <f t="shared" si="6"/>
        <v>41</v>
      </c>
      <c r="F10" s="108">
        <f t="shared" si="6"/>
        <v>42.5</v>
      </c>
      <c r="G10" s="108">
        <f t="shared" si="6"/>
        <v>44</v>
      </c>
      <c r="H10" s="106"/>
      <c r="I10" s="134" t="s">
        <v>275</v>
      </c>
      <c r="J10" s="134" t="s">
        <v>275</v>
      </c>
      <c r="K10" s="134" t="s">
        <v>275</v>
      </c>
      <c r="L10" s="134" t="s">
        <v>275</v>
      </c>
      <c r="M10" s="134" t="s">
        <v>275</v>
      </c>
      <c r="N10" s="134" t="s">
        <v>275</v>
      </c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="85" customFormat="1" ht="21" customHeight="1" spans="1:255">
      <c r="A11" s="109" t="s">
        <v>160</v>
      </c>
      <c r="B11" s="108">
        <f>C11-1.75</f>
        <v>28.25</v>
      </c>
      <c r="C11" s="108">
        <v>30</v>
      </c>
      <c r="D11" s="108">
        <f t="shared" ref="D11:G11" si="7">C11+2.1</f>
        <v>32.1</v>
      </c>
      <c r="E11" s="108">
        <f t="shared" si="7"/>
        <v>34.2</v>
      </c>
      <c r="F11" s="108">
        <f t="shared" si="7"/>
        <v>36.3</v>
      </c>
      <c r="G11" s="108">
        <f t="shared" si="7"/>
        <v>38.4</v>
      </c>
      <c r="H11" s="106"/>
      <c r="I11" s="134" t="s">
        <v>275</v>
      </c>
      <c r="J11" s="134" t="s">
        <v>276</v>
      </c>
      <c r="K11" s="134" t="s">
        <v>277</v>
      </c>
      <c r="L11" s="134" t="s">
        <v>273</v>
      </c>
      <c r="M11" s="134" t="s">
        <v>278</v>
      </c>
      <c r="N11" s="135" t="s">
        <v>279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="85" customFormat="1" ht="21" customHeight="1" spans="1:255">
      <c r="A12" s="107" t="s">
        <v>162</v>
      </c>
      <c r="B12" s="108">
        <f>C12-0.8</f>
        <v>13.7</v>
      </c>
      <c r="C12" s="108">
        <v>14.5</v>
      </c>
      <c r="D12" s="108">
        <f>C12+0.8</f>
        <v>15.3</v>
      </c>
      <c r="E12" s="108">
        <f t="shared" ref="E12:G12" si="8">D12+1.2</f>
        <v>16.5</v>
      </c>
      <c r="F12" s="108">
        <f t="shared" si="8"/>
        <v>17.7</v>
      </c>
      <c r="G12" s="108">
        <f t="shared" si="8"/>
        <v>18.9</v>
      </c>
      <c r="H12" s="106"/>
      <c r="I12" s="134" t="s">
        <v>280</v>
      </c>
      <c r="J12" s="134" t="s">
        <v>281</v>
      </c>
      <c r="K12" s="134" t="s">
        <v>275</v>
      </c>
      <c r="L12" s="134" t="s">
        <v>280</v>
      </c>
      <c r="M12" s="134" t="s">
        <v>275</v>
      </c>
      <c r="N12" s="135" t="s">
        <v>280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="85" customFormat="1" ht="21" customHeight="1" spans="1:255">
      <c r="A13" s="109" t="s">
        <v>164</v>
      </c>
      <c r="B13" s="110">
        <f>C13-1</f>
        <v>12.5</v>
      </c>
      <c r="C13" s="110">
        <v>13.5</v>
      </c>
      <c r="D13" s="110">
        <f t="shared" ref="D13:G13" si="9">C13+1</f>
        <v>14.5</v>
      </c>
      <c r="E13" s="110">
        <f t="shared" si="9"/>
        <v>15.5</v>
      </c>
      <c r="F13" s="110">
        <f t="shared" si="9"/>
        <v>16.5</v>
      </c>
      <c r="G13" s="110">
        <f t="shared" si="9"/>
        <v>17.5</v>
      </c>
      <c r="H13" s="106"/>
      <c r="I13" s="134" t="s">
        <v>282</v>
      </c>
      <c r="J13" s="134" t="s">
        <v>283</v>
      </c>
      <c r="K13" s="134" t="s">
        <v>284</v>
      </c>
      <c r="L13" s="134" t="s">
        <v>280</v>
      </c>
      <c r="M13" s="134" t="s">
        <v>275</v>
      </c>
      <c r="N13" s="135" t="s">
        <v>275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="85" customFormat="1" ht="21" customHeight="1" spans="1:255">
      <c r="A14" s="109" t="s">
        <v>166</v>
      </c>
      <c r="B14" s="108">
        <v>1.3</v>
      </c>
      <c r="C14" s="108">
        <v>1.3</v>
      </c>
      <c r="D14" s="108">
        <v>1.3</v>
      </c>
      <c r="E14" s="108">
        <v>1.3</v>
      </c>
      <c r="F14" s="108">
        <v>1.3</v>
      </c>
      <c r="G14" s="108">
        <v>1.3</v>
      </c>
      <c r="H14" s="106"/>
      <c r="I14" s="134" t="s">
        <v>275</v>
      </c>
      <c r="J14" s="134" t="s">
        <v>275</v>
      </c>
      <c r="K14" s="134" t="s">
        <v>275</v>
      </c>
      <c r="L14" s="134" t="s">
        <v>275</v>
      </c>
      <c r="M14" s="134" t="s">
        <v>275</v>
      </c>
      <c r="N14" s="135" t="s">
        <v>275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="85" customFormat="1" ht="21" customHeight="1" spans="1:255">
      <c r="A15" s="111"/>
      <c r="B15" s="110"/>
      <c r="C15" s="110"/>
      <c r="D15" s="110"/>
      <c r="E15" s="110"/>
      <c r="F15" s="110"/>
      <c r="G15" s="110"/>
      <c r="H15" s="106"/>
      <c r="I15" s="134"/>
      <c r="J15" s="134"/>
      <c r="K15" s="134"/>
      <c r="L15" s="134"/>
      <c r="M15" s="134"/>
      <c r="N15" s="135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="85" customFormat="1" ht="21" customHeight="1" spans="1:255">
      <c r="A16" s="111"/>
      <c r="B16" s="108"/>
      <c r="C16" s="108"/>
      <c r="D16" s="108"/>
      <c r="E16" s="108"/>
      <c r="F16" s="108"/>
      <c r="G16" s="108"/>
      <c r="H16" s="106"/>
      <c r="I16" s="134"/>
      <c r="J16" s="134"/>
      <c r="K16" s="134"/>
      <c r="L16" s="134"/>
      <c r="M16" s="134"/>
      <c r="N16" s="135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</row>
    <row r="17" s="85" customFormat="1" ht="21" customHeight="1" spans="1:255">
      <c r="A17" s="112"/>
      <c r="B17" s="113"/>
      <c r="C17" s="113"/>
      <c r="D17" s="113"/>
      <c r="E17" s="113"/>
      <c r="F17" s="113"/>
      <c r="G17" s="113"/>
      <c r="H17" s="106"/>
      <c r="I17" s="134"/>
      <c r="J17" s="134"/>
      <c r="K17" s="134"/>
      <c r="L17" s="134"/>
      <c r="M17" s="134"/>
      <c r="N17" s="135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="85" customFormat="1" ht="21" customHeight="1" spans="1:255">
      <c r="A18" s="114"/>
      <c r="B18" s="115"/>
      <c r="C18" s="115"/>
      <c r="D18" s="115"/>
      <c r="E18" s="115"/>
      <c r="F18" s="115"/>
      <c r="G18" s="115"/>
      <c r="H18" s="106"/>
      <c r="I18" s="134"/>
      <c r="J18" s="134"/>
      <c r="K18" s="134"/>
      <c r="L18" s="134"/>
      <c r="M18" s="134"/>
      <c r="N18" s="135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="85" customFormat="1" ht="21" customHeight="1" spans="1:255">
      <c r="A19" s="114"/>
      <c r="B19" s="115"/>
      <c r="C19" s="115"/>
      <c r="D19" s="115"/>
      <c r="E19" s="115"/>
      <c r="F19" s="115"/>
      <c r="G19" s="115"/>
      <c r="H19" s="106"/>
      <c r="I19" s="134"/>
      <c r="J19" s="134"/>
      <c r="K19" s="134"/>
      <c r="L19" s="134"/>
      <c r="M19" s="134"/>
      <c r="N19" s="135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="85" customFormat="1" ht="21" customHeight="1" spans="1:255">
      <c r="A20" s="116"/>
      <c r="B20" s="117"/>
      <c r="C20" s="117"/>
      <c r="D20" s="117"/>
      <c r="E20" s="118"/>
      <c r="F20" s="117"/>
      <c r="G20" s="117"/>
      <c r="H20" s="119"/>
      <c r="I20" s="136"/>
      <c r="J20" s="136"/>
      <c r="K20" s="137"/>
      <c r="L20" s="136"/>
      <c r="M20" s="136"/>
      <c r="N20" s="13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ht="16.5" spans="1:15">
      <c r="A21" s="120"/>
      <c r="B21" s="120"/>
      <c r="C21" s="121"/>
      <c r="D21" s="121"/>
      <c r="E21" s="122"/>
      <c r="F21" s="121"/>
      <c r="G21" s="121"/>
      <c r="L21" s="85"/>
      <c r="M21" s="85"/>
      <c r="N21" s="85"/>
      <c r="O21" s="88"/>
    </row>
    <row r="22" spans="1:15">
      <c r="A22" s="123" t="s">
        <v>167</v>
      </c>
      <c r="B22" s="123"/>
      <c r="C22" s="124"/>
      <c r="D22" s="124"/>
      <c r="L22" s="85"/>
      <c r="M22" s="85"/>
      <c r="N22" s="85"/>
      <c r="O22" s="88"/>
    </row>
    <row r="23" spans="3:15">
      <c r="C23" s="86"/>
      <c r="I23" s="139" t="s">
        <v>168</v>
      </c>
      <c r="J23" s="140">
        <v>45733</v>
      </c>
      <c r="K23" s="141" t="s">
        <v>169</v>
      </c>
      <c r="L23" s="139" t="s">
        <v>132</v>
      </c>
      <c r="M23" s="139" t="s">
        <v>170</v>
      </c>
      <c r="N23" s="85" t="s">
        <v>135</v>
      </c>
      <c r="O23" s="88"/>
    </row>
  </sheetData>
  <mergeCells count="9">
    <mergeCell ref="A1:N1"/>
    <mergeCell ref="B2:D2"/>
    <mergeCell ref="F2:G2"/>
    <mergeCell ref="J2:N2"/>
    <mergeCell ref="B3:G3"/>
    <mergeCell ref="I3:N3"/>
    <mergeCell ref="D15:E15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6.8" style="74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7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12">
        <v>1</v>
      </c>
      <c r="B4" s="26" t="s">
        <v>301</v>
      </c>
      <c r="C4" s="26" t="s">
        <v>302</v>
      </c>
      <c r="D4" s="26" t="s">
        <v>303</v>
      </c>
      <c r="E4" s="27" t="s">
        <v>62</v>
      </c>
      <c r="F4" s="25" t="s">
        <v>304</v>
      </c>
      <c r="G4" s="77" t="s">
        <v>65</v>
      </c>
      <c r="H4" s="12" t="s">
        <v>65</v>
      </c>
      <c r="I4" s="81">
        <v>1</v>
      </c>
      <c r="J4" s="82">
        <v>1</v>
      </c>
      <c r="K4" s="82">
        <v>1</v>
      </c>
      <c r="L4" s="82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6" t="s">
        <v>305</v>
      </c>
      <c r="C5" s="26" t="s">
        <v>302</v>
      </c>
      <c r="D5" s="26" t="s">
        <v>306</v>
      </c>
      <c r="E5" s="27" t="s">
        <v>62</v>
      </c>
      <c r="F5" s="25" t="s">
        <v>304</v>
      </c>
      <c r="G5" s="78" t="s">
        <v>65</v>
      </c>
      <c r="H5" s="56" t="s">
        <v>65</v>
      </c>
      <c r="I5" s="83">
        <v>2</v>
      </c>
      <c r="J5" s="82">
        <v>0</v>
      </c>
      <c r="K5" s="82">
        <v>3</v>
      </c>
      <c r="L5" s="82">
        <v>1</v>
      </c>
      <c r="M5" s="12">
        <v>0</v>
      </c>
      <c r="N5" s="12">
        <f t="shared" si="0"/>
        <v>6</v>
      </c>
      <c r="O5" s="12"/>
    </row>
    <row r="6" ht="20" customHeight="1" spans="1:15">
      <c r="A6" s="12">
        <v>3</v>
      </c>
      <c r="B6" s="26" t="s">
        <v>307</v>
      </c>
      <c r="C6" s="26" t="s">
        <v>302</v>
      </c>
      <c r="D6" s="26" t="s">
        <v>308</v>
      </c>
      <c r="E6" s="27" t="s">
        <v>62</v>
      </c>
      <c r="F6" s="25" t="s">
        <v>304</v>
      </c>
      <c r="G6" s="78" t="s">
        <v>65</v>
      </c>
      <c r="H6" s="56" t="s">
        <v>65</v>
      </c>
      <c r="I6" s="83">
        <v>2</v>
      </c>
      <c r="J6" s="82">
        <v>1</v>
      </c>
      <c r="K6" s="82">
        <v>0</v>
      </c>
      <c r="L6" s="82">
        <v>1</v>
      </c>
      <c r="M6" s="12">
        <v>0</v>
      </c>
      <c r="N6" s="12">
        <f t="shared" si="0"/>
        <v>4</v>
      </c>
      <c r="O6" s="12"/>
    </row>
    <row r="7" ht="20" customHeight="1" spans="1:15">
      <c r="A7" s="12">
        <v>4</v>
      </c>
      <c r="B7" s="26" t="s">
        <v>309</v>
      </c>
      <c r="C7" s="26" t="s">
        <v>302</v>
      </c>
      <c r="D7" s="26" t="s">
        <v>310</v>
      </c>
      <c r="E7" s="27" t="s">
        <v>62</v>
      </c>
      <c r="F7" s="25" t="s">
        <v>304</v>
      </c>
      <c r="G7" s="78" t="s">
        <v>65</v>
      </c>
      <c r="H7" s="56" t="s">
        <v>65</v>
      </c>
      <c r="I7" s="81">
        <v>2</v>
      </c>
      <c r="J7" s="82">
        <v>0</v>
      </c>
      <c r="K7" s="82">
        <v>1</v>
      </c>
      <c r="L7" s="82">
        <v>0</v>
      </c>
      <c r="M7" s="12">
        <v>0</v>
      </c>
      <c r="N7" s="12">
        <f t="shared" si="0"/>
        <v>3</v>
      </c>
      <c r="O7" s="12"/>
    </row>
    <row r="8" ht="20" customHeight="1" spans="1:15">
      <c r="A8" s="12"/>
      <c r="B8" s="29"/>
      <c r="C8" s="29"/>
      <c r="D8" s="29"/>
      <c r="E8" s="65"/>
      <c r="F8" s="29"/>
      <c r="G8" s="12"/>
      <c r="H8" s="9"/>
      <c r="I8" s="81"/>
      <c r="J8" s="82"/>
      <c r="K8" s="82"/>
      <c r="L8" s="82"/>
      <c r="M8" s="12"/>
      <c r="N8" s="12"/>
      <c r="O8" s="9"/>
    </row>
    <row r="9" ht="20" customHeight="1" spans="1:15">
      <c r="A9" s="12"/>
      <c r="B9" s="29"/>
      <c r="C9" s="29"/>
      <c r="D9" s="29"/>
      <c r="E9" s="65"/>
      <c r="F9" s="29"/>
      <c r="G9" s="12"/>
      <c r="H9" s="9"/>
      <c r="I9" s="81"/>
      <c r="J9" s="82"/>
      <c r="K9" s="82"/>
      <c r="L9" s="82"/>
      <c r="M9" s="12"/>
      <c r="N9" s="12"/>
      <c r="O9" s="9"/>
    </row>
    <row r="10" ht="20" customHeight="1" spans="1:15">
      <c r="A10" s="12"/>
      <c r="B10" s="29"/>
      <c r="C10" s="29"/>
      <c r="D10" s="29"/>
      <c r="E10" s="65"/>
      <c r="F10" s="29"/>
      <c r="G10" s="12"/>
      <c r="H10" s="9"/>
      <c r="I10" s="81"/>
      <c r="J10" s="82"/>
      <c r="K10" s="82"/>
      <c r="L10" s="82"/>
      <c r="M10" s="12"/>
      <c r="N10" s="12"/>
      <c r="O10" s="9"/>
    </row>
    <row r="11" ht="20" customHeight="1" spans="1:15">
      <c r="A11" s="12"/>
      <c r="B11" s="29"/>
      <c r="C11" s="29"/>
      <c r="D11" s="29"/>
      <c r="E11" s="65"/>
      <c r="F11" s="29"/>
      <c r="G11" s="12"/>
      <c r="H11" s="9"/>
      <c r="I11" s="81"/>
      <c r="J11" s="82"/>
      <c r="K11" s="82"/>
      <c r="L11" s="82"/>
      <c r="M11" s="12"/>
      <c r="N11" s="12"/>
      <c r="O11" s="9"/>
    </row>
    <row r="12" s="2" customFormat="1" ht="18.75" spans="1:15">
      <c r="A12" s="15" t="s">
        <v>311</v>
      </c>
      <c r="B12" s="16"/>
      <c r="C12" s="29"/>
      <c r="D12" s="17"/>
      <c r="E12" s="18"/>
      <c r="F12" s="29"/>
      <c r="G12" s="12"/>
      <c r="H12" s="36"/>
      <c r="I12" s="30"/>
      <c r="J12" s="15" t="s">
        <v>312</v>
      </c>
      <c r="K12" s="16"/>
      <c r="L12" s="16"/>
      <c r="M12" s="17"/>
      <c r="N12" s="16"/>
      <c r="O12" s="23"/>
    </row>
    <row r="13" ht="61" customHeight="1" spans="1:15">
      <c r="A13" s="79" t="s">
        <v>313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2025-03-19T05:46:06Z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