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AQL2.5验货" sheetId="2" r:id="rId1"/>
    <sheet name="首期" sheetId="3" r:id="rId2"/>
    <sheet name="首期尺寸表" sheetId="15" r:id="rId3"/>
    <sheet name="1.面料验布" sheetId="7" r:id="rId4"/>
    <sheet name="2.面料缩率" sheetId="8" r:id="rId5"/>
    <sheet name="3.面料互染" sheetId="9" r:id="rId6"/>
    <sheet name="4.面料静水压" sheetId="10" r:id="rId7"/>
    <sheet name="5.特殊工艺测试" sheetId="11" r:id="rId8"/>
    <sheet name="6.织带类缩率测试" sheetId="12" r:id="rId9"/>
  </sheets>
  <definedNames>
    <definedName name="CELL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<sst xmlns="http://schemas.openxmlformats.org/spreadsheetml/2006/main" count="461" uniqueCount="244">
  <si>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</si>
  <si>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</si>
  <si>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</si>
  <si>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</si>
  <si>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</si>
  <si>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</si>
  <si>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</si>
  <si>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</si>
  <si>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</si>
  <si>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</si>
  <si>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</si>
  <si>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</si>
  <si>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</si>
  <si>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</si>
  <si>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</si>
  <si>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</si>
  <si>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</si>
  <si>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</si>
  <si>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</si>
  <si>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中关村项目订单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</si>
  <si>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</si>
  <si>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</si>
  <si>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</si>
  <si>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</si>
  <si>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</si>
  <si>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</si>
  <si>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</si>
  <si>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</si>
  <si>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TAJJAN80307</t>
  </si>
  <si>
    <t>合同交期</t>
  </si>
  <si>
    <t>产前确认样</t>
  </si>
  <si>
    <t>有</t>
  </si>
  <si>
    <t>无</t>
  </si>
  <si>
    <t>品名</t>
  </si>
  <si>
    <t>通款短袖POLO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</si>
  <si>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</si>
  <si>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</si>
  <si>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</si>
  <si>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</si>
  <si>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</si>
  <si>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</si>
  <si>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</si>
  <si>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</si>
  <si>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</si>
  <si>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</si>
  <si>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</si>
  <si>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</si>
  <si>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</si>
  <si>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</si>
  <si>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</si>
  <si>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</si>
  <si>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</si>
  <si>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</si>
  <si>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</si>
  <si>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</si>
  <si>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</si>
  <si>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</si>
  <si>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</si>
  <si>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</si>
  <si>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</si>
  <si>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</si>
  <si>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</si>
  <si>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</si>
  <si>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</si>
  <si>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</si>
  <si>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</si>
  <si>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</si>
  <si>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</si>
  <si>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</si>
  <si>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</si>
  <si>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</si>
  <si>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</si>
  <si>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</si>
  <si>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</si>
  <si>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</si>
  <si>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</si>
  <si>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</si>
  <si>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</si>
  <si>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</si>
  <si>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</si>
  <si>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</si>
  <si>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</si>
  <si>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</si>
  <si>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藏青色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</si>
  <si>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</si>
  <si>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藏青色，M码，2件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</si>
  <si>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</si>
  <si>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</si>
  <si>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</si>
  <si>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</si>
  <si>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</si>
  <si>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1.上袖袖笼不圆顺，后期生产需改善过来。</t>
  </si>
  <si>
    <t>2.脚叉叉顶需回针车牢固。</t>
  </si>
  <si>
    <t>3.上领注意不能起扭。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</si>
  <si>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</si>
  <si>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</si>
  <si>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</si>
  <si>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</si>
  <si>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</si>
  <si>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</si>
  <si>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提出的问题已经改善</t>
  </si>
  <si>
    <t>检验部门</t>
  </si>
  <si>
    <t>服装品控部</t>
  </si>
  <si>
    <t>检验担当</t>
  </si>
  <si>
    <t>张国辉</t>
  </si>
  <si>
    <t>查验时间</t>
  </si>
  <si>
    <t>工厂负责人</t>
  </si>
  <si>
    <t>陈涛</t>
  </si>
  <si>
    <t>【整改结果】</t>
  </si>
  <si>
    <t>复核时间</t>
  </si>
  <si>
    <t>QC规格测量表</t>
  </si>
  <si>
    <t>佛山航于达</t>
  </si>
  <si>
    <t>部位名称</t>
  </si>
  <si>
    <t>指示规格  FINAL SPEC</t>
  </si>
  <si>
    <t>样品规格  SAMPLE SPEC</t>
  </si>
  <si>
    <t>藏青色（M）（首件）</t>
  </si>
  <si>
    <t>165/88B</t>
  </si>
  <si>
    <t>170/92B</t>
  </si>
  <si>
    <t>175/96B</t>
  </si>
  <si>
    <t>180/100B</t>
  </si>
  <si>
    <t>185/104B</t>
  </si>
  <si>
    <t>190/108B</t>
  </si>
  <si>
    <t>洗前</t>
  </si>
  <si>
    <t>洗水后</t>
  </si>
  <si>
    <t>后中长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</si>
  <si>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</si>
  <si>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+1.2</t>
  </si>
  <si>
    <t>+1.1</t>
  </si>
  <si>
    <t>胸围</t>
  </si>
  <si>
    <t>+1</t>
  </si>
  <si>
    <t>+0.8</t>
  </si>
  <si>
    <t>摆围</t>
  </si>
  <si>
    <t>106</t>
  </si>
  <si>
    <t>+0.7</t>
  </si>
  <si>
    <t>肩宽</t>
  </si>
  <si>
    <t>+0.3</t>
  </si>
  <si>
    <t>+0.2</t>
  </si>
  <si>
    <t>袖长</t>
  </si>
  <si>
    <t>+0</t>
  </si>
  <si>
    <t>袖肥/2</t>
  </si>
  <si>
    <t>+0.1</t>
  </si>
  <si>
    <t>袖口围/2</t>
  </si>
  <si>
    <t>下领围</t>
  </si>
  <si>
    <t>-1</t>
  </si>
  <si>
    <t>门禁长</t>
  </si>
  <si>
    <t>门禁宽</t>
  </si>
  <si>
    <t>叉高</t>
  </si>
  <si>
    <t>验货时间：2025年3月12日</t>
  </si>
  <si>
    <t>跟单QC:张国辉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</si>
  <si>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</si>
  <si>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</si>
  <si>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</si>
  <si>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</si>
  <si>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</si>
  <si>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</si>
  <si>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</si>
  <si>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</si>
  <si>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</si>
  <si>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</si>
  <si>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</si>
  <si>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</si>
  <si>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磨花</t>
  </si>
  <si>
    <t>色点</t>
  </si>
  <si>
    <t>色杠</t>
  </si>
  <si>
    <t>折痕</t>
  </si>
  <si>
    <t>合计数量</t>
  </si>
  <si>
    <t>备注</t>
  </si>
  <si>
    <t>数量</t>
  </si>
  <si>
    <t>K2403218</t>
  </si>
  <si>
    <t>T400珠地</t>
  </si>
  <si>
    <t>藏青</t>
  </si>
  <si>
    <t>新颜纺织</t>
  </si>
  <si>
    <t>YES</t>
  </si>
  <si>
    <t>制表时间：2025年2月18日</t>
  </si>
  <si>
    <t>测试人签名:张国辉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</si>
  <si>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</si>
  <si>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</si>
  <si>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</si>
  <si>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</si>
  <si>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</si>
  <si>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</si>
  <si>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</si>
  <si>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</si>
  <si>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</si>
  <si>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</si>
  <si>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源莱美</t>
  </si>
  <si>
    <t>制表时间：2025年2月23日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</si>
  <si>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</si>
  <si>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</si>
  <si>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</si>
  <si>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</si>
  <si>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</si>
  <si>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</si>
  <si>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</si>
  <si>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</si>
  <si>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</si>
  <si>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</si>
  <si>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</si>
  <si>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</si>
  <si>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</si>
  <si>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</si>
  <si>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</si>
  <si>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</si>
  <si>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</si>
  <si>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</si>
  <si>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</si>
  <si>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</si>
  <si>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</si>
  <si>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</si>
  <si>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</si>
  <si>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</si>
  <si>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</si>
  <si>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</si>
  <si>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</si>
  <si>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</si>
  <si>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</si>
  <si>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</si>
  <si>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</si>
  <si>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</si>
  <si>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</si>
  <si>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</si>
  <si>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</si>
  <si>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</si>
  <si>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</si>
  <si>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</si>
  <si>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</si>
  <si>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洗测1次-洗测5次</t>
  </si>
  <si>
    <t>藏蓝</t>
  </si>
  <si>
    <t>左前胸</t>
  </si>
  <si>
    <t>转印标</t>
  </si>
  <si>
    <t>未脱落</t>
  </si>
  <si>
    <t>门襟、袖口、下摆</t>
  </si>
  <si>
    <t>无缝</t>
  </si>
  <si>
    <t>后领下</t>
  </si>
  <si>
    <t>尺码转印标</t>
  </si>
  <si>
    <t>领子、门襟</t>
  </si>
  <si>
    <t>圧胶条</t>
  </si>
  <si>
    <t>制表时间：2025年3月03日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</si>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</sst>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6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2" applyNumberFormat="0" applyFill="0" applyAlignment="0" applyProtection="0">
      <alignment vertical="center"/>
    </xf>
    <xf numFmtId="0" fontId="35" fillId="0" borderId="62" applyNumberFormat="0" applyFill="0" applyAlignment="0" applyProtection="0">
      <alignment vertical="center"/>
    </xf>
    <xf numFmtId="0" fontId="36" fillId="0" borderId="6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64" applyNumberFormat="0" applyAlignment="0" applyProtection="0">
      <alignment vertical="center"/>
    </xf>
    <xf numFmtId="0" fontId="38" fillId="9" borderId="65" applyNumberFormat="0" applyAlignment="0" applyProtection="0">
      <alignment vertical="center"/>
    </xf>
    <xf numFmtId="0" fontId="39" fillId="9" borderId="64" applyNumberFormat="0" applyAlignment="0" applyProtection="0">
      <alignment vertical="center"/>
    </xf>
    <xf numFmtId="0" fontId="40" fillId="10" borderId="66" applyNumberFormat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5" fillId="0" borderId="0">
      <alignment vertical="center"/>
    </xf>
    <xf numFmtId="0" fontId="5" fillId="0" borderId="0">
      <alignment vertical="center"/>
    </xf>
    <xf numFmtId="0" fontId="21" fillId="0" borderId="0"/>
    <xf numFmtId="0" fontId="21" fillId="0" borderId="0">
      <alignment vertical="center"/>
    </xf>
  </cellStyleXfs>
  <cellXfs count="2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2" xfId="0" applyFont="1" applyFill="1" applyBorder="1" applyAlignment="1"/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4" fillId="0" borderId="9" xfId="49" applyFont="1" applyBorder="1">
      <alignment vertical="center"/>
    </xf>
    <xf numFmtId="0" fontId="13" fillId="0" borderId="2" xfId="0" applyFont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5" fillId="3" borderId="0" xfId="50" applyFont="1" applyFill="1"/>
    <xf numFmtId="0" fontId="16" fillId="3" borderId="0" xfId="50" applyFont="1" applyFill="1" applyAlignment="1">
      <alignment horizontal="center"/>
    </xf>
    <xf numFmtId="0" fontId="15" fillId="3" borderId="0" xfId="50" applyFont="1" applyFill="1" applyAlignment="1">
      <alignment horizontal="center"/>
    </xf>
    <xf numFmtId="0" fontId="16" fillId="3" borderId="2" xfId="49" applyFont="1" applyFill="1" applyBorder="1" applyAlignment="1">
      <alignment horizontal="left" vertical="center"/>
    </xf>
    <xf numFmtId="0" fontId="17" fillId="0" borderId="2" xfId="49" applyFont="1" applyBorder="1" applyAlignment="1">
      <alignment horizontal="left" vertical="center"/>
    </xf>
    <xf numFmtId="0" fontId="16" fillId="3" borderId="2" xfId="49" applyFont="1" applyFill="1" applyBorder="1">
      <alignment vertical="center"/>
    </xf>
    <xf numFmtId="0" fontId="16" fillId="3" borderId="2" xfId="49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horizontal="center"/>
    </xf>
    <xf numFmtId="0" fontId="16" fillId="3" borderId="2" xfId="5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8" fillId="0" borderId="4" xfId="53" applyFont="1" applyFill="1" applyBorder="1" applyAlignment="1">
      <alignment horizontal="center" vertical="center"/>
    </xf>
    <xf numFmtId="176" fontId="18" fillId="0" borderId="2" xfId="53" applyNumberFormat="1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 vertical="center"/>
    </xf>
    <xf numFmtId="49" fontId="19" fillId="0" borderId="4" xfId="54" applyNumberFormat="1" applyFont="1" applyBorder="1" applyAlignment="1">
      <alignment horizontal="center" vertical="center"/>
    </xf>
    <xf numFmtId="176" fontId="19" fillId="0" borderId="2" xfId="53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76" fontId="18" fillId="4" borderId="2" xfId="53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vertical="center"/>
    </xf>
    <xf numFmtId="0" fontId="0" fillId="3" borderId="0" xfId="51" applyFont="1" applyFill="1">
      <alignment vertical="center"/>
    </xf>
    <xf numFmtId="0" fontId="15" fillId="3" borderId="2" xfId="49" applyFont="1" applyFill="1" applyBorder="1" applyAlignment="1">
      <alignment horizontal="center" vertical="center"/>
    </xf>
    <xf numFmtId="0" fontId="16" fillId="3" borderId="2" xfId="51" applyFont="1" applyFill="1" applyBorder="1" applyAlignment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15" fillId="3" borderId="2" xfId="50" applyNumberFormat="1" applyFont="1" applyFill="1" applyBorder="1" applyAlignment="1">
      <alignment horizontal="center"/>
    </xf>
    <xf numFmtId="0" fontId="16" fillId="3" borderId="0" xfId="50" applyFont="1" applyFill="1"/>
    <xf numFmtId="14" fontId="16" fillId="3" borderId="0" xfId="50" applyNumberFormat="1" applyFont="1" applyFill="1" applyAlignment="1">
      <alignment horizontal="center"/>
    </xf>
    <xf numFmtId="0" fontId="21" fillId="0" borderId="0" xfId="49" applyAlignment="1">
      <alignment horizontal="left" vertical="center"/>
    </xf>
    <xf numFmtId="0" fontId="22" fillId="0" borderId="0" xfId="49" applyFont="1" applyBorder="1" applyAlignment="1">
      <alignment horizontal="center" vertical="top"/>
    </xf>
    <xf numFmtId="0" fontId="23" fillId="0" borderId="2" xfId="49" applyFont="1" applyBorder="1" applyAlignment="1">
      <alignment horizontal="left" vertical="center"/>
    </xf>
    <xf numFmtId="0" fontId="20" fillId="0" borderId="2" xfId="49" applyFont="1" applyBorder="1" applyAlignment="1">
      <alignment horizontal="center" vertical="center"/>
    </xf>
    <xf numFmtId="0" fontId="23" fillId="0" borderId="2" xfId="49" applyFont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7" fillId="0" borderId="2" xfId="49" applyFont="1" applyBorder="1" applyAlignment="1">
      <alignment horizontal="center" vertical="center"/>
    </xf>
    <xf numFmtId="0" fontId="20" fillId="0" borderId="2" xfId="49" applyFont="1" applyBorder="1" applyAlignment="1">
      <alignment horizontal="left" vertical="center"/>
    </xf>
    <xf numFmtId="14" fontId="20" fillId="0" borderId="2" xfId="49" applyNumberFormat="1" applyFont="1" applyBorder="1" applyAlignment="1">
      <alignment horizontal="center" vertical="center"/>
    </xf>
    <xf numFmtId="0" fontId="17" fillId="0" borderId="2" xfId="49" applyFont="1" applyBorder="1">
      <alignment vertical="center"/>
    </xf>
    <xf numFmtId="0" fontId="21" fillId="0" borderId="2" xfId="49" applyBorder="1">
      <alignment vertical="center"/>
    </xf>
    <xf numFmtId="0" fontId="17" fillId="0" borderId="11" xfId="49" applyFont="1" applyBorder="1" applyAlignment="1">
      <alignment horizontal="left" vertical="center"/>
    </xf>
    <xf numFmtId="0" fontId="17" fillId="0" borderId="12" xfId="49" applyFont="1" applyBorder="1" applyAlignment="1">
      <alignment horizontal="left" vertical="center"/>
    </xf>
    <xf numFmtId="0" fontId="23" fillId="0" borderId="13" xfId="49" applyFont="1" applyBorder="1" applyAlignment="1">
      <alignment horizontal="left" vertical="center"/>
    </xf>
    <xf numFmtId="0" fontId="23" fillId="0" borderId="14" xfId="49" applyFont="1" applyBorder="1" applyAlignment="1">
      <alignment horizontal="left" vertical="center"/>
    </xf>
    <xf numFmtId="0" fontId="17" fillId="0" borderId="15" xfId="49" applyFont="1" applyBorder="1">
      <alignment vertical="center"/>
    </xf>
    <xf numFmtId="0" fontId="21" fillId="0" borderId="16" xfId="49" applyBorder="1" applyAlignment="1">
      <alignment horizontal="left" vertical="center"/>
    </xf>
    <xf numFmtId="0" fontId="20" fillId="0" borderId="16" xfId="49" applyFont="1" applyBorder="1" applyAlignment="1">
      <alignment horizontal="left" vertical="center"/>
    </xf>
    <xf numFmtId="0" fontId="21" fillId="0" borderId="16" xfId="49" applyBorder="1">
      <alignment vertical="center"/>
    </xf>
    <xf numFmtId="0" fontId="17" fillId="0" borderId="16" xfId="49" applyFont="1" applyBorder="1">
      <alignment vertical="center"/>
    </xf>
    <xf numFmtId="0" fontId="17" fillId="0" borderId="17" xfId="49" applyFont="1" applyBorder="1">
      <alignment vertical="center"/>
    </xf>
    <xf numFmtId="0" fontId="21" fillId="0" borderId="18" xfId="49" applyBorder="1" applyAlignment="1">
      <alignment horizontal="left" vertical="center"/>
    </xf>
    <xf numFmtId="0" fontId="20" fillId="0" borderId="18" xfId="49" applyFont="1" applyBorder="1" applyAlignment="1">
      <alignment horizontal="left" vertical="center"/>
    </xf>
    <xf numFmtId="0" fontId="21" fillId="0" borderId="18" xfId="49" applyBorder="1">
      <alignment vertical="center"/>
    </xf>
    <xf numFmtId="0" fontId="17" fillId="0" borderId="18" xfId="49" applyFont="1" applyBorder="1">
      <alignment vertical="center"/>
    </xf>
    <xf numFmtId="0" fontId="17" fillId="0" borderId="19" xfId="49" applyFont="1" applyBorder="1" applyAlignment="1">
      <alignment horizontal="left" vertical="center"/>
    </xf>
    <xf numFmtId="0" fontId="17" fillId="0" borderId="20" xfId="49" applyFont="1" applyBorder="1" applyAlignment="1">
      <alignment horizontal="left" vertical="center"/>
    </xf>
    <xf numFmtId="0" fontId="17" fillId="0" borderId="15" xfId="49" applyFont="1" applyBorder="1" applyAlignment="1">
      <alignment horizontal="center" vertical="center"/>
    </xf>
    <xf numFmtId="0" fontId="20" fillId="0" borderId="16" xfId="49" applyFont="1" applyBorder="1" applyAlignment="1">
      <alignment horizontal="center" vertical="center"/>
    </xf>
    <xf numFmtId="0" fontId="17" fillId="0" borderId="16" xfId="49" applyFont="1" applyBorder="1" applyAlignment="1">
      <alignment horizontal="center" vertical="center"/>
    </xf>
    <xf numFmtId="0" fontId="21" fillId="0" borderId="16" xfId="49" applyBorder="1" applyAlignment="1">
      <alignment horizontal="center" vertical="center"/>
    </xf>
    <xf numFmtId="0" fontId="17" fillId="0" borderId="17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17" fillId="0" borderId="18" xfId="49" applyFont="1" applyBorder="1" applyAlignment="1">
      <alignment horizontal="center" vertical="center"/>
    </xf>
    <xf numFmtId="0" fontId="21" fillId="0" borderId="18" xfId="49" applyBorder="1" applyAlignment="1">
      <alignment horizontal="center" vertical="center"/>
    </xf>
    <xf numFmtId="0" fontId="17" fillId="0" borderId="21" xfId="49" applyFont="1" applyBorder="1" applyAlignment="1">
      <alignment horizontal="left" vertical="center" wrapText="1"/>
    </xf>
    <xf numFmtId="0" fontId="17" fillId="0" borderId="22" xfId="49" applyFont="1" applyBorder="1" applyAlignment="1">
      <alignment horizontal="left" vertical="center" wrapText="1"/>
    </xf>
    <xf numFmtId="0" fontId="23" fillId="0" borderId="23" xfId="49" applyFont="1" applyBorder="1" applyAlignment="1">
      <alignment horizontal="left" vertical="center"/>
    </xf>
    <xf numFmtId="0" fontId="23" fillId="0" borderId="24" xfId="49" applyFont="1" applyBorder="1" applyAlignment="1">
      <alignment horizontal="left" vertical="center"/>
    </xf>
    <xf numFmtId="0" fontId="25" fillId="0" borderId="25" xfId="49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9" fontId="20" fillId="0" borderId="2" xfId="49" applyNumberFormat="1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9" fontId="20" fillId="0" borderId="28" xfId="49" applyNumberFormat="1" applyFont="1" applyBorder="1" applyAlignment="1">
      <alignment horizontal="left" vertical="center"/>
    </xf>
    <xf numFmtId="9" fontId="20" fillId="0" borderId="29" xfId="49" applyNumberFormat="1" applyFont="1" applyBorder="1" applyAlignment="1">
      <alignment horizontal="left" vertical="center"/>
    </xf>
    <xf numFmtId="9" fontId="20" fillId="0" borderId="21" xfId="49" applyNumberFormat="1" applyFont="1" applyBorder="1" applyAlignment="1">
      <alignment horizontal="left" vertical="center"/>
    </xf>
    <xf numFmtId="9" fontId="20" fillId="0" borderId="22" xfId="49" applyNumberFormat="1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10" fillId="0" borderId="15" xfId="49" applyFont="1" applyBorder="1" applyAlignment="1">
      <alignment horizontal="left" vertical="center"/>
    </xf>
    <xf numFmtId="0" fontId="10" fillId="0" borderId="16" xfId="49" applyFont="1" applyBorder="1" applyAlignment="1">
      <alignment horizontal="left" vertical="center"/>
    </xf>
    <xf numFmtId="0" fontId="10" fillId="0" borderId="17" xfId="49" applyFont="1" applyBorder="1" applyAlignment="1">
      <alignment horizontal="left" vertical="center"/>
    </xf>
    <xf numFmtId="0" fontId="10" fillId="0" borderId="18" xfId="49" applyFont="1" applyBorder="1" applyAlignment="1">
      <alignment horizontal="left" vertical="center"/>
    </xf>
    <xf numFmtId="0" fontId="10" fillId="0" borderId="30" xfId="49" applyFont="1" applyBorder="1" applyAlignment="1">
      <alignment horizontal="left" vertical="center"/>
    </xf>
    <xf numFmtId="0" fontId="10" fillId="0" borderId="22" xfId="49" applyFont="1" applyBorder="1" applyAlignment="1">
      <alignment horizontal="left" vertical="center"/>
    </xf>
    <xf numFmtId="0" fontId="23" fillId="0" borderId="31" xfId="49" applyFont="1" applyBorder="1" applyAlignment="1">
      <alignment horizontal="left" vertical="center"/>
    </xf>
    <xf numFmtId="20" fontId="20" fillId="0" borderId="32" xfId="49" applyNumberFormat="1" applyFont="1" applyBorder="1" applyAlignment="1">
      <alignment horizontal="left" vertical="center"/>
    </xf>
    <xf numFmtId="0" fontId="20" fillId="0" borderId="33" xfId="49" applyFont="1" applyBorder="1" applyAlignment="1">
      <alignment horizontal="left" vertical="center"/>
    </xf>
    <xf numFmtId="0" fontId="20" fillId="0" borderId="34" xfId="49" applyFont="1" applyBorder="1" applyAlignment="1">
      <alignment horizontal="left" vertical="center"/>
    </xf>
    <xf numFmtId="0" fontId="20" fillId="0" borderId="35" xfId="49" applyFont="1" applyBorder="1" applyAlignment="1">
      <alignment horizontal="left" vertical="center"/>
    </xf>
    <xf numFmtId="20" fontId="20" fillId="0" borderId="34" xfId="49" applyNumberFormat="1" applyFont="1" applyBorder="1" applyAlignment="1">
      <alignment horizontal="left" vertical="center"/>
    </xf>
    <xf numFmtId="0" fontId="17" fillId="0" borderId="21" xfId="49" applyFont="1" applyBorder="1" applyAlignment="1">
      <alignment horizontal="left" vertical="center"/>
    </xf>
    <xf numFmtId="0" fontId="17" fillId="0" borderId="22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3" fillId="0" borderId="36" xfId="49" applyFont="1" applyBorder="1">
      <alignment vertical="center"/>
    </xf>
    <xf numFmtId="0" fontId="26" fillId="0" borderId="14" xfId="49" applyFont="1" applyBorder="1" applyAlignment="1">
      <alignment horizontal="center" vertical="center"/>
    </xf>
    <xf numFmtId="0" fontId="23" fillId="0" borderId="37" xfId="49" applyFont="1" applyBorder="1">
      <alignment vertical="center"/>
    </xf>
    <xf numFmtId="0" fontId="20" fillId="0" borderId="38" xfId="49" applyFont="1" applyBorder="1">
      <alignment vertical="center"/>
    </xf>
    <xf numFmtId="0" fontId="23" fillId="0" borderId="38" xfId="49" applyFont="1" applyBorder="1">
      <alignment vertical="center"/>
    </xf>
    <xf numFmtId="58" fontId="21" fillId="0" borderId="37" xfId="49" applyNumberFormat="1" applyBorder="1">
      <alignment vertical="center"/>
    </xf>
    <xf numFmtId="0" fontId="23" fillId="0" borderId="31" xfId="49" applyFont="1" applyBorder="1" applyAlignment="1">
      <alignment horizontal="center" vertical="center"/>
    </xf>
    <xf numFmtId="0" fontId="20" fillId="0" borderId="39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21" fillId="0" borderId="38" xfId="49" applyBorder="1">
      <alignment vertical="center"/>
    </xf>
    <xf numFmtId="0" fontId="21" fillId="0" borderId="2" xfId="49" applyBorder="1" applyAlignment="1">
      <alignment horizontal="center" vertical="center"/>
    </xf>
    <xf numFmtId="0" fontId="17" fillId="0" borderId="40" xfId="49" applyFont="1" applyBorder="1" applyAlignment="1">
      <alignment horizontal="left" vertical="center"/>
    </xf>
    <xf numFmtId="0" fontId="23" fillId="0" borderId="41" xfId="49" applyFont="1" applyBorder="1" applyAlignment="1">
      <alignment horizontal="left" vertical="center"/>
    </xf>
    <xf numFmtId="0" fontId="20" fillId="0" borderId="42" xfId="49" applyFont="1" applyBorder="1" applyAlignment="1">
      <alignment horizontal="left" vertical="center"/>
    </xf>
    <xf numFmtId="0" fontId="20" fillId="0" borderId="43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7" fillId="0" borderId="0" xfId="49" applyFont="1">
      <alignment vertical="center"/>
    </xf>
    <xf numFmtId="0" fontId="17" fillId="0" borderId="45" xfId="49" applyFont="1" applyBorder="1" applyAlignment="1">
      <alignment horizontal="left" vertical="center" wrapText="1"/>
    </xf>
    <xf numFmtId="0" fontId="23" fillId="0" borderId="46" xfId="49" applyFont="1" applyBorder="1" applyAlignment="1">
      <alignment horizontal="left" vertical="center"/>
    </xf>
    <xf numFmtId="0" fontId="10" fillId="0" borderId="2" xfId="49" applyFont="1" applyBorder="1" applyAlignment="1">
      <alignment horizontal="left" vertical="center"/>
    </xf>
    <xf numFmtId="0" fontId="24" fillId="0" borderId="2" xfId="49" applyFont="1" applyBorder="1" applyAlignment="1">
      <alignment horizontal="center" vertical="center" wrapText="1"/>
    </xf>
    <xf numFmtId="0" fontId="24" fillId="0" borderId="2" xfId="49" applyFont="1" applyBorder="1" applyAlignment="1">
      <alignment horizontal="left" vertical="center"/>
    </xf>
    <xf numFmtId="0" fontId="14" fillId="0" borderId="2" xfId="49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9" fontId="20" fillId="0" borderId="48" xfId="49" applyNumberFormat="1" applyFont="1" applyBorder="1" applyAlignment="1">
      <alignment horizontal="left" vertical="center"/>
    </xf>
    <xf numFmtId="9" fontId="20" fillId="0" borderId="45" xfId="49" applyNumberFormat="1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10" fillId="0" borderId="42" xfId="49" applyFont="1" applyBorder="1" applyAlignment="1">
      <alignment horizontal="left" vertical="center"/>
    </xf>
    <xf numFmtId="0" fontId="10" fillId="0" borderId="45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23" fillId="0" borderId="51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52" xfId="49" applyFont="1" applyBorder="1" applyAlignment="1">
      <alignment horizontal="left" vertical="center"/>
    </xf>
    <xf numFmtId="0" fontId="27" fillId="0" borderId="53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8" fillId="0" borderId="1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0" xfId="0" applyBorder="1"/>
    <xf numFmtId="0" fontId="0" fillId="5" borderId="2" xfId="0" applyFill="1" applyBorder="1"/>
    <xf numFmtId="0" fontId="0" fillId="0" borderId="55" xfId="0" applyBorder="1"/>
    <xf numFmtId="0" fontId="0" fillId="0" borderId="56" xfId="0" applyBorder="1"/>
    <xf numFmtId="0" fontId="0" fillId="5" borderId="56" xfId="0" applyFill="1" applyBorder="1"/>
    <xf numFmtId="0" fontId="0" fillId="6" borderId="0" xfId="0" applyFill="1"/>
    <xf numFmtId="0" fontId="27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/>
    </xf>
    <xf numFmtId="0" fontId="28" fillId="0" borderId="59" xfId="0" applyFont="1" applyBorder="1"/>
    <xf numFmtId="0" fontId="0" fillId="0" borderId="59" xfId="0" applyBorder="1"/>
    <xf numFmtId="0" fontId="0" fillId="0" borderId="60" xfId="0" applyBorder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081900" y="1047750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7053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71525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393700</xdr:colOff>
          <xdr:row>54</xdr:row>
          <xdr:rowOff>3175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081900" y="10477500"/>
              <a:ext cx="393700" cy="193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624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70535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433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08660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60325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702550" y="185737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09295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3065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2430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705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7053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1056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73430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10565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73430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31750</xdr:colOff>
          <xdr:row>7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43750" y="11906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31750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43750" y="13716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31750</xdr:colOff>
          <xdr:row>6</xdr:row>
          <xdr:rowOff>12700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143750" y="100965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254635</xdr:colOff>
          <xdr:row>3</xdr:row>
          <xdr:rowOff>177800</xdr:rowOff>
        </xdr:from>
        <xdr:to>
          <xdr:col>10</xdr:col>
          <xdr:colOff>102235</xdr:colOff>
          <xdr:row>4</xdr:row>
          <xdr:rowOff>139700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57085" y="825500"/>
              <a:ext cx="45720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248285</xdr:colOff>
          <xdr:row>2</xdr:row>
          <xdr:rowOff>184150</xdr:rowOff>
        </xdr:from>
        <xdr:to>
          <xdr:col>10</xdr:col>
          <xdr:colOff>165100</xdr:colOff>
          <xdr:row>3</xdr:row>
          <xdr:rowOff>165100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50735" y="647700"/>
              <a:ext cx="526415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221615</xdr:colOff>
          <xdr:row>2</xdr:row>
          <xdr:rowOff>203200</xdr:rowOff>
        </xdr:from>
        <xdr:to>
          <xdr:col>10</xdr:col>
          <xdr:colOff>678815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733665" y="647700"/>
              <a:ext cx="4572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3</xdr:row>
          <xdr:rowOff>190500</xdr:rowOff>
        </xdr:from>
        <xdr:to>
          <xdr:col>10</xdr:col>
          <xdr:colOff>679450</xdr:colOff>
          <xdr:row>4</xdr:row>
          <xdr:rowOff>164465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734300" y="828675"/>
              <a:ext cx="457200" cy="1644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734300" y="10096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734300" y="11906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734300" y="1371600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6240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7053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209550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9309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48</xdr:row>
          <xdr:rowOff>12700</xdr:rowOff>
        </xdr:from>
        <xdr:to>
          <xdr:col>1</xdr:col>
          <xdr:colOff>603250</xdr:colOff>
          <xdr:row>49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95377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49</xdr:row>
          <xdr:rowOff>0</xdr:rowOff>
        </xdr:from>
        <xdr:to>
          <xdr:col>1</xdr:col>
          <xdr:colOff>603250</xdr:colOff>
          <xdr:row>50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0</xdr:rowOff>
        </xdr:from>
        <xdr:to>
          <xdr:col>2</xdr:col>
          <xdr:colOff>603250</xdr:colOff>
          <xdr:row>50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9705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603250</xdr:colOff>
          <xdr:row>49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95250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49</xdr:row>
          <xdr:rowOff>0</xdr:rowOff>
        </xdr:from>
        <xdr:to>
          <xdr:col>5</xdr:col>
          <xdr:colOff>641350</xdr:colOff>
          <xdr:row>50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814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622300</xdr:colOff>
          <xdr:row>49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687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86300" y="97059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86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49</xdr:row>
          <xdr:rowOff>0</xdr:rowOff>
        </xdr:from>
        <xdr:to>
          <xdr:col>9</xdr:col>
          <xdr:colOff>603250</xdr:colOff>
          <xdr:row>50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105650" y="97059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49</xdr:row>
          <xdr:rowOff>0</xdr:rowOff>
        </xdr:from>
        <xdr:to>
          <xdr:col>10</xdr:col>
          <xdr:colOff>609600</xdr:colOff>
          <xdr:row>50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734300" y="97059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584200</xdr:colOff>
          <xdr:row>49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092950" y="95250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48</xdr:row>
          <xdr:rowOff>0</xdr:rowOff>
        </xdr:from>
        <xdr:to>
          <xdr:col>10</xdr:col>
          <xdr:colOff>609600</xdr:colOff>
          <xdr:row>49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734300" y="95250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48</xdr:row>
          <xdr:rowOff>0</xdr:rowOff>
        </xdr:from>
        <xdr:to>
          <xdr:col>8</xdr:col>
          <xdr:colOff>209550</xdr:colOff>
          <xdr:row>49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9309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49</xdr:row>
          <xdr:rowOff>0</xdr:rowOff>
        </xdr:from>
        <xdr:to>
          <xdr:col>4</xdr:col>
          <xdr:colOff>247650</xdr:colOff>
          <xdr:row>50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702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48</xdr:row>
          <xdr:rowOff>0</xdr:rowOff>
        </xdr:from>
        <xdr:to>
          <xdr:col>4</xdr:col>
          <xdr:colOff>247650</xdr:colOff>
          <xdr:row>49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70200" y="95250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71525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08660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209550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9309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209550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9309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49</xdr:row>
          <xdr:rowOff>0</xdr:rowOff>
        </xdr:from>
        <xdr:to>
          <xdr:col>8</xdr:col>
          <xdr:colOff>209550</xdr:colOff>
          <xdr:row>50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930900" y="97059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892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622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711450" y="297243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635250" y="297243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762250" y="334264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762250" y="55638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200" t="s">
        <v>0</v>
      </c>
      <c r="C2" s="201"/>
      <c r="D2" s="201"/>
      <c r="E2" s="201"/>
      <c r="F2" s="201"/>
      <c r="G2" s="201"/>
      <c r="H2" s="201"/>
      <c r="I2" s="215"/>
    </row>
    <row r="3" ht="28" customHeight="1" spans="2:9">
      <c r="B3" s="202"/>
      <c r="C3" s="203"/>
      <c r="D3" s="204" t="s">
        <v>1</v>
      </c>
      <c r="E3" s="205"/>
      <c r="F3" s="206" t="s">
        <v>2</v>
      </c>
      <c r="G3" s="207"/>
      <c r="H3" s="204" t="s">
        <v>3</v>
      </c>
      <c r="I3" s="216"/>
    </row>
    <row r="4" ht="28" customHeight="1" spans="2:9">
      <c r="B4" s="202" t="s">
        <v>4</v>
      </c>
      <c r="C4" s="203" t="s">
        <v>5</v>
      </c>
      <c r="D4" s="203" t="s">
        <v>6</v>
      </c>
      <c r="E4" s="203" t="s">
        <v>7</v>
      </c>
      <c r="F4" s="208" t="s">
        <v>6</v>
      </c>
      <c r="G4" s="208" t="s">
        <v>7</v>
      </c>
      <c r="H4" s="203" t="s">
        <v>6</v>
      </c>
      <c r="I4" s="217" t="s">
        <v>7</v>
      </c>
    </row>
    <row r="5" ht="28" customHeight="1" spans="2:9">
      <c r="B5" s="209" t="s">
        <v>8</v>
      </c>
      <c r="C5" s="10">
        <v>13</v>
      </c>
      <c r="D5" s="10">
        <v>0</v>
      </c>
      <c r="E5" s="10">
        <v>1</v>
      </c>
      <c r="F5" s="210">
        <v>0</v>
      </c>
      <c r="G5" s="210">
        <v>1</v>
      </c>
      <c r="H5" s="10">
        <v>1</v>
      </c>
      <c r="I5" s="218">
        <v>2</v>
      </c>
    </row>
    <row r="6" ht="28" customHeight="1" spans="2:9">
      <c r="B6" s="209" t="s">
        <v>9</v>
      </c>
      <c r="C6" s="10">
        <v>20</v>
      </c>
      <c r="D6" s="10">
        <v>0</v>
      </c>
      <c r="E6" s="10">
        <v>1</v>
      </c>
      <c r="F6" s="210">
        <v>1</v>
      </c>
      <c r="G6" s="210">
        <v>2</v>
      </c>
      <c r="H6" s="10">
        <v>2</v>
      </c>
      <c r="I6" s="218">
        <v>3</v>
      </c>
    </row>
    <row r="7" ht="28" customHeight="1" spans="2:9">
      <c r="B7" s="209" t="s">
        <v>10</v>
      </c>
      <c r="C7" s="10">
        <v>32</v>
      </c>
      <c r="D7" s="10">
        <v>0</v>
      </c>
      <c r="E7" s="10">
        <v>1</v>
      </c>
      <c r="F7" s="210">
        <v>2</v>
      </c>
      <c r="G7" s="210">
        <v>3</v>
      </c>
      <c r="H7" s="10">
        <v>3</v>
      </c>
      <c r="I7" s="218">
        <v>4</v>
      </c>
    </row>
    <row r="8" ht="28" customHeight="1" spans="2:9">
      <c r="B8" s="209" t="s">
        <v>11</v>
      </c>
      <c r="C8" s="10">
        <v>50</v>
      </c>
      <c r="D8" s="10">
        <v>1</v>
      </c>
      <c r="E8" s="10">
        <v>2</v>
      </c>
      <c r="F8" s="210">
        <v>3</v>
      </c>
      <c r="G8" s="210">
        <v>4</v>
      </c>
      <c r="H8" s="10">
        <v>5</v>
      </c>
      <c r="I8" s="218">
        <v>6</v>
      </c>
    </row>
    <row r="9" ht="28" customHeight="1" spans="2:9">
      <c r="B9" s="209" t="s">
        <v>12</v>
      </c>
      <c r="C9" s="10">
        <v>80</v>
      </c>
      <c r="D9" s="10">
        <v>2</v>
      </c>
      <c r="E9" s="10">
        <v>3</v>
      </c>
      <c r="F9" s="210">
        <v>5</v>
      </c>
      <c r="G9" s="210">
        <v>6</v>
      </c>
      <c r="H9" s="10">
        <v>7</v>
      </c>
      <c r="I9" s="218">
        <v>8</v>
      </c>
    </row>
    <row r="10" ht="28" customHeight="1" spans="2:9">
      <c r="B10" s="209" t="s">
        <v>13</v>
      </c>
      <c r="C10" s="10">
        <v>125</v>
      </c>
      <c r="D10" s="10">
        <v>3</v>
      </c>
      <c r="E10" s="10">
        <v>4</v>
      </c>
      <c r="F10" s="210">
        <v>7</v>
      </c>
      <c r="G10" s="210">
        <v>8</v>
      </c>
      <c r="H10" s="10">
        <v>10</v>
      </c>
      <c r="I10" s="218">
        <v>11</v>
      </c>
    </row>
    <row r="11" ht="28" customHeight="1" spans="2:9">
      <c r="B11" s="209" t="s">
        <v>14</v>
      </c>
      <c r="C11" s="10">
        <v>200</v>
      </c>
      <c r="D11" s="10">
        <v>5</v>
      </c>
      <c r="E11" s="10">
        <v>6</v>
      </c>
      <c r="F11" s="210">
        <v>10</v>
      </c>
      <c r="G11" s="210">
        <v>11</v>
      </c>
      <c r="H11" s="10">
        <v>14</v>
      </c>
      <c r="I11" s="218">
        <v>15</v>
      </c>
    </row>
    <row r="12" ht="28" customHeight="1" spans="2:9">
      <c r="B12" s="211" t="s">
        <v>15</v>
      </c>
      <c r="C12" s="212">
        <v>315</v>
      </c>
      <c r="D12" s="212">
        <v>7</v>
      </c>
      <c r="E12" s="212">
        <v>8</v>
      </c>
      <c r="F12" s="213">
        <v>14</v>
      </c>
      <c r="G12" s="213">
        <v>15</v>
      </c>
      <c r="H12" s="212">
        <v>21</v>
      </c>
      <c r="I12" s="219">
        <v>22</v>
      </c>
    </row>
    <row r="14" spans="2:4">
      <c r="B14" s="214" t="s">
        <v>16</v>
      </c>
      <c r="C14" s="214"/>
      <c r="D14" s="21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7"/>
  <sheetViews>
    <sheetView zoomScalePageLayoutView="125" workbookViewId="0">
      <selection activeCell="M7" sqref="M7"/>
    </sheetView>
  </sheetViews>
  <sheetFormatPr defaultColWidth="10.3333333333333" defaultRowHeight="16.5" customHeight="1"/>
  <cols>
    <col min="1" max="2" width="10.3333333333333" style="99"/>
    <col min="3" max="3" width="9.33333333333333" style="99" customWidth="1"/>
    <col min="4" max="4" width="9.58333333333333" style="99" customWidth="1"/>
    <col min="5" max="5" width="9.5" style="99" customWidth="1"/>
    <col min="6" max="6" width="10" style="99" customWidth="1"/>
    <col min="7" max="7" width="11.0833333333333" style="99" customWidth="1"/>
    <col min="8" max="8" width="10.0833333333333" style="99" customWidth="1"/>
    <col min="9" max="9" width="10.3333333333333" style="99"/>
    <col min="10" max="10" width="8" style="99" customWidth="1"/>
    <col min="11" max="11" width="10.5833333333333" style="99" customWidth="1"/>
    <col min="12" max="16384" width="10.3333333333333" style="99"/>
  </cols>
  <sheetData>
    <row r="1" ht="20.25" spans="1:11">
      <c r="A1" s="100" t="s">
        <v>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>
      <c r="A2" s="101" t="s">
        <v>18</v>
      </c>
      <c r="B2" s="102" t="s">
        <v>19</v>
      </c>
      <c r="C2" s="102"/>
      <c r="D2" s="103" t="s">
        <v>20</v>
      </c>
      <c r="E2" s="103"/>
      <c r="F2" s="104" t="s">
        <v>21</v>
      </c>
      <c r="G2" s="104"/>
      <c r="H2" s="70" t="s">
        <v>22</v>
      </c>
      <c r="I2" s="174" t="s">
        <v>23</v>
      </c>
      <c r="J2" s="174"/>
      <c r="K2" s="174"/>
    </row>
    <row r="3" ht="14.25" spans="1:11">
      <c r="A3" s="105" t="s">
        <v>24</v>
      </c>
      <c r="B3" s="105"/>
      <c r="C3" s="105"/>
      <c r="D3" s="103" t="s">
        <v>25</v>
      </c>
      <c r="E3" s="103"/>
      <c r="F3" s="103"/>
      <c r="G3" s="103"/>
      <c r="H3" s="103" t="s">
        <v>26</v>
      </c>
      <c r="I3" s="103"/>
      <c r="J3" s="103"/>
      <c r="K3" s="103"/>
    </row>
    <row r="4" ht="14.25" spans="1:11">
      <c r="A4" s="70" t="s">
        <v>27</v>
      </c>
      <c r="B4" s="106" t="s">
        <v>28</v>
      </c>
      <c r="C4" s="106"/>
      <c r="D4" s="70" t="s">
        <v>29</v>
      </c>
      <c r="E4" s="70"/>
      <c r="F4" s="107">
        <v>45736</v>
      </c>
      <c r="G4" s="107"/>
      <c r="H4" s="70" t="s">
        <v>30</v>
      </c>
      <c r="I4" s="70"/>
      <c r="J4" s="106" t="s">
        <v>31</v>
      </c>
      <c r="K4" s="106" t="s">
        <v>32</v>
      </c>
    </row>
    <row r="5" ht="14.25" spans="1:11">
      <c r="A5" s="108" t="s">
        <v>33</v>
      </c>
      <c r="B5" s="106" t="s">
        <v>34</v>
      </c>
      <c r="C5" s="106"/>
      <c r="D5" s="70" t="s">
        <v>35</v>
      </c>
      <c r="E5" s="70"/>
      <c r="F5" s="107">
        <v>45717</v>
      </c>
      <c r="G5" s="107"/>
      <c r="H5" s="70" t="s">
        <v>36</v>
      </c>
      <c r="I5" s="70"/>
      <c r="J5" s="106" t="s">
        <v>31</v>
      </c>
      <c r="K5" s="106" t="s">
        <v>32</v>
      </c>
    </row>
    <row r="6" ht="14.25" spans="1:11">
      <c r="A6" s="70" t="s">
        <v>37</v>
      </c>
      <c r="B6" s="102">
        <v>1</v>
      </c>
      <c r="C6" s="102">
        <v>6</v>
      </c>
      <c r="D6" s="108" t="s">
        <v>38</v>
      </c>
      <c r="E6" s="108"/>
      <c r="F6" s="107">
        <v>45730</v>
      </c>
      <c r="G6" s="107"/>
      <c r="H6" s="70" t="s">
        <v>39</v>
      </c>
      <c r="I6" s="70"/>
      <c r="J6" s="106" t="s">
        <v>31</v>
      </c>
      <c r="K6" s="106" t="s">
        <v>32</v>
      </c>
    </row>
    <row r="7" ht="14.25" spans="1:11">
      <c r="A7" s="70" t="s">
        <v>40</v>
      </c>
      <c r="B7" s="102">
        <v>800</v>
      </c>
      <c r="C7" s="102"/>
      <c r="D7" s="108" t="s">
        <v>41</v>
      </c>
      <c r="E7" s="109"/>
      <c r="F7" s="107">
        <v>45731</v>
      </c>
      <c r="G7" s="107"/>
      <c r="H7" s="70" t="s">
        <v>42</v>
      </c>
      <c r="I7" s="70"/>
      <c r="J7" s="106" t="s">
        <v>31</v>
      </c>
      <c r="K7" s="106" t="s">
        <v>32</v>
      </c>
    </row>
    <row r="8" ht="14.25" spans="1:11">
      <c r="A8" s="108"/>
      <c r="B8" s="102"/>
      <c r="C8" s="102"/>
      <c r="D8" s="70" t="s">
        <v>43</v>
      </c>
      <c r="E8" s="70"/>
      <c r="F8" s="107">
        <v>45733</v>
      </c>
      <c r="G8" s="107"/>
      <c r="H8" s="70" t="s">
        <v>44</v>
      </c>
      <c r="I8" s="70"/>
      <c r="J8" s="106" t="s">
        <v>31</v>
      </c>
      <c r="K8" s="106" t="s">
        <v>32</v>
      </c>
    </row>
    <row r="9" ht="15" spans="1:11">
      <c r="A9" s="110" t="s">
        <v>45</v>
      </c>
      <c r="B9" s="111"/>
      <c r="C9" s="111"/>
      <c r="D9" s="111"/>
      <c r="E9" s="111"/>
      <c r="F9" s="111"/>
      <c r="G9" s="111"/>
      <c r="H9" s="111"/>
      <c r="I9" s="111"/>
      <c r="J9" s="111"/>
      <c r="K9" s="175"/>
    </row>
    <row r="10" ht="15" spans="1:11">
      <c r="A10" s="112" t="s">
        <v>46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76"/>
    </row>
    <row r="11" ht="14.25" spans="1:11">
      <c r="A11" s="114" t="s">
        <v>47</v>
      </c>
      <c r="B11" s="115" t="s">
        <v>48</v>
      </c>
      <c r="C11" s="116" t="s">
        <v>49</v>
      </c>
      <c r="D11" s="117"/>
      <c r="E11" s="118" t="s">
        <v>50</v>
      </c>
      <c r="F11" s="115" t="s">
        <v>48</v>
      </c>
      <c r="G11" s="116" t="s">
        <v>49</v>
      </c>
      <c r="H11" s="116" t="s">
        <v>51</v>
      </c>
      <c r="I11" s="118" t="s">
        <v>52</v>
      </c>
      <c r="J11" s="115" t="s">
        <v>48</v>
      </c>
      <c r="K11" s="177" t="s">
        <v>49</v>
      </c>
    </row>
    <row r="12" ht="14.25" spans="1:11">
      <c r="A12" s="119" t="s">
        <v>53</v>
      </c>
      <c r="B12" s="120" t="s">
        <v>48</v>
      </c>
      <c r="C12" s="121" t="s">
        <v>49</v>
      </c>
      <c r="D12" s="122"/>
      <c r="E12" s="123" t="s">
        <v>54</v>
      </c>
      <c r="F12" s="120" t="s">
        <v>48</v>
      </c>
      <c r="G12" s="121" t="s">
        <v>49</v>
      </c>
      <c r="H12" s="121" t="s">
        <v>51</v>
      </c>
      <c r="I12" s="123" t="s">
        <v>55</v>
      </c>
      <c r="J12" s="120" t="s">
        <v>48</v>
      </c>
      <c r="K12" s="178" t="s">
        <v>49</v>
      </c>
    </row>
    <row r="13" ht="14.25" spans="1:11">
      <c r="A13" s="119" t="s">
        <v>56</v>
      </c>
      <c r="B13" s="120" t="s">
        <v>48</v>
      </c>
      <c r="C13" s="121" t="s">
        <v>49</v>
      </c>
      <c r="D13" s="122"/>
      <c r="E13" s="123" t="s">
        <v>57</v>
      </c>
      <c r="F13" s="121" t="s">
        <v>58</v>
      </c>
      <c r="G13" s="121" t="s">
        <v>59</v>
      </c>
      <c r="H13" s="121" t="s">
        <v>51</v>
      </c>
      <c r="I13" s="123" t="s">
        <v>60</v>
      </c>
      <c r="J13" s="120" t="s">
        <v>48</v>
      </c>
      <c r="K13" s="178" t="s">
        <v>49</v>
      </c>
    </row>
    <row r="14" ht="15" spans="1:11">
      <c r="A14" s="124" t="s">
        <v>61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79"/>
    </row>
    <row r="15" ht="15" spans="1:11">
      <c r="A15" s="112" t="s">
        <v>62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76"/>
    </row>
    <row r="16" ht="14.25" spans="1:11">
      <c r="A16" s="126" t="s">
        <v>63</v>
      </c>
      <c r="B16" s="116" t="s">
        <v>58</v>
      </c>
      <c r="C16" s="116" t="s">
        <v>59</v>
      </c>
      <c r="D16" s="127"/>
      <c r="E16" s="128" t="s">
        <v>64</v>
      </c>
      <c r="F16" s="116" t="s">
        <v>58</v>
      </c>
      <c r="G16" s="116" t="s">
        <v>59</v>
      </c>
      <c r="H16" s="129"/>
      <c r="I16" s="128" t="s">
        <v>65</v>
      </c>
      <c r="J16" s="116" t="s">
        <v>58</v>
      </c>
      <c r="K16" s="177" t="s">
        <v>59</v>
      </c>
    </row>
    <row r="17" customHeight="1" spans="1:22">
      <c r="A17" s="130" t="s">
        <v>66</v>
      </c>
      <c r="B17" s="121" t="s">
        <v>58</v>
      </c>
      <c r="C17" s="121" t="s">
        <v>59</v>
      </c>
      <c r="D17" s="131"/>
      <c r="E17" s="132" t="s">
        <v>67</v>
      </c>
      <c r="F17" s="121" t="s">
        <v>58</v>
      </c>
      <c r="G17" s="121" t="s">
        <v>59</v>
      </c>
      <c r="H17" s="133"/>
      <c r="I17" s="132" t="s">
        <v>68</v>
      </c>
      <c r="J17" s="121" t="s">
        <v>58</v>
      </c>
      <c r="K17" s="178" t="s">
        <v>59</v>
      </c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</row>
    <row r="18" ht="18" customHeight="1" spans="1:11">
      <c r="A18" s="134" t="s">
        <v>69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81"/>
    </row>
    <row r="19" ht="18" customHeight="1" spans="1:11">
      <c r="A19" s="136" t="s">
        <v>70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82"/>
    </row>
    <row r="20" customHeight="1" spans="1:11">
      <c r="A20" s="70" t="s">
        <v>71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ht="21.75" customHeight="1" spans="1:11">
      <c r="A21" s="138" t="s">
        <v>72</v>
      </c>
      <c r="B21" s="105" t="s">
        <v>73</v>
      </c>
      <c r="C21" s="105" t="s">
        <v>74</v>
      </c>
      <c r="D21" s="105" t="s">
        <v>75</v>
      </c>
      <c r="E21" s="105" t="s">
        <v>76</v>
      </c>
      <c r="F21" s="105" t="s">
        <v>77</v>
      </c>
      <c r="G21" s="105" t="s">
        <v>78</v>
      </c>
      <c r="H21" s="105" t="s">
        <v>79</v>
      </c>
      <c r="I21" s="105" t="s">
        <v>80</v>
      </c>
      <c r="J21" s="105" t="s">
        <v>81</v>
      </c>
      <c r="K21" s="183" t="s">
        <v>82</v>
      </c>
    </row>
    <row r="22" customHeight="1" spans="1:11">
      <c r="A22" s="139" t="s">
        <v>83</v>
      </c>
      <c r="B22" s="140"/>
      <c r="C22" s="140"/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140">
        <v>1</v>
      </c>
      <c r="J22" s="140"/>
      <c r="K22" s="184"/>
    </row>
    <row r="23" customHeight="1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04"/>
    </row>
    <row r="24" customHeight="1" spans="1:11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85"/>
    </row>
    <row r="25" customHeight="1" spans="1:11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86"/>
    </row>
    <row r="26" customHeight="1" spans="1:11">
      <c r="A26" s="106"/>
      <c r="B26" s="140"/>
      <c r="C26" s="140"/>
      <c r="D26" s="140"/>
      <c r="E26" s="140"/>
      <c r="F26" s="140"/>
      <c r="G26" s="140"/>
      <c r="H26" s="140"/>
      <c r="I26" s="140"/>
      <c r="J26" s="140"/>
      <c r="K26" s="186"/>
    </row>
    <row r="27" customHeight="1" spans="1:11">
      <c r="A27" s="106"/>
      <c r="B27" s="140"/>
      <c r="C27" s="140"/>
      <c r="D27" s="140"/>
      <c r="E27" s="140"/>
      <c r="F27" s="140"/>
      <c r="G27" s="140"/>
      <c r="H27" s="140"/>
      <c r="I27" s="140"/>
      <c r="J27" s="140"/>
      <c r="K27" s="186"/>
    </row>
    <row r="28" customHeight="1" spans="1:11">
      <c r="A28" s="106"/>
      <c r="B28" s="140"/>
      <c r="C28" s="140"/>
      <c r="D28" s="140"/>
      <c r="E28" s="140"/>
      <c r="F28" s="140"/>
      <c r="G28" s="140"/>
      <c r="H28" s="140"/>
      <c r="I28" s="140"/>
      <c r="J28" s="140"/>
      <c r="K28" s="186"/>
    </row>
    <row r="29" ht="18" customHeight="1" spans="1:11">
      <c r="A29" s="141" t="s">
        <v>84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87"/>
    </row>
    <row r="30" ht="18.75" customHeight="1" spans="1:11">
      <c r="A30" s="143" t="s">
        <v>85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88"/>
    </row>
    <row r="31" ht="18.75" customHeight="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89"/>
    </row>
    <row r="32" ht="18" customHeight="1" spans="1:11">
      <c r="A32" s="147" t="s">
        <v>86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90"/>
    </row>
    <row r="33" ht="14.25" spans="1:11">
      <c r="A33" s="149" t="s">
        <v>87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91"/>
    </row>
    <row r="34" ht="15" spans="1:11">
      <c r="A34" s="151" t="s">
        <v>88</v>
      </c>
      <c r="B34" s="152"/>
      <c r="C34" s="121" t="s">
        <v>31</v>
      </c>
      <c r="D34" s="121" t="s">
        <v>32</v>
      </c>
      <c r="E34" s="153" t="s">
        <v>89</v>
      </c>
      <c r="F34" s="154"/>
      <c r="G34" s="154"/>
      <c r="H34" s="154"/>
      <c r="I34" s="154"/>
      <c r="J34" s="154"/>
      <c r="K34" s="192"/>
    </row>
    <row r="35" ht="15" spans="1:11">
      <c r="A35" s="155" t="s">
        <v>90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55"/>
    </row>
    <row r="36" ht="14.25" spans="1:11">
      <c r="A36" s="156" t="s">
        <v>91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93"/>
    </row>
    <row r="37" ht="14.25" spans="1:11">
      <c r="A37" s="158" t="s">
        <v>92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94"/>
    </row>
    <row r="38" ht="14.25" spans="1:11">
      <c r="A38" s="158" t="s">
        <v>93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94"/>
    </row>
    <row r="39" ht="14.25" spans="1:11">
      <c r="A39" s="158"/>
      <c r="B39" s="159"/>
      <c r="C39" s="159"/>
      <c r="D39" s="159"/>
      <c r="E39" s="159"/>
      <c r="F39" s="159"/>
      <c r="G39" s="159"/>
      <c r="H39" s="159"/>
      <c r="I39" s="159"/>
      <c r="J39" s="159"/>
      <c r="K39" s="194"/>
    </row>
    <row r="40" ht="14.25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194"/>
    </row>
    <row r="41" ht="14.25" spans="1:11">
      <c r="A41" s="160"/>
      <c r="B41" s="159"/>
      <c r="C41" s="159"/>
      <c r="D41" s="159"/>
      <c r="E41" s="159"/>
      <c r="F41" s="159"/>
      <c r="G41" s="159"/>
      <c r="H41" s="159"/>
      <c r="I41" s="159"/>
      <c r="J41" s="159"/>
      <c r="K41" s="194"/>
    </row>
    <row r="42" ht="14.25" spans="1:11">
      <c r="A42" s="158"/>
      <c r="B42" s="159"/>
      <c r="C42" s="159"/>
      <c r="D42" s="159"/>
      <c r="E42" s="159"/>
      <c r="F42" s="159"/>
      <c r="G42" s="159"/>
      <c r="H42" s="159"/>
      <c r="I42" s="159"/>
      <c r="J42" s="159"/>
      <c r="K42" s="194"/>
    </row>
    <row r="43" ht="14.25" spans="1:11">
      <c r="A43" s="158"/>
      <c r="B43" s="159"/>
      <c r="C43" s="159"/>
      <c r="D43" s="159"/>
      <c r="E43" s="159"/>
      <c r="F43" s="159"/>
      <c r="G43" s="159"/>
      <c r="H43" s="159"/>
      <c r="I43" s="159"/>
      <c r="J43" s="159"/>
      <c r="K43" s="194"/>
    </row>
    <row r="44" ht="14.25" spans="1:11">
      <c r="A44" s="158"/>
      <c r="B44" s="159"/>
      <c r="C44" s="159"/>
      <c r="D44" s="159"/>
      <c r="E44" s="159"/>
      <c r="F44" s="159"/>
      <c r="G44" s="159"/>
      <c r="H44" s="159"/>
      <c r="I44" s="159"/>
      <c r="J44" s="159"/>
      <c r="K44" s="194"/>
    </row>
    <row r="45" ht="14.25" spans="1:11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94"/>
    </row>
    <row r="46" ht="14.25" spans="1:11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5" spans="1:11">
      <c r="A47" s="161" t="s">
        <v>94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95"/>
    </row>
    <row r="48" ht="15" spans="1:11">
      <c r="A48" s="112" t="s">
        <v>95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76"/>
    </row>
    <row r="49" ht="14.25" spans="1:11">
      <c r="A49" s="126" t="s">
        <v>96</v>
      </c>
      <c r="B49" s="116" t="s">
        <v>58</v>
      </c>
      <c r="C49" s="116" t="s">
        <v>59</v>
      </c>
      <c r="D49" s="116" t="s">
        <v>51</v>
      </c>
      <c r="E49" s="128" t="s">
        <v>97</v>
      </c>
      <c r="F49" s="116" t="s">
        <v>58</v>
      </c>
      <c r="G49" s="116" t="s">
        <v>59</v>
      </c>
      <c r="H49" s="116" t="s">
        <v>51</v>
      </c>
      <c r="I49" s="128" t="s">
        <v>98</v>
      </c>
      <c r="J49" s="116" t="s">
        <v>58</v>
      </c>
      <c r="K49" s="177" t="s">
        <v>59</v>
      </c>
    </row>
    <row r="50" ht="14.25" spans="1:11">
      <c r="A50" s="130" t="s">
        <v>50</v>
      </c>
      <c r="B50" s="121" t="s">
        <v>58</v>
      </c>
      <c r="C50" s="121" t="s">
        <v>59</v>
      </c>
      <c r="D50" s="121" t="s">
        <v>51</v>
      </c>
      <c r="E50" s="132" t="s">
        <v>57</v>
      </c>
      <c r="F50" s="121" t="s">
        <v>58</v>
      </c>
      <c r="G50" s="121" t="s">
        <v>59</v>
      </c>
      <c r="H50" s="121" t="s">
        <v>51</v>
      </c>
      <c r="I50" s="132" t="s">
        <v>68</v>
      </c>
      <c r="J50" s="121" t="s">
        <v>58</v>
      </c>
      <c r="K50" s="178" t="s">
        <v>59</v>
      </c>
    </row>
    <row r="51" ht="15" spans="1:11">
      <c r="A51" s="124" t="s">
        <v>61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79"/>
    </row>
    <row r="52" ht="15" spans="1:11">
      <c r="A52" s="155" t="s">
        <v>99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</row>
    <row r="53" spans="1:11">
      <c r="A53" s="163" t="s">
        <v>100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93"/>
    </row>
    <row r="54" ht="15" spans="1:11">
      <c r="A54" s="164" t="s">
        <v>101</v>
      </c>
      <c r="B54" s="165" t="s">
        <v>102</v>
      </c>
      <c r="C54" s="165"/>
      <c r="D54" s="166" t="s">
        <v>103</v>
      </c>
      <c r="E54" s="167" t="s">
        <v>104</v>
      </c>
      <c r="F54" s="168" t="s">
        <v>105</v>
      </c>
      <c r="G54" s="169">
        <v>45728</v>
      </c>
      <c r="H54" s="170" t="s">
        <v>106</v>
      </c>
      <c r="I54" s="196"/>
      <c r="J54" s="197" t="s">
        <v>107</v>
      </c>
      <c r="K54" s="198"/>
    </row>
    <row r="55" ht="15" spans="1:11">
      <c r="A55" s="155" t="s">
        <v>108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</row>
    <row r="56" ht="15" spans="1:11">
      <c r="A56" s="171"/>
      <c r="B56" s="172"/>
      <c r="C56" s="172"/>
      <c r="D56" s="172"/>
      <c r="E56" s="172"/>
      <c r="F56" s="172"/>
      <c r="G56" s="172"/>
      <c r="H56" s="172"/>
      <c r="I56" s="172"/>
      <c r="J56" s="172"/>
      <c r="K56" s="199"/>
    </row>
    <row r="57" ht="15" spans="1:11">
      <c r="A57" s="164" t="s">
        <v>101</v>
      </c>
      <c r="B57" s="165" t="s">
        <v>102</v>
      </c>
      <c r="C57" s="165"/>
      <c r="D57" s="166" t="s">
        <v>103</v>
      </c>
      <c r="E57" s="173"/>
      <c r="F57" s="168" t="s">
        <v>109</v>
      </c>
      <c r="G57" s="169"/>
      <c r="H57" s="170" t="s">
        <v>106</v>
      </c>
      <c r="I57" s="196"/>
      <c r="J57" s="197"/>
      <c r="K57" s="198"/>
    </row>
  </sheetData>
  <mergeCells count="6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A51:K51"/>
    <mergeCell ref="A52:K52"/>
    <mergeCell ref="A53:K53"/>
    <mergeCell ref="B54:C54"/>
    <mergeCell ref="H54:I54"/>
    <mergeCell ref="J54:K54"/>
    <mergeCell ref="A55:K55"/>
    <mergeCell ref="A56:K56"/>
    <mergeCell ref="B57:C57"/>
    <mergeCell ref="H57:I57"/>
    <mergeCell ref="J57:K57"/>
  </mergeCells>
  <printOptions horizontalCentered="1"/>
  <pageMargins left="0.0826388888888889" right="0.0826388888888889" top="0.0784722222222222" bottom="0.0784722222222222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393700</xdr:colOff>
                    <xdr:row>54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60325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31750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31750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254635</xdr:colOff>
                    <xdr:row>3</xdr:row>
                    <xdr:rowOff>177800</xdr:rowOff>
                  </from>
                  <to>
                    <xdr:col>10</xdr:col>
                    <xdr:colOff>102235</xdr:colOff>
                    <xdr:row>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248285</xdr:colOff>
                    <xdr:row>2</xdr:row>
                    <xdr:rowOff>184150</xdr:rowOff>
                  </from>
                  <to>
                    <xdr:col>10</xdr:col>
                    <xdr:colOff>165100</xdr:colOff>
                    <xdr:row>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221615</xdr:colOff>
                    <xdr:row>2</xdr:row>
                    <xdr:rowOff>203200</xdr:rowOff>
                  </from>
                  <to>
                    <xdr:col>10</xdr:col>
                    <xdr:colOff>678815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222250</xdr:colOff>
                    <xdr:row>3</xdr:row>
                    <xdr:rowOff>190500</xdr:rowOff>
                  </from>
                  <to>
                    <xdr:col>10</xdr:col>
                    <xdr:colOff>679450</xdr:colOff>
                    <xdr:row>4</xdr:row>
                    <xdr:rowOff>164465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209550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48</xdr:row>
                    <xdr:rowOff>12700</xdr:rowOff>
                  </from>
                  <to>
                    <xdr:col>1</xdr:col>
                    <xdr:colOff>603250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49</xdr:row>
                    <xdr:rowOff>0</xdr:rowOff>
                  </from>
                  <to>
                    <xdr:col>1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49</xdr:row>
                    <xdr:rowOff>0</xdr:rowOff>
                  </from>
                  <to>
                    <xdr:col>2</xdr:col>
                    <xdr:colOff>603250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603250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49</xdr:row>
                    <xdr:rowOff>0</xdr:rowOff>
                  </from>
                  <to>
                    <xdr:col>5</xdr:col>
                    <xdr:colOff>641350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622300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49</xdr:row>
                    <xdr:rowOff>0</xdr:rowOff>
                  </from>
                  <to>
                    <xdr:col>9</xdr:col>
                    <xdr:colOff>603250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584200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48</xdr:row>
                    <xdr:rowOff>0</xdr:rowOff>
                  </from>
                  <to>
                    <xdr:col>8</xdr:col>
                    <xdr:colOff>209550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49</xdr:row>
                    <xdr:rowOff>0</xdr:rowOff>
                  </from>
                  <to>
                    <xdr:col>4</xdr:col>
                    <xdr:colOff>247650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48</xdr:row>
                    <xdr:rowOff>0</xdr:rowOff>
                  </from>
                  <to>
                    <xdr:col>4</xdr:col>
                    <xdr:colOff>247650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209550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209550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49</xdr:row>
                    <xdr:rowOff>0</xdr:rowOff>
                  </from>
                  <to>
                    <xdr:col>8</xdr:col>
                    <xdr:colOff>209550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90" zoomScaleNormal="90" workbookViewId="0">
      <selection activeCell="E2" sqref="E2:G2"/>
    </sheetView>
  </sheetViews>
  <sheetFormatPr defaultColWidth="9" defaultRowHeight="26.15" customHeight="1"/>
  <cols>
    <col min="1" max="1" width="20.5833333333333" style="66" customWidth="1"/>
    <col min="2" max="7" width="9.33333333333333" style="66" customWidth="1"/>
    <col min="8" max="8" width="1.33333333333333" style="66" customWidth="1"/>
    <col min="9" max="9" width="16.5" style="66" customWidth="1"/>
    <col min="10" max="10" width="17" style="66" customWidth="1"/>
    <col min="11" max="11" width="18.5" style="66" customWidth="1"/>
    <col min="12" max="12" width="16.5833333333333" style="66" customWidth="1"/>
    <col min="13" max="13" width="14.0833333333333" style="66" customWidth="1"/>
    <col min="14" max="14" width="16.3333333333333" style="66" customWidth="1"/>
    <col min="15" max="16384" width="9" style="66"/>
  </cols>
  <sheetData>
    <row r="1" ht="30" customHeight="1" spans="1:14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ht="29.15" customHeight="1" spans="1:14">
      <c r="A2" s="69" t="s">
        <v>27</v>
      </c>
      <c r="B2" s="70" t="s">
        <v>28</v>
      </c>
      <c r="C2" s="70"/>
      <c r="D2" s="71" t="s">
        <v>33</v>
      </c>
      <c r="E2" s="72" t="s">
        <v>34</v>
      </c>
      <c r="F2" s="72"/>
      <c r="G2" s="72"/>
      <c r="H2" s="73">
        <v>2</v>
      </c>
      <c r="I2" s="69" t="s">
        <v>22</v>
      </c>
      <c r="J2" s="92" t="s">
        <v>111</v>
      </c>
      <c r="K2" s="92"/>
      <c r="L2" s="92"/>
      <c r="M2" s="92"/>
      <c r="N2" s="92"/>
    </row>
    <row r="3" ht="29.15" customHeight="1" spans="1:14">
      <c r="A3" s="74" t="s">
        <v>112</v>
      </c>
      <c r="B3" s="74" t="s">
        <v>113</v>
      </c>
      <c r="C3" s="74"/>
      <c r="D3" s="74"/>
      <c r="E3" s="74"/>
      <c r="F3" s="74"/>
      <c r="G3" s="74"/>
      <c r="H3" s="73"/>
      <c r="I3" s="74" t="s">
        <v>114</v>
      </c>
      <c r="J3" s="74"/>
      <c r="K3" s="74"/>
      <c r="L3" s="74"/>
      <c r="M3" s="74"/>
      <c r="N3" s="74"/>
    </row>
    <row r="4" ht="29.15" customHeight="1" spans="1:14">
      <c r="A4" s="74"/>
      <c r="B4" s="75" t="s">
        <v>75</v>
      </c>
      <c r="C4" s="75" t="s">
        <v>76</v>
      </c>
      <c r="D4" s="76" t="s">
        <v>77</v>
      </c>
      <c r="E4" s="75" t="s">
        <v>78</v>
      </c>
      <c r="F4" s="75" t="s">
        <v>79</v>
      </c>
      <c r="G4" s="75" t="s">
        <v>80</v>
      </c>
      <c r="H4" s="73"/>
      <c r="I4" s="74"/>
      <c r="J4" s="74"/>
      <c r="K4" s="74" t="s">
        <v>115</v>
      </c>
      <c r="L4" s="74"/>
      <c r="M4" s="74"/>
      <c r="N4" s="74"/>
    </row>
    <row r="5" ht="29.15" customHeight="1" spans="1:14">
      <c r="A5" s="74"/>
      <c r="B5" s="75" t="s">
        <v>116</v>
      </c>
      <c r="C5" s="75" t="s">
        <v>117</v>
      </c>
      <c r="D5" s="76" t="s">
        <v>118</v>
      </c>
      <c r="E5" s="75" t="s">
        <v>119</v>
      </c>
      <c r="F5" s="75" t="s">
        <v>120</v>
      </c>
      <c r="G5" s="75" t="s">
        <v>121</v>
      </c>
      <c r="H5" s="73"/>
      <c r="I5" s="93"/>
      <c r="J5" s="93"/>
      <c r="K5" s="93" t="s">
        <v>122</v>
      </c>
      <c r="L5" s="93" t="s">
        <v>123</v>
      </c>
      <c r="M5" s="93"/>
      <c r="N5" s="93"/>
    </row>
    <row r="6" ht="29.15" customHeight="1" spans="1:14">
      <c r="A6" s="77" t="s">
        <v>124</v>
      </c>
      <c r="B6" s="78">
        <f>C6-1</f>
        <v>67</v>
      </c>
      <c r="C6" s="78">
        <f>D6-2</f>
        <v>68</v>
      </c>
      <c r="D6" s="76">
        <v>70</v>
      </c>
      <c r="E6" s="78">
        <f>D6+2</f>
        <v>72</v>
      </c>
      <c r="F6" s="78">
        <f>E6+2</f>
        <v>74</v>
      </c>
      <c r="G6" s="78">
        <f>F6+1</f>
        <v>75</v>
      </c>
      <c r="H6" s="73"/>
      <c r="I6" s="94" t="s">
        <v>125</v>
      </c>
      <c r="J6" s="94"/>
      <c r="K6" s="94" t="s">
        <v>126</v>
      </c>
      <c r="L6" s="94" t="s">
        <v>127</v>
      </c>
      <c r="M6" s="94"/>
      <c r="N6" s="94"/>
    </row>
    <row r="7" ht="29.15" customHeight="1" spans="1:14">
      <c r="A7" s="79" t="s">
        <v>128</v>
      </c>
      <c r="B7" s="78">
        <f>C7-4</f>
        <v>100</v>
      </c>
      <c r="C7" s="78">
        <f>D7-4</f>
        <v>104</v>
      </c>
      <c r="D7" s="80">
        <v>108</v>
      </c>
      <c r="E7" s="78">
        <f>D7+4</f>
        <v>112</v>
      </c>
      <c r="F7" s="78">
        <f>E7+4</f>
        <v>116</v>
      </c>
      <c r="G7" s="78">
        <f>F7+6</f>
        <v>122</v>
      </c>
      <c r="H7" s="73"/>
      <c r="I7" s="94"/>
      <c r="J7" s="94"/>
      <c r="K7" s="94" t="s">
        <v>129</v>
      </c>
      <c r="L7" s="94" t="s">
        <v>130</v>
      </c>
      <c r="M7" s="94"/>
      <c r="N7" s="94"/>
    </row>
    <row r="8" ht="29.15" customHeight="1" spans="1:14">
      <c r="A8" s="79" t="s">
        <v>131</v>
      </c>
      <c r="B8" s="75">
        <f>C8-4</f>
        <v>98</v>
      </c>
      <c r="C8" s="75">
        <f>D8-4</f>
        <v>102</v>
      </c>
      <c r="D8" s="76" t="s">
        <v>132</v>
      </c>
      <c r="E8" s="75">
        <f>D8+4</f>
        <v>110</v>
      </c>
      <c r="F8" s="75">
        <f>E8+5</f>
        <v>115</v>
      </c>
      <c r="G8" s="75">
        <f>F8+6</f>
        <v>121</v>
      </c>
      <c r="H8" s="73"/>
      <c r="I8" s="94"/>
      <c r="J8" s="94"/>
      <c r="K8" s="94" t="s">
        <v>130</v>
      </c>
      <c r="L8" s="94" t="s">
        <v>133</v>
      </c>
      <c r="M8" s="94"/>
      <c r="N8" s="94"/>
    </row>
    <row r="9" ht="29.15" customHeight="1" spans="1:14">
      <c r="A9" s="79" t="s">
        <v>134</v>
      </c>
      <c r="B9" s="78">
        <f>C9-1.2</f>
        <v>43.6</v>
      </c>
      <c r="C9" s="78">
        <f>D9-1.2</f>
        <v>44.8</v>
      </c>
      <c r="D9" s="76">
        <v>46</v>
      </c>
      <c r="E9" s="78">
        <f>D9+1.2</f>
        <v>47.2</v>
      </c>
      <c r="F9" s="78">
        <f>E9+1.2</f>
        <v>48.4</v>
      </c>
      <c r="G9" s="78">
        <f>F9+1.4</f>
        <v>49.8</v>
      </c>
      <c r="H9" s="73"/>
      <c r="I9" s="94"/>
      <c r="J9" s="94"/>
      <c r="K9" s="94" t="s">
        <v>135</v>
      </c>
      <c r="L9" s="94" t="s">
        <v>136</v>
      </c>
      <c r="M9" s="94"/>
      <c r="N9" s="94"/>
    </row>
    <row r="10" ht="29.15" customHeight="1" spans="1:14">
      <c r="A10" s="79" t="s">
        <v>137</v>
      </c>
      <c r="B10" s="81">
        <f>C10-0.5</f>
        <v>19.5</v>
      </c>
      <c r="C10" s="81">
        <f>D10-0.5</f>
        <v>20</v>
      </c>
      <c r="D10" s="76">
        <v>20.5</v>
      </c>
      <c r="E10" s="81">
        <f t="shared" ref="E10:G10" si="0">D10+0.5</f>
        <v>21</v>
      </c>
      <c r="F10" s="81">
        <f t="shared" si="0"/>
        <v>21.5</v>
      </c>
      <c r="G10" s="81">
        <f t="shared" si="0"/>
        <v>22</v>
      </c>
      <c r="H10" s="73"/>
      <c r="I10" s="94"/>
      <c r="J10" s="94"/>
      <c r="K10" s="94" t="s">
        <v>138</v>
      </c>
      <c r="L10" s="94" t="s">
        <v>138</v>
      </c>
      <c r="M10" s="94"/>
      <c r="N10" s="94"/>
    </row>
    <row r="11" ht="29.15" customHeight="1" spans="1:14">
      <c r="A11" s="79" t="s">
        <v>139</v>
      </c>
      <c r="B11" s="81">
        <f>C11-0.7</f>
        <v>18.1</v>
      </c>
      <c r="C11" s="81">
        <f>D11-0.7</f>
        <v>18.8</v>
      </c>
      <c r="D11" s="76">
        <v>19.5</v>
      </c>
      <c r="E11" s="81">
        <f>D11+0.7</f>
        <v>20.2</v>
      </c>
      <c r="F11" s="81">
        <f>E11+0.7</f>
        <v>20.9</v>
      </c>
      <c r="G11" s="81">
        <f>F11+1</f>
        <v>21.9</v>
      </c>
      <c r="H11" s="73"/>
      <c r="I11" s="94"/>
      <c r="J11" s="94"/>
      <c r="K11" s="94" t="s">
        <v>140</v>
      </c>
      <c r="L11" s="94" t="s">
        <v>140</v>
      </c>
      <c r="M11" s="94"/>
      <c r="N11" s="94"/>
    </row>
    <row r="12" ht="29.15" customHeight="1" spans="1:14">
      <c r="A12" s="79" t="s">
        <v>141</v>
      </c>
      <c r="B12" s="81">
        <f>C12-0.7</f>
        <v>16.1</v>
      </c>
      <c r="C12" s="81">
        <f>D12-0.7</f>
        <v>16.8</v>
      </c>
      <c r="D12" s="76">
        <v>17.5</v>
      </c>
      <c r="E12" s="81">
        <f>D12+0.7</f>
        <v>18.2</v>
      </c>
      <c r="F12" s="81">
        <f>E12+0.7</f>
        <v>18.9</v>
      </c>
      <c r="G12" s="81">
        <f>F12+1</f>
        <v>19.9</v>
      </c>
      <c r="H12" s="73"/>
      <c r="I12" s="95"/>
      <c r="J12" s="95"/>
      <c r="K12" s="94" t="s">
        <v>138</v>
      </c>
      <c r="L12" s="94" t="s">
        <v>138</v>
      </c>
      <c r="M12" s="95"/>
      <c r="N12" s="95"/>
    </row>
    <row r="13" ht="29.15" customHeight="1" spans="1:14">
      <c r="A13" s="79" t="s">
        <v>142</v>
      </c>
      <c r="B13" s="78">
        <f>C13-1</f>
        <v>45</v>
      </c>
      <c r="C13" s="78">
        <f>D13-1</f>
        <v>46</v>
      </c>
      <c r="D13" s="76">
        <v>47</v>
      </c>
      <c r="E13" s="78">
        <f>D13+1</f>
        <v>48</v>
      </c>
      <c r="F13" s="78">
        <f>E13+1</f>
        <v>49</v>
      </c>
      <c r="G13" s="78">
        <f>F13+1.5</f>
        <v>50.5</v>
      </c>
      <c r="H13" s="73"/>
      <c r="I13" s="95"/>
      <c r="J13" s="95"/>
      <c r="K13" s="94" t="s">
        <v>143</v>
      </c>
      <c r="L13" s="94" t="s">
        <v>143</v>
      </c>
      <c r="M13" s="95"/>
      <c r="N13" s="95"/>
    </row>
    <row r="14" ht="29.15" customHeight="1" spans="1:14">
      <c r="A14" s="75" t="s">
        <v>144</v>
      </c>
      <c r="B14" s="78">
        <f t="shared" ref="B14:B16" si="1">C14</f>
        <v>14</v>
      </c>
      <c r="C14" s="78">
        <f>D14-0.5</f>
        <v>14</v>
      </c>
      <c r="D14" s="76">
        <v>14.5</v>
      </c>
      <c r="E14" s="78">
        <f t="shared" ref="E14:G14" si="2">D14+0.5</f>
        <v>15</v>
      </c>
      <c r="F14" s="78">
        <f t="shared" si="2"/>
        <v>15.5</v>
      </c>
      <c r="G14" s="78">
        <f t="shared" si="2"/>
        <v>16</v>
      </c>
      <c r="H14" s="73"/>
      <c r="I14" s="95"/>
      <c r="J14" s="95"/>
      <c r="K14" s="94" t="s">
        <v>138</v>
      </c>
      <c r="L14" s="94" t="s">
        <v>138</v>
      </c>
      <c r="M14" s="95"/>
      <c r="N14" s="95"/>
    </row>
    <row r="15" ht="29.15" customHeight="1" spans="1:14">
      <c r="A15" s="82" t="s">
        <v>145</v>
      </c>
      <c r="B15" s="83">
        <f t="shared" si="1"/>
        <v>2.8</v>
      </c>
      <c r="C15" s="83">
        <f>D15</f>
        <v>2.8</v>
      </c>
      <c r="D15" s="84">
        <v>2.8</v>
      </c>
      <c r="E15" s="83">
        <f>D15</f>
        <v>2.8</v>
      </c>
      <c r="F15" s="83">
        <f>D15</f>
        <v>2.8</v>
      </c>
      <c r="G15" s="83">
        <f>D15</f>
        <v>2.8</v>
      </c>
      <c r="H15" s="73"/>
      <c r="I15" s="95"/>
      <c r="J15" s="95"/>
      <c r="K15" s="94" t="s">
        <v>138</v>
      </c>
      <c r="L15" s="94" t="s">
        <v>138</v>
      </c>
      <c r="M15" s="95"/>
      <c r="N15" s="95"/>
    </row>
    <row r="16" ht="29.15" customHeight="1" spans="1:14">
      <c r="A16" s="75" t="s">
        <v>146</v>
      </c>
      <c r="B16" s="78">
        <f t="shared" si="1"/>
        <v>4.5</v>
      </c>
      <c r="C16" s="78">
        <f>D16</f>
        <v>4.5</v>
      </c>
      <c r="D16" s="76">
        <v>4.5</v>
      </c>
      <c r="E16" s="78">
        <f>D16</f>
        <v>4.5</v>
      </c>
      <c r="F16" s="78">
        <f>D16</f>
        <v>4.5</v>
      </c>
      <c r="G16" s="78">
        <f>D16</f>
        <v>4.5</v>
      </c>
      <c r="H16" s="73"/>
      <c r="I16" s="95"/>
      <c r="J16" s="95"/>
      <c r="K16" s="94" t="s">
        <v>138</v>
      </c>
      <c r="L16" s="94" t="s">
        <v>138</v>
      </c>
      <c r="M16" s="95"/>
      <c r="N16" s="95"/>
    </row>
    <row r="17" ht="29.15" customHeight="1" spans="1:14">
      <c r="A17" s="85"/>
      <c r="B17" s="86"/>
      <c r="C17" s="87"/>
      <c r="D17" s="87"/>
      <c r="E17" s="87"/>
      <c r="F17" s="87"/>
      <c r="G17" s="87"/>
      <c r="H17" s="73"/>
      <c r="I17" s="95"/>
      <c r="J17" s="95"/>
      <c r="K17" s="95"/>
      <c r="L17" s="95"/>
      <c r="M17" s="95"/>
      <c r="N17" s="95"/>
    </row>
    <row r="18" ht="29.15" customHeight="1" spans="1:14">
      <c r="A18" s="79"/>
      <c r="B18" s="86"/>
      <c r="C18" s="86"/>
      <c r="D18" s="88"/>
      <c r="E18" s="89"/>
      <c r="F18" s="89"/>
      <c r="G18" s="89"/>
      <c r="H18" s="73"/>
      <c r="I18" s="95"/>
      <c r="J18" s="95"/>
      <c r="K18" s="95"/>
      <c r="L18" s="95"/>
      <c r="M18" s="95"/>
      <c r="N18" s="95"/>
    </row>
    <row r="19" ht="29.15" customHeight="1" spans="1:14">
      <c r="A19" s="86"/>
      <c r="B19" s="86"/>
      <c r="C19" s="86"/>
      <c r="D19" s="88"/>
      <c r="E19" s="89"/>
      <c r="F19" s="89"/>
      <c r="G19" s="89"/>
      <c r="H19" s="73"/>
      <c r="I19" s="95"/>
      <c r="J19" s="95"/>
      <c r="K19" s="95"/>
      <c r="L19" s="95"/>
      <c r="M19" s="95"/>
      <c r="N19" s="95"/>
    </row>
    <row r="20" ht="29.15" customHeight="1" spans="1:14">
      <c r="A20" s="86"/>
      <c r="B20" s="86"/>
      <c r="C20" s="86"/>
      <c r="D20" s="88"/>
      <c r="E20" s="89"/>
      <c r="F20" s="89"/>
      <c r="G20" s="89"/>
      <c r="H20" s="73"/>
      <c r="I20" s="95"/>
      <c r="J20" s="95"/>
      <c r="K20" s="95"/>
      <c r="L20" s="95"/>
      <c r="M20" s="95"/>
      <c r="N20" s="95"/>
    </row>
    <row r="21" ht="29.15" customHeight="1" spans="1:14">
      <c r="A21" s="86"/>
      <c r="B21" s="86"/>
      <c r="C21" s="86"/>
      <c r="D21" s="88"/>
      <c r="E21" s="89"/>
      <c r="F21" s="89"/>
      <c r="G21" s="89"/>
      <c r="H21" s="73"/>
      <c r="I21" s="95"/>
      <c r="J21" s="95"/>
      <c r="K21" s="95"/>
      <c r="L21" s="95"/>
      <c r="M21" s="95"/>
      <c r="N21" s="95"/>
    </row>
    <row r="22" ht="29.15" customHeight="1" spans="1:14">
      <c r="A22" s="87"/>
      <c r="B22" s="87"/>
      <c r="C22" s="87"/>
      <c r="D22" s="87"/>
      <c r="E22" s="87"/>
      <c r="F22" s="87"/>
      <c r="G22" s="87"/>
      <c r="H22" s="73"/>
      <c r="I22" s="96"/>
      <c r="J22" s="96"/>
      <c r="K22" s="95"/>
      <c r="L22" s="96"/>
      <c r="M22" s="96"/>
      <c r="N22" s="96"/>
    </row>
    <row r="23" ht="14.25" spans="1:14">
      <c r="A23" s="90"/>
      <c r="B23" s="91"/>
      <c r="C23" s="91"/>
      <c r="D23" s="91"/>
      <c r="E23" s="91"/>
      <c r="F23" s="91"/>
      <c r="G23" s="91"/>
      <c r="H23" s="91"/>
      <c r="I23" s="97" t="s">
        <v>147</v>
      </c>
      <c r="J23" s="98"/>
      <c r="K23" s="97" t="s">
        <v>148</v>
      </c>
      <c r="L23" s="97"/>
      <c r="M23" s="97" t="s">
        <v>149</v>
      </c>
      <c r="N23" s="66" t="s">
        <v>107</v>
      </c>
    </row>
    <row r="24" ht="19" customHeight="1" spans="1:1">
      <c r="A24" s="66" t="s">
        <v>150</v>
      </c>
    </row>
  </sheetData>
  <mergeCells count="9">
    <mergeCell ref="A1:N1"/>
    <mergeCell ref="B2:C2"/>
    <mergeCell ref="E2:G2"/>
    <mergeCell ref="J2:N2"/>
    <mergeCell ref="B3:G3"/>
    <mergeCell ref="I3:N3"/>
    <mergeCell ref="K4:L4"/>
    <mergeCell ref="A3:A5"/>
    <mergeCell ref="H2:H22"/>
  </mergeCells>
  <pageMargins left="0.7" right="0.7" top="0.75" bottom="0.75" header="0.3" footer="0.3"/>
  <pageSetup paperSize="256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zoomScalePageLayoutView="125" workbookViewId="0">
      <selection activeCell="E13" sqref="E13"/>
    </sheetView>
  </sheetViews>
  <sheetFormatPr defaultColWidth="9" defaultRowHeight="14.25"/>
  <cols>
    <col min="1" max="1" width="7" customWidth="1"/>
    <col min="2" max="2" width="15.5" customWidth="1"/>
    <col min="3" max="3" width="19.0833333333333" customWidth="1"/>
    <col min="4" max="4" width="9.08333333333333" customWidth="1"/>
    <col min="5" max="5" width="14.3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151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152</v>
      </c>
      <c r="B2" s="5" t="s">
        <v>153</v>
      </c>
      <c r="C2" s="5" t="s">
        <v>154</v>
      </c>
      <c r="D2" s="5" t="s">
        <v>155</v>
      </c>
      <c r="E2" s="5" t="s">
        <v>156</v>
      </c>
      <c r="F2" s="5" t="s">
        <v>157</v>
      </c>
      <c r="G2" s="5" t="s">
        <v>158</v>
      </c>
      <c r="H2" s="5" t="s">
        <v>159</v>
      </c>
      <c r="I2" s="4" t="s">
        <v>160</v>
      </c>
      <c r="J2" s="4" t="s">
        <v>161</v>
      </c>
      <c r="K2" s="4" t="s">
        <v>162</v>
      </c>
      <c r="L2" s="4" t="s">
        <v>163</v>
      </c>
      <c r="M2" s="4" t="s">
        <v>164</v>
      </c>
      <c r="N2" s="5" t="s">
        <v>165</v>
      </c>
      <c r="O2" s="5" t="s">
        <v>166</v>
      </c>
    </row>
    <row r="3" s="1" customFormat="1" ht="17.25" spans="1:15">
      <c r="A3" s="4"/>
      <c r="B3" s="7"/>
      <c r="C3" s="7"/>
      <c r="D3" s="7"/>
      <c r="E3" s="7"/>
      <c r="F3" s="7"/>
      <c r="G3" s="7"/>
      <c r="H3" s="7"/>
      <c r="I3" s="4" t="s">
        <v>167</v>
      </c>
      <c r="J3" s="4" t="s">
        <v>167</v>
      </c>
      <c r="K3" s="4" t="s">
        <v>167</v>
      </c>
      <c r="L3" s="4" t="s">
        <v>167</v>
      </c>
      <c r="M3" s="4" t="s">
        <v>167</v>
      </c>
      <c r="N3" s="7"/>
      <c r="O3" s="7"/>
    </row>
    <row r="4" ht="20" customHeight="1" spans="1:15">
      <c r="A4" s="22">
        <v>1</v>
      </c>
      <c r="B4" s="54" t="s">
        <v>168</v>
      </c>
      <c r="C4" s="53" t="s">
        <v>169</v>
      </c>
      <c r="D4" s="55" t="s">
        <v>170</v>
      </c>
      <c r="E4" s="61" t="s">
        <v>28</v>
      </c>
      <c r="F4" s="62" t="s">
        <v>171</v>
      </c>
      <c r="G4" s="22"/>
      <c r="H4" s="22"/>
      <c r="I4" s="56">
        <v>1</v>
      </c>
      <c r="J4" s="56">
        <v>0</v>
      </c>
      <c r="K4" s="56">
        <v>0</v>
      </c>
      <c r="L4" s="56">
        <v>0</v>
      </c>
      <c r="M4" s="56">
        <v>1</v>
      </c>
      <c r="N4" s="56"/>
      <c r="O4" s="56" t="s">
        <v>172</v>
      </c>
    </row>
    <row r="5" spans="1:15">
      <c r="A5" s="22"/>
      <c r="B5" s="29"/>
      <c r="C5" s="29"/>
      <c r="D5" s="29"/>
      <c r="E5" s="22"/>
      <c r="F5" s="63"/>
      <c r="G5" s="22"/>
      <c r="H5" s="22"/>
      <c r="I5" s="22"/>
      <c r="J5" s="22"/>
      <c r="K5" s="22"/>
      <c r="L5" s="22"/>
      <c r="M5" s="22"/>
      <c r="N5" s="22"/>
      <c r="O5" s="22"/>
    </row>
    <row r="6" spans="1:15">
      <c r="A6" s="22"/>
      <c r="B6" s="22"/>
      <c r="C6" s="29"/>
      <c r="D6" s="22"/>
      <c r="E6" s="22"/>
      <c r="F6" s="63"/>
      <c r="G6" s="22"/>
      <c r="H6" s="22"/>
      <c r="I6" s="22"/>
      <c r="J6" s="22"/>
      <c r="K6" s="22"/>
      <c r="L6" s="22"/>
      <c r="M6" s="22"/>
      <c r="N6" s="22"/>
      <c r="O6" s="22"/>
    </row>
    <row r="7" spans="1:15">
      <c r="A7" s="22"/>
      <c r="B7" s="22"/>
      <c r="C7" s="29"/>
      <c r="D7" s="22"/>
      <c r="E7" s="22"/>
      <c r="F7" s="63"/>
      <c r="G7" s="22"/>
      <c r="H7" s="22"/>
      <c r="I7" s="22"/>
      <c r="J7" s="22"/>
      <c r="K7" s="22"/>
      <c r="L7" s="22"/>
      <c r="M7" s="22"/>
      <c r="N7" s="22"/>
      <c r="O7" s="22"/>
    </row>
    <row r="8" spans="1:15">
      <c r="A8" s="22"/>
      <c r="B8" s="22"/>
      <c r="C8" s="22"/>
      <c r="D8" s="22"/>
      <c r="E8" s="22"/>
      <c r="F8" s="63"/>
      <c r="G8" s="22"/>
      <c r="H8" s="22"/>
      <c r="I8" s="22"/>
      <c r="J8" s="22"/>
      <c r="K8" s="22"/>
      <c r="L8" s="22"/>
      <c r="M8" s="22"/>
      <c r="N8" s="22"/>
      <c r="O8" s="22"/>
    </row>
    <row r="9" spans="1:15">
      <c r="A9" s="22"/>
      <c r="B9" s="22"/>
      <c r="C9" s="22"/>
      <c r="D9" s="22"/>
      <c r="E9" s="22"/>
      <c r="F9" s="63"/>
      <c r="G9" s="22"/>
      <c r="H9" s="22"/>
      <c r="I9" s="22"/>
      <c r="J9" s="22"/>
      <c r="K9" s="22"/>
      <c r="L9" s="22"/>
      <c r="M9" s="22"/>
      <c r="N9" s="22"/>
      <c r="O9" s="22"/>
    </row>
    <row r="10" spans="1:15">
      <c r="A10" s="22"/>
      <c r="B10" s="22"/>
      <c r="C10" s="22"/>
      <c r="D10" s="22"/>
      <c r="E10" s="22"/>
      <c r="F10" s="63"/>
      <c r="G10" s="22"/>
      <c r="H10" s="22"/>
      <c r="I10" s="22"/>
      <c r="J10" s="22"/>
      <c r="K10" s="22"/>
      <c r="L10" s="22"/>
      <c r="M10" s="22"/>
      <c r="N10" s="22"/>
      <c r="O10" s="22"/>
    </row>
    <row r="11" spans="1:15">
      <c r="A11" s="9"/>
      <c r="B11" s="9"/>
      <c r="C11" s="9"/>
      <c r="D11" s="9"/>
      <c r="E11" s="9"/>
      <c r="F11" s="64"/>
      <c r="G11" s="9"/>
      <c r="H11" s="9"/>
      <c r="I11" s="9"/>
      <c r="J11" s="9"/>
      <c r="K11" s="9"/>
      <c r="L11" s="9"/>
      <c r="M11" s="9"/>
      <c r="N11" s="9"/>
      <c r="O11" s="9"/>
    </row>
    <row r="12" spans="1:15">
      <c r="A12" s="9"/>
      <c r="B12" s="9"/>
      <c r="C12" s="9"/>
      <c r="D12" s="9"/>
      <c r="E12" s="9"/>
      <c r="F12" s="64"/>
      <c r="G12" s="9"/>
      <c r="H12" s="9"/>
      <c r="I12" s="9"/>
      <c r="J12" s="9"/>
      <c r="K12" s="9"/>
      <c r="L12" s="9"/>
      <c r="M12" s="9"/>
      <c r="N12" s="9"/>
      <c r="O12" s="9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="2" customFormat="1" ht="18.75" spans="1:15">
      <c r="A19" s="60" t="s">
        <v>173</v>
      </c>
      <c r="B19" s="65"/>
      <c r="C19" s="65"/>
      <c r="D19" s="21"/>
      <c r="E19" s="16"/>
      <c r="F19" s="41"/>
      <c r="G19" s="41"/>
      <c r="H19" s="41"/>
      <c r="I19" s="34"/>
      <c r="J19" s="13" t="s">
        <v>174</v>
      </c>
      <c r="K19" s="14"/>
      <c r="L19" s="14"/>
      <c r="M19" s="15"/>
      <c r="N19" s="65"/>
      <c r="O19" s="21"/>
    </row>
    <row r="20" ht="63" customHeight="1" spans="1:15">
      <c r="A20" s="17" t="s">
        <v>175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1:1">
      <c r="A21" t="s">
        <v>176</v>
      </c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A4" sqref="A4"/>
    </sheetView>
  </sheetViews>
  <sheetFormatPr defaultColWidth="9" defaultRowHeight="14.25"/>
  <cols>
    <col min="1" max="2" width="7" customWidth="1"/>
    <col min="3" max="3" width="16.25" customWidth="1"/>
    <col min="4" max="4" width="18.6666666666667" customWidth="1"/>
    <col min="5" max="5" width="12.0833333333333" customWidth="1"/>
    <col min="6" max="6" width="14.3333333333333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177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152</v>
      </c>
      <c r="B2" s="5" t="s">
        <v>157</v>
      </c>
      <c r="C2" s="5" t="s">
        <v>153</v>
      </c>
      <c r="D2" s="5" t="s">
        <v>154</v>
      </c>
      <c r="E2" s="5" t="s">
        <v>155</v>
      </c>
      <c r="F2" s="5" t="s">
        <v>156</v>
      </c>
      <c r="G2" s="4" t="s">
        <v>178</v>
      </c>
      <c r="H2" s="4"/>
      <c r="I2" s="4" t="s">
        <v>179</v>
      </c>
      <c r="J2" s="4"/>
      <c r="K2" s="6" t="s">
        <v>180</v>
      </c>
      <c r="L2" s="58" t="s">
        <v>181</v>
      </c>
      <c r="M2" s="19" t="s">
        <v>182</v>
      </c>
    </row>
    <row r="3" s="1" customFormat="1" ht="16.5" spans="1:13">
      <c r="A3" s="4"/>
      <c r="B3" s="7"/>
      <c r="C3" s="7"/>
      <c r="D3" s="7"/>
      <c r="E3" s="7"/>
      <c r="F3" s="7"/>
      <c r="G3" s="4" t="s">
        <v>183</v>
      </c>
      <c r="H3" s="4" t="s">
        <v>184</v>
      </c>
      <c r="I3" s="4" t="s">
        <v>183</v>
      </c>
      <c r="J3" s="4" t="s">
        <v>184</v>
      </c>
      <c r="K3" s="8"/>
      <c r="L3" s="59"/>
      <c r="M3" s="20"/>
    </row>
    <row r="4" ht="21" customHeight="1" spans="1:13">
      <c r="A4" s="53">
        <v>1</v>
      </c>
      <c r="B4" s="53" t="s">
        <v>185</v>
      </c>
      <c r="C4" s="54" t="s">
        <v>168</v>
      </c>
      <c r="D4" s="53" t="s">
        <v>169</v>
      </c>
      <c r="E4" s="55" t="s">
        <v>170</v>
      </c>
      <c r="F4" s="22" t="s">
        <v>28</v>
      </c>
      <c r="G4" s="56">
        <v>1.5</v>
      </c>
      <c r="H4" s="56">
        <v>2.6</v>
      </c>
      <c r="I4" s="56">
        <v>1.8</v>
      </c>
      <c r="J4" s="56">
        <v>2.9</v>
      </c>
      <c r="K4" s="28"/>
      <c r="L4" s="28"/>
      <c r="M4" s="28" t="s">
        <v>172</v>
      </c>
    </row>
    <row r="5" spans="1:13">
      <c r="A5" s="22"/>
      <c r="B5" s="28"/>
      <c r="C5" s="29"/>
      <c r="D5" s="29"/>
      <c r="E5" s="29"/>
      <c r="F5" s="22"/>
      <c r="G5" s="22"/>
      <c r="H5" s="22"/>
      <c r="I5" s="22"/>
      <c r="J5" s="22"/>
      <c r="K5" s="22"/>
      <c r="L5" s="22"/>
      <c r="M5" s="28"/>
    </row>
    <row r="6" spans="1:13">
      <c r="A6" s="22"/>
      <c r="B6" s="28"/>
      <c r="C6" s="22"/>
      <c r="D6" s="29"/>
      <c r="E6" s="22"/>
      <c r="F6" s="22"/>
      <c r="G6" s="22"/>
      <c r="H6" s="22"/>
      <c r="I6" s="22"/>
      <c r="J6" s="22"/>
      <c r="K6" s="22"/>
      <c r="L6" s="22"/>
      <c r="M6" s="28"/>
    </row>
    <row r="7" spans="1:13">
      <c r="A7" s="22"/>
      <c r="B7" s="28"/>
      <c r="C7" s="22"/>
      <c r="D7" s="29"/>
      <c r="E7" s="22"/>
      <c r="F7" s="22"/>
      <c r="G7" s="22"/>
      <c r="H7" s="22"/>
      <c r="I7" s="22"/>
      <c r="J7" s="22"/>
      <c r="K7" s="22"/>
      <c r="L7" s="22"/>
      <c r="M7" s="28"/>
    </row>
    <row r="8" spans="1:1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="2" customFormat="1" ht="18.75" spans="1:13">
      <c r="A11" s="13" t="s">
        <v>186</v>
      </c>
      <c r="B11" s="14"/>
      <c r="C11" s="14"/>
      <c r="D11" s="14"/>
      <c r="E11" s="15"/>
      <c r="F11" s="16"/>
      <c r="G11" s="34"/>
      <c r="H11" s="13" t="s">
        <v>187</v>
      </c>
      <c r="I11" s="14"/>
      <c r="J11" s="14"/>
      <c r="K11" s="15"/>
      <c r="L11" s="60"/>
      <c r="M11" s="21"/>
    </row>
    <row r="12" ht="112.5" customHeight="1" spans="1:13">
      <c r="A12" s="57" t="s">
        <v>188</v>
      </c>
      <c r="B12" s="5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">
      <c r="A13" t="s">
        <v>189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J11" sqref="J11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14.3333333333333" customWidth="1"/>
    <col min="7" max="7" width="7.5" customWidth="1"/>
    <col min="8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190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191</v>
      </c>
      <c r="B2" s="5" t="s">
        <v>157</v>
      </c>
      <c r="C2" s="5" t="s">
        <v>153</v>
      </c>
      <c r="D2" s="5" t="s">
        <v>154</v>
      </c>
      <c r="E2" s="5" t="s">
        <v>155</v>
      </c>
      <c r="F2" s="5" t="s">
        <v>156</v>
      </c>
      <c r="G2" s="42" t="s">
        <v>192</v>
      </c>
      <c r="H2" s="43"/>
      <c r="I2" s="51"/>
      <c r="J2" s="42" t="s">
        <v>193</v>
      </c>
      <c r="K2" s="43"/>
      <c r="L2" s="51"/>
      <c r="M2" s="42" t="s">
        <v>194</v>
      </c>
      <c r="N2" s="43"/>
      <c r="O2" s="51"/>
      <c r="P2" s="42" t="s">
        <v>195</v>
      </c>
      <c r="Q2" s="43"/>
      <c r="R2" s="51"/>
      <c r="S2" s="43" t="s">
        <v>196</v>
      </c>
      <c r="T2" s="43"/>
      <c r="U2" s="51"/>
      <c r="V2" s="38" t="s">
        <v>197</v>
      </c>
      <c r="W2" s="38" t="s">
        <v>166</v>
      </c>
    </row>
    <row r="3" s="1" customFormat="1" ht="16.5" spans="1:23">
      <c r="A3" s="7"/>
      <c r="B3" s="44"/>
      <c r="C3" s="44"/>
      <c r="D3" s="44"/>
      <c r="E3" s="44"/>
      <c r="F3" s="44"/>
      <c r="G3" s="4" t="s">
        <v>198</v>
      </c>
      <c r="H3" s="4" t="s">
        <v>33</v>
      </c>
      <c r="I3" s="4" t="s">
        <v>157</v>
      </c>
      <c r="J3" s="4" t="s">
        <v>198</v>
      </c>
      <c r="K3" s="4" t="s">
        <v>33</v>
      </c>
      <c r="L3" s="4" t="s">
        <v>157</v>
      </c>
      <c r="M3" s="4" t="s">
        <v>198</v>
      </c>
      <c r="N3" s="4" t="s">
        <v>33</v>
      </c>
      <c r="O3" s="4" t="s">
        <v>157</v>
      </c>
      <c r="P3" s="4" t="s">
        <v>198</v>
      </c>
      <c r="Q3" s="4" t="s">
        <v>33</v>
      </c>
      <c r="R3" s="4" t="s">
        <v>157</v>
      </c>
      <c r="S3" s="4" t="s">
        <v>198</v>
      </c>
      <c r="T3" s="4" t="s">
        <v>33</v>
      </c>
      <c r="U3" s="4" t="s">
        <v>157</v>
      </c>
      <c r="V3" s="52"/>
      <c r="W3" s="52"/>
    </row>
    <row r="4" spans="1:23">
      <c r="A4" s="45" t="s">
        <v>199</v>
      </c>
      <c r="B4" s="46"/>
      <c r="C4" s="46"/>
      <c r="D4" s="46"/>
      <c r="E4" s="46"/>
      <c r="F4" s="46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47"/>
      <c r="B5" s="48"/>
      <c r="C5" s="48"/>
      <c r="D5" s="48"/>
      <c r="E5" s="48"/>
      <c r="F5" s="48"/>
      <c r="G5" s="42" t="s">
        <v>200</v>
      </c>
      <c r="H5" s="43"/>
      <c r="I5" s="51"/>
      <c r="J5" s="42" t="s">
        <v>201</v>
      </c>
      <c r="K5" s="43"/>
      <c r="L5" s="51"/>
      <c r="M5" s="42" t="s">
        <v>202</v>
      </c>
      <c r="N5" s="43"/>
      <c r="O5" s="51"/>
      <c r="P5" s="42" t="s">
        <v>203</v>
      </c>
      <c r="Q5" s="43"/>
      <c r="R5" s="51"/>
      <c r="S5" s="43" t="s">
        <v>204</v>
      </c>
      <c r="T5" s="43"/>
      <c r="U5" s="51"/>
      <c r="V5" s="9"/>
      <c r="W5" s="9"/>
    </row>
    <row r="6" ht="16.5" spans="1:23">
      <c r="A6" s="47"/>
      <c r="B6" s="48"/>
      <c r="C6" s="48"/>
      <c r="D6" s="48"/>
      <c r="E6" s="48"/>
      <c r="F6" s="48"/>
      <c r="G6" s="4" t="s">
        <v>198</v>
      </c>
      <c r="H6" s="4" t="s">
        <v>33</v>
      </c>
      <c r="I6" s="4" t="s">
        <v>157</v>
      </c>
      <c r="J6" s="4" t="s">
        <v>198</v>
      </c>
      <c r="K6" s="4" t="s">
        <v>33</v>
      </c>
      <c r="L6" s="4" t="s">
        <v>157</v>
      </c>
      <c r="M6" s="4" t="s">
        <v>198</v>
      </c>
      <c r="N6" s="4" t="s">
        <v>33</v>
      </c>
      <c r="O6" s="4" t="s">
        <v>157</v>
      </c>
      <c r="P6" s="4" t="s">
        <v>198</v>
      </c>
      <c r="Q6" s="4" t="s">
        <v>33</v>
      </c>
      <c r="R6" s="4" t="s">
        <v>157</v>
      </c>
      <c r="S6" s="4" t="s">
        <v>198</v>
      </c>
      <c r="T6" s="4" t="s">
        <v>33</v>
      </c>
      <c r="U6" s="4" t="s">
        <v>157</v>
      </c>
      <c r="V6" s="9"/>
      <c r="W6" s="9"/>
    </row>
    <row r="7" spans="1:23">
      <c r="A7" s="49"/>
      <c r="B7" s="50"/>
      <c r="C7" s="50"/>
      <c r="D7" s="50"/>
      <c r="E7" s="50"/>
      <c r="F7" s="50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46" t="s">
        <v>205</v>
      </c>
      <c r="B8" s="46"/>
      <c r="C8" s="46"/>
      <c r="D8" s="46"/>
      <c r="E8" s="46"/>
      <c r="F8" s="46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50"/>
      <c r="B9" s="50"/>
      <c r="C9" s="50"/>
      <c r="D9" s="50"/>
      <c r="E9" s="50"/>
      <c r="F9" s="5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6" t="s">
        <v>206</v>
      </c>
      <c r="B10" s="46"/>
      <c r="C10" s="46"/>
      <c r="D10" s="46"/>
      <c r="E10" s="46"/>
      <c r="F10" s="46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50"/>
      <c r="B11" s="50"/>
      <c r="C11" s="50"/>
      <c r="D11" s="50"/>
      <c r="E11" s="50"/>
      <c r="F11" s="5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6" t="s">
        <v>207</v>
      </c>
      <c r="B12" s="46"/>
      <c r="C12" s="46"/>
      <c r="D12" s="46"/>
      <c r="E12" s="46"/>
      <c r="F12" s="46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50"/>
      <c r="B13" s="50"/>
      <c r="C13" s="50"/>
      <c r="D13" s="50"/>
      <c r="E13" s="50"/>
      <c r="F13" s="5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6" t="s">
        <v>208</v>
      </c>
      <c r="B14" s="46"/>
      <c r="C14" s="46"/>
      <c r="D14" s="46"/>
      <c r="E14" s="46"/>
      <c r="F14" s="46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50"/>
      <c r="B15" s="50"/>
      <c r="C15" s="50"/>
      <c r="D15" s="50"/>
      <c r="E15" s="50"/>
      <c r="F15" s="5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209</v>
      </c>
      <c r="B17" s="14"/>
      <c r="C17" s="14"/>
      <c r="D17" s="14"/>
      <c r="E17" s="15"/>
      <c r="F17" s="16"/>
      <c r="G17" s="34"/>
      <c r="H17" s="41"/>
      <c r="I17" s="41"/>
      <c r="J17" s="13" t="s">
        <v>210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60.75" customHeight="1" spans="1:23">
      <c r="A18" s="17" t="s">
        <v>211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1">
      <c r="A19" t="s">
        <v>189</v>
      </c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N4" sqref="N4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212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213</v>
      </c>
      <c r="B2" s="38" t="s">
        <v>153</v>
      </c>
      <c r="C2" s="38" t="s">
        <v>154</v>
      </c>
      <c r="D2" s="38" t="s">
        <v>155</v>
      </c>
      <c r="E2" s="38" t="s">
        <v>156</v>
      </c>
      <c r="F2" s="38" t="s">
        <v>157</v>
      </c>
      <c r="G2" s="37" t="s">
        <v>214</v>
      </c>
      <c r="H2" s="37" t="s">
        <v>215</v>
      </c>
      <c r="I2" s="37" t="s">
        <v>216</v>
      </c>
      <c r="J2" s="37" t="s">
        <v>215</v>
      </c>
      <c r="K2" s="37" t="s">
        <v>217</v>
      </c>
      <c r="L2" s="37" t="s">
        <v>215</v>
      </c>
      <c r="M2" s="38" t="s">
        <v>197</v>
      </c>
      <c r="N2" s="38" t="s">
        <v>166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9" t="s">
        <v>213</v>
      </c>
      <c r="B4" s="40" t="s">
        <v>218</v>
      </c>
      <c r="C4" s="40" t="s">
        <v>198</v>
      </c>
      <c r="D4" s="40" t="s">
        <v>155</v>
      </c>
      <c r="E4" s="38" t="s">
        <v>156</v>
      </c>
      <c r="F4" s="38" t="s">
        <v>157</v>
      </c>
      <c r="G4" s="37" t="s">
        <v>214</v>
      </c>
      <c r="H4" s="37" t="s">
        <v>215</v>
      </c>
      <c r="I4" s="37" t="s">
        <v>216</v>
      </c>
      <c r="J4" s="37" t="s">
        <v>215</v>
      </c>
      <c r="K4" s="37" t="s">
        <v>217</v>
      </c>
      <c r="L4" s="37" t="s">
        <v>215</v>
      </c>
      <c r="M4" s="38" t="s">
        <v>197</v>
      </c>
      <c r="N4" s="38" t="s">
        <v>166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209</v>
      </c>
      <c r="B11" s="14"/>
      <c r="C11" s="14"/>
      <c r="D11" s="15"/>
      <c r="E11" s="16"/>
      <c r="F11" s="41"/>
      <c r="G11" s="34"/>
      <c r="H11" s="41"/>
      <c r="I11" s="13" t="s">
        <v>210</v>
      </c>
      <c r="J11" s="14"/>
      <c r="K11" s="14"/>
      <c r="L11" s="14"/>
      <c r="M11" s="14"/>
      <c r="N11" s="21"/>
    </row>
    <row r="12" ht="68.25" customHeight="1" spans="1:14">
      <c r="A12" s="17" t="s">
        <v>219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">
      <c r="A13" t="s">
        <v>189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PageLayoutView="125" workbookViewId="0">
      <selection activeCell="L8" sqref="L8"/>
    </sheetView>
  </sheetViews>
  <sheetFormatPr defaultColWidth="9" defaultRowHeight="14.25"/>
  <cols>
    <col min="1" max="1" width="16" customWidth="1"/>
    <col min="2" max="2" width="7" customWidth="1"/>
    <col min="3" max="3" width="14.8333333333333" customWidth="1"/>
    <col min="4" max="4" width="19.25" customWidth="1"/>
    <col min="5" max="5" width="12.0833333333333" customWidth="1"/>
    <col min="6" max="6" width="14.3333333333333" customWidth="1"/>
    <col min="7" max="7" width="22.3333333333333" customWidth="1"/>
    <col min="8" max="8" width="23.5" customWidth="1"/>
    <col min="9" max="9" width="14" customWidth="1"/>
    <col min="10" max="11" width="11.5" customWidth="1"/>
  </cols>
  <sheetData>
    <row r="1" ht="29.25" spans="1:11">
      <c r="A1" s="3" t="s">
        <v>220</v>
      </c>
      <c r="B1" s="3"/>
      <c r="C1" s="3"/>
      <c r="D1" s="3"/>
      <c r="E1" s="3"/>
      <c r="F1" s="3"/>
      <c r="G1" s="3"/>
      <c r="H1" s="3"/>
      <c r="I1" s="3"/>
      <c r="J1" s="3"/>
      <c r="K1" s="35"/>
    </row>
    <row r="2" s="1" customFormat="1" ht="16.5" spans="1:13">
      <c r="A2" s="4" t="s">
        <v>191</v>
      </c>
      <c r="B2" s="5" t="s">
        <v>157</v>
      </c>
      <c r="C2" s="5" t="s">
        <v>153</v>
      </c>
      <c r="D2" s="5" t="s">
        <v>154</v>
      </c>
      <c r="E2" s="5" t="s">
        <v>155</v>
      </c>
      <c r="F2" s="5" t="s">
        <v>156</v>
      </c>
      <c r="G2" s="4" t="s">
        <v>221</v>
      </c>
      <c r="H2" s="4" t="s">
        <v>222</v>
      </c>
      <c r="I2" s="4" t="s">
        <v>223</v>
      </c>
      <c r="J2" s="4" t="s">
        <v>224</v>
      </c>
      <c r="K2" s="4" t="s">
        <v>225</v>
      </c>
      <c r="L2" s="5" t="s">
        <v>197</v>
      </c>
      <c r="M2" s="5" t="s">
        <v>166</v>
      </c>
    </row>
    <row r="3" ht="22" customHeight="1" spans="1:13">
      <c r="A3" s="22" t="s">
        <v>226</v>
      </c>
      <c r="B3" s="22" t="s">
        <v>185</v>
      </c>
      <c r="C3" s="23" t="s">
        <v>168</v>
      </c>
      <c r="D3" s="24" t="s">
        <v>169</v>
      </c>
      <c r="E3" s="25" t="s">
        <v>227</v>
      </c>
      <c r="F3" s="26" t="s">
        <v>28</v>
      </c>
      <c r="G3" s="22" t="s">
        <v>228</v>
      </c>
      <c r="H3" s="22" t="s">
        <v>229</v>
      </c>
      <c r="I3" s="22"/>
      <c r="J3" s="22"/>
      <c r="K3" s="22"/>
      <c r="L3" s="22" t="s">
        <v>230</v>
      </c>
      <c r="M3" s="22"/>
    </row>
    <row r="4" ht="22" customHeight="1" spans="1:13">
      <c r="A4" s="22" t="s">
        <v>226</v>
      </c>
      <c r="B4" s="22" t="s">
        <v>185</v>
      </c>
      <c r="C4" s="23" t="s">
        <v>168</v>
      </c>
      <c r="D4" s="24" t="s">
        <v>169</v>
      </c>
      <c r="E4" s="25" t="s">
        <v>227</v>
      </c>
      <c r="F4" s="26" t="s">
        <v>28</v>
      </c>
      <c r="G4" s="24" t="s">
        <v>231</v>
      </c>
      <c r="H4" s="22"/>
      <c r="I4" s="22" t="s">
        <v>232</v>
      </c>
      <c r="J4" s="22"/>
      <c r="K4" s="22"/>
      <c r="L4" s="22" t="s">
        <v>230</v>
      </c>
      <c r="M4" s="22"/>
    </row>
    <row r="5" ht="22" customHeight="1" spans="1:13">
      <c r="A5" s="22" t="s">
        <v>226</v>
      </c>
      <c r="B5" s="22" t="s">
        <v>185</v>
      </c>
      <c r="C5" s="23" t="s">
        <v>168</v>
      </c>
      <c r="D5" s="24" t="s">
        <v>169</v>
      </c>
      <c r="E5" s="25" t="s">
        <v>227</v>
      </c>
      <c r="F5" s="26" t="s">
        <v>28</v>
      </c>
      <c r="G5" s="22" t="s">
        <v>233</v>
      </c>
      <c r="H5" s="27"/>
      <c r="I5" s="22"/>
      <c r="J5" s="22" t="s">
        <v>234</v>
      </c>
      <c r="K5" s="22"/>
      <c r="L5" s="36" t="s">
        <v>230</v>
      </c>
      <c r="M5" s="27"/>
    </row>
    <row r="6" ht="24" customHeight="1" spans="1:13">
      <c r="A6" s="22" t="s">
        <v>226</v>
      </c>
      <c r="B6" s="22" t="s">
        <v>185</v>
      </c>
      <c r="C6" s="23" t="s">
        <v>168</v>
      </c>
      <c r="D6" s="24" t="s">
        <v>169</v>
      </c>
      <c r="E6" s="25" t="s">
        <v>227</v>
      </c>
      <c r="F6" s="26" t="s">
        <v>28</v>
      </c>
      <c r="G6" s="28" t="s">
        <v>235</v>
      </c>
      <c r="H6" s="28"/>
      <c r="I6" s="22"/>
      <c r="J6" s="28"/>
      <c r="K6" s="28" t="s">
        <v>236</v>
      </c>
      <c r="L6" s="36" t="s">
        <v>230</v>
      </c>
      <c r="M6" s="22"/>
    </row>
    <row r="7" ht="22" customHeight="1" spans="1:13">
      <c r="A7" s="22"/>
      <c r="B7" s="28"/>
      <c r="C7" s="22"/>
      <c r="D7" s="29"/>
      <c r="E7" s="22"/>
      <c r="F7" s="22"/>
      <c r="G7" s="28"/>
      <c r="H7" s="22"/>
      <c r="I7" s="28"/>
      <c r="J7" s="28"/>
      <c r="K7" s="28"/>
      <c r="L7" s="29"/>
      <c r="M7" s="22"/>
    </row>
    <row r="8" ht="22" customHeight="1" spans="1:13">
      <c r="A8" s="27"/>
      <c r="B8" s="28"/>
      <c r="C8" s="29"/>
      <c r="D8" s="29"/>
      <c r="E8" s="30"/>
      <c r="F8" s="22"/>
      <c r="G8" s="28"/>
      <c r="H8" s="28"/>
      <c r="I8" s="22"/>
      <c r="J8" s="28"/>
      <c r="K8" s="28"/>
      <c r="L8" s="29"/>
      <c r="M8" s="22"/>
    </row>
    <row r="9" ht="22" customHeight="1" spans="1:13">
      <c r="A9" s="10"/>
      <c r="B9" s="31"/>
      <c r="C9" s="9"/>
      <c r="D9" s="31"/>
      <c r="E9" s="32"/>
      <c r="F9" s="33"/>
      <c r="G9" s="31"/>
      <c r="H9" s="31"/>
      <c r="I9" s="9"/>
      <c r="J9" s="31"/>
      <c r="K9" s="31"/>
      <c r="L9" s="11"/>
      <c r="M9" s="9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="2" customFormat="1" ht="18.75" spans="1:13">
      <c r="A13" s="13" t="s">
        <v>237</v>
      </c>
      <c r="B13" s="14"/>
      <c r="C13" s="14"/>
      <c r="D13" s="14"/>
      <c r="E13" s="15"/>
      <c r="F13" s="16"/>
      <c r="G13" s="34"/>
      <c r="H13" s="13" t="s">
        <v>238</v>
      </c>
      <c r="I13" s="14"/>
      <c r="J13" s="14"/>
      <c r="K13" s="14"/>
      <c r="L13" s="14"/>
      <c r="M13" s="21"/>
    </row>
    <row r="14" ht="79.5" customHeight="1" spans="1:13">
      <c r="A14" s="17" t="s">
        <v>239</v>
      </c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">
      <c r="A15" t="s">
        <v>189</v>
      </c>
    </row>
  </sheetData>
  <mergeCells count="5">
    <mergeCell ref="A1:J1"/>
    <mergeCell ref="A13:E13"/>
    <mergeCell ref="F13:G13"/>
    <mergeCell ref="H13:J13"/>
    <mergeCell ref="A14:M14"/>
  </mergeCells>
  <dataValidations count="1">
    <dataValidation type="list" allowBlank="1" showInputMessage="1" showErrorMessage="1" sqref="M3:M14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PageLayoutView="125" workbookViewId="0">
      <selection activeCell="A14" sqref="A14:I14"/>
    </sheetView>
  </sheetViews>
  <sheetFormatPr defaultColWidth="9" defaultRowHeight="14.25"/>
  <cols>
    <col min="1" max="1" width="7" customWidth="1"/>
    <col min="2" max="2" width="10" customWidth="1"/>
    <col min="3" max="3" width="23.0833333333333" customWidth="1"/>
    <col min="4" max="4" width="17.1666666666667" customWidth="1"/>
    <col min="5" max="5" width="24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240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152</v>
      </c>
      <c r="B2" s="5" t="s">
        <v>157</v>
      </c>
      <c r="C2" s="5" t="s">
        <v>198</v>
      </c>
      <c r="D2" s="5" t="s">
        <v>155</v>
      </c>
      <c r="E2" s="5" t="s">
        <v>156</v>
      </c>
      <c r="F2" s="4" t="s">
        <v>241</v>
      </c>
      <c r="G2" s="4" t="s">
        <v>179</v>
      </c>
      <c r="H2" s="6" t="s">
        <v>180</v>
      </c>
      <c r="I2" s="19" t="s">
        <v>182</v>
      </c>
    </row>
    <row r="3" s="1" customFormat="1" ht="16.5" spans="1:9">
      <c r="A3" s="4"/>
      <c r="B3" s="7"/>
      <c r="C3" s="7"/>
      <c r="D3" s="7"/>
      <c r="E3" s="7"/>
      <c r="F3" s="4" t="s">
        <v>242</v>
      </c>
      <c r="G3" s="4" t="s">
        <v>183</v>
      </c>
      <c r="H3" s="8"/>
      <c r="I3" s="20"/>
    </row>
    <row r="4" spans="1:9">
      <c r="A4" s="9">
        <v>1</v>
      </c>
      <c r="B4" s="10" t="s">
        <v>185</v>
      </c>
      <c r="C4" s="9"/>
      <c r="D4" s="11"/>
      <c r="E4" s="12"/>
      <c r="F4" s="9"/>
      <c r="G4" s="9"/>
      <c r="H4" s="9"/>
      <c r="I4" s="12" t="s">
        <v>172</v>
      </c>
    </row>
    <row r="5" spans="1:9">
      <c r="A5" s="9"/>
      <c r="B5" s="10"/>
      <c r="C5" s="9"/>
      <c r="D5" s="9"/>
      <c r="E5" s="9"/>
      <c r="F5" s="9"/>
      <c r="G5" s="9"/>
      <c r="H5" s="9"/>
      <c r="I5" s="12"/>
    </row>
    <row r="6" spans="1:9">
      <c r="A6" s="9"/>
      <c r="B6" s="10"/>
      <c r="C6" s="9"/>
      <c r="D6" s="9"/>
      <c r="E6" s="12"/>
      <c r="F6" s="9"/>
      <c r="G6" s="9"/>
      <c r="H6" s="9"/>
      <c r="I6" s="12"/>
    </row>
    <row r="7" spans="1:9">
      <c r="A7" s="9"/>
      <c r="B7" s="10"/>
      <c r="C7" s="9"/>
      <c r="D7" s="9"/>
      <c r="E7" s="9"/>
      <c r="F7" s="9"/>
      <c r="G7" s="9"/>
      <c r="H7" s="9"/>
      <c r="I7" s="12"/>
    </row>
    <row r="8" spans="1:9">
      <c r="A8" s="9"/>
      <c r="B8" s="10"/>
      <c r="C8" s="9"/>
      <c r="D8" s="9"/>
      <c r="E8" s="9"/>
      <c r="F8" s="9"/>
      <c r="G8" s="9"/>
      <c r="H8" s="9"/>
      <c r="I8" s="12"/>
    </row>
    <row r="9" spans="1:9">
      <c r="A9" s="9"/>
      <c r="B9" s="10"/>
      <c r="C9" s="9"/>
      <c r="D9" s="9"/>
      <c r="E9" s="9"/>
      <c r="F9" s="9"/>
      <c r="G9" s="9"/>
      <c r="H9" s="10"/>
      <c r="I9" s="12"/>
    </row>
    <row r="10" spans="8:9">
      <c r="H10" s="10"/>
      <c r="I10" s="10"/>
    </row>
    <row r="11" spans="1:9">
      <c r="A11" s="9"/>
      <c r="B11" s="10"/>
      <c r="C11" s="10"/>
      <c r="D11" s="10"/>
      <c r="E11" s="10"/>
      <c r="F11" s="10"/>
      <c r="G11" s="10"/>
      <c r="H11" s="10"/>
      <c r="I11" s="10"/>
    </row>
    <row r="12" spans="1:9">
      <c r="A12" s="10"/>
      <c r="B12" s="10"/>
      <c r="C12" s="10"/>
      <c r="D12" s="10"/>
      <c r="E12" s="10"/>
      <c r="F12" s="10"/>
      <c r="G12" s="10"/>
      <c r="H12" s="10"/>
      <c r="I12" s="10"/>
    </row>
    <row r="13" s="2" customFormat="1" ht="18.75" spans="1:9">
      <c r="A13" s="13" t="s">
        <v>209</v>
      </c>
      <c r="B13" s="14"/>
      <c r="C13" s="14"/>
      <c r="D13" s="15"/>
      <c r="E13" s="16"/>
      <c r="F13" s="13" t="s">
        <v>238</v>
      </c>
      <c r="G13" s="14"/>
      <c r="H13" s="15"/>
      <c r="I13" s="21"/>
    </row>
    <row r="14" ht="39" customHeight="1" spans="1:9">
      <c r="A14" s="17" t="s">
        <v>243</v>
      </c>
      <c r="B14" s="17"/>
      <c r="C14" s="18"/>
      <c r="D14" s="18"/>
      <c r="E14" s="18"/>
      <c r="F14" s="18"/>
      <c r="G14" s="18"/>
      <c r="H14" s="18"/>
      <c r="I14" s="18"/>
    </row>
    <row r="15" spans="1:1">
      <c r="A15" t="s">
        <v>189</v>
      </c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rintOptions horizontalCentered="1"/>
  <pageMargins left="0.357638888888889" right="0.161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AQL2.5验货</vt:lpstr>
      <vt:lpstr>首期</vt:lpstr>
      <vt:lpstr>首期尺寸表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2025-03-16T05:46:53Z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D3E39C84C8DF41678B2340F158436822_13</vt:lpwstr>
  </property>
  <property fmtid="{D5CDD505-2E9C-101B-9397-08002B2CF9AE}" pid="3" name="KSOProductBuildVer">
    <vt:lpwstr>2052-12.1.0.20305</vt:lpwstr>
  </property>
</Properties>
</file>