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2"/>
  </bookViews>
  <sheets>
    <sheet name="工作内容" sheetId="1" r:id="rId1"/>
    <sheet name="AQL2.5验货" sheetId="2" r:id="rId2"/>
    <sheet name="尾期" sheetId="5" r:id="rId3"/>
    <sheet name="验货尺寸表 (尾期)" sheetId="17" r:id="rId4"/>
    <sheet name="1.面料验布" sheetId="7" r:id="rId5"/>
    <sheet name="2.面料缩率" sheetId="8" r:id="rId6"/>
    <sheet name="3.面料互染" sheetId="9" r:id="rId7"/>
    <sheet name="4.面料静水压" sheetId="10" r:id="rId8"/>
    <sheet name="5.特殊工艺测试" sheetId="11" r:id="rId9"/>
    <sheet name="6.织带类缩率测试" sheetId="12" r:id="rId10"/>
  </sheets>
  <externalReferences>
    <externalReference r:id="rId11"/>
    <externalReference r:id="rId12"/>
    <externalReference r:id="rId13"/>
    <externalReference r:id="rId14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<sst xmlns="http://schemas.openxmlformats.org/spreadsheetml/2006/main" count="523" uniqueCount="273">
  <si>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</si>
  <si>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</si>
  <si>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</si>
  <si>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</si>
  <si>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</si>
  <si>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</si>
  <si>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</si>
  <si>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</si>
  <si>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</si>
  <si>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</si>
  <si>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</si>
  <si>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</si>
  <si>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</si>
  <si>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</si>
  <si>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</si>
  <si>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</si>
  <si>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</si>
  <si>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</si>
  <si>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</si>
  <si>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</si>
  <si>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</si>
  <si>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</si>
  <si>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</si>
  <si>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</si>
  <si>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</si>
  <si>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</si>
  <si>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</si>
  <si>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</si>
  <si>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</si>
  <si>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</si>
  <si>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</si>
  <si>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</si>
  <si>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</si>
  <si>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</si>
  <si>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</si>
  <si>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</si>
  <si>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</si>
  <si>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</si>
  <si>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</si>
  <si>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</si>
  <si>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</si>
  <si>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</si>
  <si>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</si>
  <si>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</si>
  <si>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</si>
  <si>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</si>
  <si>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</si>
  <si>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</si>
  <si>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</si>
  <si>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</si>
  <si>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</si>
  <si>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</si>
  <si>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TOREAD-QC尾期检验报告书</t>
  </si>
  <si>
    <t>订单类别</t>
  </si>
  <si>
    <t>期货</t>
  </si>
  <si>
    <t>款号</t>
  </si>
  <si>
    <t>QAMMAN84133</t>
  </si>
  <si>
    <t>产品名称</t>
  </si>
  <si>
    <t>儿童长裤</t>
  </si>
  <si>
    <t>生产工厂</t>
  </si>
  <si>
    <t>优溢</t>
  </si>
  <si>
    <t>订单数量</t>
  </si>
  <si>
    <t>合同日期</t>
  </si>
  <si>
    <t>检验资料确认</t>
  </si>
  <si>
    <t>色/号型数</t>
  </si>
  <si>
    <t>交货形式</t>
  </si>
  <si>
    <t>工厂物流运输</t>
  </si>
  <si>
    <t>面料第三方合格报告</t>
  </si>
  <si>
    <t>有</t>
  </si>
  <si>
    <t>无</t>
  </si>
  <si>
    <t>验货次数</t>
  </si>
  <si>
    <t>非直发</t>
  </si>
  <si>
    <t>天津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</si>
  <si>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</si>
  <si>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</si>
  <si>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</si>
  <si>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</si>
  <si>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</si>
  <si>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</si>
  <si>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</si>
  <si>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</si>
  <si>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</si>
  <si>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</si>
  <si>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采购凭证编号：CGDD24102200009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</si>
  <si>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</si>
  <si>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</si>
  <si>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</si>
  <si>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</si>
  <si>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</si>
  <si>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</si>
  <si>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</si>
  <si>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</si>
  <si>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</si>
  <si>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</si>
  <si>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</si>
  <si>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</si>
  <si>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</si>
  <si>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</si>
  <si>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</si>
  <si>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</si>
  <si>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</si>
  <si>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</si>
  <si>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</si>
  <si>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</si>
  <si>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</si>
  <si>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</si>
  <si>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②规格异常情况</t>
  </si>
  <si>
    <t>情况说明：</t>
  </si>
  <si>
    <t>正常</t>
  </si>
  <si>
    <t xml:space="preserve">【问题点描述】  </t>
  </si>
  <si>
    <t>数量</t>
  </si>
  <si>
    <t>1、后拼片+倒侧骨不顺直，</t>
  </si>
  <si>
    <t>2、腰头接线处双规线</t>
  </si>
  <si>
    <t>3、打枣位起鼓，线头没清理干净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</si>
  <si>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</si>
  <si>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</si>
  <si>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</si>
  <si>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</si>
  <si>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</si>
  <si>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</si>
  <si>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</si>
  <si>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</si>
  <si>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走货2700件，抽查125件，发现4件不良品，已按照以上提出的问题点改正，可以出货</t>
  </si>
  <si>
    <t>检验部门</t>
  </si>
  <si>
    <t>服装QC部门</t>
  </si>
  <si>
    <t>检验人</t>
  </si>
  <si>
    <t>刘玉明</t>
  </si>
  <si>
    <t>查验时间</t>
  </si>
  <si>
    <t>工厂负责人</t>
  </si>
  <si>
    <t>周宇</t>
  </si>
  <si>
    <t>QC规格测量表</t>
  </si>
  <si>
    <t>品名</t>
  </si>
  <si>
    <t>部位名称</t>
  </si>
  <si>
    <t>120/56</t>
  </si>
  <si>
    <t>130/59</t>
  </si>
  <si>
    <t>140/55</t>
  </si>
  <si>
    <t>150/61</t>
  </si>
  <si>
    <t>160/67</t>
  </si>
  <si>
    <t>165/70</t>
  </si>
  <si>
    <t>水手蓝</t>
  </si>
  <si>
    <t>嫩芽绿</t>
  </si>
  <si>
    <t>城市粉</t>
  </si>
  <si>
    <t>裤外侧长</t>
  </si>
  <si>
    <t>-1 -1 -0.8</t>
  </si>
  <si>
    <t>+0 -0.3 +0</t>
  </si>
  <si>
    <t>-0.5 -0.5 -0.5</t>
  </si>
  <si>
    <t>-0.5 +0 -0.3</t>
  </si>
  <si>
    <t>+0 +0 +0.3</t>
  </si>
  <si>
    <t>-1 -0.5 +0</t>
  </si>
  <si>
    <t>全松紧腰围 平量</t>
  </si>
  <si>
    <t>+0.5 +0.5 +0</t>
  </si>
  <si>
    <t>+0 +0.5 +0</t>
  </si>
  <si>
    <t>+1 +0.5 +0.5</t>
  </si>
  <si>
    <t>+0 +0.5 +0.5</t>
  </si>
  <si>
    <t>+0 +1 +0</t>
  </si>
  <si>
    <t>-0.5 +0 +0</t>
  </si>
  <si>
    <t>全松紧腰围 拉量</t>
  </si>
  <si>
    <t>+0 +0 +0</t>
  </si>
  <si>
    <t>臀围</t>
  </si>
  <si>
    <t>+1 +0.5 +0</t>
  </si>
  <si>
    <t>+0.8 +0.5 +0</t>
  </si>
  <si>
    <t>+0 +0 +0.5</t>
  </si>
  <si>
    <t>+1 +0.8 +0</t>
  </si>
  <si>
    <t>腿围/2</t>
  </si>
  <si>
    <t>+0 +0 +0.2</t>
  </si>
  <si>
    <t>+0 +0.2 +0</t>
  </si>
  <si>
    <t>膝围/2</t>
  </si>
  <si>
    <t>-0.3 -0.3 +0</t>
  </si>
  <si>
    <t>-0.3 +0 +0.3</t>
  </si>
  <si>
    <t>+0.3 +0 +0</t>
  </si>
  <si>
    <t>+0 -0.2 +0</t>
  </si>
  <si>
    <t>脚口平量/2</t>
  </si>
  <si>
    <t>+0 +0.3 +0</t>
  </si>
  <si>
    <t>+0.3 +0.3 +0</t>
  </si>
  <si>
    <t>+0.3 +0 +0.3</t>
  </si>
  <si>
    <t>脚口拉量</t>
  </si>
  <si>
    <t>前裆长</t>
  </si>
  <si>
    <t>+0.5 +0.3 +0</t>
  </si>
  <si>
    <t>后裆长</t>
  </si>
  <si>
    <t>+0.2 +0.2 +0.3</t>
  </si>
  <si>
    <t>+0.2 +0.3 +0</t>
  </si>
  <si>
    <t>腰高</t>
  </si>
  <si>
    <t>前插袋</t>
  </si>
  <si>
    <t>脚口本料高</t>
  </si>
  <si>
    <t xml:space="preserve">     初期请洗测2-3件，有问题的另加测量数量。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</si>
  <si>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</si>
  <si>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</si>
  <si>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</si>
  <si>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</si>
  <si>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</si>
  <si>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</si>
  <si>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</si>
  <si>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</si>
  <si>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</si>
  <si>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</si>
  <si>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</si>
  <si>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</si>
  <si>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</si>
  <si>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</si>
  <si>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</si>
  <si>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</si>
  <si>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</si>
  <si>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</si>
  <si>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</si>
  <si>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F240908071</t>
  </si>
  <si>
    <t>FK07150</t>
  </si>
  <si>
    <t>25SS嫩芽绿</t>
  </si>
  <si>
    <t>QAMMAN84133/QAMMAN84140</t>
  </si>
  <si>
    <t>宏港</t>
  </si>
  <si>
    <t>F240908074</t>
  </si>
  <si>
    <t>18WF水手蓝</t>
  </si>
  <si>
    <t>F240908072</t>
  </si>
  <si>
    <t>21SS城市粉</t>
  </si>
  <si>
    <t>制表时间：2024/11/19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</si>
  <si>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</si>
  <si>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</si>
  <si>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</si>
  <si>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</si>
  <si>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</si>
  <si>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</si>
  <si>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</si>
  <si>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</si>
  <si>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</si>
  <si>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</si>
  <si>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OK</t>
  </si>
  <si>
    <t>YES</t>
  </si>
  <si>
    <t>制表时间：2024/11/20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</si>
  <si>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</si>
  <si>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</si>
  <si>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</si>
  <si>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</si>
  <si>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</si>
  <si>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</si>
  <si>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</si>
  <si>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</si>
  <si>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</si>
  <si>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</si>
  <si>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</si>
  <si>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</si>
  <si>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</si>
  <si>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</si>
  <si>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</si>
  <si>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</si>
  <si>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</si>
  <si>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锦湾</t>
  </si>
  <si>
    <t>制表时间：2024/11/25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</si>
  <si>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</si>
  <si>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</si>
  <si>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</si>
  <si>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</si>
  <si>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</si>
  <si>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</si>
  <si>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</si>
  <si>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</si>
  <si>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</si>
  <si>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</si>
  <si>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</si>
  <si>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</si>
  <si>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</si>
  <si>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</si>
  <si>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</si>
  <si>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</si>
  <si>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左前+左右两前侧烫标</t>
  </si>
  <si>
    <t>无脱落开裂</t>
  </si>
  <si>
    <t>制表时间：12/10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</si>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</sst>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</numFmts>
  <fonts count="5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2"/>
      <name val="仿宋_GB2312"/>
      <charset val="134"/>
    </font>
    <font>
      <sz val="12"/>
      <name val="黑体"/>
      <charset val="134"/>
    </font>
    <font>
      <b/>
      <sz val="12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8" borderId="44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45" applyNumberFormat="0" applyFill="0" applyAlignment="0" applyProtection="0">
      <alignment vertical="center"/>
    </xf>
    <xf numFmtId="0" fontId="45" fillId="0" borderId="45" applyNumberFormat="0" applyFill="0" applyAlignment="0" applyProtection="0">
      <alignment vertical="center"/>
    </xf>
    <xf numFmtId="0" fontId="46" fillId="0" borderId="46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9" borderId="47" applyNumberFormat="0" applyAlignment="0" applyProtection="0">
      <alignment vertical="center"/>
    </xf>
    <xf numFmtId="0" fontId="48" fillId="10" borderId="48" applyNumberFormat="0" applyAlignment="0" applyProtection="0">
      <alignment vertical="center"/>
    </xf>
    <xf numFmtId="0" fontId="49" fillId="10" borderId="47" applyNumberFormat="0" applyAlignment="0" applyProtection="0">
      <alignment vertical="center"/>
    </xf>
    <xf numFmtId="0" fontId="50" fillId="11" borderId="49" applyNumberFormat="0" applyAlignment="0" applyProtection="0">
      <alignment vertical="center"/>
    </xf>
    <xf numFmtId="0" fontId="51" fillId="0" borderId="50" applyNumberFormat="0" applyFill="0" applyAlignment="0" applyProtection="0">
      <alignment vertical="center"/>
    </xf>
    <xf numFmtId="0" fontId="52" fillId="0" borderId="51" applyNumberFormat="0" applyFill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11" fillId="0" borderId="0"/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58" fillId="0" borderId="0"/>
    <xf numFmtId="0" fontId="11" fillId="0" borderId="0">
      <alignment vertical="center"/>
    </xf>
    <xf numFmtId="0" fontId="15" fillId="0" borderId="0">
      <alignment vertical="center"/>
    </xf>
    <xf numFmtId="0" fontId="11" fillId="0" borderId="0"/>
    <xf numFmtId="0" fontId="6" fillId="0" borderId="0">
      <alignment horizontal="center" vertical="center"/>
    </xf>
  </cellStyleXfs>
  <cellXfs count="25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11" fillId="0" borderId="2" xfId="0" applyFont="1" applyFill="1" applyBorder="1" applyAlignment="1">
      <alignment vertical="center"/>
    </xf>
    <xf numFmtId="0" fontId="10" fillId="3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12" fillId="3" borderId="2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10" fillId="3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5" fillId="0" borderId="2" xfId="0" applyNumberFormat="1" applyFont="1" applyFill="1" applyBorder="1" applyAlignment="1" applyProtection="1">
      <alignment horizontal="center"/>
    </xf>
    <xf numFmtId="177" fontId="15" fillId="0" borderId="2" xfId="0" applyNumberFormat="1" applyFont="1" applyFill="1" applyBorder="1" applyAlignment="1">
      <alignment horizontal="center"/>
    </xf>
    <xf numFmtId="0" fontId="15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1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11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9" fillId="0" borderId="11" xfId="52" applyFont="1" applyFill="1" applyBorder="1" applyAlignment="1">
      <alignment horizontal="left" vertical="center"/>
    </xf>
    <xf numFmtId="0" fontId="19" fillId="0" borderId="12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horizontal="center" vertical="center"/>
    </xf>
    <xf numFmtId="0" fontId="19" fillId="0" borderId="13" xfId="52" applyFont="1" applyFill="1" applyBorder="1" applyAlignment="1">
      <alignment horizontal="center" vertical="center"/>
    </xf>
    <xf numFmtId="0" fontId="19" fillId="0" borderId="14" xfId="52" applyFont="1" applyFill="1" applyBorder="1" applyAlignment="1">
      <alignment vertical="center"/>
    </xf>
    <xf numFmtId="0" fontId="21" fillId="0" borderId="14" xfId="52" applyFont="1" applyFill="1" applyBorder="1" applyAlignment="1">
      <alignment horizontal="center" vertical="center"/>
    </xf>
    <xf numFmtId="0" fontId="17" fillId="0" borderId="14" xfId="53" applyFont="1" applyFill="1" applyBorder="1" applyAlignment="1">
      <alignment horizontal="center"/>
    </xf>
    <xf numFmtId="0" fontId="22" fillId="0" borderId="15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12" fillId="0" borderId="2" xfId="53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17" fillId="0" borderId="5" xfId="53" applyFont="1" applyFill="1" applyBorder="1" applyAlignment="1">
      <alignment horizontal="center"/>
    </xf>
    <xf numFmtId="0" fontId="14" fillId="0" borderId="15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left" vertical="center"/>
    </xf>
    <xf numFmtId="0" fontId="26" fillId="0" borderId="15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9" fillId="0" borderId="16" xfId="0" applyNumberFormat="1" applyFont="1" applyFill="1" applyBorder="1" applyAlignment="1">
      <alignment shrinkToFit="1"/>
    </xf>
    <xf numFmtId="0" fontId="30" fillId="0" borderId="17" xfId="0" applyNumberFormat="1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17" fillId="0" borderId="18" xfId="53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1" fillId="0" borderId="0" xfId="51" applyNumberFormat="1" applyFont="1" applyFill="1" applyBorder="1" applyAlignment="1">
      <alignment horizontal="center" vertical="center"/>
    </xf>
    <xf numFmtId="0" fontId="32" fillId="0" borderId="0" xfId="53" applyFont="1" applyFill="1" applyAlignment="1"/>
    <xf numFmtId="0" fontId="12" fillId="0" borderId="0" xfId="53" applyFont="1" applyFill="1" applyAlignment="1"/>
    <xf numFmtId="0" fontId="19" fillId="0" borderId="14" xfId="52" applyFont="1" applyFill="1" applyBorder="1" applyAlignment="1">
      <alignment horizontal="left" vertical="center"/>
    </xf>
    <xf numFmtId="0" fontId="17" fillId="0" borderId="14" xfId="52" applyFont="1" applyFill="1" applyBorder="1" applyAlignment="1">
      <alignment horizontal="center" vertical="center"/>
    </xf>
    <xf numFmtId="0" fontId="17" fillId="0" borderId="19" xfId="52" applyFont="1" applyFill="1" applyBorder="1" applyAlignment="1">
      <alignment horizontal="center" vertic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20" xfId="53" applyFont="1" applyFill="1" applyBorder="1" applyAlignment="1" applyProtection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49" fontId="32" fillId="0" borderId="21" xfId="54" applyNumberFormat="1" applyFont="1" applyFill="1" applyBorder="1" applyAlignment="1">
      <alignment horizontal="center" vertical="center"/>
    </xf>
    <xf numFmtId="0" fontId="25" fillId="0" borderId="21" xfId="0" applyNumberFormat="1" applyFont="1" applyFill="1" applyBorder="1" applyAlignment="1">
      <alignment horizontal="center" vertical="center"/>
    </xf>
    <xf numFmtId="49" fontId="32" fillId="0" borderId="22" xfId="54" applyNumberFormat="1" applyFont="1" applyFill="1" applyBorder="1" applyAlignment="1">
      <alignment horizontal="center" vertical="center"/>
    </xf>
    <xf numFmtId="49" fontId="17" fillId="0" borderId="23" xfId="53" applyNumberFormat="1" applyFont="1" applyFill="1" applyBorder="1" applyAlignment="1">
      <alignment horizontal="center"/>
    </xf>
    <xf numFmtId="49" fontId="32" fillId="0" borderId="23" xfId="54" applyNumberFormat="1" applyFont="1" applyFill="1" applyBorder="1" applyAlignment="1">
      <alignment horizontal="center" vertical="center"/>
    </xf>
    <xf numFmtId="49" fontId="32" fillId="0" borderId="24" xfId="54" applyNumberFormat="1" applyFont="1" applyFill="1" applyBorder="1" applyAlignment="1">
      <alignment horizontal="center" vertical="center"/>
    </xf>
    <xf numFmtId="0" fontId="23" fillId="0" borderId="0" xfId="53" applyFont="1" applyFill="1" applyAlignment="1"/>
    <xf numFmtId="14" fontId="23" fillId="0" borderId="0" xfId="53" applyNumberFormat="1" applyFont="1" applyFill="1" applyAlignment="1">
      <alignment horizontal="left"/>
    </xf>
    <xf numFmtId="0" fontId="23" fillId="0" borderId="0" xfId="53" applyFont="1" applyFill="1" applyAlignment="1">
      <alignment horizont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11" fillId="0" borderId="0" xfId="52" applyFill="1" applyAlignment="1">
      <alignment horizontal="left" vertical="center"/>
    </xf>
    <xf numFmtId="0" fontId="33" fillId="0" borderId="25" xfId="52" applyFont="1" applyBorder="1" applyAlignment="1">
      <alignment horizontal="center" vertical="top"/>
    </xf>
    <xf numFmtId="0" fontId="34" fillId="0" borderId="26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34" fillId="0" borderId="27" xfId="52" applyFont="1" applyFill="1" applyBorder="1" applyAlignment="1">
      <alignment horizontal="center" vertical="center"/>
    </xf>
    <xf numFmtId="0" fontId="12" fillId="0" borderId="27" xfId="52" applyFont="1" applyFill="1" applyBorder="1" applyAlignment="1">
      <alignment vertical="center"/>
    </xf>
    <xf numFmtId="0" fontId="34" fillId="0" borderId="27" xfId="52" applyFont="1" applyFill="1" applyBorder="1" applyAlignment="1">
      <alignment vertical="center"/>
    </xf>
    <xf numFmtId="0" fontId="20" fillId="0" borderId="21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34" fillId="0" borderId="28" xfId="52" applyFont="1" applyFill="1" applyBorder="1" applyAlignment="1">
      <alignment vertical="center"/>
    </xf>
    <xf numFmtId="0" fontId="20" fillId="0" borderId="21" xfId="52" applyFont="1" applyFill="1" applyBorder="1" applyAlignment="1">
      <alignment horizontal="left" vertical="center"/>
    </xf>
    <xf numFmtId="0" fontId="34" fillId="0" borderId="21" xfId="52" applyFont="1" applyFill="1" applyBorder="1" applyAlignment="1">
      <alignment vertical="center"/>
    </xf>
    <xf numFmtId="58" fontId="12" fillId="0" borderId="21" xfId="52" applyNumberFormat="1" applyFont="1" applyFill="1" applyBorder="1" applyAlignment="1">
      <alignment horizontal="center" vertical="center"/>
    </xf>
    <xf numFmtId="0" fontId="12" fillId="0" borderId="21" xfId="52" applyFont="1" applyFill="1" applyBorder="1" applyAlignment="1">
      <alignment horizontal="center" vertical="center"/>
    </xf>
    <xf numFmtId="0" fontId="34" fillId="0" borderId="21" xfId="52" applyFont="1" applyFill="1" applyBorder="1" applyAlignment="1">
      <alignment horizontal="center" vertical="center"/>
    </xf>
    <xf numFmtId="0" fontId="34" fillId="0" borderId="28" xfId="52" applyFont="1" applyFill="1" applyBorder="1" applyAlignment="1">
      <alignment horizontal="left" vertical="center"/>
    </xf>
    <xf numFmtId="0" fontId="34" fillId="0" borderId="21" xfId="52" applyFont="1" applyFill="1" applyBorder="1" applyAlignment="1">
      <alignment horizontal="left" vertical="center"/>
    </xf>
    <xf numFmtId="0" fontId="34" fillId="0" borderId="29" xfId="52" applyFont="1" applyFill="1" applyBorder="1" applyAlignment="1">
      <alignment vertical="center"/>
    </xf>
    <xf numFmtId="0" fontId="20" fillId="0" borderId="23" xfId="52" applyFont="1" applyFill="1" applyBorder="1" applyAlignment="1">
      <alignment horizontal="left" vertical="center"/>
    </xf>
    <xf numFmtId="0" fontId="34" fillId="0" borderId="23" xfId="52" applyFont="1" applyFill="1" applyBorder="1" applyAlignment="1">
      <alignment vertical="center"/>
    </xf>
    <xf numFmtId="0" fontId="12" fillId="0" borderId="23" xfId="52" applyFont="1" applyFill="1" applyBorder="1" applyAlignment="1">
      <alignment horizontal="left" vertical="center"/>
    </xf>
    <xf numFmtId="0" fontId="34" fillId="0" borderId="23" xfId="52" applyFont="1" applyFill="1" applyBorder="1" applyAlignment="1">
      <alignment horizontal="left" vertical="center"/>
    </xf>
    <xf numFmtId="0" fontId="34" fillId="0" borderId="0" xfId="52" applyFont="1" applyFill="1" applyBorder="1" applyAlignment="1">
      <alignment vertical="center"/>
    </xf>
    <xf numFmtId="0" fontId="12" fillId="0" borderId="0" xfId="52" applyFont="1" applyFill="1" applyBorder="1" applyAlignment="1">
      <alignment vertical="center"/>
    </xf>
    <xf numFmtId="0" fontId="12" fillId="0" borderId="0" xfId="52" applyFont="1" applyFill="1" applyAlignment="1">
      <alignment horizontal="left" vertical="center"/>
    </xf>
    <xf numFmtId="0" fontId="34" fillId="0" borderId="26" xfId="52" applyFont="1" applyFill="1" applyBorder="1" applyAlignment="1">
      <alignment vertical="center"/>
    </xf>
    <xf numFmtId="0" fontId="34" fillId="0" borderId="30" xfId="52" applyFont="1" applyFill="1" applyBorder="1" applyAlignment="1">
      <alignment horizontal="left" vertical="center"/>
    </xf>
    <xf numFmtId="0" fontId="34" fillId="0" borderId="31" xfId="52" applyFont="1" applyFill="1" applyBorder="1" applyAlignment="1">
      <alignment horizontal="left" vertical="center"/>
    </xf>
    <xf numFmtId="0" fontId="12" fillId="0" borderId="21" xfId="52" applyFont="1" applyFill="1" applyBorder="1" applyAlignment="1">
      <alignment horizontal="left" vertical="center"/>
    </xf>
    <xf numFmtId="0" fontId="12" fillId="0" borderId="21" xfId="52" applyFont="1" applyFill="1" applyBorder="1" applyAlignment="1">
      <alignment vertical="center"/>
    </xf>
    <xf numFmtId="0" fontId="12" fillId="0" borderId="32" xfId="52" applyFont="1" applyFill="1" applyBorder="1" applyAlignment="1">
      <alignment horizontal="center" vertical="center"/>
    </xf>
    <xf numFmtId="0" fontId="12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12" fillId="0" borderId="23" xfId="52" applyFont="1" applyFill="1" applyBorder="1" applyAlignment="1">
      <alignment vertical="center"/>
    </xf>
    <xf numFmtId="0" fontId="12" fillId="0" borderId="0" xfId="52" applyFont="1" applyFill="1" applyBorder="1" applyAlignment="1">
      <alignment horizontal="left" vertical="center"/>
    </xf>
    <xf numFmtId="0" fontId="34" fillId="0" borderId="27" xfId="52" applyFont="1" applyFill="1" applyBorder="1" applyAlignment="1">
      <alignment horizontal="left" vertical="center"/>
    </xf>
    <xf numFmtId="0" fontId="12" fillId="0" borderId="28" xfId="52" applyFont="1" applyFill="1" applyBorder="1" applyAlignment="1">
      <alignment horizontal="left" vertical="center"/>
    </xf>
    <xf numFmtId="0" fontId="12" fillId="0" borderId="34" xfId="52" applyFont="1" applyFill="1" applyBorder="1" applyAlignment="1">
      <alignment horizontal="left" vertical="center"/>
    </xf>
    <xf numFmtId="0" fontId="12" fillId="0" borderId="33" xfId="52" applyFont="1" applyFill="1" applyBorder="1" applyAlignment="1">
      <alignment horizontal="left" vertical="center"/>
    </xf>
    <xf numFmtId="0" fontId="12" fillId="0" borderId="28" xfId="52" applyFont="1" applyFill="1" applyBorder="1" applyAlignment="1">
      <alignment horizontal="left" vertical="center" wrapText="1"/>
    </xf>
    <xf numFmtId="0" fontId="12" fillId="0" borderId="21" xfId="52" applyFont="1" applyFill="1" applyBorder="1" applyAlignment="1">
      <alignment horizontal="left" vertical="center" wrapText="1"/>
    </xf>
    <xf numFmtId="0" fontId="34" fillId="0" borderId="29" xfId="52" applyFont="1" applyFill="1" applyBorder="1" applyAlignment="1">
      <alignment horizontal="left" vertical="center"/>
    </xf>
    <xf numFmtId="0" fontId="11" fillId="0" borderId="23" xfId="52" applyFill="1" applyBorder="1" applyAlignment="1">
      <alignment horizontal="center" vertical="center"/>
    </xf>
    <xf numFmtId="0" fontId="34" fillId="0" borderId="35" xfId="52" applyFont="1" applyFill="1" applyBorder="1" applyAlignment="1">
      <alignment horizontal="center" vertical="center"/>
    </xf>
    <xf numFmtId="0" fontId="34" fillId="0" borderId="36" xfId="52" applyFont="1" applyFill="1" applyBorder="1" applyAlignment="1">
      <alignment horizontal="left" vertical="center"/>
    </xf>
    <xf numFmtId="0" fontId="12" fillId="0" borderId="34" xfId="52" applyFont="1" applyFill="1" applyBorder="1" applyAlignment="1">
      <alignment horizontal="right" vertical="center"/>
    </xf>
    <xf numFmtId="0" fontId="12" fillId="0" borderId="33" xfId="52" applyFont="1" applyFill="1" applyBorder="1" applyAlignment="1">
      <alignment horizontal="right" vertical="center"/>
    </xf>
    <xf numFmtId="0" fontId="24" fillId="0" borderId="26" xfId="52" applyFont="1" applyFill="1" applyBorder="1" applyAlignment="1">
      <alignment horizontal="left" vertical="center"/>
    </xf>
    <xf numFmtId="0" fontId="24" fillId="0" borderId="27" xfId="52" applyFont="1" applyFill="1" applyBorder="1" applyAlignment="1">
      <alignment horizontal="left" vertical="center"/>
    </xf>
    <xf numFmtId="0" fontId="34" fillId="0" borderId="32" xfId="52" applyFont="1" applyFill="1" applyBorder="1" applyAlignment="1">
      <alignment horizontal="left" vertical="center"/>
    </xf>
    <xf numFmtId="0" fontId="34" fillId="0" borderId="37" xfId="52" applyFont="1" applyFill="1" applyBorder="1" applyAlignment="1">
      <alignment horizontal="left" vertical="center"/>
    </xf>
    <xf numFmtId="0" fontId="12" fillId="0" borderId="23" xfId="52" applyFont="1" applyFill="1" applyBorder="1" applyAlignment="1">
      <alignment horizontal="center" vertical="center"/>
    </xf>
    <xf numFmtId="58" fontId="12" fillId="0" borderId="23" xfId="52" applyNumberFormat="1" applyFont="1" applyFill="1" applyBorder="1" applyAlignment="1">
      <alignment horizontal="center" vertical="center"/>
    </xf>
    <xf numFmtId="0" fontId="34" fillId="0" borderId="23" xfId="52" applyFont="1" applyFill="1" applyBorder="1" applyAlignment="1">
      <alignment horizontal="center" vertical="center"/>
    </xf>
    <xf numFmtId="0" fontId="12" fillId="0" borderId="27" xfId="52" applyFont="1" applyFill="1" applyBorder="1" applyAlignment="1">
      <alignment horizontal="center" vertical="center"/>
    </xf>
    <xf numFmtId="0" fontId="12" fillId="0" borderId="38" xfId="52" applyFont="1" applyFill="1" applyBorder="1" applyAlignment="1">
      <alignment horizontal="center" vertical="center"/>
    </xf>
    <xf numFmtId="0" fontId="34" fillId="0" borderId="22" xfId="52" applyFont="1" applyFill="1" applyBorder="1" applyAlignment="1">
      <alignment horizontal="center" vertical="center"/>
    </xf>
    <xf numFmtId="0" fontId="12" fillId="0" borderId="22" xfId="52" applyFont="1" applyFill="1" applyBorder="1" applyAlignment="1">
      <alignment horizontal="left" vertical="center"/>
    </xf>
    <xf numFmtId="0" fontId="12" fillId="0" borderId="2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4" fillId="0" borderId="39" xfId="52" applyFont="1" applyFill="1" applyBorder="1" applyAlignment="1">
      <alignment horizontal="left" vertical="center"/>
    </xf>
    <xf numFmtId="0" fontId="12" fillId="0" borderId="40" xfId="52" applyFont="1" applyFill="1" applyBorder="1" applyAlignment="1">
      <alignment horizontal="center" vertical="center"/>
    </xf>
    <xf numFmtId="0" fontId="24" fillId="0" borderId="40" xfId="52" applyFont="1" applyFill="1" applyBorder="1" applyAlignment="1">
      <alignment horizontal="left" vertical="center"/>
    </xf>
    <xf numFmtId="0" fontId="34" fillId="0" borderId="38" xfId="52" applyFont="1" applyFill="1" applyBorder="1" applyAlignment="1">
      <alignment horizontal="left" vertical="center"/>
    </xf>
    <xf numFmtId="0" fontId="34" fillId="0" borderId="22" xfId="52" applyFont="1" applyFill="1" applyBorder="1" applyAlignment="1">
      <alignment horizontal="left" vertical="center"/>
    </xf>
    <xf numFmtId="0" fontId="12" fillId="0" borderId="40" xfId="52" applyFont="1" applyFill="1" applyBorder="1" applyAlignment="1">
      <alignment horizontal="left" vertical="center"/>
    </xf>
    <xf numFmtId="0" fontId="12" fillId="0" borderId="22" xfId="52" applyFont="1" applyFill="1" applyBorder="1" applyAlignment="1">
      <alignment horizontal="left" vertical="center" wrapText="1"/>
    </xf>
    <xf numFmtId="0" fontId="11" fillId="0" borderId="24" xfId="52" applyFill="1" applyBorder="1" applyAlignment="1">
      <alignment horizontal="center" vertical="center"/>
    </xf>
    <xf numFmtId="0" fontId="34" fillId="0" borderId="39" xfId="52" applyFont="1" applyFill="1" applyBorder="1" applyAlignment="1">
      <alignment horizontal="center" vertical="center"/>
    </xf>
    <xf numFmtId="0" fontId="12" fillId="0" borderId="37" xfId="52" applyFont="1" applyFill="1" applyBorder="1" applyAlignment="1">
      <alignment horizontal="left" vertical="center"/>
    </xf>
    <xf numFmtId="0" fontId="12" fillId="0" borderId="22" xfId="52" applyFont="1" applyFill="1" applyBorder="1" applyAlignment="1">
      <alignment horizontal="center" vertical="center"/>
    </xf>
    <xf numFmtId="0" fontId="12" fillId="0" borderId="22" xfId="52" applyFont="1" applyFill="1" applyBorder="1" applyAlignment="1">
      <alignment horizontal="center" vertical="center" wrapText="1"/>
    </xf>
    <xf numFmtId="0" fontId="11" fillId="0" borderId="40" xfId="52" applyFont="1" applyFill="1" applyBorder="1" applyAlignment="1">
      <alignment horizontal="center" vertical="center"/>
    </xf>
    <xf numFmtId="0" fontId="14" fillId="0" borderId="40" xfId="52" applyFont="1" applyFill="1" applyBorder="1" applyAlignment="1">
      <alignment horizontal="center" vertical="center"/>
    </xf>
    <xf numFmtId="0" fontId="12" fillId="0" borderId="37" xfId="52" applyFont="1" applyFill="1" applyBorder="1" applyAlignment="1">
      <alignment horizontal="right" vertical="center"/>
    </xf>
    <xf numFmtId="0" fontId="12" fillId="0" borderId="41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left" vertical="center"/>
    </xf>
    <xf numFmtId="0" fontId="12" fillId="0" borderId="24" xfId="52" applyFont="1" applyFill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6" fillId="0" borderId="15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2" xfId="0" applyFont="1" applyFill="1" applyBorder="1"/>
    <xf numFmtId="0" fontId="0" fillId="0" borderId="15" xfId="0" applyBorder="1"/>
    <xf numFmtId="0" fontId="0" fillId="4" borderId="2" xfId="0" applyFill="1" applyBorder="1"/>
    <xf numFmtId="0" fontId="0" fillId="0" borderId="16" xfId="0" applyBorder="1"/>
    <xf numFmtId="0" fontId="0" fillId="0" borderId="17" xfId="0" applyBorder="1"/>
    <xf numFmtId="0" fontId="0" fillId="4" borderId="17" xfId="0" applyFill="1" applyBorder="1"/>
    <xf numFmtId="0" fontId="0" fillId="5" borderId="0" xfId="0" applyFill="1"/>
    <xf numFmtId="0" fontId="35" fillId="0" borderId="19" xfId="0" applyFont="1" applyBorder="1" applyAlignment="1">
      <alignment horizontal="center" vertical="center" wrapText="1"/>
    </xf>
    <xf numFmtId="0" fontId="36" fillId="0" borderId="42" xfId="0" applyFont="1" applyBorder="1" applyAlignment="1">
      <alignment horizontal="center" vertical="center"/>
    </xf>
    <xf numFmtId="0" fontId="36" fillId="0" borderId="20" xfId="0" applyFont="1" applyBorder="1"/>
    <xf numFmtId="0" fontId="0" fillId="0" borderId="20" xfId="0" applyBorder="1"/>
    <xf numFmtId="0" fontId="0" fillId="0" borderId="4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3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4.xml"/><Relationship Id="rId13" Type="http://schemas.openxmlformats.org/officeDocument/2006/relationships/externalLink" Target="externalLinks/externalLink3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checked="Checked" noThreeD="1" val="0"/>
</file>

<file path=xl/ctrlProps/ctrlProp36.xml><?xml version="1.0" encoding="utf-8"?>
<formControlPr xmlns="http://schemas.microsoft.com/office/spreadsheetml/2009/9/main" objectType="CheckBox" checked="Checked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129540</xdr:colOff>
      <xdr:row>2</xdr:row>
      <xdr:rowOff>11430</xdr:rowOff>
    </xdr:from>
    <xdr:to>
      <xdr:col>7</xdr:col>
      <xdr:colOff>939165</xdr:colOff>
      <xdr:row>2</xdr:row>
      <xdr:rowOff>354330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66685" y="592455"/>
          <a:ext cx="80962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205740</xdr:colOff>
      <xdr:row>3</xdr:row>
      <xdr:rowOff>83820</xdr:rowOff>
    </xdr:from>
    <xdr:to>
      <xdr:col>7</xdr:col>
      <xdr:colOff>548640</xdr:colOff>
      <xdr:row>5</xdr:row>
      <xdr:rowOff>90805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2885" y="1045845"/>
          <a:ext cx="342900" cy="7689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243" customWidth="1"/>
    <col min="3" max="3" width="10.125" customWidth="1"/>
  </cols>
  <sheetData>
    <row r="1" ht="21" customHeight="1" spans="1:2">
      <c r="A1" s="244"/>
      <c r="B1" s="245" t="s">
        <v>0</v>
      </c>
    </row>
    <row r="2" spans="1:2">
      <c r="A2" s="9">
        <v>1</v>
      </c>
      <c r="B2" s="246" t="s">
        <v>1</v>
      </c>
    </row>
    <row r="3" spans="1:2">
      <c r="A3" s="9">
        <v>2</v>
      </c>
      <c r="B3" s="246" t="s">
        <v>2</v>
      </c>
    </row>
    <row r="4" spans="1:2">
      <c r="A4" s="9">
        <v>3</v>
      </c>
      <c r="B4" s="246" t="s">
        <v>3</v>
      </c>
    </row>
    <row r="5" spans="1:2">
      <c r="A5" s="9">
        <v>4</v>
      </c>
      <c r="B5" s="246" t="s">
        <v>4</v>
      </c>
    </row>
    <row r="6" spans="1:2">
      <c r="A6" s="9">
        <v>5</v>
      </c>
      <c r="B6" s="246" t="s">
        <v>5</v>
      </c>
    </row>
    <row r="7" spans="1:2">
      <c r="A7" s="9">
        <v>6</v>
      </c>
      <c r="B7" s="246" t="s">
        <v>6</v>
      </c>
    </row>
    <row r="8" s="242" customFormat="1" ht="15" customHeight="1" spans="1:2">
      <c r="A8" s="247">
        <v>7</v>
      </c>
      <c r="B8" s="248" t="s">
        <v>7</v>
      </c>
    </row>
    <row r="9" ht="18.95" customHeight="1" spans="1:2">
      <c r="A9" s="244"/>
      <c r="B9" s="249" t="s">
        <v>8</v>
      </c>
    </row>
    <row r="10" ht="15.95" customHeight="1" spans="1:2">
      <c r="A10" s="9">
        <v>1</v>
      </c>
      <c r="B10" s="250" t="s">
        <v>9</v>
      </c>
    </row>
    <row r="11" spans="1:2">
      <c r="A11" s="9">
        <v>2</v>
      </c>
      <c r="B11" s="246" t="s">
        <v>10</v>
      </c>
    </row>
    <row r="12" spans="1:2">
      <c r="A12" s="9">
        <v>3</v>
      </c>
      <c r="B12" s="248" t="s">
        <v>11</v>
      </c>
    </row>
    <row r="13" spans="1:2">
      <c r="A13" s="9">
        <v>4</v>
      </c>
      <c r="B13" s="246" t="s">
        <v>12</v>
      </c>
    </row>
    <row r="14" spans="1:2">
      <c r="A14" s="9">
        <v>5</v>
      </c>
      <c r="B14" s="246" t="s">
        <v>13</v>
      </c>
    </row>
    <row r="15" spans="1:2">
      <c r="A15" s="9">
        <v>6</v>
      </c>
      <c r="B15" s="246" t="s">
        <v>14</v>
      </c>
    </row>
    <row r="16" spans="1:2">
      <c r="A16" s="9">
        <v>7</v>
      </c>
      <c r="B16" s="246" t="s">
        <v>15</v>
      </c>
    </row>
    <row r="17" spans="1:2">
      <c r="A17" s="9">
        <v>8</v>
      </c>
      <c r="B17" s="246" t="s">
        <v>16</v>
      </c>
    </row>
    <row r="18" spans="1:2">
      <c r="A18" s="9">
        <v>9</v>
      </c>
      <c r="B18" s="246" t="s">
        <v>17</v>
      </c>
    </row>
    <row r="19" spans="1:2">
      <c r="A19" s="9"/>
      <c r="B19" s="246"/>
    </row>
    <row r="20" ht="20.25" spans="1:2">
      <c r="A20" s="244"/>
      <c r="B20" s="245" t="s">
        <v>18</v>
      </c>
    </row>
    <row r="21" spans="1:2">
      <c r="A21" s="9">
        <v>1</v>
      </c>
      <c r="B21" s="251" t="s">
        <v>19</v>
      </c>
    </row>
    <row r="22" spans="1:2">
      <c r="A22" s="9">
        <v>2</v>
      </c>
      <c r="B22" s="246" t="s">
        <v>20</v>
      </c>
    </row>
    <row r="23" spans="1:2">
      <c r="A23" s="9">
        <v>3</v>
      </c>
      <c r="B23" s="246" t="s">
        <v>21</v>
      </c>
    </row>
    <row r="24" spans="1:2">
      <c r="A24" s="9">
        <v>4</v>
      </c>
      <c r="B24" s="246" t="s">
        <v>22</v>
      </c>
    </row>
    <row r="25" spans="1:2">
      <c r="A25" s="9">
        <v>5</v>
      </c>
      <c r="B25" s="246" t="s">
        <v>23</v>
      </c>
    </row>
    <row r="26" spans="1:2">
      <c r="A26" s="9">
        <v>6</v>
      </c>
      <c r="B26" s="246" t="s">
        <v>24</v>
      </c>
    </row>
    <row r="27" spans="1:2">
      <c r="A27" s="9">
        <v>7</v>
      </c>
      <c r="B27" s="246" t="s">
        <v>25</v>
      </c>
    </row>
    <row r="28" spans="1:2">
      <c r="A28" s="9"/>
      <c r="B28" s="246"/>
    </row>
    <row r="29" ht="20.25" spans="1:2">
      <c r="A29" s="244"/>
      <c r="B29" s="245" t="s">
        <v>26</v>
      </c>
    </row>
    <row r="30" spans="1:2">
      <c r="A30" s="9">
        <v>1</v>
      </c>
      <c r="B30" s="251" t="s">
        <v>27</v>
      </c>
    </row>
    <row r="31" spans="1:2">
      <c r="A31" s="9">
        <v>2</v>
      </c>
      <c r="B31" s="246" t="s">
        <v>28</v>
      </c>
    </row>
    <row r="32" spans="1:2">
      <c r="A32" s="9">
        <v>3</v>
      </c>
      <c r="B32" s="246" t="s">
        <v>29</v>
      </c>
    </row>
    <row r="33" ht="28.5" spans="1:2">
      <c r="A33" s="9">
        <v>4</v>
      </c>
      <c r="B33" s="246" t="s">
        <v>30</v>
      </c>
    </row>
    <row r="34" spans="1:2">
      <c r="A34" s="9">
        <v>5</v>
      </c>
      <c r="B34" s="246" t="s">
        <v>31</v>
      </c>
    </row>
    <row r="35" spans="1:2">
      <c r="A35" s="9">
        <v>6</v>
      </c>
      <c r="B35" s="246" t="s">
        <v>32</v>
      </c>
    </row>
    <row r="36" spans="1:2">
      <c r="A36" s="9">
        <v>7</v>
      </c>
      <c r="B36" s="246" t="s">
        <v>33</v>
      </c>
    </row>
    <row r="37" spans="1:2">
      <c r="A37" s="9"/>
      <c r="B37" s="246"/>
    </row>
    <row r="39" spans="1:2">
      <c r="A39" s="252" t="s">
        <v>34</v>
      </c>
      <c r="B39" s="25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4" sqref="A4:J6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267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189</v>
      </c>
      <c r="B2" s="5" t="s">
        <v>194</v>
      </c>
      <c r="C2" s="5" t="s">
        <v>236</v>
      </c>
      <c r="D2" s="5" t="s">
        <v>192</v>
      </c>
      <c r="E2" s="5" t="s">
        <v>193</v>
      </c>
      <c r="F2" s="4" t="s">
        <v>268</v>
      </c>
      <c r="G2" s="4" t="s">
        <v>218</v>
      </c>
      <c r="H2" s="6" t="s">
        <v>219</v>
      </c>
      <c r="I2" s="21" t="s">
        <v>221</v>
      </c>
    </row>
    <row r="3" s="1" customFormat="1" ht="16.5" spans="1:9">
      <c r="A3" s="4"/>
      <c r="B3" s="7"/>
      <c r="C3" s="7"/>
      <c r="D3" s="7"/>
      <c r="E3" s="7"/>
      <c r="F3" s="4" t="s">
        <v>269</v>
      </c>
      <c r="G3" s="4" t="s">
        <v>222</v>
      </c>
      <c r="H3" s="8"/>
      <c r="I3" s="22"/>
    </row>
    <row r="4" ht="18.75" spans="1:9">
      <c r="A4" s="9"/>
      <c r="B4" s="9"/>
      <c r="C4" s="10"/>
      <c r="D4" s="11"/>
      <c r="E4" s="12"/>
      <c r="F4" s="13"/>
      <c r="G4" s="13"/>
      <c r="H4" s="14"/>
      <c r="I4" s="14"/>
    </row>
    <row r="5" ht="18.75" spans="1:9">
      <c r="A5" s="9"/>
      <c r="B5" s="9"/>
      <c r="C5" s="10"/>
      <c r="D5" s="11"/>
      <c r="E5" s="12"/>
      <c r="F5" s="13"/>
      <c r="G5" s="13"/>
      <c r="H5" s="14"/>
      <c r="I5" s="14"/>
    </row>
    <row r="6" spans="1:9">
      <c r="A6" s="9"/>
      <c r="B6" s="9"/>
      <c r="C6" s="10"/>
      <c r="D6" s="11"/>
      <c r="E6" s="14"/>
      <c r="F6" s="13"/>
      <c r="G6" s="13"/>
      <c r="H6" s="14"/>
      <c r="I6" s="14"/>
    </row>
    <row r="7" spans="1:9">
      <c r="A7" s="9"/>
      <c r="B7" s="9"/>
      <c r="C7" s="14"/>
      <c r="D7" s="14"/>
      <c r="E7" s="14"/>
      <c r="F7" s="14"/>
      <c r="G7" s="14"/>
      <c r="H7" s="14"/>
      <c r="I7" s="14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5" t="s">
        <v>270</v>
      </c>
      <c r="B12" s="16"/>
      <c r="C12" s="16"/>
      <c r="D12" s="17"/>
      <c r="E12" s="18"/>
      <c r="F12" s="15" t="s">
        <v>271</v>
      </c>
      <c r="G12" s="16"/>
      <c r="H12" s="17"/>
      <c r="I12" s="23"/>
    </row>
    <row r="13" ht="16.5" spans="1:9">
      <c r="A13" s="19" t="s">
        <v>272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22" t="s">
        <v>35</v>
      </c>
      <c r="C2" s="223"/>
      <c r="D2" s="223"/>
      <c r="E2" s="223"/>
      <c r="F2" s="223"/>
      <c r="G2" s="223"/>
      <c r="H2" s="223"/>
      <c r="I2" s="237"/>
    </row>
    <row r="3" ht="27.95" customHeight="1" spans="2:9">
      <c r="B3" s="224"/>
      <c r="C3" s="225"/>
      <c r="D3" s="226" t="s">
        <v>36</v>
      </c>
      <c r="E3" s="227"/>
      <c r="F3" s="228" t="s">
        <v>37</v>
      </c>
      <c r="G3" s="229"/>
      <c r="H3" s="226" t="s">
        <v>38</v>
      </c>
      <c r="I3" s="238"/>
    </row>
    <row r="4" ht="27.95" customHeight="1" spans="2:9">
      <c r="B4" s="224" t="s">
        <v>39</v>
      </c>
      <c r="C4" s="225" t="s">
        <v>40</v>
      </c>
      <c r="D4" s="225" t="s">
        <v>41</v>
      </c>
      <c r="E4" s="225" t="s">
        <v>42</v>
      </c>
      <c r="F4" s="230" t="s">
        <v>41</v>
      </c>
      <c r="G4" s="230" t="s">
        <v>42</v>
      </c>
      <c r="H4" s="225" t="s">
        <v>41</v>
      </c>
      <c r="I4" s="239" t="s">
        <v>42</v>
      </c>
    </row>
    <row r="5" ht="27.95" customHeight="1" spans="2:9">
      <c r="B5" s="231" t="s">
        <v>43</v>
      </c>
      <c r="C5" s="9">
        <v>13</v>
      </c>
      <c r="D5" s="9">
        <v>0</v>
      </c>
      <c r="E5" s="9">
        <v>1</v>
      </c>
      <c r="F5" s="232">
        <v>0</v>
      </c>
      <c r="G5" s="232">
        <v>1</v>
      </c>
      <c r="H5" s="9">
        <v>1</v>
      </c>
      <c r="I5" s="240">
        <v>2</v>
      </c>
    </row>
    <row r="6" ht="27.95" customHeight="1" spans="2:9">
      <c r="B6" s="231" t="s">
        <v>44</v>
      </c>
      <c r="C6" s="9">
        <v>20</v>
      </c>
      <c r="D6" s="9">
        <v>0</v>
      </c>
      <c r="E6" s="9">
        <v>1</v>
      </c>
      <c r="F6" s="232">
        <v>1</v>
      </c>
      <c r="G6" s="232">
        <v>2</v>
      </c>
      <c r="H6" s="9">
        <v>2</v>
      </c>
      <c r="I6" s="240">
        <v>3</v>
      </c>
    </row>
    <row r="7" ht="27.95" customHeight="1" spans="2:9">
      <c r="B7" s="231" t="s">
        <v>45</v>
      </c>
      <c r="C7" s="9">
        <v>32</v>
      </c>
      <c r="D7" s="9">
        <v>0</v>
      </c>
      <c r="E7" s="9">
        <v>1</v>
      </c>
      <c r="F7" s="232">
        <v>2</v>
      </c>
      <c r="G7" s="232">
        <v>3</v>
      </c>
      <c r="H7" s="9">
        <v>3</v>
      </c>
      <c r="I7" s="240">
        <v>4</v>
      </c>
    </row>
    <row r="8" ht="27.95" customHeight="1" spans="2:9">
      <c r="B8" s="231" t="s">
        <v>46</v>
      </c>
      <c r="C8" s="9">
        <v>50</v>
      </c>
      <c r="D8" s="9">
        <v>1</v>
      </c>
      <c r="E8" s="9">
        <v>2</v>
      </c>
      <c r="F8" s="232">
        <v>3</v>
      </c>
      <c r="G8" s="232">
        <v>4</v>
      </c>
      <c r="H8" s="9">
        <v>5</v>
      </c>
      <c r="I8" s="240">
        <v>6</v>
      </c>
    </row>
    <row r="9" ht="27.95" customHeight="1" spans="2:9">
      <c r="B9" s="231" t="s">
        <v>47</v>
      </c>
      <c r="C9" s="9">
        <v>80</v>
      </c>
      <c r="D9" s="9">
        <v>2</v>
      </c>
      <c r="E9" s="9">
        <v>3</v>
      </c>
      <c r="F9" s="232">
        <v>5</v>
      </c>
      <c r="G9" s="232">
        <v>6</v>
      </c>
      <c r="H9" s="9">
        <v>7</v>
      </c>
      <c r="I9" s="240">
        <v>8</v>
      </c>
    </row>
    <row r="10" ht="27.95" customHeight="1" spans="2:9">
      <c r="B10" s="231" t="s">
        <v>48</v>
      </c>
      <c r="C10" s="9">
        <v>125</v>
      </c>
      <c r="D10" s="9">
        <v>3</v>
      </c>
      <c r="E10" s="9">
        <v>4</v>
      </c>
      <c r="F10" s="232">
        <v>7</v>
      </c>
      <c r="G10" s="232">
        <v>8</v>
      </c>
      <c r="H10" s="9">
        <v>10</v>
      </c>
      <c r="I10" s="240">
        <v>11</v>
      </c>
    </row>
    <row r="11" ht="27.95" customHeight="1" spans="2:9">
      <c r="B11" s="231" t="s">
        <v>49</v>
      </c>
      <c r="C11" s="9">
        <v>200</v>
      </c>
      <c r="D11" s="9">
        <v>5</v>
      </c>
      <c r="E11" s="9">
        <v>6</v>
      </c>
      <c r="F11" s="232">
        <v>10</v>
      </c>
      <c r="G11" s="232">
        <v>11</v>
      </c>
      <c r="H11" s="9">
        <v>14</v>
      </c>
      <c r="I11" s="240">
        <v>15</v>
      </c>
    </row>
    <row r="12" ht="27.95" customHeight="1" spans="2:9">
      <c r="B12" s="233" t="s">
        <v>50</v>
      </c>
      <c r="C12" s="234">
        <v>315</v>
      </c>
      <c r="D12" s="234">
        <v>7</v>
      </c>
      <c r="E12" s="234">
        <v>8</v>
      </c>
      <c r="F12" s="235">
        <v>14</v>
      </c>
      <c r="G12" s="235">
        <v>15</v>
      </c>
      <c r="H12" s="234">
        <v>21</v>
      </c>
      <c r="I12" s="241">
        <v>22</v>
      </c>
    </row>
    <row r="14" spans="2:4">
      <c r="B14" s="236" t="s">
        <v>51</v>
      </c>
      <c r="C14" s="236"/>
      <c r="D14" s="23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M7" sqref="M7"/>
    </sheetView>
  </sheetViews>
  <sheetFormatPr defaultColWidth="10.125" defaultRowHeight="14.25"/>
  <cols>
    <col min="1" max="1" width="9.625" style="143" customWidth="1"/>
    <col min="2" max="2" width="11.125" style="143" customWidth="1"/>
    <col min="3" max="3" width="9.125" style="143" customWidth="1"/>
    <col min="4" max="4" width="9.5" style="143" customWidth="1"/>
    <col min="5" max="5" width="11.375" style="143" customWidth="1"/>
    <col min="6" max="6" width="10.375" style="143" customWidth="1"/>
    <col min="7" max="7" width="9.5" style="143" customWidth="1"/>
    <col min="8" max="8" width="9.125" style="143" customWidth="1"/>
    <col min="9" max="9" width="8.125" style="143" customWidth="1"/>
    <col min="10" max="10" width="10.5" style="143" customWidth="1"/>
    <col min="11" max="11" width="12.125" style="143" customWidth="1"/>
    <col min="12" max="16384" width="10.125" style="143"/>
  </cols>
  <sheetData>
    <row r="1" ht="23.25" spans="1:11">
      <c r="A1" s="144" t="s">
        <v>52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ht="18" customHeight="1" spans="1:11">
      <c r="A2" s="145" t="s">
        <v>53</v>
      </c>
      <c r="B2" s="146" t="s">
        <v>54</v>
      </c>
      <c r="C2" s="146"/>
      <c r="D2" s="147" t="s">
        <v>55</v>
      </c>
      <c r="E2" s="148" t="s">
        <v>56</v>
      </c>
      <c r="F2" s="149" t="s">
        <v>57</v>
      </c>
      <c r="G2" s="150" t="s">
        <v>58</v>
      </c>
      <c r="H2" s="151"/>
      <c r="I2" s="179" t="s">
        <v>59</v>
      </c>
      <c r="J2" s="198" t="s">
        <v>60</v>
      </c>
      <c r="K2" s="199"/>
    </row>
    <row r="3" ht="18" customHeight="1" spans="1:11">
      <c r="A3" s="152" t="s">
        <v>61</v>
      </c>
      <c r="B3" s="153">
        <v>2700</v>
      </c>
      <c r="C3" s="153"/>
      <c r="D3" s="154" t="s">
        <v>62</v>
      </c>
      <c r="E3" s="155">
        <v>45346</v>
      </c>
      <c r="F3" s="156"/>
      <c r="G3" s="156"/>
      <c r="H3" s="157" t="s">
        <v>63</v>
      </c>
      <c r="I3" s="157"/>
      <c r="J3" s="157"/>
      <c r="K3" s="200"/>
    </row>
    <row r="4" ht="18" customHeight="1" spans="1:11">
      <c r="A4" s="158" t="s">
        <v>64</v>
      </c>
      <c r="B4" s="153">
        <v>3</v>
      </c>
      <c r="C4" s="153">
        <v>6</v>
      </c>
      <c r="D4" s="159" t="s">
        <v>65</v>
      </c>
      <c r="E4" s="156" t="s">
        <v>66</v>
      </c>
      <c r="F4" s="156"/>
      <c r="G4" s="156"/>
      <c r="H4" s="159" t="s">
        <v>67</v>
      </c>
      <c r="I4" s="159"/>
      <c r="J4" s="171" t="s">
        <v>68</v>
      </c>
      <c r="K4" s="201" t="s">
        <v>69</v>
      </c>
    </row>
    <row r="5" ht="18" customHeight="1" spans="1:11">
      <c r="A5" s="158" t="s">
        <v>70</v>
      </c>
      <c r="B5" s="153">
        <v>1</v>
      </c>
      <c r="C5" s="153"/>
      <c r="D5" s="154" t="s">
        <v>71</v>
      </c>
      <c r="E5" s="154"/>
      <c r="F5" s="143" t="s">
        <v>72</v>
      </c>
      <c r="G5" s="154"/>
      <c r="H5" s="159" t="s">
        <v>73</v>
      </c>
      <c r="I5" s="159"/>
      <c r="J5" s="171" t="s">
        <v>68</v>
      </c>
      <c r="K5" s="201" t="s">
        <v>69</v>
      </c>
    </row>
    <row r="6" ht="18" customHeight="1" spans="1:13">
      <c r="A6" s="160" t="s">
        <v>74</v>
      </c>
      <c r="B6" s="161">
        <v>125</v>
      </c>
      <c r="C6" s="161"/>
      <c r="D6" s="162" t="s">
        <v>75</v>
      </c>
      <c r="E6" s="163"/>
      <c r="F6" s="163">
        <v>2700</v>
      </c>
      <c r="G6" s="162"/>
      <c r="H6" s="164" t="s">
        <v>76</v>
      </c>
      <c r="I6" s="164"/>
      <c r="J6" s="163" t="s">
        <v>68</v>
      </c>
      <c r="K6" s="202" t="s">
        <v>69</v>
      </c>
      <c r="M6" s="203"/>
    </row>
    <row r="7" ht="18" customHeight="1" spans="1:11">
      <c r="A7" s="165"/>
      <c r="B7" s="166"/>
      <c r="C7" s="166"/>
      <c r="D7" s="165"/>
      <c r="E7" s="166"/>
      <c r="F7" s="167"/>
      <c r="G7" s="165"/>
      <c r="H7" s="167"/>
      <c r="I7" s="166"/>
      <c r="J7" s="166"/>
      <c r="K7" s="166"/>
    </row>
    <row r="8" ht="18" customHeight="1" spans="1:11">
      <c r="A8" s="168" t="s">
        <v>77</v>
      </c>
      <c r="B8" s="149" t="s">
        <v>78</v>
      </c>
      <c r="C8" s="149" t="s">
        <v>79</v>
      </c>
      <c r="D8" s="149" t="s">
        <v>80</v>
      </c>
      <c r="E8" s="149" t="s">
        <v>81</v>
      </c>
      <c r="F8" s="149" t="s">
        <v>82</v>
      </c>
      <c r="G8" s="169" t="s">
        <v>83</v>
      </c>
      <c r="H8" s="170"/>
      <c r="I8" s="170"/>
      <c r="J8" s="170"/>
      <c r="K8" s="204"/>
    </row>
    <row r="9" ht="18" customHeight="1" spans="1:11">
      <c r="A9" s="158" t="s">
        <v>84</v>
      </c>
      <c r="B9" s="159"/>
      <c r="C9" s="171" t="s">
        <v>68</v>
      </c>
      <c r="D9" s="171" t="s">
        <v>69</v>
      </c>
      <c r="E9" s="154" t="s">
        <v>85</v>
      </c>
      <c r="F9" s="172" t="s">
        <v>86</v>
      </c>
      <c r="G9" s="173"/>
      <c r="H9" s="174"/>
      <c r="I9" s="174"/>
      <c r="J9" s="174"/>
      <c r="K9" s="205"/>
    </row>
    <row r="10" ht="18" customHeight="1" spans="1:11">
      <c r="A10" s="158" t="s">
        <v>87</v>
      </c>
      <c r="B10" s="159"/>
      <c r="C10" s="171" t="s">
        <v>68</v>
      </c>
      <c r="D10" s="171" t="s">
        <v>69</v>
      </c>
      <c r="E10" s="154" t="s">
        <v>88</v>
      </c>
      <c r="F10" s="172" t="s">
        <v>89</v>
      </c>
      <c r="G10" s="173" t="s">
        <v>90</v>
      </c>
      <c r="H10" s="174"/>
      <c r="I10" s="174"/>
      <c r="J10" s="174"/>
      <c r="K10" s="205"/>
    </row>
    <row r="11" ht="18" customHeight="1" spans="1:11">
      <c r="A11" s="175" t="s">
        <v>91</v>
      </c>
      <c r="B11" s="176"/>
      <c r="C11" s="176"/>
      <c r="D11" s="176"/>
      <c r="E11" s="176"/>
      <c r="F11" s="176"/>
      <c r="G11" s="176"/>
      <c r="H11" s="176"/>
      <c r="I11" s="176"/>
      <c r="J11" s="176"/>
      <c r="K11" s="206"/>
    </row>
    <row r="12" ht="18" customHeight="1" spans="1:11">
      <c r="A12" s="152" t="s">
        <v>92</v>
      </c>
      <c r="B12" s="171" t="s">
        <v>93</v>
      </c>
      <c r="C12" s="171" t="s">
        <v>94</v>
      </c>
      <c r="D12" s="172"/>
      <c r="E12" s="154" t="s">
        <v>95</v>
      </c>
      <c r="F12" s="171" t="s">
        <v>93</v>
      </c>
      <c r="G12" s="171" t="s">
        <v>94</v>
      </c>
      <c r="H12" s="171"/>
      <c r="I12" s="154" t="s">
        <v>96</v>
      </c>
      <c r="J12" s="171" t="s">
        <v>93</v>
      </c>
      <c r="K12" s="201" t="s">
        <v>94</v>
      </c>
    </row>
    <row r="13" ht="18" customHeight="1" spans="1:11">
      <c r="A13" s="152" t="s">
        <v>97</v>
      </c>
      <c r="B13" s="171" t="s">
        <v>93</v>
      </c>
      <c r="C13" s="171" t="s">
        <v>94</v>
      </c>
      <c r="D13" s="172"/>
      <c r="E13" s="154" t="s">
        <v>98</v>
      </c>
      <c r="F13" s="171" t="s">
        <v>93</v>
      </c>
      <c r="G13" s="171" t="s">
        <v>94</v>
      </c>
      <c r="H13" s="171"/>
      <c r="I13" s="154" t="s">
        <v>99</v>
      </c>
      <c r="J13" s="171" t="s">
        <v>93</v>
      </c>
      <c r="K13" s="201" t="s">
        <v>94</v>
      </c>
    </row>
    <row r="14" ht="18" customHeight="1" spans="1:11">
      <c r="A14" s="160" t="s">
        <v>100</v>
      </c>
      <c r="B14" s="163" t="s">
        <v>93</v>
      </c>
      <c r="C14" s="163" t="s">
        <v>94</v>
      </c>
      <c r="D14" s="177"/>
      <c r="E14" s="162" t="s">
        <v>101</v>
      </c>
      <c r="F14" s="163" t="s">
        <v>93</v>
      </c>
      <c r="G14" s="163" t="s">
        <v>94</v>
      </c>
      <c r="H14" s="163"/>
      <c r="I14" s="162" t="s">
        <v>102</v>
      </c>
      <c r="J14" s="163" t="s">
        <v>93</v>
      </c>
      <c r="K14" s="202" t="s">
        <v>94</v>
      </c>
    </row>
    <row r="15" ht="18" customHeight="1" spans="1:11">
      <c r="A15" s="165"/>
      <c r="B15" s="178"/>
      <c r="C15" s="178"/>
      <c r="D15" s="166"/>
      <c r="E15" s="165"/>
      <c r="F15" s="178"/>
      <c r="G15" s="178"/>
      <c r="H15" s="178"/>
      <c r="I15" s="165"/>
      <c r="J15" s="178"/>
      <c r="K15" s="178"/>
    </row>
    <row r="16" s="141" customFormat="1" ht="18" customHeight="1" spans="1:11">
      <c r="A16" s="145" t="s">
        <v>103</v>
      </c>
      <c r="B16" s="179"/>
      <c r="C16" s="179"/>
      <c r="D16" s="179"/>
      <c r="E16" s="179"/>
      <c r="F16" s="179"/>
      <c r="G16" s="179"/>
      <c r="H16" s="179"/>
      <c r="I16" s="179"/>
      <c r="J16" s="179"/>
      <c r="K16" s="207"/>
    </row>
    <row r="17" ht="18" customHeight="1" spans="1:11">
      <c r="A17" s="158" t="s">
        <v>104</v>
      </c>
      <c r="B17" s="159"/>
      <c r="C17" s="159"/>
      <c r="D17" s="159"/>
      <c r="E17" s="159"/>
      <c r="F17" s="159"/>
      <c r="G17" s="159"/>
      <c r="H17" s="159"/>
      <c r="I17" s="159"/>
      <c r="J17" s="159"/>
      <c r="K17" s="208"/>
    </row>
    <row r="18" ht="18" customHeight="1" spans="1:11">
      <c r="A18" s="158" t="s">
        <v>105</v>
      </c>
      <c r="B18" s="159"/>
      <c r="C18" s="159"/>
      <c r="D18" s="159"/>
      <c r="E18" s="159"/>
      <c r="F18" s="159"/>
      <c r="G18" s="159"/>
      <c r="H18" s="159"/>
      <c r="I18" s="159"/>
      <c r="J18" s="159"/>
      <c r="K18" s="208"/>
    </row>
    <row r="19" ht="22" customHeight="1" spans="1:11">
      <c r="A19" s="180"/>
      <c r="B19" s="171"/>
      <c r="C19" s="171"/>
      <c r="D19" s="171"/>
      <c r="E19" s="171"/>
      <c r="F19" s="171"/>
      <c r="G19" s="171"/>
      <c r="H19" s="171"/>
      <c r="I19" s="171"/>
      <c r="J19" s="171"/>
      <c r="K19" s="201"/>
    </row>
    <row r="20" ht="22" customHeight="1" spans="1:11">
      <c r="A20" s="181"/>
      <c r="B20" s="182"/>
      <c r="C20" s="182"/>
      <c r="D20" s="182"/>
      <c r="E20" s="182"/>
      <c r="F20" s="182"/>
      <c r="G20" s="182"/>
      <c r="H20" s="182"/>
      <c r="I20" s="182"/>
      <c r="J20" s="182"/>
      <c r="K20" s="209"/>
    </row>
    <row r="21" ht="22" customHeight="1" spans="1:11">
      <c r="A21" s="181"/>
      <c r="B21" s="182"/>
      <c r="C21" s="182"/>
      <c r="D21" s="182"/>
      <c r="E21" s="182"/>
      <c r="F21" s="182"/>
      <c r="G21" s="182"/>
      <c r="H21" s="182"/>
      <c r="I21" s="182"/>
      <c r="J21" s="182"/>
      <c r="K21" s="209"/>
    </row>
    <row r="22" ht="22" customHeight="1" spans="1:11">
      <c r="A22" s="181"/>
      <c r="B22" s="182"/>
      <c r="C22" s="182"/>
      <c r="D22" s="182"/>
      <c r="E22" s="182"/>
      <c r="F22" s="182"/>
      <c r="G22" s="182"/>
      <c r="H22" s="182"/>
      <c r="I22" s="182"/>
      <c r="J22" s="182"/>
      <c r="K22" s="209"/>
    </row>
    <row r="23" ht="22" customHeight="1" spans="1:11">
      <c r="A23" s="183"/>
      <c r="B23" s="184"/>
      <c r="C23" s="184"/>
      <c r="D23" s="184"/>
      <c r="E23" s="184"/>
      <c r="F23" s="184"/>
      <c r="G23" s="184"/>
      <c r="H23" s="184"/>
      <c r="I23" s="184"/>
      <c r="J23" s="184"/>
      <c r="K23" s="210"/>
    </row>
    <row r="24" ht="18" customHeight="1" spans="1:11">
      <c r="A24" s="158" t="s">
        <v>106</v>
      </c>
      <c r="B24" s="159"/>
      <c r="C24" s="171" t="s">
        <v>68</v>
      </c>
      <c r="D24" s="171" t="s">
        <v>69</v>
      </c>
      <c r="E24" s="157"/>
      <c r="F24" s="157"/>
      <c r="G24" s="157"/>
      <c r="H24" s="157"/>
      <c r="I24" s="157"/>
      <c r="J24" s="157"/>
      <c r="K24" s="200"/>
    </row>
    <row r="25" ht="18" customHeight="1" spans="1:11">
      <c r="A25" s="185" t="s">
        <v>107</v>
      </c>
      <c r="B25" s="186" t="s">
        <v>108</v>
      </c>
      <c r="C25" s="186"/>
      <c r="D25" s="186"/>
      <c r="E25" s="186"/>
      <c r="F25" s="186"/>
      <c r="G25" s="186"/>
      <c r="H25" s="186"/>
      <c r="I25" s="186"/>
      <c r="J25" s="186"/>
      <c r="K25" s="211"/>
    </row>
    <row r="26" ht="15" spans="1:11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7"/>
    </row>
    <row r="27" ht="20" customHeight="1" spans="1:11">
      <c r="A27" s="188" t="s">
        <v>109</v>
      </c>
      <c r="B27" s="170"/>
      <c r="C27" s="170"/>
      <c r="D27" s="170"/>
      <c r="E27" s="170"/>
      <c r="F27" s="170"/>
      <c r="G27" s="170"/>
      <c r="H27" s="170"/>
      <c r="I27" s="170"/>
      <c r="J27" s="170"/>
      <c r="K27" s="212" t="s">
        <v>110</v>
      </c>
    </row>
    <row r="28" ht="23" customHeight="1" spans="1:11">
      <c r="A28" s="181" t="s">
        <v>111</v>
      </c>
      <c r="B28" s="182"/>
      <c r="C28" s="182"/>
      <c r="D28" s="182"/>
      <c r="E28" s="182"/>
      <c r="F28" s="182"/>
      <c r="G28" s="182"/>
      <c r="H28" s="182"/>
      <c r="I28" s="182"/>
      <c r="J28" s="213"/>
      <c r="K28" s="214">
        <v>2</v>
      </c>
    </row>
    <row r="29" ht="23" customHeight="1" spans="1:11">
      <c r="A29" s="181" t="s">
        <v>112</v>
      </c>
      <c r="B29" s="182"/>
      <c r="C29" s="182"/>
      <c r="D29" s="182"/>
      <c r="E29" s="182"/>
      <c r="F29" s="182"/>
      <c r="G29" s="182"/>
      <c r="H29" s="182"/>
      <c r="I29" s="182"/>
      <c r="J29" s="213"/>
      <c r="K29" s="205">
        <v>1</v>
      </c>
    </row>
    <row r="30" ht="23" customHeight="1" spans="1:11">
      <c r="A30" s="181" t="s">
        <v>113</v>
      </c>
      <c r="B30" s="182"/>
      <c r="C30" s="182"/>
      <c r="D30" s="182"/>
      <c r="E30" s="182"/>
      <c r="F30" s="182"/>
      <c r="G30" s="182"/>
      <c r="H30" s="182"/>
      <c r="I30" s="182"/>
      <c r="J30" s="213"/>
      <c r="K30" s="205">
        <v>1</v>
      </c>
    </row>
    <row r="31" ht="23" customHeight="1" spans="1:11">
      <c r="A31" s="181"/>
      <c r="B31" s="182"/>
      <c r="C31" s="182"/>
      <c r="D31" s="182"/>
      <c r="E31" s="182"/>
      <c r="F31" s="182"/>
      <c r="G31" s="182"/>
      <c r="H31" s="182"/>
      <c r="I31" s="182"/>
      <c r="J31" s="213"/>
      <c r="K31" s="205"/>
    </row>
    <row r="32" ht="23" customHeight="1" spans="1:11">
      <c r="A32" s="181"/>
      <c r="B32" s="182"/>
      <c r="C32" s="182"/>
      <c r="D32" s="182"/>
      <c r="E32" s="182"/>
      <c r="F32" s="182"/>
      <c r="G32" s="182"/>
      <c r="H32" s="182"/>
      <c r="I32" s="182"/>
      <c r="J32" s="213"/>
      <c r="K32" s="215"/>
    </row>
    <row r="33" ht="23" customHeight="1" spans="1:11">
      <c r="A33" s="181"/>
      <c r="B33" s="182"/>
      <c r="C33" s="182"/>
      <c r="D33" s="182"/>
      <c r="E33" s="182"/>
      <c r="F33" s="182"/>
      <c r="G33" s="182"/>
      <c r="H33" s="182"/>
      <c r="I33" s="182"/>
      <c r="J33" s="213"/>
      <c r="K33" s="216"/>
    </row>
    <row r="34" ht="23" customHeight="1" spans="1:11">
      <c r="A34" s="181"/>
      <c r="B34" s="182"/>
      <c r="C34" s="182"/>
      <c r="D34" s="182"/>
      <c r="E34" s="182"/>
      <c r="F34" s="182"/>
      <c r="G34" s="182"/>
      <c r="H34" s="182"/>
      <c r="I34" s="182"/>
      <c r="J34" s="213"/>
      <c r="K34" s="205"/>
    </row>
    <row r="35" ht="23" customHeight="1" spans="1:11">
      <c r="A35" s="181"/>
      <c r="B35" s="182"/>
      <c r="C35" s="182"/>
      <c r="D35" s="182"/>
      <c r="E35" s="182"/>
      <c r="F35" s="182"/>
      <c r="G35" s="182"/>
      <c r="H35" s="182"/>
      <c r="I35" s="182"/>
      <c r="J35" s="213"/>
      <c r="K35" s="217"/>
    </row>
    <row r="36" ht="23" customHeight="1" spans="1:11">
      <c r="A36" s="189" t="s">
        <v>114</v>
      </c>
      <c r="B36" s="190"/>
      <c r="C36" s="190"/>
      <c r="D36" s="190"/>
      <c r="E36" s="190"/>
      <c r="F36" s="190"/>
      <c r="G36" s="190"/>
      <c r="H36" s="190"/>
      <c r="I36" s="190"/>
      <c r="J36" s="218"/>
      <c r="K36" s="219">
        <f>SUM(K28:K35)</f>
        <v>4</v>
      </c>
    </row>
    <row r="37" ht="18.75" customHeight="1" spans="1:11">
      <c r="A37" s="191" t="s">
        <v>115</v>
      </c>
      <c r="B37" s="192"/>
      <c r="C37" s="192"/>
      <c r="D37" s="192"/>
      <c r="E37" s="192"/>
      <c r="F37" s="192"/>
      <c r="G37" s="192"/>
      <c r="H37" s="192"/>
      <c r="I37" s="192"/>
      <c r="J37" s="192"/>
      <c r="K37" s="220"/>
    </row>
    <row r="38" s="142" customFormat="1" ht="18.75" customHeight="1" spans="1:11">
      <c r="A38" s="158" t="s">
        <v>116</v>
      </c>
      <c r="B38" s="159"/>
      <c r="C38" s="159"/>
      <c r="D38" s="157" t="s">
        <v>117</v>
      </c>
      <c r="E38" s="157"/>
      <c r="F38" s="193" t="s">
        <v>118</v>
      </c>
      <c r="G38" s="194"/>
      <c r="H38" s="159" t="s">
        <v>119</v>
      </c>
      <c r="I38" s="159"/>
      <c r="J38" s="159" t="s">
        <v>120</v>
      </c>
      <c r="K38" s="208"/>
    </row>
    <row r="39" ht="18.75" customHeight="1" spans="1:11">
      <c r="A39" s="158" t="s">
        <v>121</v>
      </c>
      <c r="B39" s="159" t="s">
        <v>122</v>
      </c>
      <c r="C39" s="159"/>
      <c r="D39" s="159"/>
      <c r="E39" s="159"/>
      <c r="F39" s="159"/>
      <c r="G39" s="159"/>
      <c r="H39" s="159"/>
      <c r="I39" s="159"/>
      <c r="J39" s="159"/>
      <c r="K39" s="208"/>
    </row>
    <row r="40" ht="24" customHeight="1" spans="1:11">
      <c r="A40" s="158"/>
      <c r="B40" s="159"/>
      <c r="C40" s="159"/>
      <c r="D40" s="159"/>
      <c r="E40" s="159"/>
      <c r="F40" s="159"/>
      <c r="G40" s="159"/>
      <c r="H40" s="159"/>
      <c r="I40" s="159"/>
      <c r="J40" s="159"/>
      <c r="K40" s="208"/>
    </row>
    <row r="41" ht="24" customHeight="1" spans="1:11">
      <c r="A41" s="158"/>
      <c r="B41" s="159"/>
      <c r="C41" s="159"/>
      <c r="D41" s="159"/>
      <c r="E41" s="159"/>
      <c r="F41" s="159"/>
      <c r="G41" s="159"/>
      <c r="H41" s="159"/>
      <c r="I41" s="159"/>
      <c r="J41" s="159"/>
      <c r="K41" s="208"/>
    </row>
    <row r="42" ht="32.1" customHeight="1" spans="1:11">
      <c r="A42" s="160" t="s">
        <v>123</v>
      </c>
      <c r="B42" s="195" t="s">
        <v>124</v>
      </c>
      <c r="C42" s="195"/>
      <c r="D42" s="162" t="s">
        <v>125</v>
      </c>
      <c r="E42" s="177" t="s">
        <v>126</v>
      </c>
      <c r="F42" s="162" t="s">
        <v>127</v>
      </c>
      <c r="G42" s="196">
        <v>45723</v>
      </c>
      <c r="H42" s="197" t="s">
        <v>128</v>
      </c>
      <c r="I42" s="197"/>
      <c r="J42" s="195" t="s">
        <v>129</v>
      </c>
      <c r="K42" s="22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4"/>
  <sheetViews>
    <sheetView workbookViewId="0">
      <selection activeCell="L12" sqref="L12"/>
    </sheetView>
  </sheetViews>
  <sheetFormatPr defaultColWidth="9" defaultRowHeight="14.25"/>
  <cols>
    <col min="1" max="1" width="17.625" style="89" customWidth="1"/>
    <col min="2" max="3" width="9.125" style="89" customWidth="1"/>
    <col min="4" max="4" width="9.125" style="90" customWidth="1"/>
    <col min="5" max="6" width="9.125" style="89" customWidth="1"/>
    <col min="7" max="7" width="8.5" style="89" customWidth="1"/>
    <col min="8" max="8" width="2.75" style="89" customWidth="1"/>
    <col min="9" max="11" width="15.625" style="89" customWidth="1"/>
    <col min="12" max="14" width="15.625" style="91" customWidth="1"/>
    <col min="15" max="252" width="9" style="89"/>
    <col min="253" max="16384" width="9" style="92"/>
  </cols>
  <sheetData>
    <row r="1" s="89" customFormat="1" ht="29" customHeight="1" spans="1:255">
      <c r="A1" s="93" t="s">
        <v>130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</row>
    <row r="2" s="89" customFormat="1" ht="20" customHeight="1" spans="1:255">
      <c r="A2" s="96" t="s">
        <v>55</v>
      </c>
      <c r="B2" s="97" t="e">
        <f>#REF!</f>
        <v>#REF!</v>
      </c>
      <c r="C2" s="98"/>
      <c r="D2" s="99"/>
      <c r="E2" s="100" t="s">
        <v>131</v>
      </c>
      <c r="F2" s="101" t="e">
        <f>#REF!</f>
        <v>#REF!</v>
      </c>
      <c r="G2" s="101"/>
      <c r="H2" s="102"/>
      <c r="I2" s="126" t="s">
        <v>59</v>
      </c>
      <c r="J2" s="127" t="s">
        <v>60</v>
      </c>
      <c r="K2" s="127"/>
      <c r="L2" s="127"/>
      <c r="M2" s="127"/>
      <c r="N2" s="128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</row>
    <row r="3" s="89" customFormat="1" spans="1:255">
      <c r="A3" s="103" t="s">
        <v>132</v>
      </c>
      <c r="B3" s="104"/>
      <c r="C3" s="105"/>
      <c r="D3" s="104"/>
      <c r="E3" s="104"/>
      <c r="F3" s="104"/>
      <c r="G3" s="104"/>
      <c r="H3" s="106"/>
      <c r="I3" s="129"/>
      <c r="J3" s="129"/>
      <c r="K3" s="129"/>
      <c r="L3" s="129"/>
      <c r="M3" s="129"/>
      <c r="N3" s="130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</row>
    <row r="4" s="89" customFormat="1" spans="1:255">
      <c r="A4" s="103"/>
      <c r="B4" s="107" t="s">
        <v>133</v>
      </c>
      <c r="C4" s="107" t="s">
        <v>134</v>
      </c>
      <c r="D4" s="107" t="s">
        <v>135</v>
      </c>
      <c r="E4" s="107" t="s">
        <v>136</v>
      </c>
      <c r="F4" s="107" t="s">
        <v>137</v>
      </c>
      <c r="G4" s="107" t="s">
        <v>138</v>
      </c>
      <c r="H4" s="106"/>
      <c r="I4" s="107" t="s">
        <v>133</v>
      </c>
      <c r="J4" s="107" t="s">
        <v>134</v>
      </c>
      <c r="K4" s="107" t="s">
        <v>135</v>
      </c>
      <c r="L4" s="107" t="s">
        <v>136</v>
      </c>
      <c r="M4" s="107" t="s">
        <v>137</v>
      </c>
      <c r="N4" s="131" t="s">
        <v>138</v>
      </c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</row>
    <row r="5" s="89" customFormat="1" ht="16.5" spans="1:255">
      <c r="A5" s="103"/>
      <c r="B5" s="108"/>
      <c r="C5" s="108"/>
      <c r="D5" s="109"/>
      <c r="E5" s="109"/>
      <c r="F5" s="109"/>
      <c r="G5" s="109"/>
      <c r="H5" s="110"/>
      <c r="I5" s="132" t="s">
        <v>139</v>
      </c>
      <c r="J5" s="133" t="s">
        <v>140</v>
      </c>
      <c r="K5" s="133" t="s">
        <v>141</v>
      </c>
      <c r="L5" s="133" t="s">
        <v>141</v>
      </c>
      <c r="M5" s="133" t="s">
        <v>140</v>
      </c>
      <c r="N5" s="134" t="s">
        <v>139</v>
      </c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</row>
    <row r="6" s="89" customFormat="1" ht="21" customHeight="1" spans="1:255">
      <c r="A6" s="111" t="s">
        <v>142</v>
      </c>
      <c r="B6" s="112">
        <f t="shared" ref="B6:B9" si="0">C6-5</f>
        <v>69</v>
      </c>
      <c r="C6" s="112">
        <v>74</v>
      </c>
      <c r="D6" s="112">
        <f>C6+6</f>
        <v>80</v>
      </c>
      <c r="E6" s="112">
        <f>D6+6</f>
        <v>86</v>
      </c>
      <c r="F6" s="112">
        <f>E6+6</f>
        <v>92</v>
      </c>
      <c r="G6" s="112">
        <f t="shared" ref="G6:G9" si="1">F6+3</f>
        <v>95</v>
      </c>
      <c r="H6" s="110"/>
      <c r="I6" s="132" t="s">
        <v>143</v>
      </c>
      <c r="J6" s="132" t="s">
        <v>144</v>
      </c>
      <c r="K6" s="132" t="s">
        <v>145</v>
      </c>
      <c r="L6" s="132" t="s">
        <v>146</v>
      </c>
      <c r="M6" s="132" t="s">
        <v>147</v>
      </c>
      <c r="N6" s="134" t="s">
        <v>148</v>
      </c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</row>
    <row r="7" s="89" customFormat="1" ht="21" customHeight="1" spans="1:255">
      <c r="A7" s="113" t="s">
        <v>149</v>
      </c>
      <c r="B7" s="112">
        <f>C7-3</f>
        <v>51</v>
      </c>
      <c r="C7" s="112">
        <v>54</v>
      </c>
      <c r="D7" s="112">
        <f>C7+4</f>
        <v>58</v>
      </c>
      <c r="E7" s="112">
        <f>D7+3</f>
        <v>61</v>
      </c>
      <c r="F7" s="112">
        <f>E7+4</f>
        <v>65</v>
      </c>
      <c r="G7" s="112">
        <f>F7+2</f>
        <v>67</v>
      </c>
      <c r="H7" s="110"/>
      <c r="I7" s="132" t="s">
        <v>150</v>
      </c>
      <c r="J7" s="132" t="s">
        <v>151</v>
      </c>
      <c r="K7" s="132" t="s">
        <v>152</v>
      </c>
      <c r="L7" s="132" t="s">
        <v>153</v>
      </c>
      <c r="M7" s="132" t="s">
        <v>154</v>
      </c>
      <c r="N7" s="134" t="s">
        <v>155</v>
      </c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</row>
    <row r="8" s="89" customFormat="1" ht="21" customHeight="1" spans="1:255">
      <c r="A8" s="113" t="s">
        <v>156</v>
      </c>
      <c r="B8" s="112">
        <f t="shared" si="0"/>
        <v>72</v>
      </c>
      <c r="C8" s="112">
        <v>77</v>
      </c>
      <c r="D8" s="112">
        <f>C8+5</f>
        <v>82</v>
      </c>
      <c r="E8" s="112">
        <f>D8+5</f>
        <v>87</v>
      </c>
      <c r="F8" s="112">
        <f>E8+5</f>
        <v>92</v>
      </c>
      <c r="G8" s="112">
        <f t="shared" si="1"/>
        <v>95</v>
      </c>
      <c r="H8" s="110"/>
      <c r="I8" s="132" t="s">
        <v>157</v>
      </c>
      <c r="J8" s="132" t="s">
        <v>157</v>
      </c>
      <c r="K8" s="132" t="s">
        <v>157</v>
      </c>
      <c r="L8" s="132" t="s">
        <v>157</v>
      </c>
      <c r="M8" s="132" t="s">
        <v>157</v>
      </c>
      <c r="N8" s="134" t="s">
        <v>157</v>
      </c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</row>
    <row r="9" s="89" customFormat="1" ht="21" customHeight="1" spans="1:255">
      <c r="A9" s="114" t="s">
        <v>158</v>
      </c>
      <c r="B9" s="112">
        <f t="shared" si="0"/>
        <v>79</v>
      </c>
      <c r="C9" s="112">
        <v>84</v>
      </c>
      <c r="D9" s="112">
        <f>C9+5</f>
        <v>89</v>
      </c>
      <c r="E9" s="112">
        <f>D9+5</f>
        <v>94</v>
      </c>
      <c r="F9" s="112">
        <f>E9+5</f>
        <v>99</v>
      </c>
      <c r="G9" s="112">
        <f t="shared" si="1"/>
        <v>102</v>
      </c>
      <c r="H9" s="110"/>
      <c r="I9" s="132" t="s">
        <v>159</v>
      </c>
      <c r="J9" s="132" t="s">
        <v>160</v>
      </c>
      <c r="K9" s="132" t="s">
        <v>161</v>
      </c>
      <c r="L9" s="132" t="s">
        <v>162</v>
      </c>
      <c r="M9" s="132" t="s">
        <v>159</v>
      </c>
      <c r="N9" s="134" t="s">
        <v>152</v>
      </c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</row>
    <row r="10" s="89" customFormat="1" ht="21" customHeight="1" spans="1:255">
      <c r="A10" s="114" t="s">
        <v>163</v>
      </c>
      <c r="B10" s="112">
        <f>C10-1.6</f>
        <v>24.9</v>
      </c>
      <c r="C10" s="112">
        <v>26.5</v>
      </c>
      <c r="D10" s="112">
        <f>C10+1.6</f>
        <v>28.1</v>
      </c>
      <c r="E10" s="112">
        <f>D10+1.6</f>
        <v>29.7</v>
      </c>
      <c r="F10" s="112">
        <f>E10+1.6</f>
        <v>31.3</v>
      </c>
      <c r="G10" s="112">
        <f>F10+0.9</f>
        <v>32.2</v>
      </c>
      <c r="H10" s="110"/>
      <c r="I10" s="132" t="s">
        <v>157</v>
      </c>
      <c r="J10" s="132" t="s">
        <v>164</v>
      </c>
      <c r="K10" s="132" t="s">
        <v>165</v>
      </c>
      <c r="L10" s="132" t="s">
        <v>157</v>
      </c>
      <c r="M10" s="132" t="s">
        <v>157</v>
      </c>
      <c r="N10" s="134" t="s">
        <v>157</v>
      </c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</row>
    <row r="11" s="89" customFormat="1" ht="21" customHeight="1" spans="1:255">
      <c r="A11" s="114" t="s">
        <v>166</v>
      </c>
      <c r="B11" s="112">
        <f>C11-1</f>
        <v>19</v>
      </c>
      <c r="C11" s="112">
        <v>20</v>
      </c>
      <c r="D11" s="112">
        <f>C11+1.2</f>
        <v>21.2</v>
      </c>
      <c r="E11" s="112">
        <f>D11+1.2</f>
        <v>22.4</v>
      </c>
      <c r="F11" s="112">
        <f>E11+1.2</f>
        <v>23.6</v>
      </c>
      <c r="G11" s="112">
        <f>F11+0.6</f>
        <v>24.2</v>
      </c>
      <c r="H11" s="110"/>
      <c r="I11" s="132" t="s">
        <v>167</v>
      </c>
      <c r="J11" s="132" t="s">
        <v>168</v>
      </c>
      <c r="K11" s="132" t="s">
        <v>169</v>
      </c>
      <c r="L11" s="132" t="s">
        <v>170</v>
      </c>
      <c r="M11" s="132" t="s">
        <v>157</v>
      </c>
      <c r="N11" s="134" t="s">
        <v>157</v>
      </c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</row>
    <row r="12" s="89" customFormat="1" ht="21" customHeight="1" spans="1:255">
      <c r="A12" s="114" t="s">
        <v>171</v>
      </c>
      <c r="B12" s="112">
        <f>C12-0.5</f>
        <v>10.5</v>
      </c>
      <c r="C12" s="112">
        <v>11</v>
      </c>
      <c r="D12" s="112">
        <f t="shared" ref="D12:G12" si="2">C12+0.5</f>
        <v>11.5</v>
      </c>
      <c r="E12" s="112">
        <f t="shared" si="2"/>
        <v>12</v>
      </c>
      <c r="F12" s="112">
        <f t="shared" si="2"/>
        <v>12.5</v>
      </c>
      <c r="G12" s="112">
        <f t="shared" si="2"/>
        <v>13</v>
      </c>
      <c r="H12" s="110"/>
      <c r="I12" s="132" t="s">
        <v>172</v>
      </c>
      <c r="J12" s="132" t="s">
        <v>169</v>
      </c>
      <c r="K12" s="132" t="s">
        <v>169</v>
      </c>
      <c r="L12" s="132" t="s">
        <v>173</v>
      </c>
      <c r="M12" s="132" t="s">
        <v>169</v>
      </c>
      <c r="N12" s="134" t="s">
        <v>174</v>
      </c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</row>
    <row r="13" s="89" customFormat="1" ht="21" customHeight="1" spans="1:255">
      <c r="A13" s="114" t="s">
        <v>175</v>
      </c>
      <c r="B13" s="112">
        <f>C13-0.5</f>
        <v>14</v>
      </c>
      <c r="C13" s="112">
        <v>14.5</v>
      </c>
      <c r="D13" s="112">
        <f t="shared" ref="D13:G13" si="3">C13+0.5</f>
        <v>15</v>
      </c>
      <c r="E13" s="112">
        <f t="shared" si="3"/>
        <v>15.5</v>
      </c>
      <c r="F13" s="112">
        <f t="shared" si="3"/>
        <v>16</v>
      </c>
      <c r="G13" s="112">
        <f t="shared" si="3"/>
        <v>16.5</v>
      </c>
      <c r="H13" s="110"/>
      <c r="I13" s="132" t="s">
        <v>157</v>
      </c>
      <c r="J13" s="132" t="s">
        <v>157</v>
      </c>
      <c r="K13" s="132" t="s">
        <v>157</v>
      </c>
      <c r="L13" s="132" t="s">
        <v>157</v>
      </c>
      <c r="M13" s="132" t="s">
        <v>157</v>
      </c>
      <c r="N13" s="134" t="s">
        <v>157</v>
      </c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</row>
    <row r="14" s="89" customFormat="1" ht="21" customHeight="1" spans="1:255">
      <c r="A14" s="114" t="s">
        <v>176</v>
      </c>
      <c r="B14" s="112">
        <f>C14-1.5</f>
        <v>24</v>
      </c>
      <c r="C14" s="112">
        <v>25.5</v>
      </c>
      <c r="D14" s="112">
        <f>C14+1.5</f>
        <v>27</v>
      </c>
      <c r="E14" s="112">
        <f>D14+1.5</f>
        <v>28.5</v>
      </c>
      <c r="F14" s="112">
        <f>E14+1.5</f>
        <v>30</v>
      </c>
      <c r="G14" s="112">
        <f>F14+1</f>
        <v>31</v>
      </c>
      <c r="H14" s="110"/>
      <c r="I14" s="132" t="s">
        <v>177</v>
      </c>
      <c r="J14" s="132" t="s">
        <v>169</v>
      </c>
      <c r="K14" s="132" t="s">
        <v>177</v>
      </c>
      <c r="L14" s="132" t="s">
        <v>147</v>
      </c>
      <c r="M14" s="132" t="s">
        <v>165</v>
      </c>
      <c r="N14" s="134" t="s">
        <v>164</v>
      </c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</row>
    <row r="15" s="89" customFormat="1" ht="21" customHeight="1" spans="1:255">
      <c r="A15" s="114" t="s">
        <v>178</v>
      </c>
      <c r="B15" s="112">
        <f>C15-1.8</f>
        <v>32.7</v>
      </c>
      <c r="C15" s="112">
        <v>34.5</v>
      </c>
      <c r="D15" s="112">
        <f>C15+1.8</f>
        <v>36.3</v>
      </c>
      <c r="E15" s="112">
        <f>D15+1.8</f>
        <v>38.1</v>
      </c>
      <c r="F15" s="112">
        <f>E15+1.8</f>
        <v>39.9</v>
      </c>
      <c r="G15" s="112">
        <f>F15+1.1</f>
        <v>41</v>
      </c>
      <c r="H15" s="110"/>
      <c r="I15" s="132" t="s">
        <v>147</v>
      </c>
      <c r="J15" s="132" t="s">
        <v>179</v>
      </c>
      <c r="K15" s="132" t="s">
        <v>165</v>
      </c>
      <c r="L15" s="132" t="s">
        <v>180</v>
      </c>
      <c r="M15" s="132" t="s">
        <v>150</v>
      </c>
      <c r="N15" s="134" t="s">
        <v>150</v>
      </c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</row>
    <row r="16" s="89" customFormat="1" ht="21" customHeight="1" spans="1:255">
      <c r="A16" s="114" t="s">
        <v>181</v>
      </c>
      <c r="B16" s="112">
        <v>3.5</v>
      </c>
      <c r="C16" s="112">
        <v>3.5</v>
      </c>
      <c r="D16" s="112">
        <v>3.5</v>
      </c>
      <c r="E16" s="112">
        <v>3.5</v>
      </c>
      <c r="F16" s="112">
        <v>3.5</v>
      </c>
      <c r="G16" s="112">
        <v>3.5</v>
      </c>
      <c r="H16" s="110"/>
      <c r="I16" s="132" t="s">
        <v>157</v>
      </c>
      <c r="J16" s="132" t="s">
        <v>157</v>
      </c>
      <c r="K16" s="132" t="s">
        <v>157</v>
      </c>
      <c r="L16" s="132" t="s">
        <v>157</v>
      </c>
      <c r="M16" s="132" t="s">
        <v>157</v>
      </c>
      <c r="N16" s="134" t="s">
        <v>157</v>
      </c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</row>
    <row r="17" s="89" customFormat="1" ht="21" customHeight="1" spans="1:255">
      <c r="A17" s="114" t="s">
        <v>182</v>
      </c>
      <c r="B17" s="115">
        <v>13</v>
      </c>
      <c r="C17" s="115">
        <v>13</v>
      </c>
      <c r="D17" s="112">
        <v>14.5</v>
      </c>
      <c r="E17" s="112">
        <v>14.5</v>
      </c>
      <c r="F17" s="115">
        <f>D17+1.5</f>
        <v>16</v>
      </c>
      <c r="G17" s="115">
        <f>F17</f>
        <v>16</v>
      </c>
      <c r="H17" s="110"/>
      <c r="I17" s="132" t="s">
        <v>157</v>
      </c>
      <c r="J17" s="132" t="s">
        <v>157</v>
      </c>
      <c r="K17" s="132" t="s">
        <v>157</v>
      </c>
      <c r="L17" s="132" t="s">
        <v>157</v>
      </c>
      <c r="M17" s="132" t="s">
        <v>157</v>
      </c>
      <c r="N17" s="134" t="s">
        <v>157</v>
      </c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</row>
    <row r="18" s="89" customFormat="1" ht="21" customHeight="1" spans="1:255">
      <c r="A18" s="111" t="s">
        <v>183</v>
      </c>
      <c r="B18" s="116">
        <v>2</v>
      </c>
      <c r="C18" s="116">
        <v>2</v>
      </c>
      <c r="D18" s="116">
        <v>2</v>
      </c>
      <c r="E18" s="116">
        <v>2</v>
      </c>
      <c r="F18" s="116">
        <v>2</v>
      </c>
      <c r="G18" s="116">
        <v>2</v>
      </c>
      <c r="H18" s="110"/>
      <c r="I18" s="132" t="s">
        <v>157</v>
      </c>
      <c r="J18" s="132" t="s">
        <v>157</v>
      </c>
      <c r="K18" s="132" t="s">
        <v>157</v>
      </c>
      <c r="L18" s="132" t="s">
        <v>157</v>
      </c>
      <c r="M18" s="132" t="s">
        <v>157</v>
      </c>
      <c r="N18" s="134" t="s">
        <v>157</v>
      </c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</row>
    <row r="19" s="89" customFormat="1" ht="21" customHeight="1" spans="1:255">
      <c r="A19" s="114"/>
      <c r="B19" s="112"/>
      <c r="C19" s="112"/>
      <c r="D19" s="112"/>
      <c r="E19" s="112"/>
      <c r="F19" s="112"/>
      <c r="G19" s="112"/>
      <c r="H19" s="110"/>
      <c r="I19" s="132"/>
      <c r="J19" s="132"/>
      <c r="K19" s="132"/>
      <c r="L19" s="132"/>
      <c r="M19" s="132"/>
      <c r="N19" s="134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</row>
    <row r="20" s="89" customFormat="1" ht="21" customHeight="1" spans="1:255">
      <c r="A20" s="114"/>
      <c r="B20" s="112"/>
      <c r="C20" s="112"/>
      <c r="D20" s="112"/>
      <c r="E20" s="112"/>
      <c r="F20" s="112"/>
      <c r="G20" s="112"/>
      <c r="H20" s="110"/>
      <c r="I20" s="132"/>
      <c r="J20" s="132"/>
      <c r="K20" s="132"/>
      <c r="L20" s="132"/>
      <c r="M20" s="132"/>
      <c r="N20" s="134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</row>
    <row r="21" s="89" customFormat="1" ht="21" customHeight="1" spans="1:255">
      <c r="A21" s="117"/>
      <c r="B21" s="118"/>
      <c r="C21" s="118"/>
      <c r="D21" s="118"/>
      <c r="E21" s="119"/>
      <c r="F21" s="118"/>
      <c r="G21" s="118"/>
      <c r="H21" s="120"/>
      <c r="I21" s="135"/>
      <c r="J21" s="135"/>
      <c r="K21" s="136"/>
      <c r="L21" s="135"/>
      <c r="M21" s="135"/>
      <c r="N21" s="137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</row>
    <row r="22" ht="16.5" spans="1:15">
      <c r="A22" s="121"/>
      <c r="B22" s="121"/>
      <c r="C22" s="122"/>
      <c r="D22" s="122"/>
      <c r="E22" s="123"/>
      <c r="F22" s="122"/>
      <c r="G22" s="122"/>
      <c r="L22" s="89"/>
      <c r="M22" s="89"/>
      <c r="N22" s="89"/>
      <c r="O22" s="92"/>
    </row>
    <row r="23" spans="1:15">
      <c r="A23" s="124" t="s">
        <v>184</v>
      </c>
      <c r="B23" s="124"/>
      <c r="C23" s="125"/>
      <c r="D23" s="125"/>
      <c r="L23" s="89"/>
      <c r="M23" s="89"/>
      <c r="N23" s="89"/>
      <c r="O23" s="92"/>
    </row>
    <row r="24" spans="3:15">
      <c r="C24" s="90"/>
      <c r="I24" s="138" t="s">
        <v>185</v>
      </c>
      <c r="J24" s="139">
        <v>45723</v>
      </c>
      <c r="K24" s="140" t="s">
        <v>186</v>
      </c>
      <c r="L24" s="138" t="s">
        <v>126</v>
      </c>
      <c r="M24" s="138" t="s">
        <v>187</v>
      </c>
      <c r="N24" s="89" t="s">
        <v>129</v>
      </c>
      <c r="O24" s="92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20" sqref="F20"/>
    </sheetView>
  </sheetViews>
  <sheetFormatPr defaultColWidth="9" defaultRowHeight="14.25"/>
  <cols>
    <col min="1" max="1" width="7" customWidth="1"/>
    <col min="2" max="2" width="14.5" customWidth="1"/>
    <col min="3" max="3" width="16.8" style="78" customWidth="1"/>
    <col min="4" max="4" width="15.4" customWidth="1"/>
    <col min="5" max="5" width="23.2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188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189</v>
      </c>
      <c r="B2" s="5" t="s">
        <v>190</v>
      </c>
      <c r="C2" s="5" t="s">
        <v>191</v>
      </c>
      <c r="D2" s="5" t="s">
        <v>192</v>
      </c>
      <c r="E2" s="5" t="s">
        <v>193</v>
      </c>
      <c r="F2" s="5" t="s">
        <v>194</v>
      </c>
      <c r="G2" s="5" t="s">
        <v>195</v>
      </c>
      <c r="H2" s="79" t="s">
        <v>196</v>
      </c>
      <c r="I2" s="4" t="s">
        <v>197</v>
      </c>
      <c r="J2" s="4" t="s">
        <v>198</v>
      </c>
      <c r="K2" s="4" t="s">
        <v>199</v>
      </c>
      <c r="L2" s="4" t="s">
        <v>200</v>
      </c>
      <c r="M2" s="4" t="s">
        <v>201</v>
      </c>
      <c r="N2" s="5" t="s">
        <v>202</v>
      </c>
      <c r="O2" s="5" t="s">
        <v>203</v>
      </c>
    </row>
    <row r="3" s="1" customFormat="1" ht="16.5" spans="1:15">
      <c r="A3" s="4"/>
      <c r="B3" s="7"/>
      <c r="C3" s="7"/>
      <c r="D3" s="7"/>
      <c r="E3" s="7"/>
      <c r="F3" s="7"/>
      <c r="G3" s="7"/>
      <c r="H3" s="80"/>
      <c r="I3" s="4" t="s">
        <v>110</v>
      </c>
      <c r="J3" s="4" t="s">
        <v>110</v>
      </c>
      <c r="K3" s="4" t="s">
        <v>110</v>
      </c>
      <c r="L3" s="4" t="s">
        <v>110</v>
      </c>
      <c r="M3" s="4" t="s">
        <v>110</v>
      </c>
      <c r="N3" s="7"/>
      <c r="O3" s="7"/>
    </row>
    <row r="4" ht="20" customHeight="1" spans="1:15">
      <c r="A4" s="14">
        <v>1</v>
      </c>
      <c r="B4" s="29" t="s">
        <v>204</v>
      </c>
      <c r="C4" s="30" t="s">
        <v>205</v>
      </c>
      <c r="D4" s="25" t="s">
        <v>206</v>
      </c>
      <c r="E4" s="49" t="s">
        <v>207</v>
      </c>
      <c r="F4" s="25" t="s">
        <v>208</v>
      </c>
      <c r="G4" s="81" t="s">
        <v>68</v>
      </c>
      <c r="H4" s="14" t="s">
        <v>68</v>
      </c>
      <c r="I4" s="85">
        <v>2</v>
      </c>
      <c r="J4" s="86">
        <v>0</v>
      </c>
      <c r="K4" s="86">
        <v>1</v>
      </c>
      <c r="L4" s="86">
        <v>0</v>
      </c>
      <c r="M4" s="14">
        <v>0</v>
      </c>
      <c r="N4" s="14">
        <f>SUM(I4:M4)</f>
        <v>3</v>
      </c>
      <c r="O4" s="14"/>
    </row>
    <row r="5" ht="20" customHeight="1" spans="1:15">
      <c r="A5" s="14">
        <v>2</v>
      </c>
      <c r="B5" s="29" t="s">
        <v>209</v>
      </c>
      <c r="C5" s="30" t="s">
        <v>205</v>
      </c>
      <c r="D5" s="25" t="s">
        <v>210</v>
      </c>
      <c r="E5" s="49" t="s">
        <v>207</v>
      </c>
      <c r="F5" s="25" t="s">
        <v>208</v>
      </c>
      <c r="G5" s="82" t="s">
        <v>68</v>
      </c>
      <c r="H5" s="59" t="s">
        <v>68</v>
      </c>
      <c r="I5" s="87">
        <v>2</v>
      </c>
      <c r="J5" s="86">
        <v>1</v>
      </c>
      <c r="K5" s="86">
        <v>0</v>
      </c>
      <c r="L5" s="86">
        <v>1</v>
      </c>
      <c r="M5" s="14">
        <v>0</v>
      </c>
      <c r="N5" s="14">
        <f>SUM(I5:M5)</f>
        <v>4</v>
      </c>
      <c r="O5" s="14"/>
    </row>
    <row r="6" ht="20" customHeight="1" spans="1:15">
      <c r="A6" s="14">
        <v>3</v>
      </c>
      <c r="B6" s="47" t="s">
        <v>211</v>
      </c>
      <c r="C6" s="47" t="s">
        <v>205</v>
      </c>
      <c r="D6" s="47" t="s">
        <v>212</v>
      </c>
      <c r="E6" s="28" t="s">
        <v>56</v>
      </c>
      <c r="F6" s="25" t="s">
        <v>208</v>
      </c>
      <c r="G6" s="82" t="s">
        <v>68</v>
      </c>
      <c r="H6" s="59" t="s">
        <v>68</v>
      </c>
      <c r="I6" s="85">
        <v>2</v>
      </c>
      <c r="J6" s="86">
        <v>0</v>
      </c>
      <c r="K6" s="86">
        <v>1</v>
      </c>
      <c r="L6" s="86">
        <v>0</v>
      </c>
      <c r="M6" s="14">
        <v>0</v>
      </c>
      <c r="N6" s="14">
        <f>SUM(I6:M6)</f>
        <v>3</v>
      </c>
      <c r="O6" s="14"/>
    </row>
    <row r="7" ht="20" customHeight="1" spans="1:15">
      <c r="A7" s="14"/>
      <c r="B7" s="29"/>
      <c r="C7" s="30"/>
      <c r="D7" s="25"/>
      <c r="E7" s="49"/>
      <c r="F7" s="25"/>
      <c r="G7" s="82"/>
      <c r="H7" s="59"/>
      <c r="I7" s="85"/>
      <c r="J7" s="86"/>
      <c r="K7" s="86"/>
      <c r="L7" s="86"/>
      <c r="M7" s="14"/>
      <c r="N7" s="14"/>
      <c r="O7" s="14"/>
    </row>
    <row r="8" ht="20" customHeight="1" spans="1:15">
      <c r="A8" s="14"/>
      <c r="B8" s="29"/>
      <c r="C8" s="30"/>
      <c r="D8" s="25"/>
      <c r="E8" s="49"/>
      <c r="F8" s="25"/>
      <c r="G8" s="82"/>
      <c r="H8" s="59"/>
      <c r="I8" s="87"/>
      <c r="J8" s="86"/>
      <c r="K8" s="86"/>
      <c r="L8" s="86"/>
      <c r="M8" s="14"/>
      <c r="N8" s="14"/>
      <c r="O8" s="9"/>
    </row>
    <row r="9" ht="20" customHeight="1" spans="1:15">
      <c r="A9" s="14"/>
      <c r="B9" s="68"/>
      <c r="C9" s="68"/>
      <c r="D9" s="68"/>
      <c r="E9" s="69"/>
      <c r="F9" s="68"/>
      <c r="G9" s="14"/>
      <c r="H9" s="9"/>
      <c r="I9" s="85"/>
      <c r="J9" s="86"/>
      <c r="K9" s="86"/>
      <c r="L9" s="86"/>
      <c r="M9" s="14"/>
      <c r="N9" s="14"/>
      <c r="O9" s="9"/>
    </row>
    <row r="10" ht="20" customHeight="1" spans="1:15">
      <c r="A10" s="14"/>
      <c r="B10" s="68"/>
      <c r="C10" s="68"/>
      <c r="D10" s="68"/>
      <c r="E10" s="69"/>
      <c r="F10" s="68"/>
      <c r="G10" s="14"/>
      <c r="H10" s="9"/>
      <c r="I10" s="85"/>
      <c r="J10" s="86"/>
      <c r="K10" s="86"/>
      <c r="L10" s="86"/>
      <c r="M10" s="14"/>
      <c r="N10" s="14"/>
      <c r="O10" s="9"/>
    </row>
    <row r="11" ht="20" customHeight="1" spans="1:15">
      <c r="A11" s="14"/>
      <c r="B11" s="68"/>
      <c r="C11" s="68"/>
      <c r="D11" s="68"/>
      <c r="E11" s="69"/>
      <c r="F11" s="68"/>
      <c r="G11" s="14"/>
      <c r="H11" s="9"/>
      <c r="I11" s="85"/>
      <c r="J11" s="86"/>
      <c r="K11" s="86"/>
      <c r="L11" s="86"/>
      <c r="M11" s="14"/>
      <c r="N11" s="14"/>
      <c r="O11" s="9"/>
    </row>
    <row r="12" s="2" customFormat="1" ht="18.75" spans="1:15">
      <c r="A12" s="15" t="s">
        <v>213</v>
      </c>
      <c r="B12" s="16"/>
      <c r="C12" s="68"/>
      <c r="D12" s="17"/>
      <c r="E12" s="18"/>
      <c r="F12" s="68"/>
      <c r="G12" s="14"/>
      <c r="H12" s="37"/>
      <c r="I12" s="31"/>
      <c r="J12" s="15" t="s">
        <v>214</v>
      </c>
      <c r="K12" s="16"/>
      <c r="L12" s="16"/>
      <c r="M12" s="17"/>
      <c r="N12" s="16"/>
      <c r="O12" s="23"/>
    </row>
    <row r="13" ht="61" customHeight="1" spans="1:15">
      <c r="A13" s="83" t="s">
        <v>215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8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6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189</v>
      </c>
      <c r="B2" s="5" t="s">
        <v>194</v>
      </c>
      <c r="C2" s="5" t="s">
        <v>190</v>
      </c>
      <c r="D2" s="5" t="s">
        <v>191</v>
      </c>
      <c r="E2" s="5" t="s">
        <v>192</v>
      </c>
      <c r="F2" s="5" t="s">
        <v>193</v>
      </c>
      <c r="G2" s="4" t="s">
        <v>217</v>
      </c>
      <c r="H2" s="4"/>
      <c r="I2" s="4" t="s">
        <v>218</v>
      </c>
      <c r="J2" s="4"/>
      <c r="K2" s="6" t="s">
        <v>219</v>
      </c>
      <c r="L2" s="74" t="s">
        <v>220</v>
      </c>
      <c r="M2" s="21" t="s">
        <v>221</v>
      </c>
    </row>
    <row r="3" s="1" customFormat="1" ht="16.5" spans="1:13">
      <c r="A3" s="4"/>
      <c r="B3" s="7"/>
      <c r="C3" s="7"/>
      <c r="D3" s="7"/>
      <c r="E3" s="7"/>
      <c r="F3" s="7"/>
      <c r="G3" s="4" t="s">
        <v>222</v>
      </c>
      <c r="H3" s="4" t="s">
        <v>223</v>
      </c>
      <c r="I3" s="4" t="s">
        <v>222</v>
      </c>
      <c r="J3" s="4" t="s">
        <v>223</v>
      </c>
      <c r="K3" s="8"/>
      <c r="L3" s="75"/>
      <c r="M3" s="22"/>
    </row>
    <row r="4" ht="22" customHeight="1" spans="1:13">
      <c r="A4" s="65">
        <v>1</v>
      </c>
      <c r="B4" s="25" t="s">
        <v>208</v>
      </c>
      <c r="C4" s="25" t="s">
        <v>204</v>
      </c>
      <c r="D4" s="25" t="s">
        <v>205</v>
      </c>
      <c r="E4" s="25" t="s">
        <v>206</v>
      </c>
      <c r="F4" s="26" t="s">
        <v>207</v>
      </c>
      <c r="G4" s="66">
        <v>-0.02</v>
      </c>
      <c r="H4" s="66">
        <v>-0.01</v>
      </c>
      <c r="I4" s="66">
        <v>-0.02</v>
      </c>
      <c r="J4" s="66">
        <v>-0.01</v>
      </c>
      <c r="K4" s="70"/>
      <c r="L4" s="14" t="s">
        <v>224</v>
      </c>
      <c r="M4" s="14" t="s">
        <v>225</v>
      </c>
    </row>
    <row r="5" ht="22" customHeight="1" spans="1:13">
      <c r="A5" s="65">
        <v>2</v>
      </c>
      <c r="B5" s="25" t="s">
        <v>208</v>
      </c>
      <c r="C5" s="25" t="s">
        <v>209</v>
      </c>
      <c r="D5" s="25" t="s">
        <v>205</v>
      </c>
      <c r="E5" s="25" t="s">
        <v>210</v>
      </c>
      <c r="F5" s="26" t="s">
        <v>207</v>
      </c>
      <c r="G5" s="66">
        <v>-0.01</v>
      </c>
      <c r="H5" s="66">
        <v>-0.02</v>
      </c>
      <c r="I5" s="66">
        <v>-0.01</v>
      </c>
      <c r="J5" s="66">
        <v>-0.01</v>
      </c>
      <c r="K5" s="70"/>
      <c r="L5" s="14" t="s">
        <v>224</v>
      </c>
      <c r="M5" s="14" t="s">
        <v>225</v>
      </c>
    </row>
    <row r="6" ht="22" customHeight="1" spans="1:13">
      <c r="A6" s="65">
        <v>3</v>
      </c>
      <c r="B6" s="25" t="s">
        <v>208</v>
      </c>
      <c r="C6" s="25" t="s">
        <v>211</v>
      </c>
      <c r="D6" s="25" t="s">
        <v>205</v>
      </c>
      <c r="E6" s="25" t="s">
        <v>212</v>
      </c>
      <c r="F6" s="28" t="s">
        <v>56</v>
      </c>
      <c r="G6" s="66">
        <v>-0.02</v>
      </c>
      <c r="H6" s="66">
        <v>-0.01</v>
      </c>
      <c r="I6" s="66">
        <v>-0.02</v>
      </c>
      <c r="J6" s="66">
        <v>-0.01</v>
      </c>
      <c r="K6" s="70"/>
      <c r="L6" s="14" t="s">
        <v>224</v>
      </c>
      <c r="M6" s="14" t="s">
        <v>225</v>
      </c>
    </row>
    <row r="7" ht="22" customHeight="1" spans="1:13">
      <c r="A7" s="65"/>
      <c r="B7" s="25"/>
      <c r="C7" s="29"/>
      <c r="D7" s="30"/>
      <c r="E7" s="25"/>
      <c r="F7" s="26"/>
      <c r="G7" s="66"/>
      <c r="H7" s="66"/>
      <c r="I7" s="66"/>
      <c r="J7" s="66"/>
      <c r="K7" s="70"/>
      <c r="L7" s="14"/>
      <c r="M7" s="14"/>
    </row>
    <row r="8" ht="22" customHeight="1" spans="1:13">
      <c r="A8" s="65"/>
      <c r="B8" s="25"/>
      <c r="C8" s="29"/>
      <c r="D8" s="30"/>
      <c r="E8" s="25"/>
      <c r="F8" s="26"/>
      <c r="G8" s="66"/>
      <c r="H8" s="66"/>
      <c r="I8" s="66"/>
      <c r="J8" s="66"/>
      <c r="K8" s="70"/>
      <c r="L8" s="14"/>
      <c r="M8" s="14"/>
    </row>
    <row r="9" ht="22" customHeight="1" spans="1:13">
      <c r="A9" s="65"/>
      <c r="B9" s="67"/>
      <c r="C9" s="68"/>
      <c r="D9" s="68"/>
      <c r="E9" s="68"/>
      <c r="F9" s="69"/>
      <c r="G9" s="66"/>
      <c r="H9" s="66"/>
      <c r="I9" s="66"/>
      <c r="J9" s="66"/>
      <c r="K9" s="70"/>
      <c r="L9" s="9"/>
      <c r="M9" s="9"/>
    </row>
    <row r="10" ht="22" customHeight="1" spans="1:13">
      <c r="A10" s="65"/>
      <c r="B10" s="67"/>
      <c r="C10" s="68"/>
      <c r="D10" s="68"/>
      <c r="E10" s="68"/>
      <c r="F10" s="69"/>
      <c r="G10" s="70"/>
      <c r="H10" s="71"/>
      <c r="I10" s="71"/>
      <c r="J10" s="71"/>
      <c r="K10" s="70"/>
      <c r="L10" s="9"/>
      <c r="M10" s="9"/>
    </row>
    <row r="11" ht="22" customHeight="1" spans="1:13">
      <c r="A11" s="65"/>
      <c r="B11" s="67"/>
      <c r="C11" s="68"/>
      <c r="D11" s="68"/>
      <c r="E11" s="68"/>
      <c r="F11" s="69"/>
      <c r="G11" s="70"/>
      <c r="H11" s="71"/>
      <c r="I11" s="71"/>
      <c r="J11" s="71"/>
      <c r="K11" s="70"/>
      <c r="L11" s="9"/>
      <c r="M11" s="9"/>
    </row>
    <row r="12" s="2" customFormat="1" ht="18.75" spans="1:13">
      <c r="A12" s="15" t="s">
        <v>226</v>
      </c>
      <c r="B12" s="16"/>
      <c r="C12" s="16"/>
      <c r="D12" s="68"/>
      <c r="E12" s="17"/>
      <c r="F12" s="69"/>
      <c r="G12" s="31"/>
      <c r="H12" s="15" t="s">
        <v>214</v>
      </c>
      <c r="I12" s="16"/>
      <c r="J12" s="16"/>
      <c r="K12" s="17"/>
      <c r="L12" s="76"/>
      <c r="M12" s="23"/>
    </row>
    <row r="13" ht="84" customHeight="1" spans="1:13">
      <c r="A13" s="72" t="s">
        <v>227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7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F14" sqref="F14:F15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23.125" customWidth="1"/>
    <col min="7" max="7" width="15.25" customWidth="1"/>
    <col min="8" max="8" width="6.375" customWidth="1"/>
    <col min="9" max="9" width="9.1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229</v>
      </c>
      <c r="B2" s="5" t="s">
        <v>194</v>
      </c>
      <c r="C2" s="5" t="s">
        <v>190</v>
      </c>
      <c r="D2" s="5" t="s">
        <v>191</v>
      </c>
      <c r="E2" s="5" t="s">
        <v>192</v>
      </c>
      <c r="F2" s="5" t="s">
        <v>193</v>
      </c>
      <c r="G2" s="38" t="s">
        <v>230</v>
      </c>
      <c r="H2" s="39"/>
      <c r="I2" s="62"/>
      <c r="J2" s="38" t="s">
        <v>231</v>
      </c>
      <c r="K2" s="39"/>
      <c r="L2" s="62"/>
      <c r="M2" s="38" t="s">
        <v>232</v>
      </c>
      <c r="N2" s="39"/>
      <c r="O2" s="62"/>
      <c r="P2" s="38" t="s">
        <v>233</v>
      </c>
      <c r="Q2" s="39"/>
      <c r="R2" s="62"/>
      <c r="S2" s="39" t="s">
        <v>234</v>
      </c>
      <c r="T2" s="39"/>
      <c r="U2" s="62"/>
      <c r="V2" s="34" t="s">
        <v>235</v>
      </c>
      <c r="W2" s="34" t="s">
        <v>203</v>
      </c>
    </row>
    <row r="3" s="1" customFormat="1" ht="16.5" spans="1:23">
      <c r="A3" s="7"/>
      <c r="B3" s="40"/>
      <c r="C3" s="40"/>
      <c r="D3" s="40"/>
      <c r="E3" s="40"/>
      <c r="F3" s="40"/>
      <c r="G3" s="4" t="s">
        <v>236</v>
      </c>
      <c r="H3" s="4" t="s">
        <v>131</v>
      </c>
      <c r="I3" s="4" t="s">
        <v>194</v>
      </c>
      <c r="J3" s="4" t="s">
        <v>236</v>
      </c>
      <c r="K3" s="4" t="s">
        <v>131</v>
      </c>
      <c r="L3" s="4" t="s">
        <v>194</v>
      </c>
      <c r="M3" s="4" t="s">
        <v>236</v>
      </c>
      <c r="N3" s="4" t="s">
        <v>131</v>
      </c>
      <c r="O3" s="4" t="s">
        <v>194</v>
      </c>
      <c r="P3" s="4" t="s">
        <v>236</v>
      </c>
      <c r="Q3" s="4" t="s">
        <v>131</v>
      </c>
      <c r="R3" s="4" t="s">
        <v>194</v>
      </c>
      <c r="S3" s="4" t="s">
        <v>236</v>
      </c>
      <c r="T3" s="4" t="s">
        <v>131</v>
      </c>
      <c r="U3" s="4" t="s">
        <v>194</v>
      </c>
      <c r="V3" s="64"/>
      <c r="W3" s="64"/>
    </row>
    <row r="4" spans="1:23">
      <c r="A4" s="41" t="s">
        <v>237</v>
      </c>
      <c r="B4" s="25" t="s">
        <v>208</v>
      </c>
      <c r="C4" s="29" t="s">
        <v>204</v>
      </c>
      <c r="D4" s="30" t="s">
        <v>205</v>
      </c>
      <c r="E4" s="25" t="s">
        <v>206</v>
      </c>
      <c r="F4" s="26" t="s">
        <v>207</v>
      </c>
      <c r="G4" s="42"/>
      <c r="H4" s="43"/>
      <c r="I4" s="43"/>
      <c r="J4" s="43"/>
      <c r="K4" s="27"/>
      <c r="L4" s="27"/>
      <c r="M4" s="14"/>
      <c r="N4" s="14"/>
      <c r="O4" s="14"/>
      <c r="P4" s="14"/>
      <c r="Q4" s="14"/>
      <c r="R4" s="14"/>
      <c r="S4" s="14"/>
      <c r="T4" s="14"/>
      <c r="U4" s="14"/>
      <c r="V4" s="14" t="s">
        <v>238</v>
      </c>
      <c r="W4" s="14"/>
    </row>
    <row r="5" ht="16.5" spans="1:23">
      <c r="A5" s="44"/>
      <c r="B5" s="25" t="s">
        <v>208</v>
      </c>
      <c r="C5" s="29" t="s">
        <v>209</v>
      </c>
      <c r="D5" s="30" t="s">
        <v>205</v>
      </c>
      <c r="E5" s="25" t="s">
        <v>210</v>
      </c>
      <c r="F5" s="26" t="s">
        <v>207</v>
      </c>
      <c r="G5" s="45" t="s">
        <v>239</v>
      </c>
      <c r="H5" s="46"/>
      <c r="I5" s="63"/>
      <c r="J5" s="45" t="s">
        <v>240</v>
      </c>
      <c r="K5" s="46"/>
      <c r="L5" s="63"/>
      <c r="M5" s="38" t="s">
        <v>241</v>
      </c>
      <c r="N5" s="39"/>
      <c r="O5" s="62"/>
      <c r="P5" s="38" t="s">
        <v>242</v>
      </c>
      <c r="Q5" s="39"/>
      <c r="R5" s="62"/>
      <c r="S5" s="39" t="s">
        <v>243</v>
      </c>
      <c r="T5" s="39"/>
      <c r="U5" s="62"/>
      <c r="V5" s="14"/>
      <c r="W5" s="14"/>
    </row>
    <row r="6" ht="16.5" spans="1:23">
      <c r="A6" s="44"/>
      <c r="B6" s="25" t="s">
        <v>208</v>
      </c>
      <c r="C6" s="47" t="s">
        <v>211</v>
      </c>
      <c r="D6" s="47" t="s">
        <v>205</v>
      </c>
      <c r="E6" s="47" t="s">
        <v>212</v>
      </c>
      <c r="F6" s="28" t="s">
        <v>56</v>
      </c>
      <c r="G6" s="48" t="s">
        <v>236</v>
      </c>
      <c r="H6" s="48" t="s">
        <v>131</v>
      </c>
      <c r="I6" s="48" t="s">
        <v>194</v>
      </c>
      <c r="J6" s="48" t="s">
        <v>236</v>
      </c>
      <c r="K6" s="48" t="s">
        <v>131</v>
      </c>
      <c r="L6" s="48" t="s">
        <v>194</v>
      </c>
      <c r="M6" s="4" t="s">
        <v>236</v>
      </c>
      <c r="N6" s="4" t="s">
        <v>131</v>
      </c>
      <c r="O6" s="4" t="s">
        <v>194</v>
      </c>
      <c r="P6" s="4" t="s">
        <v>236</v>
      </c>
      <c r="Q6" s="4" t="s">
        <v>131</v>
      </c>
      <c r="R6" s="4" t="s">
        <v>194</v>
      </c>
      <c r="S6" s="4" t="s">
        <v>236</v>
      </c>
      <c r="T6" s="4" t="s">
        <v>131</v>
      </c>
      <c r="U6" s="4" t="s">
        <v>194</v>
      </c>
      <c r="V6" s="14"/>
      <c r="W6" s="14"/>
    </row>
    <row r="7" ht="16.5" spans="1:23">
      <c r="A7" s="44"/>
      <c r="B7" s="25"/>
      <c r="C7" s="29"/>
      <c r="D7" s="30"/>
      <c r="E7" s="25"/>
      <c r="F7" s="49"/>
      <c r="G7" s="48"/>
      <c r="H7" s="48"/>
      <c r="I7" s="48"/>
      <c r="J7" s="48"/>
      <c r="K7" s="48"/>
      <c r="L7" s="48"/>
      <c r="M7" s="4"/>
      <c r="N7" s="4"/>
      <c r="O7" s="4"/>
      <c r="P7" s="4"/>
      <c r="Q7" s="4"/>
      <c r="R7" s="4"/>
      <c r="S7" s="4"/>
      <c r="T7" s="4"/>
      <c r="U7" s="4"/>
      <c r="V7" s="14"/>
      <c r="W7" s="14"/>
    </row>
    <row r="8" ht="16.5" spans="1:23">
      <c r="A8" s="44"/>
      <c r="B8" s="25"/>
      <c r="C8" s="29"/>
      <c r="D8" s="30"/>
      <c r="E8" s="25"/>
      <c r="F8" s="49"/>
      <c r="G8" s="48"/>
      <c r="H8" s="48"/>
      <c r="I8" s="48"/>
      <c r="J8" s="48"/>
      <c r="K8" s="48"/>
      <c r="L8" s="48"/>
      <c r="M8" s="4"/>
      <c r="N8" s="4"/>
      <c r="O8" s="4"/>
      <c r="P8" s="4"/>
      <c r="Q8" s="4"/>
      <c r="R8" s="4"/>
      <c r="S8" s="4"/>
      <c r="T8" s="4"/>
      <c r="U8" s="4"/>
      <c r="V8" s="14"/>
      <c r="W8" s="14"/>
    </row>
    <row r="9" ht="18.75" spans="1:23">
      <c r="A9" s="50"/>
      <c r="B9" s="51"/>
      <c r="C9" s="52"/>
      <c r="D9" s="52"/>
      <c r="E9" s="52"/>
      <c r="F9" s="9"/>
      <c r="G9" s="42"/>
      <c r="H9" s="43"/>
      <c r="I9" s="43" t="s">
        <v>244</v>
      </c>
      <c r="J9" s="43"/>
      <c r="K9" s="43"/>
      <c r="L9" s="27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41"/>
      <c r="B10" s="53"/>
      <c r="C10" s="54"/>
      <c r="D10" s="54"/>
      <c r="E10" s="54"/>
      <c r="F10" s="41"/>
      <c r="G10" s="14"/>
      <c r="H10" s="43"/>
      <c r="I10" s="43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ht="22" customHeight="1" spans="1:23">
      <c r="A11" s="44"/>
      <c r="B11" s="55"/>
      <c r="C11" s="50"/>
      <c r="D11" s="56"/>
      <c r="E11" s="50"/>
      <c r="F11" s="50"/>
      <c r="G11" s="14"/>
      <c r="H11" s="43"/>
      <c r="I11" s="43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>
      <c r="A12" s="41"/>
      <c r="B12" s="53"/>
      <c r="C12" s="57"/>
      <c r="D12" s="54"/>
      <c r="E12" s="57"/>
      <c r="F12" s="41"/>
      <c r="G12" s="14"/>
      <c r="H12" s="43"/>
      <c r="I12" s="43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44"/>
      <c r="B13" s="55"/>
      <c r="C13" s="58"/>
      <c r="D13" s="56"/>
      <c r="E13" s="58"/>
      <c r="F13" s="50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>
      <c r="A14" s="59"/>
      <c r="B14" s="59"/>
      <c r="C14" s="59"/>
      <c r="D14" s="59"/>
      <c r="E14" s="59"/>
      <c r="F14" s="59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58"/>
      <c r="B15" s="58"/>
      <c r="C15" s="58"/>
      <c r="D15" s="58"/>
      <c r="E15" s="58"/>
      <c r="F15" s="58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59"/>
      <c r="B16" s="59"/>
      <c r="C16" s="59"/>
      <c r="D16" s="59"/>
      <c r="E16" s="59"/>
      <c r="F16" s="5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>
      <c r="A17" s="58"/>
      <c r="B17" s="58"/>
      <c r="C17" s="58"/>
      <c r="D17" s="58"/>
      <c r="E17" s="58"/>
      <c r="F17" s="58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="2" customFormat="1" ht="33" customHeight="1" spans="1:23">
      <c r="A19" s="15" t="s">
        <v>245</v>
      </c>
      <c r="B19" s="16"/>
      <c r="C19" s="16"/>
      <c r="D19" s="16"/>
      <c r="E19" s="17"/>
      <c r="F19" s="18"/>
      <c r="G19" s="31"/>
      <c r="H19" s="37"/>
      <c r="I19" s="37"/>
      <c r="J19" s="15" t="s">
        <v>214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7"/>
      <c r="V19" s="16"/>
      <c r="W19" s="23"/>
    </row>
    <row r="20" ht="80" customHeight="1" spans="1:23">
      <c r="A20" s="60" t="s">
        <v>246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9:E19"/>
    <mergeCell ref="F19:G19"/>
    <mergeCell ref="J19:U19"/>
    <mergeCell ref="A20:W20"/>
    <mergeCell ref="A2:A3"/>
    <mergeCell ref="A4:A9"/>
    <mergeCell ref="A10:A11"/>
    <mergeCell ref="A12:A13"/>
    <mergeCell ref="A14:A15"/>
    <mergeCell ref="A16:A17"/>
    <mergeCell ref="B2:B3"/>
    <mergeCell ref="B10:B11"/>
    <mergeCell ref="B12:B13"/>
    <mergeCell ref="B14:B15"/>
    <mergeCell ref="B16:B17"/>
    <mergeCell ref="C2:C3"/>
    <mergeCell ref="C10:C11"/>
    <mergeCell ref="C12:C13"/>
    <mergeCell ref="C14:C15"/>
    <mergeCell ref="C16:C17"/>
    <mergeCell ref="D2:D3"/>
    <mergeCell ref="D10:D11"/>
    <mergeCell ref="D12:D13"/>
    <mergeCell ref="D14:D15"/>
    <mergeCell ref="D16:D17"/>
    <mergeCell ref="E2:E3"/>
    <mergeCell ref="E10:E11"/>
    <mergeCell ref="E12:E13"/>
    <mergeCell ref="E14:E15"/>
    <mergeCell ref="E16:E17"/>
    <mergeCell ref="F2:F3"/>
    <mergeCell ref="F10:F11"/>
    <mergeCell ref="F12:F13"/>
    <mergeCell ref="F14:F15"/>
    <mergeCell ref="F16:F17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248</v>
      </c>
      <c r="B2" s="34" t="s">
        <v>190</v>
      </c>
      <c r="C2" s="34" t="s">
        <v>191</v>
      </c>
      <c r="D2" s="34" t="s">
        <v>192</v>
      </c>
      <c r="E2" s="34" t="s">
        <v>193</v>
      </c>
      <c r="F2" s="34" t="s">
        <v>194</v>
      </c>
      <c r="G2" s="33" t="s">
        <v>249</v>
      </c>
      <c r="H2" s="33" t="s">
        <v>250</v>
      </c>
      <c r="I2" s="33" t="s">
        <v>251</v>
      </c>
      <c r="J2" s="33" t="s">
        <v>250</v>
      </c>
      <c r="K2" s="33" t="s">
        <v>252</v>
      </c>
      <c r="L2" s="33" t="s">
        <v>250</v>
      </c>
      <c r="M2" s="34" t="s">
        <v>235</v>
      </c>
      <c r="N2" s="34" t="s">
        <v>203</v>
      </c>
    </row>
    <row r="3" spans="1:14">
      <c r="A3" s="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ht="16.5" spans="1:14">
      <c r="A4" s="35" t="s">
        <v>248</v>
      </c>
      <c r="B4" s="36" t="s">
        <v>253</v>
      </c>
      <c r="C4" s="36" t="s">
        <v>236</v>
      </c>
      <c r="D4" s="36" t="s">
        <v>192</v>
      </c>
      <c r="E4" s="34" t="s">
        <v>193</v>
      </c>
      <c r="F4" s="34" t="s">
        <v>194</v>
      </c>
      <c r="G4" s="33" t="s">
        <v>249</v>
      </c>
      <c r="H4" s="33" t="s">
        <v>250</v>
      </c>
      <c r="I4" s="33" t="s">
        <v>251</v>
      </c>
      <c r="J4" s="33" t="s">
        <v>250</v>
      </c>
      <c r="K4" s="33" t="s">
        <v>252</v>
      </c>
      <c r="L4" s="33" t="s">
        <v>250</v>
      </c>
      <c r="M4" s="34" t="s">
        <v>235</v>
      </c>
      <c r="N4" s="34" t="s">
        <v>203</v>
      </c>
    </row>
    <row r="5" spans="1:14">
      <c r="A5" s="9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9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5" t="s">
        <v>254</v>
      </c>
      <c r="B11" s="16"/>
      <c r="C11" s="16"/>
      <c r="D11" s="17"/>
      <c r="E11" s="18"/>
      <c r="F11" s="37"/>
      <c r="G11" s="31"/>
      <c r="H11" s="37"/>
      <c r="I11" s="15" t="s">
        <v>255</v>
      </c>
      <c r="J11" s="16"/>
      <c r="K11" s="16"/>
      <c r="L11" s="16"/>
      <c r="M11" s="16"/>
      <c r="N11" s="23"/>
    </row>
    <row r="12" ht="16.5" spans="1:14">
      <c r="A12" s="19" t="s">
        <v>256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G5" sqref="G5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3.9" customWidth="1"/>
    <col min="5" max="5" width="12.125" customWidth="1"/>
    <col min="6" max="6" width="22.9" customWidth="1"/>
    <col min="7" max="7" width="21.3" customWidth="1"/>
    <col min="8" max="9" width="14" customWidth="1"/>
    <col min="10" max="10" width="11.5" customWidth="1"/>
  </cols>
  <sheetData>
    <row r="1" ht="29.25" spans="1:10">
      <c r="A1" s="3" t="s">
        <v>257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229</v>
      </c>
      <c r="B2" s="5" t="s">
        <v>194</v>
      </c>
      <c r="C2" s="5" t="s">
        <v>190</v>
      </c>
      <c r="D2" s="5" t="s">
        <v>191</v>
      </c>
      <c r="E2" s="5" t="s">
        <v>192</v>
      </c>
      <c r="F2" s="5" t="s">
        <v>193</v>
      </c>
      <c r="G2" s="4" t="s">
        <v>258</v>
      </c>
      <c r="H2" s="4" t="s">
        <v>259</v>
      </c>
      <c r="I2" s="4" t="s">
        <v>260</v>
      </c>
      <c r="J2" s="4" t="s">
        <v>261</v>
      </c>
      <c r="K2" s="5" t="s">
        <v>235</v>
      </c>
      <c r="L2" s="5" t="s">
        <v>203</v>
      </c>
    </row>
    <row r="3" ht="30" customHeight="1" spans="1:12">
      <c r="A3" s="24">
        <v>1</v>
      </c>
      <c r="B3" s="25" t="s">
        <v>208</v>
      </c>
      <c r="C3" s="25" t="s">
        <v>204</v>
      </c>
      <c r="D3" s="25" t="s">
        <v>205</v>
      </c>
      <c r="E3" s="25" t="s">
        <v>206</v>
      </c>
      <c r="F3" s="26" t="s">
        <v>207</v>
      </c>
      <c r="G3" s="14" t="s">
        <v>262</v>
      </c>
      <c r="H3" s="27"/>
      <c r="I3" s="27"/>
      <c r="J3" s="14"/>
      <c r="K3" s="32" t="s">
        <v>263</v>
      </c>
      <c r="L3" s="14" t="s">
        <v>225</v>
      </c>
    </row>
    <row r="4" ht="30" customHeight="1" spans="1:12">
      <c r="A4" s="24">
        <v>2</v>
      </c>
      <c r="B4" s="25" t="s">
        <v>208</v>
      </c>
      <c r="C4" s="25" t="s">
        <v>209</v>
      </c>
      <c r="D4" s="25" t="s">
        <v>205</v>
      </c>
      <c r="E4" s="25" t="s">
        <v>210</v>
      </c>
      <c r="F4" s="26" t="s">
        <v>207</v>
      </c>
      <c r="G4" s="14" t="s">
        <v>262</v>
      </c>
      <c r="H4" s="27"/>
      <c r="I4" s="27"/>
      <c r="J4" s="14"/>
      <c r="K4" s="32" t="s">
        <v>263</v>
      </c>
      <c r="L4" s="14" t="s">
        <v>225</v>
      </c>
    </row>
    <row r="5" ht="30" customHeight="1" spans="1:12">
      <c r="A5" s="24">
        <v>3</v>
      </c>
      <c r="B5" s="25" t="s">
        <v>208</v>
      </c>
      <c r="C5" s="25" t="s">
        <v>211</v>
      </c>
      <c r="D5" s="25" t="s">
        <v>205</v>
      </c>
      <c r="E5" s="25" t="s">
        <v>212</v>
      </c>
      <c r="F5" s="28" t="s">
        <v>56</v>
      </c>
      <c r="G5" s="14" t="s">
        <v>262</v>
      </c>
      <c r="H5" s="14"/>
      <c r="I5" s="9"/>
      <c r="J5" s="9"/>
      <c r="K5" s="32" t="s">
        <v>263</v>
      </c>
      <c r="L5" s="14" t="s">
        <v>225</v>
      </c>
    </row>
    <row r="6" ht="30" customHeight="1" spans="1:12">
      <c r="A6" s="24"/>
      <c r="B6" s="25"/>
      <c r="C6" s="29"/>
      <c r="D6" s="30"/>
      <c r="E6" s="25"/>
      <c r="F6" s="26"/>
      <c r="G6" s="14"/>
      <c r="H6" s="14"/>
      <c r="I6" s="9"/>
      <c r="J6" s="9"/>
      <c r="K6" s="32"/>
      <c r="L6" s="14"/>
    </row>
    <row r="7" ht="30" customHeight="1" spans="1:12">
      <c r="A7" s="24"/>
      <c r="B7" s="25"/>
      <c r="C7" s="29"/>
      <c r="D7" s="30"/>
      <c r="E7" s="25"/>
      <c r="F7" s="26"/>
      <c r="G7" s="14"/>
      <c r="H7" s="9"/>
      <c r="I7" s="9"/>
      <c r="J7" s="9"/>
      <c r="K7" s="32"/>
      <c r="L7" s="14"/>
    </row>
    <row r="8" ht="30" customHeight="1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5" t="s">
        <v>264</v>
      </c>
      <c r="B9" s="16"/>
      <c r="C9" s="16"/>
      <c r="D9" s="16"/>
      <c r="E9" s="17"/>
      <c r="F9" s="18"/>
      <c r="G9" s="31"/>
      <c r="H9" s="15" t="s">
        <v>265</v>
      </c>
      <c r="I9" s="16"/>
      <c r="J9" s="16"/>
      <c r="K9" s="16"/>
      <c r="L9" s="23"/>
    </row>
    <row r="10" ht="16.5" spans="1:12">
      <c r="A10" s="19" t="s">
        <v>266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工作内容</vt:lpstr>
      <vt:lpstr>AQL2.5验货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2025-03-09T08:48:20Z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