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尾期" sheetId="5" r:id="rId3"/>
    <sheet name="验货尺寸表 (尾期)" sheetId="17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<sst xmlns="http://schemas.openxmlformats.org/spreadsheetml/2006/main" count="461" uniqueCount="262">
  <si>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</si>
  <si>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</si>
  <si>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</si>
  <si>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</si>
  <si>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</si>
  <si>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</si>
  <si>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</si>
  <si>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</si>
  <si>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</si>
  <si>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</si>
  <si>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</si>
  <si>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</si>
  <si>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</si>
  <si>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</si>
  <si>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</si>
  <si>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</si>
  <si>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</si>
  <si>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</si>
  <si>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</si>
  <si>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</si>
  <si>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</si>
  <si>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</si>
  <si>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</si>
  <si>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</si>
  <si>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</si>
  <si>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</si>
  <si>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</si>
  <si>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</si>
  <si>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</si>
  <si>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</si>
  <si>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</si>
  <si>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</si>
  <si>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</si>
  <si>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</si>
  <si>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</si>
  <si>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</si>
  <si>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</si>
  <si>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</si>
  <si>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</si>
  <si>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</si>
  <si>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</si>
  <si>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</si>
  <si>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</si>
  <si>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</si>
  <si>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</si>
  <si>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</si>
  <si>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</si>
  <si>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</si>
  <si>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</si>
  <si>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</si>
  <si>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</si>
  <si>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</si>
  <si>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TOREAD-QC尾期检验报告书</t>
  </si>
  <si>
    <t>订单类别</t>
  </si>
  <si>
    <t>期货</t>
  </si>
  <si>
    <t>款号</t>
  </si>
  <si>
    <t>QAZZAN83514</t>
  </si>
  <si>
    <t>产品名称</t>
  </si>
  <si>
    <t>儿童皮肤衣</t>
  </si>
  <si>
    <t>生产工厂</t>
  </si>
  <si>
    <t>优溢</t>
  </si>
  <si>
    <t>订单数量</t>
  </si>
  <si>
    <t>合同日期</t>
  </si>
  <si>
    <t>检验资料确认</t>
  </si>
  <si>
    <t>色/号型数</t>
  </si>
  <si>
    <t>交货形式</t>
  </si>
  <si>
    <t>工厂物流运输</t>
  </si>
  <si>
    <t>面料第三方合格报告</t>
  </si>
  <si>
    <t>有</t>
  </si>
  <si>
    <t>无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</si>
  <si>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</si>
  <si>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</si>
  <si>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</si>
  <si>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</si>
  <si>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</si>
  <si>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</si>
  <si>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</si>
  <si>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</si>
  <si>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</si>
  <si>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</si>
  <si>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</si>
  <si>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</si>
  <si>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采购凭证编号：CGDD24102500004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</si>
  <si>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</si>
  <si>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</si>
  <si>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</si>
  <si>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</si>
  <si>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</si>
  <si>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</si>
  <si>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</si>
  <si>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</si>
  <si>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</si>
  <si>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</si>
  <si>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</si>
  <si>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</si>
  <si>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</si>
  <si>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</si>
  <si>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</si>
  <si>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</si>
  <si>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</si>
  <si>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</si>
  <si>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</si>
  <si>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</si>
  <si>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</si>
  <si>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</si>
  <si>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②规格异常情况</t>
  </si>
  <si>
    <t>情况说明：</t>
  </si>
  <si>
    <t xml:space="preserve">【问题点描述】  </t>
  </si>
  <si>
    <t>数量</t>
  </si>
  <si>
    <t>1、前中拉链有容皱，袖口容位不均匀</t>
  </si>
  <si>
    <t>2、冚脚弯曲不顺直，线头没有清理干净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</si>
  <si>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</si>
  <si>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</si>
  <si>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</si>
  <si>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</si>
  <si>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</si>
  <si>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</si>
  <si>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</si>
  <si>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</si>
  <si>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走货600件，抽查80件，发现4件不良品，已按照以上提出的问题点改正，可以出货</t>
  </si>
  <si>
    <t>检验部门</t>
  </si>
  <si>
    <t>服装QC部门</t>
  </si>
  <si>
    <t>检验人</t>
  </si>
  <si>
    <t>刘玉明</t>
  </si>
  <si>
    <t>查验时间</t>
  </si>
  <si>
    <t>工厂负责人</t>
  </si>
  <si>
    <t>周宇</t>
  </si>
  <si>
    <t>QC规格测量表</t>
  </si>
  <si>
    <t>品名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</si>
  <si>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</si>
  <si>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</si>
  <si>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</si>
  <si>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</si>
  <si>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</si>
  <si>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</si>
  <si>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</si>
  <si>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</si>
  <si>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t>165/84</t>
  </si>
  <si>
    <t>水光蓝</t>
  </si>
  <si>
    <t>白色</t>
  </si>
  <si>
    <t>后中长</t>
  </si>
  <si>
    <t>-0.5 -0.8 -0.5</t>
  </si>
  <si>
    <t>-0.5 -0.3 +0</t>
  </si>
  <si>
    <t>-0.5 -0.3 -0.5</t>
  </si>
  <si>
    <t>-1 -0.5 -0.5</t>
  </si>
  <si>
    <t>-0.3 -0.5 +0</t>
  </si>
  <si>
    <t>胸围</t>
  </si>
  <si>
    <t>+1 +1 +1</t>
  </si>
  <si>
    <t>+0 +1 +1</t>
  </si>
  <si>
    <t>+1 +1 +0.5</t>
  </si>
  <si>
    <t>+1 +0.5 +0</t>
  </si>
  <si>
    <t>+0.5 +0.5 +1</t>
  </si>
  <si>
    <t>+0 +0 +0</t>
  </si>
  <si>
    <t>摆围 平量</t>
  </si>
  <si>
    <t>+1 +0.5 +1</t>
  </si>
  <si>
    <t>+0 +0.5 +0.5</t>
  </si>
  <si>
    <t>+0.5 +1 +0.5</t>
  </si>
  <si>
    <t>后中袖长</t>
  </si>
  <si>
    <t>-0.8 -0.5 +0</t>
  </si>
  <si>
    <t>-0.5 +0.5 -0.8</t>
  </si>
  <si>
    <t>-1 -0.5 +0</t>
  </si>
  <si>
    <t>-0.5 -0.5 +0</t>
  </si>
  <si>
    <t>-0.3 +0 -0.5</t>
  </si>
  <si>
    <t>袖肥/2</t>
  </si>
  <si>
    <t>+0.5 +0.3 +0</t>
  </si>
  <si>
    <t>+0.5 +0.3 +0.5</t>
  </si>
  <si>
    <t>+0 +0 +0.5</t>
  </si>
  <si>
    <t>+0 +0.5 +0</t>
  </si>
  <si>
    <t>袖肘围/2</t>
  </si>
  <si>
    <t>+0.5 +0+ 0</t>
  </si>
  <si>
    <t>+0.5 +0 +0</t>
  </si>
  <si>
    <t>袖口围/2平量</t>
  </si>
  <si>
    <t>+0 +0.5 +0.2</t>
  </si>
  <si>
    <t>+0 +0.2 +0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</si>
  <si>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</si>
  <si>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</si>
  <si>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</si>
  <si>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</si>
  <si>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</si>
  <si>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</si>
  <si>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</si>
  <si>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</si>
  <si>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</si>
  <si>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</si>
  <si>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</si>
  <si>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</si>
  <si>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</si>
  <si>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</si>
  <si>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</si>
  <si>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</si>
  <si>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</si>
  <si>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</si>
  <si>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</si>
  <si>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</si>
  <si>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</si>
  <si>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F240908069</t>
  </si>
  <si>
    <t>FK07150</t>
  </si>
  <si>
    <t>19SS白色</t>
  </si>
  <si>
    <t>宏港</t>
  </si>
  <si>
    <t>F240908070</t>
  </si>
  <si>
    <t>25SS水光蓝</t>
  </si>
  <si>
    <t>制表时间：2024/11/10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</si>
  <si>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</si>
  <si>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</si>
  <si>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</si>
  <si>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</si>
  <si>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</si>
  <si>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</si>
  <si>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</si>
  <si>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</si>
  <si>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</si>
  <si>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</si>
  <si>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OK</t>
  </si>
  <si>
    <t>YES</t>
  </si>
  <si>
    <t>制表时间：2024/11/15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</si>
  <si>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</si>
  <si>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</si>
  <si>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</si>
  <si>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</si>
  <si>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</si>
  <si>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</si>
  <si>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</si>
  <si>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</si>
  <si>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</si>
  <si>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</si>
  <si>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</si>
  <si>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</si>
  <si>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</si>
  <si>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</si>
  <si>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</si>
  <si>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</si>
  <si>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</si>
  <si>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</si>
  <si>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</si>
  <si>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</si>
  <si>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</si>
  <si>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</si>
  <si>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</si>
  <si>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</si>
  <si>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</si>
  <si>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</si>
  <si>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</si>
  <si>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</si>
  <si>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</si>
  <si>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</si>
  <si>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</si>
  <si>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</si>
  <si>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</si>
  <si>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</si>
  <si>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</si>
  <si>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烫标</t>
  </si>
  <si>
    <t>无脱落开裂</t>
  </si>
  <si>
    <t>印花</t>
  </si>
  <si>
    <t>制表时间：12/20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</si>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</sst>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仿宋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sz val="12"/>
      <color theme="1"/>
      <name val="仿宋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8" borderId="42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51" fillId="0" borderId="43" applyNumberFormat="0" applyFill="0" applyAlignment="0" applyProtection="0">
      <alignment vertical="center"/>
    </xf>
    <xf numFmtId="0" fontId="52" fillId="0" borderId="4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" borderId="45" applyNumberFormat="0" applyAlignment="0" applyProtection="0">
      <alignment vertical="center"/>
    </xf>
    <xf numFmtId="0" fontId="54" fillId="10" borderId="46" applyNumberFormat="0" applyAlignment="0" applyProtection="0">
      <alignment vertical="center"/>
    </xf>
    <xf numFmtId="0" fontId="55" fillId="10" borderId="45" applyNumberFormat="0" applyAlignment="0" applyProtection="0">
      <alignment vertical="center"/>
    </xf>
    <xf numFmtId="0" fontId="56" fillId="11" borderId="47" applyNumberFormat="0" applyAlignment="0" applyProtection="0">
      <alignment vertical="center"/>
    </xf>
    <xf numFmtId="0" fontId="57" fillId="0" borderId="48" applyNumberFormat="0" applyFill="0" applyAlignment="0" applyProtection="0">
      <alignment vertical="center"/>
    </xf>
    <xf numFmtId="0" fontId="58" fillId="0" borderId="49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19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4" fillId="0" borderId="0">
      <alignment vertical="center"/>
    </xf>
    <xf numFmtId="0" fontId="19" fillId="0" borderId="0"/>
    <xf numFmtId="0" fontId="14" fillId="0" borderId="0">
      <alignment vertical="center"/>
    </xf>
    <xf numFmtId="0" fontId="64" fillId="0" borderId="0"/>
    <xf numFmtId="0" fontId="19" fillId="0" borderId="0">
      <alignment vertical="center"/>
    </xf>
    <xf numFmtId="0" fontId="14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2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left" shrinkToFit="1"/>
    </xf>
    <xf numFmtId="0" fontId="30" fillId="0" borderId="2" xfId="0" applyFont="1" applyFill="1" applyBorder="1" applyAlignment="1">
      <alignment horizontal="center"/>
    </xf>
    <xf numFmtId="178" fontId="30" fillId="0" borderId="2" xfId="0" applyNumberFormat="1" applyFont="1" applyFill="1" applyBorder="1" applyAlignment="1">
      <alignment horizontal="center"/>
    </xf>
    <xf numFmtId="0" fontId="31" fillId="0" borderId="2" xfId="49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 wrapText="1" shrinkToFit="1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 shrinkToFit="1"/>
    </xf>
    <xf numFmtId="0" fontId="34" fillId="0" borderId="13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7" xfId="53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25" fillId="0" borderId="18" xfId="54" applyNumberFormat="1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49" fontId="37" fillId="0" borderId="18" xfId="54" applyNumberFormat="1" applyFont="1" applyFill="1" applyBorder="1" applyAlignment="1">
      <alignment horizontal="center" vertical="center"/>
    </xf>
    <xf numFmtId="49" fontId="37" fillId="0" borderId="19" xfId="54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>
      <alignment horizontal="center"/>
    </xf>
    <xf numFmtId="49" fontId="18" fillId="0" borderId="21" xfId="53" applyNumberFormat="1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3" xfId="52" applyFont="1" applyBorder="1" applyAlignment="1">
      <alignment horizontal="center" vertical="top"/>
    </xf>
    <xf numFmtId="0" fontId="39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vertical="center"/>
    </xf>
    <xf numFmtId="0" fontId="39" fillId="0" borderId="25" xfId="52" applyFont="1" applyFill="1" applyBorder="1" applyAlignment="1">
      <alignment vertical="center"/>
    </xf>
    <xf numFmtId="0" fontId="22" fillId="0" borderId="18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22" fillId="0" borderId="18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vertical="center"/>
    </xf>
    <xf numFmtId="58" fontId="26" fillId="0" borderId="18" xfId="52" applyNumberFormat="1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39" fillId="0" borderId="18" xfId="52" applyFont="1" applyFill="1" applyBorder="1" applyAlignment="1">
      <alignment horizontal="center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4" xfId="52" applyFont="1" applyFill="1" applyBorder="1" applyAlignment="1">
      <alignment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vertical="center"/>
    </xf>
    <xf numFmtId="0" fontId="26" fillId="0" borderId="3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 wrapText="1"/>
    </xf>
    <xf numFmtId="0" fontId="26" fillId="0" borderId="18" xfId="52" applyFont="1" applyFill="1" applyBorder="1" applyAlignment="1">
      <alignment horizontal="left" vertical="center" wrapText="1"/>
    </xf>
    <xf numFmtId="0" fontId="39" fillId="0" borderId="27" xfId="52" applyFont="1" applyFill="1" applyBorder="1" applyAlignment="1">
      <alignment horizontal="left" vertical="center"/>
    </xf>
    <xf numFmtId="0" fontId="19" fillId="0" borderId="21" xfId="52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right" vertical="center"/>
    </xf>
    <xf numFmtId="0" fontId="26" fillId="0" borderId="31" xfId="52" applyFont="1" applyFill="1" applyBorder="1" applyAlignment="1">
      <alignment horizontal="right" vertical="center"/>
    </xf>
    <xf numFmtId="0" fontId="40" fillId="0" borderId="24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40" fillId="0" borderId="38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19" fillId="0" borderId="22" xfId="52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 wrapText="1"/>
    </xf>
    <xf numFmtId="0" fontId="19" fillId="0" borderId="38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right" vertical="center"/>
    </xf>
    <xf numFmtId="0" fontId="26" fillId="0" borderId="39" xfId="52" applyFont="1" applyFill="1" applyBorder="1" applyAlignment="1">
      <alignment horizontal="center" vertical="center"/>
    </xf>
    <xf numFmtId="0" fontId="40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2" fillId="0" borderId="13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16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/>
    </xf>
    <xf numFmtId="0" fontId="42" fillId="0" borderId="17" xfId="0" applyFont="1" applyBorder="1"/>
    <xf numFmtId="0" fontId="0" fillId="0" borderId="17" xfId="0" applyBorder="1"/>
    <xf numFmtId="0" fontId="0" fillId="0" borderId="4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2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182880</xdr:colOff>
      <xdr:row>2</xdr:row>
      <xdr:rowOff>19050</xdr:rowOff>
    </xdr:from>
    <xdr:to>
      <xdr:col>7</xdr:col>
      <xdr:colOff>849630</xdr:colOff>
      <xdr:row>2</xdr:row>
      <xdr:rowOff>361315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2260" y="600075"/>
          <a:ext cx="6667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53340</xdr:colOff>
      <xdr:row>3</xdr:row>
      <xdr:rowOff>22860</xdr:rowOff>
    </xdr:from>
    <xdr:to>
      <xdr:col>8</xdr:col>
      <xdr:colOff>339090</xdr:colOff>
      <xdr:row>3</xdr:row>
      <xdr:rowOff>365760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2720" y="984885"/>
          <a:ext cx="135255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54" customWidth="1"/>
    <col min="3" max="3" width="10.125" customWidth="1"/>
  </cols>
  <sheetData>
    <row r="1" ht="21" customHeight="1" spans="1:2">
      <c r="A1" s="255"/>
      <c r="B1" s="256" t="s">
        <v>0</v>
      </c>
    </row>
    <row r="2" spans="1:2">
      <c r="A2" s="9">
        <v>1</v>
      </c>
      <c r="B2" s="257" t="s">
        <v>1</v>
      </c>
    </row>
    <row r="3" spans="1:2">
      <c r="A3" s="9">
        <v>2</v>
      </c>
      <c r="B3" s="257" t="s">
        <v>2</v>
      </c>
    </row>
    <row r="4" spans="1:2">
      <c r="A4" s="9">
        <v>3</v>
      </c>
      <c r="B4" s="257" t="s">
        <v>3</v>
      </c>
    </row>
    <row r="5" spans="1:2">
      <c r="A5" s="9">
        <v>4</v>
      </c>
      <c r="B5" s="257" t="s">
        <v>4</v>
      </c>
    </row>
    <row r="6" spans="1:2">
      <c r="A6" s="9">
        <v>5</v>
      </c>
      <c r="B6" s="257" t="s">
        <v>5</v>
      </c>
    </row>
    <row r="7" spans="1:2">
      <c r="A7" s="9">
        <v>6</v>
      </c>
      <c r="B7" s="257" t="s">
        <v>6</v>
      </c>
    </row>
    <row r="8" s="253" customFormat="1" ht="15" customHeight="1" spans="1:2">
      <c r="A8" s="258">
        <v>7</v>
      </c>
      <c r="B8" s="259" t="s">
        <v>7</v>
      </c>
    </row>
    <row r="9" ht="18.95" customHeight="1" spans="1:2">
      <c r="A9" s="255"/>
      <c r="B9" s="260" t="s">
        <v>8</v>
      </c>
    </row>
    <row r="10" ht="15.95" customHeight="1" spans="1:2">
      <c r="A10" s="9">
        <v>1</v>
      </c>
      <c r="B10" s="261" t="s">
        <v>9</v>
      </c>
    </row>
    <row r="11" spans="1:2">
      <c r="A11" s="9">
        <v>2</v>
      </c>
      <c r="B11" s="257" t="s">
        <v>10</v>
      </c>
    </row>
    <row r="12" spans="1:2">
      <c r="A12" s="9">
        <v>3</v>
      </c>
      <c r="B12" s="259" t="s">
        <v>11</v>
      </c>
    </row>
    <row r="13" spans="1:2">
      <c r="A13" s="9">
        <v>4</v>
      </c>
      <c r="B13" s="257" t="s">
        <v>12</v>
      </c>
    </row>
    <row r="14" spans="1:2">
      <c r="A14" s="9">
        <v>5</v>
      </c>
      <c r="B14" s="257" t="s">
        <v>13</v>
      </c>
    </row>
    <row r="15" spans="1:2">
      <c r="A15" s="9">
        <v>6</v>
      </c>
      <c r="B15" s="257" t="s">
        <v>14</v>
      </c>
    </row>
    <row r="16" spans="1:2">
      <c r="A16" s="9">
        <v>7</v>
      </c>
      <c r="B16" s="257" t="s">
        <v>15</v>
      </c>
    </row>
    <row r="17" spans="1:2">
      <c r="A17" s="9">
        <v>8</v>
      </c>
      <c r="B17" s="257" t="s">
        <v>16</v>
      </c>
    </row>
    <row r="18" spans="1:2">
      <c r="A18" s="9">
        <v>9</v>
      </c>
      <c r="B18" s="257" t="s">
        <v>17</v>
      </c>
    </row>
    <row r="19" spans="1:2">
      <c r="A19" s="9"/>
      <c r="B19" s="257"/>
    </row>
    <row r="20" ht="20.25" spans="1:2">
      <c r="A20" s="255"/>
      <c r="B20" s="256" t="s">
        <v>18</v>
      </c>
    </row>
    <row r="21" spans="1:2">
      <c r="A21" s="9">
        <v>1</v>
      </c>
      <c r="B21" s="262" t="s">
        <v>19</v>
      </c>
    </row>
    <row r="22" spans="1:2">
      <c r="A22" s="9">
        <v>2</v>
      </c>
      <c r="B22" s="257" t="s">
        <v>20</v>
      </c>
    </row>
    <row r="23" spans="1:2">
      <c r="A23" s="9">
        <v>3</v>
      </c>
      <c r="B23" s="257" t="s">
        <v>21</v>
      </c>
    </row>
    <row r="24" spans="1:2">
      <c r="A24" s="9">
        <v>4</v>
      </c>
      <c r="B24" s="257" t="s">
        <v>22</v>
      </c>
    </row>
    <row r="25" spans="1:2">
      <c r="A25" s="9">
        <v>5</v>
      </c>
      <c r="B25" s="257" t="s">
        <v>23</v>
      </c>
    </row>
    <row r="26" spans="1:2">
      <c r="A26" s="9">
        <v>6</v>
      </c>
      <c r="B26" s="257" t="s">
        <v>24</v>
      </c>
    </row>
    <row r="27" spans="1:2">
      <c r="A27" s="9">
        <v>7</v>
      </c>
      <c r="B27" s="257" t="s">
        <v>25</v>
      </c>
    </row>
    <row r="28" spans="1:2">
      <c r="A28" s="9"/>
      <c r="B28" s="257"/>
    </row>
    <row r="29" ht="20.25" spans="1:2">
      <c r="A29" s="255"/>
      <c r="B29" s="256" t="s">
        <v>26</v>
      </c>
    </row>
    <row r="30" spans="1:2">
      <c r="A30" s="9">
        <v>1</v>
      </c>
      <c r="B30" s="262" t="s">
        <v>27</v>
      </c>
    </row>
    <row r="31" spans="1:2">
      <c r="A31" s="9">
        <v>2</v>
      </c>
      <c r="B31" s="257" t="s">
        <v>28</v>
      </c>
    </row>
    <row r="32" spans="1:2">
      <c r="A32" s="9">
        <v>3</v>
      </c>
      <c r="B32" s="257" t="s">
        <v>29</v>
      </c>
    </row>
    <row r="33" ht="28.5" spans="1:2">
      <c r="A33" s="9">
        <v>4</v>
      </c>
      <c r="B33" s="257" t="s">
        <v>30</v>
      </c>
    </row>
    <row r="34" spans="1:2">
      <c r="A34" s="9">
        <v>5</v>
      </c>
      <c r="B34" s="257" t="s">
        <v>31</v>
      </c>
    </row>
    <row r="35" spans="1:2">
      <c r="A35" s="9">
        <v>6</v>
      </c>
      <c r="B35" s="257" t="s">
        <v>32</v>
      </c>
    </row>
    <row r="36" spans="1:2">
      <c r="A36" s="9">
        <v>7</v>
      </c>
      <c r="B36" s="257" t="s">
        <v>33</v>
      </c>
    </row>
    <row r="37" spans="1:2">
      <c r="A37" s="9"/>
      <c r="B37" s="257"/>
    </row>
    <row r="39" spans="1:2">
      <c r="A39" s="263" t="s">
        <v>34</v>
      </c>
      <c r="B39" s="2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180</v>
      </c>
      <c r="B2" s="5" t="s">
        <v>185</v>
      </c>
      <c r="C2" s="5" t="s">
        <v>224</v>
      </c>
      <c r="D2" s="5" t="s">
        <v>183</v>
      </c>
      <c r="E2" s="5" t="s">
        <v>184</v>
      </c>
      <c r="F2" s="4" t="s">
        <v>257</v>
      </c>
      <c r="G2" s="4" t="s">
        <v>206</v>
      </c>
      <c r="H2" s="6" t="s">
        <v>207</v>
      </c>
      <c r="I2" s="20" t="s">
        <v>209</v>
      </c>
    </row>
    <row r="3" s="1" customFormat="1" ht="16.5" spans="1:9">
      <c r="A3" s="4"/>
      <c r="B3" s="7"/>
      <c r="C3" s="7"/>
      <c r="D3" s="7"/>
      <c r="E3" s="7"/>
      <c r="F3" s="4" t="s">
        <v>258</v>
      </c>
      <c r="G3" s="4" t="s">
        <v>210</v>
      </c>
      <c r="H3" s="8"/>
      <c r="I3" s="21"/>
    </row>
    <row r="4" spans="1:9">
      <c r="A4" s="9"/>
      <c r="B4" s="9"/>
      <c r="C4" s="10"/>
      <c r="D4" s="11"/>
      <c r="E4" s="12"/>
      <c r="F4" s="13"/>
      <c r="G4" s="13"/>
      <c r="H4" s="12"/>
      <c r="I4" s="12"/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259</v>
      </c>
      <c r="B12" s="15"/>
      <c r="C12" s="15"/>
      <c r="D12" s="16"/>
      <c r="E12" s="17"/>
      <c r="F12" s="14" t="s">
        <v>260</v>
      </c>
      <c r="G12" s="15"/>
      <c r="H12" s="16"/>
      <c r="I12" s="22"/>
    </row>
    <row r="13" ht="16.5" spans="1:9">
      <c r="A13" s="18" t="s">
        <v>261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3" t="s">
        <v>35</v>
      </c>
      <c r="C2" s="234"/>
      <c r="D2" s="234"/>
      <c r="E2" s="234"/>
      <c r="F2" s="234"/>
      <c r="G2" s="234"/>
      <c r="H2" s="234"/>
      <c r="I2" s="248"/>
    </row>
    <row r="3" ht="27.95" customHeight="1" spans="2:9">
      <c r="B3" s="235"/>
      <c r="C3" s="236"/>
      <c r="D3" s="237" t="s">
        <v>36</v>
      </c>
      <c r="E3" s="238"/>
      <c r="F3" s="239" t="s">
        <v>37</v>
      </c>
      <c r="G3" s="240"/>
      <c r="H3" s="237" t="s">
        <v>38</v>
      </c>
      <c r="I3" s="249"/>
    </row>
    <row r="4" ht="27.95" customHeight="1" spans="2:9">
      <c r="B4" s="235" t="s">
        <v>39</v>
      </c>
      <c r="C4" s="236" t="s">
        <v>40</v>
      </c>
      <c r="D4" s="236" t="s">
        <v>41</v>
      </c>
      <c r="E4" s="236" t="s">
        <v>42</v>
      </c>
      <c r="F4" s="241" t="s">
        <v>41</v>
      </c>
      <c r="G4" s="241" t="s">
        <v>42</v>
      </c>
      <c r="H4" s="236" t="s">
        <v>41</v>
      </c>
      <c r="I4" s="250" t="s">
        <v>42</v>
      </c>
    </row>
    <row r="5" ht="27.95" customHeight="1" spans="2:9">
      <c r="B5" s="242" t="s">
        <v>43</v>
      </c>
      <c r="C5" s="9">
        <v>13</v>
      </c>
      <c r="D5" s="9">
        <v>0</v>
      </c>
      <c r="E5" s="9">
        <v>1</v>
      </c>
      <c r="F5" s="243">
        <v>0</v>
      </c>
      <c r="G5" s="243">
        <v>1</v>
      </c>
      <c r="H5" s="9">
        <v>1</v>
      </c>
      <c r="I5" s="251">
        <v>2</v>
      </c>
    </row>
    <row r="6" ht="27.95" customHeight="1" spans="2:9">
      <c r="B6" s="242" t="s">
        <v>44</v>
      </c>
      <c r="C6" s="9">
        <v>20</v>
      </c>
      <c r="D6" s="9">
        <v>0</v>
      </c>
      <c r="E6" s="9">
        <v>1</v>
      </c>
      <c r="F6" s="243">
        <v>1</v>
      </c>
      <c r="G6" s="243">
        <v>2</v>
      </c>
      <c r="H6" s="9">
        <v>2</v>
      </c>
      <c r="I6" s="251">
        <v>3</v>
      </c>
    </row>
    <row r="7" ht="27.95" customHeight="1" spans="2:9">
      <c r="B7" s="242" t="s">
        <v>45</v>
      </c>
      <c r="C7" s="9">
        <v>32</v>
      </c>
      <c r="D7" s="9">
        <v>0</v>
      </c>
      <c r="E7" s="9">
        <v>1</v>
      </c>
      <c r="F7" s="243">
        <v>2</v>
      </c>
      <c r="G7" s="243">
        <v>3</v>
      </c>
      <c r="H7" s="9">
        <v>3</v>
      </c>
      <c r="I7" s="251">
        <v>4</v>
      </c>
    </row>
    <row r="8" ht="27.95" customHeight="1" spans="2:9">
      <c r="B8" s="242" t="s">
        <v>46</v>
      </c>
      <c r="C8" s="9">
        <v>50</v>
      </c>
      <c r="D8" s="9">
        <v>1</v>
      </c>
      <c r="E8" s="9">
        <v>2</v>
      </c>
      <c r="F8" s="243">
        <v>3</v>
      </c>
      <c r="G8" s="243">
        <v>4</v>
      </c>
      <c r="H8" s="9">
        <v>5</v>
      </c>
      <c r="I8" s="251">
        <v>6</v>
      </c>
    </row>
    <row r="9" ht="27.95" customHeight="1" spans="2:9">
      <c r="B9" s="242" t="s">
        <v>47</v>
      </c>
      <c r="C9" s="9">
        <v>80</v>
      </c>
      <c r="D9" s="9">
        <v>2</v>
      </c>
      <c r="E9" s="9">
        <v>3</v>
      </c>
      <c r="F9" s="243">
        <v>5</v>
      </c>
      <c r="G9" s="243">
        <v>6</v>
      </c>
      <c r="H9" s="9">
        <v>7</v>
      </c>
      <c r="I9" s="251">
        <v>8</v>
      </c>
    </row>
    <row r="10" ht="27.95" customHeight="1" spans="2:9">
      <c r="B10" s="242" t="s">
        <v>48</v>
      </c>
      <c r="C10" s="9">
        <v>125</v>
      </c>
      <c r="D10" s="9">
        <v>3</v>
      </c>
      <c r="E10" s="9">
        <v>4</v>
      </c>
      <c r="F10" s="243">
        <v>7</v>
      </c>
      <c r="G10" s="243">
        <v>8</v>
      </c>
      <c r="H10" s="9">
        <v>10</v>
      </c>
      <c r="I10" s="251">
        <v>11</v>
      </c>
    </row>
    <row r="11" ht="27.95" customHeight="1" spans="2:9">
      <c r="B11" s="242" t="s">
        <v>49</v>
      </c>
      <c r="C11" s="9">
        <v>200</v>
      </c>
      <c r="D11" s="9">
        <v>5</v>
      </c>
      <c r="E11" s="9">
        <v>6</v>
      </c>
      <c r="F11" s="243">
        <v>10</v>
      </c>
      <c r="G11" s="243">
        <v>11</v>
      </c>
      <c r="H11" s="9">
        <v>14</v>
      </c>
      <c r="I11" s="251">
        <v>15</v>
      </c>
    </row>
    <row r="12" ht="27.95" customHeight="1" spans="2:9">
      <c r="B12" s="244" t="s">
        <v>50</v>
      </c>
      <c r="C12" s="245">
        <v>315</v>
      </c>
      <c r="D12" s="245">
        <v>7</v>
      </c>
      <c r="E12" s="245">
        <v>8</v>
      </c>
      <c r="F12" s="246">
        <v>14</v>
      </c>
      <c r="G12" s="246">
        <v>15</v>
      </c>
      <c r="H12" s="245">
        <v>21</v>
      </c>
      <c r="I12" s="252">
        <v>22</v>
      </c>
    </row>
    <row r="14" spans="2:4">
      <c r="B14" s="247" t="s">
        <v>51</v>
      </c>
      <c r="C14" s="247"/>
      <c r="D14" s="2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L42" sqref="L42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3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3.25" spans="1:11">
      <c r="A1" s="155" t="s">
        <v>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8" customHeight="1" spans="1:11">
      <c r="A2" s="156" t="s">
        <v>53</v>
      </c>
      <c r="B2" s="157" t="s">
        <v>54</v>
      </c>
      <c r="C2" s="157"/>
      <c r="D2" s="158" t="s">
        <v>55</v>
      </c>
      <c r="E2" s="159" t="s">
        <v>56</v>
      </c>
      <c r="F2" s="160" t="s">
        <v>57</v>
      </c>
      <c r="G2" s="161" t="s">
        <v>58</v>
      </c>
      <c r="H2" s="162"/>
      <c r="I2" s="190" t="s">
        <v>59</v>
      </c>
      <c r="J2" s="209" t="s">
        <v>60</v>
      </c>
      <c r="K2" s="210"/>
    </row>
    <row r="3" ht="18" customHeight="1" spans="1:11">
      <c r="A3" s="163" t="s">
        <v>61</v>
      </c>
      <c r="B3" s="164">
        <v>600</v>
      </c>
      <c r="C3" s="164"/>
      <c r="D3" s="165" t="s">
        <v>62</v>
      </c>
      <c r="E3" s="166">
        <v>45708</v>
      </c>
      <c r="F3" s="167"/>
      <c r="G3" s="167"/>
      <c r="H3" s="168" t="s">
        <v>63</v>
      </c>
      <c r="I3" s="168"/>
      <c r="J3" s="168"/>
      <c r="K3" s="211"/>
    </row>
    <row r="4" ht="18" customHeight="1" spans="1:11">
      <c r="A4" s="169" t="s">
        <v>64</v>
      </c>
      <c r="B4" s="164">
        <v>2</v>
      </c>
      <c r="C4" s="164">
        <v>6</v>
      </c>
      <c r="D4" s="170" t="s">
        <v>65</v>
      </c>
      <c r="E4" s="167" t="s">
        <v>66</v>
      </c>
      <c r="F4" s="167"/>
      <c r="G4" s="167"/>
      <c r="H4" s="170" t="s">
        <v>67</v>
      </c>
      <c r="I4" s="170"/>
      <c r="J4" s="182" t="s">
        <v>68</v>
      </c>
      <c r="K4" s="212" t="s">
        <v>69</v>
      </c>
    </row>
    <row r="5" ht="18" customHeight="1" spans="1:11">
      <c r="A5" s="169" t="s">
        <v>70</v>
      </c>
      <c r="B5" s="164">
        <v>1</v>
      </c>
      <c r="C5" s="164"/>
      <c r="D5" s="165" t="s">
        <v>71</v>
      </c>
      <c r="E5" s="165"/>
      <c r="G5" s="165"/>
      <c r="H5" s="170" t="s">
        <v>72</v>
      </c>
      <c r="I5" s="170"/>
      <c r="J5" s="182" t="s">
        <v>68</v>
      </c>
      <c r="K5" s="212" t="s">
        <v>69</v>
      </c>
    </row>
    <row r="6" ht="18" customHeight="1" spans="1:13">
      <c r="A6" s="171" t="s">
        <v>73</v>
      </c>
      <c r="B6" s="172">
        <v>80</v>
      </c>
      <c r="C6" s="172"/>
      <c r="D6" s="173" t="s">
        <v>74</v>
      </c>
      <c r="E6" s="174"/>
      <c r="F6" s="174">
        <v>600</v>
      </c>
      <c r="G6" s="173"/>
      <c r="H6" s="175" t="s">
        <v>75</v>
      </c>
      <c r="I6" s="175"/>
      <c r="J6" s="174" t="s">
        <v>68</v>
      </c>
      <c r="K6" s="213" t="s">
        <v>69</v>
      </c>
      <c r="M6" s="214"/>
    </row>
    <row r="7" ht="18" customHeight="1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ht="18" customHeight="1" spans="1:11">
      <c r="A8" s="179" t="s">
        <v>76</v>
      </c>
      <c r="B8" s="160" t="s">
        <v>77</v>
      </c>
      <c r="C8" s="160" t="s">
        <v>78</v>
      </c>
      <c r="D8" s="160" t="s">
        <v>79</v>
      </c>
      <c r="E8" s="160" t="s">
        <v>80</v>
      </c>
      <c r="F8" s="160" t="s">
        <v>81</v>
      </c>
      <c r="G8" s="180" t="s">
        <v>82</v>
      </c>
      <c r="H8" s="181"/>
      <c r="I8" s="181"/>
      <c r="J8" s="181"/>
      <c r="K8" s="215"/>
    </row>
    <row r="9" ht="18" customHeight="1" spans="1:11">
      <c r="A9" s="169" t="s">
        <v>83</v>
      </c>
      <c r="B9" s="170"/>
      <c r="C9" s="182" t="s">
        <v>68</v>
      </c>
      <c r="D9" s="182" t="s">
        <v>69</v>
      </c>
      <c r="E9" s="165" t="s">
        <v>84</v>
      </c>
      <c r="F9" s="183" t="s">
        <v>85</v>
      </c>
      <c r="G9" s="184"/>
      <c r="H9" s="185"/>
      <c r="I9" s="185"/>
      <c r="J9" s="185"/>
      <c r="K9" s="216"/>
    </row>
    <row r="10" ht="18" customHeight="1" spans="1:11">
      <c r="A10" s="169" t="s">
        <v>86</v>
      </c>
      <c r="B10" s="170"/>
      <c r="C10" s="182" t="s">
        <v>68</v>
      </c>
      <c r="D10" s="182" t="s">
        <v>69</v>
      </c>
      <c r="E10" s="165" t="s">
        <v>87</v>
      </c>
      <c r="F10" s="183" t="s">
        <v>88</v>
      </c>
      <c r="G10" s="184" t="s">
        <v>89</v>
      </c>
      <c r="H10" s="185"/>
      <c r="I10" s="185"/>
      <c r="J10" s="185"/>
      <c r="K10" s="216"/>
    </row>
    <row r="11" ht="18" customHeight="1" spans="1:11">
      <c r="A11" s="186" t="s">
        <v>90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7"/>
    </row>
    <row r="12" ht="18" customHeight="1" spans="1:11">
      <c r="A12" s="163" t="s">
        <v>91</v>
      </c>
      <c r="B12" s="182" t="s">
        <v>92</v>
      </c>
      <c r="C12" s="182" t="s">
        <v>93</v>
      </c>
      <c r="D12" s="183"/>
      <c r="E12" s="165" t="s">
        <v>94</v>
      </c>
      <c r="F12" s="182" t="s">
        <v>92</v>
      </c>
      <c r="G12" s="182" t="s">
        <v>93</v>
      </c>
      <c r="H12" s="182"/>
      <c r="I12" s="165" t="s">
        <v>95</v>
      </c>
      <c r="J12" s="182" t="s">
        <v>92</v>
      </c>
      <c r="K12" s="212" t="s">
        <v>93</v>
      </c>
    </row>
    <row r="13" ht="18" customHeight="1" spans="1:11">
      <c r="A13" s="163" t="s">
        <v>96</v>
      </c>
      <c r="B13" s="182" t="s">
        <v>92</v>
      </c>
      <c r="C13" s="182" t="s">
        <v>93</v>
      </c>
      <c r="D13" s="183"/>
      <c r="E13" s="165" t="s">
        <v>97</v>
      </c>
      <c r="F13" s="182" t="s">
        <v>92</v>
      </c>
      <c r="G13" s="182" t="s">
        <v>93</v>
      </c>
      <c r="H13" s="182"/>
      <c r="I13" s="165" t="s">
        <v>98</v>
      </c>
      <c r="J13" s="182" t="s">
        <v>92</v>
      </c>
      <c r="K13" s="212" t="s">
        <v>93</v>
      </c>
    </row>
    <row r="14" ht="18" customHeight="1" spans="1:11">
      <c r="A14" s="171" t="s">
        <v>99</v>
      </c>
      <c r="B14" s="174" t="s">
        <v>92</v>
      </c>
      <c r="C14" s="174" t="s">
        <v>93</v>
      </c>
      <c r="D14" s="188"/>
      <c r="E14" s="173" t="s">
        <v>100</v>
      </c>
      <c r="F14" s="174" t="s">
        <v>92</v>
      </c>
      <c r="G14" s="174" t="s">
        <v>93</v>
      </c>
      <c r="H14" s="174"/>
      <c r="I14" s="173" t="s">
        <v>101</v>
      </c>
      <c r="J14" s="174" t="s">
        <v>92</v>
      </c>
      <c r="K14" s="213" t="s">
        <v>93</v>
      </c>
    </row>
    <row r="15" ht="18" customHeight="1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52" customFormat="1" ht="18" customHeight="1" spans="1:11">
      <c r="A16" s="156" t="s">
        <v>102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8"/>
    </row>
    <row r="17" ht="18" customHeight="1" spans="1:11">
      <c r="A17" s="169" t="s">
        <v>103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9"/>
    </row>
    <row r="18" ht="18" customHeight="1" spans="1:11">
      <c r="A18" s="169" t="s">
        <v>104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19"/>
    </row>
    <row r="19" ht="22" customHeight="1" spans="1:11">
      <c r="A19" s="191"/>
      <c r="B19" s="182"/>
      <c r="C19" s="182"/>
      <c r="D19" s="182"/>
      <c r="E19" s="182"/>
      <c r="F19" s="182"/>
      <c r="G19" s="182"/>
      <c r="H19" s="182"/>
      <c r="I19" s="182"/>
      <c r="J19" s="182"/>
      <c r="K19" s="212"/>
    </row>
    <row r="20" ht="22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0"/>
    </row>
    <row r="21" ht="22" customHeight="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0"/>
    </row>
    <row r="22" ht="22" customHeigh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0"/>
    </row>
    <row r="23" ht="22" customHeigh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1"/>
    </row>
    <row r="24" ht="18" customHeight="1" spans="1:11">
      <c r="A24" s="169" t="s">
        <v>105</v>
      </c>
      <c r="B24" s="170"/>
      <c r="C24" s="182" t="s">
        <v>68</v>
      </c>
      <c r="D24" s="182" t="s">
        <v>69</v>
      </c>
      <c r="E24" s="168"/>
      <c r="F24" s="168"/>
      <c r="G24" s="168"/>
      <c r="H24" s="168"/>
      <c r="I24" s="168"/>
      <c r="J24" s="168"/>
      <c r="K24" s="211"/>
    </row>
    <row r="25" ht="18" customHeight="1" spans="1:11">
      <c r="A25" s="196" t="s">
        <v>106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2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ht="20" customHeight="1" spans="1:11">
      <c r="A27" s="199" t="s">
        <v>107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23" t="s">
        <v>108</v>
      </c>
    </row>
    <row r="28" ht="23" customHeight="1" spans="1:11">
      <c r="A28" s="192" t="s">
        <v>109</v>
      </c>
      <c r="B28" s="193"/>
      <c r="C28" s="193"/>
      <c r="D28" s="193"/>
      <c r="E28" s="193"/>
      <c r="F28" s="193"/>
      <c r="G28" s="193"/>
      <c r="H28" s="193"/>
      <c r="I28" s="193"/>
      <c r="J28" s="224"/>
      <c r="K28" s="225">
        <v>3</v>
      </c>
    </row>
    <row r="29" ht="23" customHeight="1" spans="1:11">
      <c r="A29" s="192" t="s">
        <v>110</v>
      </c>
      <c r="B29" s="193"/>
      <c r="C29" s="193"/>
      <c r="D29" s="193"/>
      <c r="E29" s="193"/>
      <c r="F29" s="193"/>
      <c r="G29" s="193"/>
      <c r="H29" s="193"/>
      <c r="I29" s="193"/>
      <c r="J29" s="224"/>
      <c r="K29" s="216">
        <v>1</v>
      </c>
    </row>
    <row r="30" ht="23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224"/>
      <c r="K30" s="216"/>
    </row>
    <row r="31" ht="23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224"/>
      <c r="K31" s="216"/>
    </row>
    <row r="32" ht="23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224"/>
      <c r="K32" s="226"/>
    </row>
    <row r="33" ht="23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224"/>
      <c r="K33" s="227"/>
    </row>
    <row r="34" ht="23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224"/>
      <c r="K34" s="216"/>
    </row>
    <row r="35" ht="23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224"/>
      <c r="K35" s="228"/>
    </row>
    <row r="36" ht="23" customHeight="1" spans="1:11">
      <c r="A36" s="200" t="s">
        <v>111</v>
      </c>
      <c r="B36" s="201"/>
      <c r="C36" s="201"/>
      <c r="D36" s="201"/>
      <c r="E36" s="201"/>
      <c r="F36" s="201"/>
      <c r="G36" s="201"/>
      <c r="H36" s="201"/>
      <c r="I36" s="201"/>
      <c r="J36" s="229"/>
      <c r="K36" s="230">
        <f>SUM(K28:K35)</f>
        <v>4</v>
      </c>
    </row>
    <row r="37" ht="18.75" customHeight="1" spans="1:11">
      <c r="A37" s="202" t="s">
        <v>112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1"/>
    </row>
    <row r="38" s="153" customFormat="1" ht="18.75" customHeight="1" spans="1:11">
      <c r="A38" s="169" t="s">
        <v>113</v>
      </c>
      <c r="B38" s="170"/>
      <c r="C38" s="170"/>
      <c r="D38" s="168" t="s">
        <v>114</v>
      </c>
      <c r="E38" s="168"/>
      <c r="F38" s="204" t="s">
        <v>115</v>
      </c>
      <c r="G38" s="205"/>
      <c r="H38" s="170" t="s">
        <v>116</v>
      </c>
      <c r="I38" s="170"/>
      <c r="J38" s="170" t="s">
        <v>117</v>
      </c>
      <c r="K38" s="219"/>
    </row>
    <row r="39" ht="18.75" customHeight="1" spans="1:11">
      <c r="A39" s="169" t="s">
        <v>118</v>
      </c>
      <c r="B39" s="170" t="s">
        <v>119</v>
      </c>
      <c r="C39" s="170"/>
      <c r="D39" s="170"/>
      <c r="E39" s="170"/>
      <c r="F39" s="170"/>
      <c r="G39" s="170"/>
      <c r="H39" s="170"/>
      <c r="I39" s="170"/>
      <c r="J39" s="170"/>
      <c r="K39" s="219"/>
    </row>
    <row r="40" ht="24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19"/>
    </row>
    <row r="41" ht="24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19"/>
    </row>
    <row r="42" ht="32.1" customHeight="1" spans="1:11">
      <c r="A42" s="171" t="s">
        <v>120</v>
      </c>
      <c r="B42" s="206" t="s">
        <v>121</v>
      </c>
      <c r="C42" s="206"/>
      <c r="D42" s="173" t="s">
        <v>122</v>
      </c>
      <c r="E42" s="188" t="s">
        <v>123</v>
      </c>
      <c r="F42" s="173" t="s">
        <v>124</v>
      </c>
      <c r="G42" s="207">
        <v>45724</v>
      </c>
      <c r="H42" s="208" t="s">
        <v>125</v>
      </c>
      <c r="I42" s="208"/>
      <c r="J42" s="206" t="s">
        <v>126</v>
      </c>
      <c r="K42" s="2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topLeftCell="A2" workbookViewId="0">
      <selection activeCell="L13" sqref="L13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127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55</v>
      </c>
      <c r="B2" s="97" t="s">
        <v>56</v>
      </c>
      <c r="C2" s="98"/>
      <c r="D2" s="99"/>
      <c r="E2" s="100" t="s">
        <v>128</v>
      </c>
      <c r="F2" s="101" t="s">
        <v>58</v>
      </c>
      <c r="G2" s="101"/>
      <c r="H2" s="101"/>
      <c r="I2" s="130"/>
      <c r="J2" s="131" t="s">
        <v>59</v>
      </c>
      <c r="K2" s="132" t="s">
        <v>60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129</v>
      </c>
      <c r="B3" s="103" t="s">
        <v>130</v>
      </c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spans="1:256">
      <c r="A4" s="102"/>
      <c r="B4" s="105" t="s">
        <v>131</v>
      </c>
      <c r="C4" s="105" t="s">
        <v>132</v>
      </c>
      <c r="D4" s="105" t="s">
        <v>133</v>
      </c>
      <c r="E4" s="105" t="s">
        <v>134</v>
      </c>
      <c r="F4" s="105" t="s">
        <v>135</v>
      </c>
      <c r="G4" s="105" t="s">
        <v>136</v>
      </c>
      <c r="H4" s="106"/>
      <c r="I4" s="134"/>
      <c r="J4" s="137" t="s">
        <v>131</v>
      </c>
      <c r="K4" s="137" t="s">
        <v>132</v>
      </c>
      <c r="L4" s="137" t="s">
        <v>133</v>
      </c>
      <c r="M4" s="137" t="s">
        <v>134</v>
      </c>
      <c r="N4" s="137" t="s">
        <v>135</v>
      </c>
      <c r="O4" s="138" t="s">
        <v>137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39"/>
      <c r="J5" s="140" t="s">
        <v>138</v>
      </c>
      <c r="K5" s="141" t="s">
        <v>138</v>
      </c>
      <c r="L5" s="141" t="s">
        <v>139</v>
      </c>
      <c r="M5" s="140" t="s">
        <v>138</v>
      </c>
      <c r="N5" s="141" t="s">
        <v>139</v>
      </c>
      <c r="O5" s="142" t="s">
        <v>139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140</v>
      </c>
      <c r="B6" s="110">
        <f>C6-4</f>
        <v>44</v>
      </c>
      <c r="C6" s="111">
        <v>48</v>
      </c>
      <c r="D6" s="110">
        <f t="shared" ref="D6:G6" si="0">C6+4</f>
        <v>52</v>
      </c>
      <c r="E6" s="110">
        <f t="shared" si="0"/>
        <v>56</v>
      </c>
      <c r="F6" s="110">
        <f t="shared" si="0"/>
        <v>60</v>
      </c>
      <c r="G6" s="110">
        <f t="shared" si="0"/>
        <v>64</v>
      </c>
      <c r="H6" s="112"/>
      <c r="I6" s="139"/>
      <c r="J6" s="143" t="s">
        <v>141</v>
      </c>
      <c r="K6" s="143" t="s">
        <v>142</v>
      </c>
      <c r="L6" s="143" t="s">
        <v>143</v>
      </c>
      <c r="M6" s="140" t="s">
        <v>144</v>
      </c>
      <c r="N6" s="143" t="s">
        <v>145</v>
      </c>
      <c r="O6" s="144" t="s">
        <v>144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09" t="s">
        <v>146</v>
      </c>
      <c r="B7" s="110">
        <f>C7-4</f>
        <v>78</v>
      </c>
      <c r="C7" s="111">
        <v>82</v>
      </c>
      <c r="D7" s="110">
        <f>C7+4</f>
        <v>86</v>
      </c>
      <c r="E7" s="110">
        <f t="shared" ref="E7:G7" si="1">D7+6</f>
        <v>92</v>
      </c>
      <c r="F7" s="110">
        <f t="shared" si="1"/>
        <v>98</v>
      </c>
      <c r="G7" s="110">
        <f t="shared" si="1"/>
        <v>104</v>
      </c>
      <c r="H7" s="112"/>
      <c r="I7" s="139"/>
      <c r="J7" s="143" t="s">
        <v>147</v>
      </c>
      <c r="K7" s="143" t="s">
        <v>148</v>
      </c>
      <c r="L7" s="143" t="s">
        <v>149</v>
      </c>
      <c r="M7" s="143" t="s">
        <v>150</v>
      </c>
      <c r="N7" s="143" t="s">
        <v>151</v>
      </c>
      <c r="O7" s="144" t="s">
        <v>152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09" t="s">
        <v>153</v>
      </c>
      <c r="B8" s="110">
        <f>C8-4</f>
        <v>72</v>
      </c>
      <c r="C8" s="111">
        <v>76</v>
      </c>
      <c r="D8" s="110">
        <f>C8+4</f>
        <v>80</v>
      </c>
      <c r="E8" s="110">
        <f t="shared" ref="E8:G8" si="2">D8+6</f>
        <v>86</v>
      </c>
      <c r="F8" s="110">
        <f t="shared" si="2"/>
        <v>92</v>
      </c>
      <c r="G8" s="110">
        <f t="shared" si="2"/>
        <v>98</v>
      </c>
      <c r="H8" s="112"/>
      <c r="I8" s="139"/>
      <c r="J8" s="143" t="s">
        <v>154</v>
      </c>
      <c r="K8" s="143" t="s">
        <v>155</v>
      </c>
      <c r="L8" s="143" t="s">
        <v>155</v>
      </c>
      <c r="M8" s="143" t="s">
        <v>154</v>
      </c>
      <c r="N8" s="143" t="s">
        <v>154</v>
      </c>
      <c r="O8" s="144" t="s">
        <v>156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3" t="s">
        <v>157</v>
      </c>
      <c r="B9" s="110">
        <f>C9-4.5</f>
        <v>57.5</v>
      </c>
      <c r="C9" s="110">
        <v>62</v>
      </c>
      <c r="D9" s="110">
        <f t="shared" ref="D9:G9" si="3">C9+4.5</f>
        <v>66.5</v>
      </c>
      <c r="E9" s="110">
        <f t="shared" si="3"/>
        <v>71</v>
      </c>
      <c r="F9" s="110">
        <f t="shared" si="3"/>
        <v>75.5</v>
      </c>
      <c r="G9" s="110">
        <f t="shared" si="3"/>
        <v>80</v>
      </c>
      <c r="H9" s="112"/>
      <c r="I9" s="139"/>
      <c r="J9" s="143" t="s">
        <v>158</v>
      </c>
      <c r="K9" s="143" t="s">
        <v>142</v>
      </c>
      <c r="L9" s="143" t="s">
        <v>159</v>
      </c>
      <c r="M9" s="143" t="s">
        <v>160</v>
      </c>
      <c r="N9" s="143" t="s">
        <v>161</v>
      </c>
      <c r="O9" s="144" t="s">
        <v>162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4" t="s">
        <v>163</v>
      </c>
      <c r="B10" s="111">
        <f>C10-1.2</f>
        <v>14.8</v>
      </c>
      <c r="C10" s="111">
        <v>16</v>
      </c>
      <c r="D10" s="111">
        <f t="shared" ref="D10:G10" si="4">C10+1.2</f>
        <v>17.2</v>
      </c>
      <c r="E10" s="111">
        <f t="shared" si="4"/>
        <v>18.4</v>
      </c>
      <c r="F10" s="111">
        <f t="shared" si="4"/>
        <v>19.6</v>
      </c>
      <c r="G10" s="111">
        <f t="shared" si="4"/>
        <v>20.8</v>
      </c>
      <c r="H10" s="112"/>
      <c r="I10" s="139"/>
      <c r="J10" s="143" t="s">
        <v>164</v>
      </c>
      <c r="K10" s="143" t="s">
        <v>152</v>
      </c>
      <c r="L10" s="143" t="s">
        <v>165</v>
      </c>
      <c r="M10" s="143" t="s">
        <v>164</v>
      </c>
      <c r="N10" s="143" t="s">
        <v>166</v>
      </c>
      <c r="O10" s="144" t="s">
        <v>167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09" t="s">
        <v>168</v>
      </c>
      <c r="B11" s="111">
        <f>C11-0.8</f>
        <v>13.2</v>
      </c>
      <c r="C11" s="111">
        <v>14</v>
      </c>
      <c r="D11" s="111">
        <f>C11+0.8</f>
        <v>14.8</v>
      </c>
      <c r="E11" s="111">
        <f>D11+1</f>
        <v>15.8</v>
      </c>
      <c r="F11" s="111">
        <f>E11+1</f>
        <v>16.8</v>
      </c>
      <c r="G11" s="111">
        <f>F11+0.8</f>
        <v>17.6</v>
      </c>
      <c r="H11" s="112"/>
      <c r="I11" s="139"/>
      <c r="J11" s="143" t="s">
        <v>152</v>
      </c>
      <c r="K11" s="143" t="s">
        <v>167</v>
      </c>
      <c r="L11" s="143" t="s">
        <v>169</v>
      </c>
      <c r="M11" s="143" t="s">
        <v>166</v>
      </c>
      <c r="N11" s="143" t="s">
        <v>152</v>
      </c>
      <c r="O11" s="144" t="s">
        <v>170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09" t="s">
        <v>171</v>
      </c>
      <c r="B12" s="110">
        <f>C12-0.2</f>
        <v>8.3</v>
      </c>
      <c r="C12" s="111">
        <v>8.5</v>
      </c>
      <c r="D12" s="110">
        <f>C12+0.2</f>
        <v>8.7</v>
      </c>
      <c r="E12" s="110">
        <f t="shared" ref="E12:G12" si="5">D12+0.4</f>
        <v>9.1</v>
      </c>
      <c r="F12" s="110">
        <f t="shared" si="5"/>
        <v>9.5</v>
      </c>
      <c r="G12" s="110">
        <f t="shared" si="5"/>
        <v>9.9</v>
      </c>
      <c r="H12" s="115"/>
      <c r="I12" s="139"/>
      <c r="J12" s="143" t="s">
        <v>152</v>
      </c>
      <c r="K12" s="143" t="s">
        <v>145</v>
      </c>
      <c r="L12" s="143" t="s">
        <v>152</v>
      </c>
      <c r="M12" s="143" t="s">
        <v>152</v>
      </c>
      <c r="N12" s="143" t="s">
        <v>172</v>
      </c>
      <c r="O12" s="144" t="s">
        <v>173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3" t="s">
        <v>174</v>
      </c>
      <c r="B13" s="110">
        <f>C13-1</f>
        <v>39</v>
      </c>
      <c r="C13" s="111">
        <v>40</v>
      </c>
      <c r="D13" s="110">
        <f>C13+1</f>
        <v>41</v>
      </c>
      <c r="E13" s="110">
        <f t="shared" ref="E13:G13" si="6">D13+1.5</f>
        <v>42.5</v>
      </c>
      <c r="F13" s="110">
        <f t="shared" si="6"/>
        <v>44</v>
      </c>
      <c r="G13" s="110">
        <f t="shared" si="6"/>
        <v>45.5</v>
      </c>
      <c r="H13" s="115"/>
      <c r="I13" s="139"/>
      <c r="J13" s="143" t="s">
        <v>152</v>
      </c>
      <c r="K13" s="143" t="s">
        <v>152</v>
      </c>
      <c r="L13" s="143" t="s">
        <v>152</v>
      </c>
      <c r="M13" s="143" t="s">
        <v>152</v>
      </c>
      <c r="N13" s="143" t="s">
        <v>152</v>
      </c>
      <c r="O13" s="144" t="s">
        <v>152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3"/>
      <c r="B14" s="110"/>
      <c r="C14" s="111"/>
      <c r="D14" s="110"/>
      <c r="E14" s="110"/>
      <c r="F14" s="110"/>
      <c r="G14" s="110"/>
      <c r="H14" s="116"/>
      <c r="I14" s="139"/>
      <c r="J14" s="143"/>
      <c r="K14" s="143"/>
      <c r="L14" s="143"/>
      <c r="M14" s="143"/>
      <c r="N14" s="143"/>
      <c r="O14" s="144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09"/>
      <c r="B15" s="110"/>
      <c r="C15" s="117"/>
      <c r="D15" s="110"/>
      <c r="E15" s="110"/>
      <c r="F15" s="110"/>
      <c r="G15" s="110"/>
      <c r="H15" s="116"/>
      <c r="I15" s="139"/>
      <c r="J15" s="143"/>
      <c r="K15" s="143"/>
      <c r="L15" s="143"/>
      <c r="M15" s="143"/>
      <c r="N15" s="143"/>
      <c r="O15" s="144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8"/>
      <c r="B16" s="117"/>
      <c r="C16" s="117"/>
      <c r="D16" s="117"/>
      <c r="E16" s="117"/>
      <c r="F16" s="117"/>
      <c r="G16" s="117"/>
      <c r="H16" s="116"/>
      <c r="I16" s="139"/>
      <c r="J16" s="143"/>
      <c r="K16" s="143"/>
      <c r="L16" s="143"/>
      <c r="M16" s="143"/>
      <c r="N16" s="143"/>
      <c r="O16" s="144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9"/>
      <c r="B17" s="120"/>
      <c r="C17" s="120"/>
      <c r="D17" s="120"/>
      <c r="E17" s="120"/>
      <c r="F17" s="120"/>
      <c r="G17" s="120"/>
      <c r="H17" s="121"/>
      <c r="I17" s="139"/>
      <c r="J17" s="143"/>
      <c r="K17" s="143"/>
      <c r="L17" s="143"/>
      <c r="M17" s="143"/>
      <c r="N17" s="143"/>
      <c r="O17" s="144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22"/>
      <c r="B18" s="123"/>
      <c r="C18" s="123"/>
      <c r="D18" s="123"/>
      <c r="E18" s="124"/>
      <c r="F18" s="123"/>
      <c r="G18" s="123"/>
      <c r="H18" s="123"/>
      <c r="I18" s="145"/>
      <c r="J18" s="146"/>
      <c r="K18" s="146"/>
      <c r="L18" s="147"/>
      <c r="M18" s="146"/>
      <c r="N18" s="146"/>
      <c r="O18" s="148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16.5" spans="1:16">
      <c r="A19" s="125"/>
      <c r="B19" s="125"/>
      <c r="C19" s="126"/>
      <c r="D19" s="126"/>
      <c r="E19" s="127"/>
      <c r="F19" s="126"/>
      <c r="G19" s="126"/>
      <c r="H19" s="126"/>
      <c r="M19" s="89"/>
      <c r="N19" s="89"/>
      <c r="O19" s="89"/>
      <c r="P19" s="92"/>
    </row>
    <row r="20" spans="1:16">
      <c r="A20" s="128" t="s">
        <v>175</v>
      </c>
      <c r="B20" s="128"/>
      <c r="C20" s="129"/>
      <c r="D20" s="129"/>
      <c r="M20" s="89"/>
      <c r="N20" s="89"/>
      <c r="O20" s="89"/>
      <c r="P20" s="92"/>
    </row>
    <row r="21" spans="3:16">
      <c r="C21" s="90"/>
      <c r="J21" s="149" t="s">
        <v>176</v>
      </c>
      <c r="K21" s="150">
        <v>45724</v>
      </c>
      <c r="L21" s="151" t="s">
        <v>177</v>
      </c>
      <c r="M21" s="149" t="s">
        <v>123</v>
      </c>
      <c r="N21" s="149" t="s">
        <v>178</v>
      </c>
      <c r="O21" s="89" t="s">
        <v>126</v>
      </c>
      <c r="P21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I15" sqref="I15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11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179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180</v>
      </c>
      <c r="B2" s="5" t="s">
        <v>181</v>
      </c>
      <c r="C2" s="5" t="s">
        <v>182</v>
      </c>
      <c r="D2" s="5" t="s">
        <v>183</v>
      </c>
      <c r="E2" s="5" t="s">
        <v>184</v>
      </c>
      <c r="F2" s="5" t="s">
        <v>185</v>
      </c>
      <c r="G2" s="5" t="s">
        <v>186</v>
      </c>
      <c r="H2" s="78" t="s">
        <v>187</v>
      </c>
      <c r="I2" s="4" t="s">
        <v>188</v>
      </c>
      <c r="J2" s="4" t="s">
        <v>189</v>
      </c>
      <c r="K2" s="4" t="s">
        <v>190</v>
      </c>
      <c r="L2" s="4" t="s">
        <v>191</v>
      </c>
      <c r="M2" s="4" t="s">
        <v>192</v>
      </c>
      <c r="N2" s="5" t="s">
        <v>193</v>
      </c>
      <c r="O2" s="5" t="s">
        <v>194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108</v>
      </c>
      <c r="J3" s="4" t="s">
        <v>108</v>
      </c>
      <c r="K3" s="4" t="s">
        <v>108</v>
      </c>
      <c r="L3" s="4" t="s">
        <v>108</v>
      </c>
      <c r="M3" s="4" t="s">
        <v>108</v>
      </c>
      <c r="N3" s="7"/>
      <c r="O3" s="7"/>
    </row>
    <row r="4" ht="20" customHeight="1" spans="1:15">
      <c r="A4" s="12">
        <v>1</v>
      </c>
      <c r="B4" s="24" t="s">
        <v>195</v>
      </c>
      <c r="C4" s="24" t="s">
        <v>196</v>
      </c>
      <c r="D4" s="24" t="s">
        <v>197</v>
      </c>
      <c r="E4" s="24" t="s">
        <v>56</v>
      </c>
      <c r="F4" s="24" t="s">
        <v>198</v>
      </c>
      <c r="G4" s="80" t="s">
        <v>68</v>
      </c>
      <c r="H4" s="12" t="s">
        <v>68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>SUM(I4:M4)</f>
        <v>3</v>
      </c>
      <c r="O4" s="12"/>
    </row>
    <row r="5" ht="20" customHeight="1" spans="1:15">
      <c r="A5" s="12">
        <v>2</v>
      </c>
      <c r="B5" s="24" t="s">
        <v>199</v>
      </c>
      <c r="C5" s="24" t="s">
        <v>196</v>
      </c>
      <c r="D5" s="24" t="s">
        <v>200</v>
      </c>
      <c r="E5" s="24" t="s">
        <v>56</v>
      </c>
      <c r="F5" s="24" t="s">
        <v>198</v>
      </c>
      <c r="G5" s="81" t="s">
        <v>68</v>
      </c>
      <c r="H5" s="59" t="s">
        <v>68</v>
      </c>
      <c r="I5" s="87">
        <v>1</v>
      </c>
      <c r="J5" s="86">
        <v>1</v>
      </c>
      <c r="K5" s="86">
        <v>0</v>
      </c>
      <c r="L5" s="86">
        <v>0</v>
      </c>
      <c r="M5" s="12">
        <v>0</v>
      </c>
      <c r="N5" s="12">
        <f>SUM(I5:M5)</f>
        <v>2</v>
      </c>
      <c r="O5" s="12"/>
    </row>
    <row r="6" ht="20" customHeight="1" spans="1:15">
      <c r="A6" s="12"/>
      <c r="B6" s="52"/>
      <c r="C6" s="52"/>
      <c r="D6" s="82"/>
      <c r="E6" s="67"/>
      <c r="F6" s="23"/>
      <c r="G6" s="81"/>
      <c r="H6" s="59"/>
      <c r="I6" s="87"/>
      <c r="J6" s="86"/>
      <c r="K6" s="86"/>
      <c r="L6" s="86"/>
      <c r="M6" s="12"/>
      <c r="N6" s="12"/>
      <c r="O6" s="12"/>
    </row>
    <row r="7" ht="20" customHeight="1" spans="1:15">
      <c r="A7" s="12"/>
      <c r="B7" s="30"/>
      <c r="C7" s="30"/>
      <c r="D7" s="30"/>
      <c r="E7" s="31"/>
      <c r="F7" s="30"/>
      <c r="G7" s="12"/>
      <c r="H7" s="9"/>
      <c r="I7" s="85"/>
      <c r="J7" s="86"/>
      <c r="K7" s="86"/>
      <c r="L7" s="86"/>
      <c r="M7" s="12"/>
      <c r="N7" s="12"/>
      <c r="O7" s="9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s="2" customFormat="1" ht="18.75" spans="1:15">
      <c r="A11" s="14" t="s">
        <v>201</v>
      </c>
      <c r="B11" s="15"/>
      <c r="C11" s="30"/>
      <c r="D11" s="16"/>
      <c r="E11" s="17"/>
      <c r="F11" s="30"/>
      <c r="G11" s="12"/>
      <c r="H11" s="38"/>
      <c r="I11" s="32"/>
      <c r="J11" s="14" t="s">
        <v>202</v>
      </c>
      <c r="K11" s="15"/>
      <c r="L11" s="15"/>
      <c r="M11" s="16"/>
      <c r="N11" s="15"/>
      <c r="O11" s="22"/>
    </row>
    <row r="12" ht="61" customHeight="1" spans="1:15">
      <c r="A12" s="83" t="s">
        <v>203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8"/>
    </row>
  </sheetData>
  <mergeCells count="13">
    <mergeCell ref="A1:O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180</v>
      </c>
      <c r="B2" s="5" t="s">
        <v>185</v>
      </c>
      <c r="C2" s="5" t="s">
        <v>181</v>
      </c>
      <c r="D2" s="5" t="s">
        <v>182</v>
      </c>
      <c r="E2" s="5" t="s">
        <v>183</v>
      </c>
      <c r="F2" s="5" t="s">
        <v>184</v>
      </c>
      <c r="G2" s="4" t="s">
        <v>205</v>
      </c>
      <c r="H2" s="4"/>
      <c r="I2" s="4" t="s">
        <v>206</v>
      </c>
      <c r="J2" s="4"/>
      <c r="K2" s="6" t="s">
        <v>207</v>
      </c>
      <c r="L2" s="73" t="s">
        <v>208</v>
      </c>
      <c r="M2" s="20" t="s">
        <v>209</v>
      </c>
    </row>
    <row r="3" s="1" customFormat="1" ht="16.5" spans="1:13">
      <c r="A3" s="4"/>
      <c r="B3" s="7"/>
      <c r="C3" s="7"/>
      <c r="D3" s="7"/>
      <c r="E3" s="7"/>
      <c r="F3" s="7"/>
      <c r="G3" s="4" t="s">
        <v>210</v>
      </c>
      <c r="H3" s="4" t="s">
        <v>211</v>
      </c>
      <c r="I3" s="4" t="s">
        <v>210</v>
      </c>
      <c r="J3" s="4" t="s">
        <v>211</v>
      </c>
      <c r="K3" s="8"/>
      <c r="L3" s="74"/>
      <c r="M3" s="21"/>
    </row>
    <row r="4" ht="22" customHeight="1" spans="1:13">
      <c r="A4" s="65">
        <v>1</v>
      </c>
      <c r="B4" s="24" t="s">
        <v>198</v>
      </c>
      <c r="C4" s="24" t="s">
        <v>195</v>
      </c>
      <c r="D4" s="24" t="s">
        <v>196</v>
      </c>
      <c r="E4" s="24" t="s">
        <v>197</v>
      </c>
      <c r="F4" s="24" t="s">
        <v>56</v>
      </c>
      <c r="G4" s="66">
        <v>-0.02</v>
      </c>
      <c r="H4" s="66">
        <v>0</v>
      </c>
      <c r="I4" s="66">
        <v>-0.01</v>
      </c>
      <c r="J4" s="66">
        <v>-0.02</v>
      </c>
      <c r="K4" s="69"/>
      <c r="L4" s="12" t="s">
        <v>212</v>
      </c>
      <c r="M4" s="12" t="s">
        <v>213</v>
      </c>
    </row>
    <row r="5" ht="22" customHeight="1" spans="1:13">
      <c r="A5" s="65">
        <v>2</v>
      </c>
      <c r="B5" s="24" t="s">
        <v>198</v>
      </c>
      <c r="C5" s="24" t="s">
        <v>199</v>
      </c>
      <c r="D5" s="24" t="s">
        <v>196</v>
      </c>
      <c r="E5" s="24" t="s">
        <v>200</v>
      </c>
      <c r="F5" s="24" t="s">
        <v>56</v>
      </c>
      <c r="G5" s="66">
        <v>-0.03</v>
      </c>
      <c r="H5" s="66">
        <v>0</v>
      </c>
      <c r="I5" s="66">
        <v>-0.03</v>
      </c>
      <c r="J5" s="66">
        <v>-0.02</v>
      </c>
      <c r="K5" s="69"/>
      <c r="L5" s="12" t="s">
        <v>212</v>
      </c>
      <c r="M5" s="12" t="s">
        <v>213</v>
      </c>
    </row>
    <row r="6" ht="22" customHeight="1" spans="1:13">
      <c r="A6" s="65"/>
      <c r="B6" s="67"/>
      <c r="C6" s="52"/>
      <c r="D6" s="67"/>
      <c r="E6" s="54"/>
      <c r="F6" s="67"/>
      <c r="G6" s="66"/>
      <c r="H6" s="66"/>
      <c r="I6" s="66"/>
      <c r="J6" s="66"/>
      <c r="K6" s="69"/>
      <c r="L6" s="12"/>
      <c r="M6" s="12"/>
    </row>
    <row r="7" ht="22" customHeight="1" spans="1:13">
      <c r="A7" s="65"/>
      <c r="B7" s="68"/>
      <c r="C7" s="30"/>
      <c r="D7" s="30"/>
      <c r="E7" s="30"/>
      <c r="F7" s="31"/>
      <c r="G7" s="69"/>
      <c r="H7" s="70"/>
      <c r="I7" s="70"/>
      <c r="J7" s="70"/>
      <c r="K7" s="69"/>
      <c r="L7" s="9"/>
      <c r="M7" s="9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4" t="s">
        <v>214</v>
      </c>
      <c r="B11" s="15"/>
      <c r="C11" s="15"/>
      <c r="D11" s="30"/>
      <c r="E11" s="16"/>
      <c r="F11" s="31"/>
      <c r="G11" s="32"/>
      <c r="H11" s="14" t="s">
        <v>202</v>
      </c>
      <c r="I11" s="15"/>
      <c r="J11" s="15"/>
      <c r="K11" s="16"/>
      <c r="L11" s="75"/>
      <c r="M11" s="22"/>
    </row>
    <row r="12" ht="84" customHeight="1" spans="1:13">
      <c r="A12" s="71" t="s">
        <v>215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217</v>
      </c>
      <c r="B2" s="5" t="s">
        <v>185</v>
      </c>
      <c r="C2" s="5" t="s">
        <v>181</v>
      </c>
      <c r="D2" s="5" t="s">
        <v>182</v>
      </c>
      <c r="E2" s="5" t="s">
        <v>183</v>
      </c>
      <c r="F2" s="5" t="s">
        <v>184</v>
      </c>
      <c r="G2" s="39" t="s">
        <v>218</v>
      </c>
      <c r="H2" s="40"/>
      <c r="I2" s="62"/>
      <c r="J2" s="39" t="s">
        <v>219</v>
      </c>
      <c r="K2" s="40"/>
      <c r="L2" s="62"/>
      <c r="M2" s="39" t="s">
        <v>220</v>
      </c>
      <c r="N2" s="40"/>
      <c r="O2" s="62"/>
      <c r="P2" s="39" t="s">
        <v>221</v>
      </c>
      <c r="Q2" s="40"/>
      <c r="R2" s="62"/>
      <c r="S2" s="40" t="s">
        <v>222</v>
      </c>
      <c r="T2" s="40"/>
      <c r="U2" s="62"/>
      <c r="V2" s="35" t="s">
        <v>223</v>
      </c>
      <c r="W2" s="35" t="s">
        <v>194</v>
      </c>
    </row>
    <row r="3" s="1" customFormat="1" ht="16.5" spans="1:23">
      <c r="A3" s="7"/>
      <c r="B3" s="41"/>
      <c r="C3" s="41"/>
      <c r="D3" s="41"/>
      <c r="E3" s="41"/>
      <c r="F3" s="41"/>
      <c r="G3" s="4" t="s">
        <v>224</v>
      </c>
      <c r="H3" s="4" t="s">
        <v>128</v>
      </c>
      <c r="I3" s="4" t="s">
        <v>185</v>
      </c>
      <c r="J3" s="4" t="s">
        <v>224</v>
      </c>
      <c r="K3" s="4" t="s">
        <v>128</v>
      </c>
      <c r="L3" s="4" t="s">
        <v>185</v>
      </c>
      <c r="M3" s="4" t="s">
        <v>224</v>
      </c>
      <c r="N3" s="4" t="s">
        <v>128</v>
      </c>
      <c r="O3" s="4" t="s">
        <v>185</v>
      </c>
      <c r="P3" s="4" t="s">
        <v>224</v>
      </c>
      <c r="Q3" s="4" t="s">
        <v>128</v>
      </c>
      <c r="R3" s="4" t="s">
        <v>185</v>
      </c>
      <c r="S3" s="4" t="s">
        <v>224</v>
      </c>
      <c r="T3" s="4" t="s">
        <v>128</v>
      </c>
      <c r="U3" s="4" t="s">
        <v>185</v>
      </c>
      <c r="V3" s="64"/>
      <c r="W3" s="64"/>
    </row>
    <row r="4" spans="1:23">
      <c r="A4" s="42" t="s">
        <v>225</v>
      </c>
      <c r="B4" s="43" t="s">
        <v>198</v>
      </c>
      <c r="C4" s="24" t="s">
        <v>195</v>
      </c>
      <c r="D4" s="24" t="s">
        <v>196</v>
      </c>
      <c r="E4" s="24" t="s">
        <v>197</v>
      </c>
      <c r="F4" s="24" t="s">
        <v>56</v>
      </c>
      <c r="G4" s="25" t="s">
        <v>226</v>
      </c>
      <c r="H4" s="44"/>
      <c r="I4" s="44" t="s">
        <v>227</v>
      </c>
      <c r="J4" s="44"/>
      <c r="K4" s="25"/>
      <c r="L4" s="25"/>
      <c r="M4" s="12"/>
      <c r="N4" s="12"/>
      <c r="O4" s="12"/>
      <c r="P4" s="12"/>
      <c r="Q4" s="12"/>
      <c r="R4" s="12"/>
      <c r="S4" s="12"/>
      <c r="T4" s="12"/>
      <c r="U4" s="12"/>
      <c r="V4" s="12" t="s">
        <v>228</v>
      </c>
      <c r="W4" s="12"/>
    </row>
    <row r="5" ht="16.5" spans="1:23">
      <c r="A5" s="45"/>
      <c r="B5" s="46"/>
      <c r="C5" s="24" t="s">
        <v>199</v>
      </c>
      <c r="D5" s="24" t="s">
        <v>196</v>
      </c>
      <c r="E5" s="24" t="s">
        <v>200</v>
      </c>
      <c r="F5" s="24" t="s">
        <v>56</v>
      </c>
      <c r="G5" s="47" t="s">
        <v>229</v>
      </c>
      <c r="H5" s="48"/>
      <c r="I5" s="63"/>
      <c r="J5" s="47" t="s">
        <v>230</v>
      </c>
      <c r="K5" s="48"/>
      <c r="L5" s="63"/>
      <c r="M5" s="39" t="s">
        <v>231</v>
      </c>
      <c r="N5" s="40"/>
      <c r="O5" s="62"/>
      <c r="P5" s="39" t="s">
        <v>232</v>
      </c>
      <c r="Q5" s="40"/>
      <c r="R5" s="62"/>
      <c r="S5" s="40" t="s">
        <v>233</v>
      </c>
      <c r="T5" s="40"/>
      <c r="U5" s="62"/>
      <c r="V5" s="12"/>
      <c r="W5" s="12"/>
    </row>
    <row r="6" ht="18.75" spans="1:23">
      <c r="A6" s="45"/>
      <c r="B6" s="46"/>
      <c r="C6" s="26"/>
      <c r="D6" s="26"/>
      <c r="E6" s="27"/>
      <c r="F6" s="28"/>
      <c r="G6" s="49" t="s">
        <v>224</v>
      </c>
      <c r="H6" s="49" t="s">
        <v>128</v>
      </c>
      <c r="I6" s="49" t="s">
        <v>185</v>
      </c>
      <c r="J6" s="49" t="s">
        <v>224</v>
      </c>
      <c r="K6" s="49" t="s">
        <v>128</v>
      </c>
      <c r="L6" s="49" t="s">
        <v>185</v>
      </c>
      <c r="M6" s="4" t="s">
        <v>224</v>
      </c>
      <c r="N6" s="4" t="s">
        <v>128</v>
      </c>
      <c r="O6" s="4" t="s">
        <v>185</v>
      </c>
      <c r="P6" s="4" t="s">
        <v>224</v>
      </c>
      <c r="Q6" s="4" t="s">
        <v>128</v>
      </c>
      <c r="R6" s="4" t="s">
        <v>185</v>
      </c>
      <c r="S6" s="4" t="s">
        <v>224</v>
      </c>
      <c r="T6" s="4" t="s">
        <v>128</v>
      </c>
      <c r="U6" s="4" t="s">
        <v>185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5"/>
      <c r="H7" s="44"/>
      <c r="I7" s="44"/>
      <c r="J7" s="44"/>
      <c r="K7" s="44"/>
      <c r="L7" s="25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214</v>
      </c>
      <c r="B17" s="15"/>
      <c r="C17" s="15"/>
      <c r="D17" s="15"/>
      <c r="E17" s="16"/>
      <c r="F17" s="17"/>
      <c r="G17" s="32"/>
      <c r="H17" s="38"/>
      <c r="I17" s="38"/>
      <c r="J17" s="14" t="s">
        <v>202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234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236</v>
      </c>
      <c r="B2" s="35" t="s">
        <v>181</v>
      </c>
      <c r="C2" s="35" t="s">
        <v>182</v>
      </c>
      <c r="D2" s="35" t="s">
        <v>183</v>
      </c>
      <c r="E2" s="35" t="s">
        <v>184</v>
      </c>
      <c r="F2" s="35" t="s">
        <v>185</v>
      </c>
      <c r="G2" s="34" t="s">
        <v>237</v>
      </c>
      <c r="H2" s="34" t="s">
        <v>238</v>
      </c>
      <c r="I2" s="34" t="s">
        <v>239</v>
      </c>
      <c r="J2" s="34" t="s">
        <v>238</v>
      </c>
      <c r="K2" s="34" t="s">
        <v>240</v>
      </c>
      <c r="L2" s="34" t="s">
        <v>238</v>
      </c>
      <c r="M2" s="35" t="s">
        <v>223</v>
      </c>
      <c r="N2" s="35" t="s">
        <v>194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236</v>
      </c>
      <c r="B4" s="37" t="s">
        <v>241</v>
      </c>
      <c r="C4" s="37" t="s">
        <v>224</v>
      </c>
      <c r="D4" s="37" t="s">
        <v>183</v>
      </c>
      <c r="E4" s="35" t="s">
        <v>184</v>
      </c>
      <c r="F4" s="35" t="s">
        <v>185</v>
      </c>
      <c r="G4" s="34" t="s">
        <v>237</v>
      </c>
      <c r="H4" s="34" t="s">
        <v>238</v>
      </c>
      <c r="I4" s="34" t="s">
        <v>239</v>
      </c>
      <c r="J4" s="34" t="s">
        <v>238</v>
      </c>
      <c r="K4" s="34" t="s">
        <v>240</v>
      </c>
      <c r="L4" s="34" t="s">
        <v>238</v>
      </c>
      <c r="M4" s="35" t="s">
        <v>223</v>
      </c>
      <c r="N4" s="35" t="s">
        <v>194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242</v>
      </c>
      <c r="B11" s="15"/>
      <c r="C11" s="15"/>
      <c r="D11" s="16"/>
      <c r="E11" s="17"/>
      <c r="F11" s="38"/>
      <c r="G11" s="32"/>
      <c r="H11" s="38"/>
      <c r="I11" s="14" t="s">
        <v>243</v>
      </c>
      <c r="J11" s="15"/>
      <c r="K11" s="15"/>
      <c r="L11" s="15"/>
      <c r="M11" s="15"/>
      <c r="N11" s="22"/>
    </row>
    <row r="12" ht="16.5" spans="1:14">
      <c r="A12" s="18" t="s">
        <v>244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217</v>
      </c>
      <c r="B2" s="5" t="s">
        <v>185</v>
      </c>
      <c r="C2" s="5" t="s">
        <v>181</v>
      </c>
      <c r="D2" s="5" t="s">
        <v>182</v>
      </c>
      <c r="E2" s="5" t="s">
        <v>183</v>
      </c>
      <c r="F2" s="5" t="s">
        <v>184</v>
      </c>
      <c r="G2" s="4" t="s">
        <v>246</v>
      </c>
      <c r="H2" s="4" t="s">
        <v>247</v>
      </c>
      <c r="I2" s="4" t="s">
        <v>248</v>
      </c>
      <c r="J2" s="4" t="s">
        <v>249</v>
      </c>
      <c r="K2" s="5" t="s">
        <v>223</v>
      </c>
      <c r="L2" s="5" t="s">
        <v>194</v>
      </c>
    </row>
    <row r="3" ht="30" customHeight="1" spans="1:12">
      <c r="A3" s="23">
        <v>1</v>
      </c>
      <c r="B3" s="23" t="s">
        <v>198</v>
      </c>
      <c r="C3" s="24" t="s">
        <v>195</v>
      </c>
      <c r="D3" s="24" t="s">
        <v>196</v>
      </c>
      <c r="E3" s="24" t="s">
        <v>197</v>
      </c>
      <c r="F3" s="24" t="s">
        <v>56</v>
      </c>
      <c r="G3" s="12" t="s">
        <v>250</v>
      </c>
      <c r="H3" s="25"/>
      <c r="I3" s="25"/>
      <c r="J3" s="12"/>
      <c r="K3" s="33" t="s">
        <v>251</v>
      </c>
      <c r="L3" s="12" t="s">
        <v>213</v>
      </c>
    </row>
    <row r="4" ht="30" customHeight="1" spans="1:12">
      <c r="A4" s="23">
        <v>2</v>
      </c>
      <c r="B4" s="23" t="s">
        <v>198</v>
      </c>
      <c r="C4" s="24" t="s">
        <v>199</v>
      </c>
      <c r="D4" s="24" t="s">
        <v>196</v>
      </c>
      <c r="E4" s="24" t="s">
        <v>200</v>
      </c>
      <c r="F4" s="24" t="s">
        <v>56</v>
      </c>
      <c r="G4" s="12" t="s">
        <v>252</v>
      </c>
      <c r="H4" s="25"/>
      <c r="I4" s="25"/>
      <c r="J4" s="12"/>
      <c r="K4" s="33" t="s">
        <v>251</v>
      </c>
      <c r="L4" s="12" t="s">
        <v>213</v>
      </c>
    </row>
    <row r="5" ht="30" customHeight="1" spans="1:12">
      <c r="A5" s="23"/>
      <c r="B5" s="23"/>
      <c r="C5" s="26"/>
      <c r="D5" s="26"/>
      <c r="E5" s="27"/>
      <c r="F5" s="28"/>
      <c r="G5" s="12"/>
      <c r="H5" s="12"/>
      <c r="I5" s="9"/>
      <c r="J5" s="9"/>
      <c r="K5" s="33"/>
      <c r="L5" s="12"/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253</v>
      </c>
      <c r="B9" s="15"/>
      <c r="C9" s="15"/>
      <c r="D9" s="15"/>
      <c r="E9" s="16"/>
      <c r="F9" s="17"/>
      <c r="G9" s="32"/>
      <c r="H9" s="14" t="s">
        <v>254</v>
      </c>
      <c r="I9" s="15"/>
      <c r="J9" s="15"/>
      <c r="K9" s="15"/>
      <c r="L9" s="22"/>
    </row>
    <row r="10" ht="16.5" spans="1:12">
      <c r="A10" s="18" t="s">
        <v>255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2025-03-09T08:54:46Z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