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<sst xmlns="http://schemas.openxmlformats.org/spreadsheetml/2006/main" count="901" uniqueCount="390">
  <si>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</si>
  <si>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</si>
  <si>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</si>
  <si>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</si>
  <si>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</si>
  <si>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</si>
  <si>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</si>
  <si>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</si>
  <si>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</si>
  <si>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</si>
  <si>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</si>
  <si>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</si>
  <si>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</si>
  <si>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</si>
  <si>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</si>
  <si>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</si>
  <si>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</si>
  <si>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</si>
  <si>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</si>
  <si>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</si>
  <si>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</si>
  <si>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</si>
  <si>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</si>
  <si>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</si>
  <si>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</si>
  <si>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</si>
  <si>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</si>
  <si>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</si>
  <si>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TANNAN81285</t>
  </si>
  <si>
    <t>合同交期</t>
  </si>
  <si>
    <t>2025.3.10</t>
  </si>
  <si>
    <t>产前确认样</t>
  </si>
  <si>
    <t>有</t>
  </si>
  <si>
    <t>无</t>
  </si>
  <si>
    <t>品名</t>
  </si>
  <si>
    <t>男式徒步长裤</t>
  </si>
  <si>
    <t>上线日</t>
  </si>
  <si>
    <t>2025.2.13</t>
  </si>
  <si>
    <t>原辅材料卡</t>
  </si>
  <si>
    <t>色/号型数</t>
  </si>
  <si>
    <t>缝制预计完成日</t>
  </si>
  <si>
    <t>2025.2.24</t>
  </si>
  <si>
    <t>大货面料确认样</t>
  </si>
  <si>
    <t>订单数量</t>
  </si>
  <si>
    <t>包装预计完成日</t>
  </si>
  <si>
    <t>2025.3.2</t>
  </si>
  <si>
    <t>印花、刺绣确认样</t>
  </si>
  <si>
    <t>预计发货时间</t>
  </si>
  <si>
    <t>2025.3.4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</si>
  <si>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</si>
  <si>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</si>
  <si>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</si>
  <si>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</si>
  <si>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</si>
  <si>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</si>
  <si>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</si>
  <si>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</si>
  <si>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</si>
  <si>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</si>
  <si>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</si>
  <si>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</si>
  <si>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</si>
  <si>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</si>
  <si>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</si>
  <si>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</si>
  <si>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</si>
  <si>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</si>
  <si>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</si>
  <si>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</si>
  <si>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</si>
  <si>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</si>
  <si>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</si>
  <si>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</si>
  <si>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</si>
  <si>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</si>
  <si>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</si>
  <si>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</si>
  <si>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</si>
  <si>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</si>
  <si>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</si>
  <si>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</si>
  <si>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</si>
  <si>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</si>
  <si>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</si>
  <si>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</si>
  <si>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</si>
  <si>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</si>
  <si>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</si>
  <si>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</si>
  <si>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黑色L#3条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</si>
  <si>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</si>
  <si>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</si>
  <si>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</si>
  <si>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</si>
  <si>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</si>
  <si>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1.产前样提出的问题在大货中已经调整</t>
  </si>
  <si>
    <t>2.股下吃势不均。</t>
  </si>
  <si>
    <t>3.明线宽窄、</t>
  </si>
  <si>
    <t>以上问题请及时改正。</t>
  </si>
  <si>
    <t>【耐洗水确认】</t>
  </si>
  <si>
    <t>粘衬</t>
  </si>
  <si>
    <t>胶膜</t>
  </si>
  <si>
    <t>扭曲</t>
  </si>
  <si>
    <t>补充事项：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</si>
  <si>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</si>
  <si>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</si>
  <si>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</si>
  <si>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</si>
  <si>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</si>
  <si>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</si>
  <si>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2025.2.18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</si>
  <si>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</si>
  <si>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</si>
  <si>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</si>
  <si>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</si>
  <si>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</si>
  <si>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</si>
  <si>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</si>
  <si>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</si>
  <si>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 M# 1</t>
  </si>
  <si>
    <t>黑色M#  2</t>
  </si>
  <si>
    <t>洗水前/洗水后</t>
  </si>
  <si>
    <t>裤外侧长（参考值）</t>
  </si>
  <si>
    <t>103</t>
  </si>
  <si>
    <t>0.6/+0.5</t>
  </si>
  <si>
    <t>+0.5/0</t>
  </si>
  <si>
    <t>内裆长</t>
  </si>
  <si>
    <t>+0.4/+0.8</t>
  </si>
  <si>
    <t>-0.5/0</t>
  </si>
  <si>
    <t>腰围 平量</t>
  </si>
  <si>
    <t>86</t>
  </si>
  <si>
    <t>+0.6/+0.3</t>
  </si>
  <si>
    <t>+0.3/+0.5</t>
  </si>
  <si>
    <t>腰带</t>
  </si>
  <si>
    <t>0/-0.3</t>
  </si>
  <si>
    <t>臀围</t>
  </si>
  <si>
    <t>+0.2/0</t>
  </si>
  <si>
    <t>腿围/2</t>
  </si>
  <si>
    <t>膝围/2</t>
  </si>
  <si>
    <t>0/0</t>
  </si>
  <si>
    <t>脚口/2</t>
  </si>
  <si>
    <t>-0.3/0</t>
  </si>
  <si>
    <t>0/-0.2</t>
  </si>
  <si>
    <t>前裆长 含腰</t>
  </si>
  <si>
    <t>后裆长 含腰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</si>
  <si>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</si>
  <si>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</si>
  <si>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</si>
  <si>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</si>
  <si>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</si>
  <si>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</si>
  <si>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</si>
  <si>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</si>
  <si>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</si>
  <si>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</si>
  <si>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</si>
  <si>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初期问题已改善</t>
  </si>
  <si>
    <t>【附属资料确认】</t>
  </si>
  <si>
    <t>【检验明细】：检验明细（要求齐色、齐号至少10件检查）</t>
  </si>
  <si>
    <t>黑色；M码/L码各5条.</t>
  </si>
  <si>
    <t>藏蓝色；S码/XL码各5条.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</si>
  <si>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</si>
  <si>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</si>
  <si>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</si>
  <si>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1.上腰吃势不均.</t>
  </si>
  <si>
    <t>2.少量脏污，线头.</t>
  </si>
  <si>
    <t>【整改的严重缺陷及整改复核时间】</t>
  </si>
  <si>
    <t>备注；中期问题要在三天内改善.</t>
  </si>
  <si>
    <t>2025.2.26</t>
  </si>
  <si>
    <t>+0.5/+1.2</t>
  </si>
  <si>
    <t>-0.5/-0.5</t>
  </si>
  <si>
    <t>+0.5/-0.5</t>
  </si>
  <si>
    <t>+1/+1.5</t>
  </si>
  <si>
    <t>+1/0</t>
  </si>
  <si>
    <t>+0.3/+0.2</t>
  </si>
  <si>
    <t>+0.4/+0.6</t>
  </si>
  <si>
    <t>-0.4/-0.2</t>
  </si>
  <si>
    <t>0/+1</t>
  </si>
  <si>
    <t>+1/+1.2</t>
  </si>
  <si>
    <t>+1.3/+1</t>
  </si>
  <si>
    <t>+0.3/+1</t>
  </si>
  <si>
    <t>+1/+0.6</t>
  </si>
  <si>
    <t>-0.2/+0.2</t>
  </si>
  <si>
    <t>+0.4/0</t>
  </si>
  <si>
    <t>0/+1.4</t>
  </si>
  <si>
    <t>+1.4/+1</t>
  </si>
  <si>
    <t>+1.3/+0.4</t>
  </si>
  <si>
    <t>+0.3/+0.3</t>
  </si>
  <si>
    <t>+0.4/+0.5</t>
  </si>
  <si>
    <t>+0.2/+0.2</t>
  </si>
  <si>
    <t>+0.4/+0.4</t>
  </si>
  <si>
    <t>+0.5/+0.3</t>
  </si>
  <si>
    <t>验货时间：2025.3.4</t>
  </si>
  <si>
    <t>跟单QC:周苑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</si>
  <si>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</si>
  <si>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</si>
  <si>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</si>
  <si>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</si>
  <si>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</si>
  <si>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</si>
  <si>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</si>
  <si>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</si>
  <si>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</si>
  <si>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</si>
  <si>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</si>
  <si>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</si>
  <si>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</si>
  <si>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</si>
  <si>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</si>
  <si>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</si>
  <si>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</si>
  <si>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CGDD24112600003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</si>
  <si>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</si>
  <si>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</si>
  <si>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</si>
  <si>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</si>
  <si>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</si>
  <si>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</si>
  <si>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</si>
  <si>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</si>
  <si>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</si>
  <si>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</si>
  <si>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</si>
  <si>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</si>
  <si>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</si>
  <si>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</si>
  <si>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</si>
  <si>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</si>
  <si>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</si>
  <si>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</si>
  <si>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备注；无异常</t>
  </si>
  <si>
    <t>【检验时成品完成情况及检验明细】</t>
  </si>
  <si>
    <t>①成品完成比例（%）：95%</t>
  </si>
  <si>
    <t>②检验明细：</t>
  </si>
  <si>
    <t>黑色；156.87.81.150.236.144.79.63.143.125.</t>
  </si>
  <si>
    <t>藏蓝色；252.238.185.191.198.234.229.209.245.124</t>
  </si>
  <si>
    <t>情况说明：</t>
  </si>
  <si>
    <t xml:space="preserve">【问题点描述】  </t>
  </si>
  <si>
    <t>1.侧缝吃纵3条.</t>
  </si>
  <si>
    <t>2.袋口夹折7条.</t>
  </si>
  <si>
    <t>3.压皱10条.略有超标。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</si>
  <si>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</si>
  <si>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</si>
  <si>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</si>
  <si>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</si>
  <si>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</si>
  <si>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</si>
  <si>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</si>
  <si>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 xml:space="preserve">"此订单7500件，此次出货7500条，。按照AQL2.5的抽验要求，抽验240条，  不良21条。略有超标。工厂翻箱       
"          
</t>
  </si>
  <si>
    <t>服装QC部门</t>
  </si>
  <si>
    <t>检验人</t>
  </si>
  <si>
    <t>周苑</t>
  </si>
  <si>
    <t>2025.3.7</t>
  </si>
  <si>
    <t>QC规格测量表</t>
  </si>
  <si>
    <t>0/-1</t>
  </si>
  <si>
    <t>-1/-1</t>
  </si>
  <si>
    <t>-1.5/-1</t>
  </si>
  <si>
    <t>-0.5/-1</t>
  </si>
  <si>
    <t>-1/-1.5</t>
  </si>
  <si>
    <t>+1/+0.5</t>
  </si>
  <si>
    <t>+1++/+1.5</t>
  </si>
  <si>
    <t>+1+1</t>
  </si>
  <si>
    <t>-1/+1</t>
  </si>
  <si>
    <t>+1/+0.4</t>
  </si>
  <si>
    <t>-1/+1.2</t>
  </si>
  <si>
    <t>-1/+0.5</t>
  </si>
  <si>
    <t>-0.4/-0.3</t>
  </si>
  <si>
    <t>-0.6/-0.5</t>
  </si>
  <si>
    <t>+0.3/0</t>
  </si>
  <si>
    <t>-0.6/-0.4</t>
  </si>
  <si>
    <t>-0.2/0</t>
  </si>
  <si>
    <t>+0.6/+0.4</t>
  </si>
  <si>
    <t>+0.5/+0.4</t>
  </si>
  <si>
    <t>0/+0.2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</si>
  <si>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</si>
  <si>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</si>
  <si>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</si>
  <si>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</si>
  <si>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</si>
  <si>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</si>
  <si>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</si>
  <si>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</si>
  <si>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</si>
  <si>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</si>
  <si>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</si>
  <si>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</si>
  <si>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</si>
  <si>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</si>
  <si>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</si>
  <si>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</si>
  <si>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</si>
  <si>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</si>
  <si>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9-9</t>
  </si>
  <si>
    <t>FW13020</t>
  </si>
  <si>
    <t>81285-82286</t>
  </si>
  <si>
    <t>台华</t>
  </si>
  <si>
    <t>9-8</t>
  </si>
  <si>
    <t>81285</t>
  </si>
  <si>
    <t>3-3</t>
  </si>
  <si>
    <t>藏蓝</t>
  </si>
  <si>
    <t>4-3</t>
  </si>
  <si>
    <t>2-5</t>
  </si>
  <si>
    <t>寂静紫</t>
  </si>
  <si>
    <t>82286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</si>
  <si>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</si>
  <si>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</si>
  <si>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</si>
  <si>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</si>
  <si>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</si>
  <si>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</si>
  <si>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</si>
  <si>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</si>
  <si>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</si>
  <si>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</si>
  <si>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</si>
  <si>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6/9-5-66</t>
  </si>
  <si>
    <t>286/285</t>
  </si>
  <si>
    <t>8/9-4-79</t>
  </si>
  <si>
    <t>286/825</t>
  </si>
  <si>
    <t>3/9-3-75</t>
  </si>
  <si>
    <t>393-3-169</t>
  </si>
  <si>
    <t>蓝色</t>
  </si>
  <si>
    <t>4/3-1-83</t>
  </si>
  <si>
    <t>1/3-11-74</t>
  </si>
  <si>
    <t>1/3-6-1-61</t>
  </si>
  <si>
    <t>紫色</t>
  </si>
  <si>
    <t>2/3-4-76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</si>
  <si>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</si>
  <si>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</si>
  <si>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</si>
  <si>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</si>
  <si>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</si>
  <si>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</si>
  <si>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</si>
  <si>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</si>
  <si>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</si>
  <si>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</si>
  <si>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</si>
  <si>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</si>
  <si>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TAMMAN81285.82286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</si>
  <si>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</si>
  <si>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</si>
  <si>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</si>
  <si>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</si>
  <si>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</si>
  <si>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</si>
  <si>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</si>
  <si>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</si>
  <si>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</si>
  <si>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</si>
  <si>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</si>
  <si>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ZY00399</t>
  </si>
  <si>
    <t>TOREAD+视野LOGO组合硅胶烫标（5CM）</t>
  </si>
  <si>
    <t>物料6</t>
  </si>
  <si>
    <t>物料7</t>
  </si>
  <si>
    <t>物料8</t>
  </si>
  <si>
    <t>物料9</t>
  </si>
  <si>
    <t>物料10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</si>
  <si>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</si>
  <si>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</si>
  <si>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</si>
  <si>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</si>
  <si>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</si>
  <si>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</si>
  <si>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</si>
  <si>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</si>
  <si>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</si>
  <si>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</si>
  <si>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</si>
  <si>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</si>
  <si>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</si>
  <si>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</si>
  <si>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</si>
  <si>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</si>
  <si>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</si>
  <si>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</si>
  <si>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</si>
  <si>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</si>
  <si>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</si>
  <si>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左前斗下</t>
  </si>
  <si>
    <t>转移印</t>
  </si>
  <si>
    <t>洗测6次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</si>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</sst>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7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5" applyNumberFormat="0" applyFill="0" applyAlignment="0" applyProtection="0">
      <alignment vertical="center"/>
    </xf>
    <xf numFmtId="0" fontId="35" fillId="0" borderId="75" applyNumberFormat="0" applyFill="0" applyAlignment="0" applyProtection="0">
      <alignment vertical="center"/>
    </xf>
    <xf numFmtId="0" fontId="36" fillId="0" borderId="7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7" applyNumberFormat="0" applyAlignment="0" applyProtection="0">
      <alignment vertical="center"/>
    </xf>
    <xf numFmtId="0" fontId="38" fillId="8" borderId="78" applyNumberFormat="0" applyAlignment="0" applyProtection="0">
      <alignment vertical="center"/>
    </xf>
    <xf numFmtId="0" fontId="39" fillId="8" borderId="77" applyNumberFormat="0" applyAlignment="0" applyProtection="0">
      <alignment vertical="center"/>
    </xf>
    <xf numFmtId="0" fontId="40" fillId="9" borderId="79" applyNumberFormat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16" fillId="0" borderId="0"/>
    <xf numFmtId="0" fontId="28" fillId="0" borderId="0">
      <alignment vertical="center"/>
    </xf>
    <xf numFmtId="0" fontId="16" fillId="0" borderId="0">
      <alignment vertical="center"/>
    </xf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3" fillId="0" borderId="14" xfId="53" applyFont="1" applyBorder="1" applyAlignment="1">
      <alignment horizontal="center"/>
    </xf>
    <xf numFmtId="176" fontId="14" fillId="0" borderId="2" xfId="53" applyNumberFormat="1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0" fillId="3" borderId="0" xfId="52" applyFont="1" applyFill="1">
      <alignment vertical="center"/>
    </xf>
    <xf numFmtId="0" fontId="9" fillId="3" borderId="15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6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19" xfId="52" applyNumberFormat="1" applyFont="1" applyFill="1" applyBorder="1" applyAlignment="1">
      <alignment horizontal="center" vertical="center"/>
    </xf>
    <xf numFmtId="49" fontId="9" fillId="3" borderId="20" xfId="52" applyNumberFormat="1" applyFont="1" applyFill="1" applyBorder="1" applyAlignment="1">
      <alignment horizontal="center" vertical="center"/>
    </xf>
    <xf numFmtId="0" fontId="10" fillId="3" borderId="0" xfId="51" applyFont="1" applyFill="1"/>
    <xf numFmtId="14" fontId="10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1" xfId="50" applyFont="1" applyFill="1" applyBorder="1" applyAlignment="1">
      <alignment horizontal="center" vertical="top"/>
    </xf>
    <xf numFmtId="0" fontId="18" fillId="0" borderId="22" xfId="50" applyFont="1" applyFill="1" applyBorder="1" applyAlignment="1">
      <alignment horizontal="left" vertical="center"/>
    </xf>
    <xf numFmtId="0" fontId="11" fillId="0" borderId="23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vertical="center"/>
    </xf>
    <xf numFmtId="0" fontId="18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vertical="center"/>
    </xf>
    <xf numFmtId="58" fontId="19" fillId="0" borderId="10" xfId="50" applyNumberFormat="1" applyFont="1" applyFill="1" applyBorder="1" applyAlignment="1">
      <alignment horizontal="center" vertical="center"/>
    </xf>
    <xf numFmtId="0" fontId="19" fillId="0" borderId="10" xfId="50" applyFont="1" applyFill="1" applyBorder="1" applyAlignment="1">
      <alignment horizontal="center" vertical="center"/>
    </xf>
    <xf numFmtId="0" fontId="18" fillId="0" borderId="10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8" fillId="0" borderId="10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vertical="center"/>
    </xf>
    <xf numFmtId="0" fontId="11" fillId="0" borderId="26" xfId="50" applyFont="1" applyFill="1" applyBorder="1" applyAlignment="1">
      <alignment horizontal="right"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2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19" fillId="0" borderId="10" xfId="50" applyFont="1" applyFill="1" applyBorder="1" applyAlignment="1">
      <alignment horizontal="left" vertical="center"/>
    </xf>
    <xf numFmtId="0" fontId="19" fillId="0" borderId="10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2" fillId="0" borderId="31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 wrapText="1"/>
    </xf>
    <xf numFmtId="0" fontId="19" fillId="0" borderId="10" xfId="50" applyFont="1" applyFill="1" applyBorder="1" applyAlignment="1">
      <alignment horizontal="left" vertical="center" wrapText="1"/>
    </xf>
    <xf numFmtId="0" fontId="18" fillId="0" borderId="25" xfId="50" applyFont="1" applyFill="1" applyBorder="1" applyAlignment="1">
      <alignment horizontal="left" vertical="center"/>
    </xf>
    <xf numFmtId="0" fontId="16" fillId="0" borderId="26" xfId="50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2" fillId="0" borderId="22" xfId="50" applyFont="1" applyFill="1" applyBorder="1" applyAlignment="1">
      <alignment horizontal="left" vertical="center"/>
    </xf>
    <xf numFmtId="0" fontId="12" fillId="0" borderId="23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 wrapText="1"/>
    </xf>
    <xf numFmtId="0" fontId="19" fillId="0" borderId="26" xfId="50" applyFont="1" applyFill="1" applyBorder="1" applyAlignment="1">
      <alignment horizontal="center" vertical="center"/>
    </xf>
    <xf numFmtId="58" fontId="19" fillId="0" borderId="26" xfId="50" applyNumberFormat="1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18" fillId="0" borderId="11" xfId="50" applyFont="1" applyFill="1" applyBorder="1" applyAlignment="1">
      <alignment horizontal="center" vertical="center"/>
    </xf>
    <xf numFmtId="0" fontId="19" fillId="0" borderId="1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center" vertical="center"/>
    </xf>
    <xf numFmtId="0" fontId="12" fillId="0" borderId="4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11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11" xfId="50" applyFont="1" applyFill="1" applyBorder="1" applyAlignment="1">
      <alignment horizontal="left" vertical="center" wrapText="1"/>
    </xf>
    <xf numFmtId="0" fontId="16" fillId="0" borderId="38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49" fontId="10" fillId="3" borderId="20" xfId="52" applyNumberFormat="1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1" xfId="50" applyFont="1" applyBorder="1" applyAlignment="1">
      <alignment horizontal="center" vertical="top"/>
    </xf>
    <xf numFmtId="0" fontId="20" fillId="0" borderId="42" xfId="50" applyFont="1" applyBorder="1" applyAlignment="1">
      <alignment horizontal="left" vertical="center"/>
    </xf>
    <xf numFmtId="0" fontId="11" fillId="0" borderId="43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12" fillId="0" borderId="43" xfId="50" applyFont="1" applyBorder="1" applyAlignment="1">
      <alignment horizontal="left" vertical="center"/>
    </xf>
    <xf numFmtId="0" fontId="12" fillId="0" borderId="22" xfId="50" applyFont="1" applyBorder="1" applyAlignment="1">
      <alignment horizontal="center" vertical="center"/>
    </xf>
    <xf numFmtId="0" fontId="12" fillId="0" borderId="23" xfId="50" applyFont="1" applyBorder="1" applyAlignment="1">
      <alignment horizontal="center" vertical="center"/>
    </xf>
    <xf numFmtId="0" fontId="12" fillId="0" borderId="37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20" fillId="0" borderId="37" xfId="50" applyFont="1" applyBorder="1" applyAlignment="1">
      <alignment horizontal="center" vertical="center"/>
    </xf>
    <xf numFmtId="0" fontId="12" fillId="0" borderId="24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24" xfId="50" applyFont="1" applyBorder="1" applyAlignment="1">
      <alignment vertical="center"/>
    </xf>
    <xf numFmtId="0" fontId="19" fillId="0" borderId="10" xfId="50" applyFont="1" applyBorder="1" applyAlignment="1">
      <alignment horizontal="center" vertical="center"/>
    </xf>
    <xf numFmtId="0" fontId="19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24" xfId="50" applyFont="1" applyBorder="1" applyAlignment="1">
      <alignment horizontal="center" vertical="center"/>
    </xf>
    <xf numFmtId="0" fontId="11" fillId="0" borderId="24" xfId="50" applyFont="1" applyBorder="1" applyAlignment="1">
      <alignment horizontal="left" vertical="center"/>
    </xf>
    <xf numFmtId="0" fontId="12" fillId="0" borderId="25" xfId="50" applyFont="1" applyBorder="1" applyAlignment="1">
      <alignment horizontal="left" vertical="center"/>
    </xf>
    <xf numFmtId="0" fontId="11" fillId="0" borderId="26" xfId="50" applyFont="1" applyBorder="1" applyAlignment="1">
      <alignment horizontal="center" vertical="center"/>
    </xf>
    <xf numFmtId="0" fontId="11" fillId="0" borderId="38" xfId="50" applyFont="1" applyBorder="1" applyAlignment="1">
      <alignment horizontal="center" vertical="center"/>
    </xf>
    <xf numFmtId="0" fontId="12" fillId="0" borderId="26" xfId="50" applyFont="1" applyBorder="1" applyAlignment="1">
      <alignment horizontal="left" vertical="center"/>
    </xf>
    <xf numFmtId="14" fontId="11" fillId="0" borderId="26" xfId="50" applyNumberFormat="1" applyFont="1" applyBorder="1" applyAlignment="1">
      <alignment horizontal="center" vertical="center"/>
    </xf>
    <xf numFmtId="14" fontId="11" fillId="0" borderId="38" xfId="50" applyNumberFormat="1" applyFont="1" applyBorder="1" applyAlignment="1">
      <alignment horizontal="center" vertical="center"/>
    </xf>
    <xf numFmtId="0" fontId="11" fillId="0" borderId="25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2" fillId="0" borderId="22" xfId="50" applyFont="1" applyBorder="1" applyAlignment="1">
      <alignment vertical="center"/>
    </xf>
    <xf numFmtId="0" fontId="16" fillId="0" borderId="23" xfId="50" applyFont="1" applyBorder="1" applyAlignment="1">
      <alignment horizontal="left" vertical="center"/>
    </xf>
    <xf numFmtId="0" fontId="11" fillId="0" borderId="23" xfId="50" applyFont="1" applyBorder="1" applyAlignment="1">
      <alignment horizontal="left" vertical="center"/>
    </xf>
    <xf numFmtId="0" fontId="16" fillId="0" borderId="23" xfId="50" applyFont="1" applyBorder="1" applyAlignment="1">
      <alignment vertical="center"/>
    </xf>
    <xf numFmtId="0" fontId="12" fillId="0" borderId="23" xfId="50" applyFont="1" applyBorder="1" applyAlignment="1">
      <alignment vertical="center"/>
    </xf>
    <xf numFmtId="0" fontId="16" fillId="0" borderId="10" xfId="50" applyFont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6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1" fillId="0" borderId="26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2" fillId="0" borderId="24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25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8" fillId="0" borderId="10" xfId="50" applyFont="1" applyBorder="1" applyAlignment="1">
      <alignment horizontal="left" vertical="center"/>
    </xf>
    <xf numFmtId="0" fontId="12" fillId="0" borderId="34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1" fillId="0" borderId="28" xfId="50" applyFont="1" applyFill="1" applyBorder="1" applyAlignment="1">
      <alignment horizontal="left" vertical="center"/>
    </xf>
    <xf numFmtId="0" fontId="11" fillId="0" borderId="31" xfId="50" applyFont="1" applyFill="1" applyBorder="1" applyAlignment="1">
      <alignment horizontal="left" vertical="center"/>
    </xf>
    <xf numFmtId="0" fontId="11" fillId="0" borderId="30" xfId="50" applyFont="1" applyFill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2" fillId="0" borderId="30" xfId="50" applyFont="1" applyBorder="1" applyAlignment="1">
      <alignment horizontal="left" vertical="center"/>
    </xf>
    <xf numFmtId="0" fontId="20" fillId="0" borderId="44" xfId="50" applyFont="1" applyBorder="1" applyAlignment="1">
      <alignment vertical="center"/>
    </xf>
    <xf numFmtId="0" fontId="11" fillId="0" borderId="45" xfId="50" applyFont="1" applyBorder="1" applyAlignment="1">
      <alignment horizontal="center" vertical="center"/>
    </xf>
    <xf numFmtId="0" fontId="20" fillId="0" borderId="45" xfId="50" applyFont="1" applyBorder="1" applyAlignment="1">
      <alignment vertical="center"/>
    </xf>
    <xf numFmtId="0" fontId="11" fillId="0" borderId="45" xfId="50" applyFont="1" applyBorder="1" applyAlignment="1">
      <alignment vertical="center"/>
    </xf>
    <xf numFmtId="58" fontId="16" fillId="0" borderId="45" xfId="50" applyNumberFormat="1" applyFont="1" applyBorder="1" applyAlignment="1">
      <alignment vertical="center"/>
    </xf>
    <xf numFmtId="0" fontId="20" fillId="0" borderId="45" xfId="50" applyFont="1" applyBorder="1" applyAlignment="1">
      <alignment horizontal="center" vertical="center"/>
    </xf>
    <xf numFmtId="0" fontId="20" fillId="0" borderId="46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center" vertical="center"/>
    </xf>
    <xf numFmtId="0" fontId="20" fillId="0" borderId="25" xfId="50" applyFont="1" applyFill="1" applyBorder="1" applyAlignment="1">
      <alignment horizontal="center" vertical="center"/>
    </xf>
    <xf numFmtId="0" fontId="20" fillId="0" borderId="26" xfId="50" applyFont="1" applyFill="1" applyBorder="1" applyAlignment="1">
      <alignment horizontal="center" vertical="center"/>
    </xf>
    <xf numFmtId="0" fontId="16" fillId="0" borderId="43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1" fillId="0" borderId="11" xfId="50" applyFont="1" applyBorder="1" applyAlignment="1">
      <alignment horizontal="left" vertical="center"/>
    </xf>
    <xf numFmtId="0" fontId="12" fillId="0" borderId="11" xfId="50" applyFont="1" applyBorder="1" applyAlignment="1">
      <alignment horizontal="center" vertical="center"/>
    </xf>
    <xf numFmtId="0" fontId="11" fillId="0" borderId="38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38" xfId="50" applyFont="1" applyBorder="1" applyAlignment="1">
      <alignment horizontal="center" vertical="center"/>
    </xf>
    <xf numFmtId="0" fontId="18" fillId="0" borderId="11" xfId="50" applyFont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2" fillId="0" borderId="40" xfId="50" applyFont="1" applyBorder="1" applyAlignment="1">
      <alignment horizontal="left" vertical="center"/>
    </xf>
    <xf numFmtId="0" fontId="11" fillId="0" borderId="50" xfId="50" applyFont="1" applyBorder="1" applyAlignment="1">
      <alignment horizontal="center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53" xfId="52" applyFont="1" applyFill="1" applyBorder="1" applyAlignment="1">
      <alignment horizontal="center" vertical="center"/>
    </xf>
    <xf numFmtId="49" fontId="9" fillId="3" borderId="54" xfId="51" applyNumberFormat="1" applyFont="1" applyFill="1" applyBorder="1" applyAlignment="1">
      <alignment horizontal="center"/>
    </xf>
    <xf numFmtId="49" fontId="9" fillId="3" borderId="55" xfId="51" applyNumberFormat="1" applyFont="1" applyFill="1" applyBorder="1" applyAlignment="1">
      <alignment horizontal="center"/>
    </xf>
    <xf numFmtId="49" fontId="9" fillId="3" borderId="55" xfId="52" applyNumberFormat="1" applyFont="1" applyFill="1" applyBorder="1" applyAlignment="1">
      <alignment horizontal="center" vertical="center"/>
    </xf>
    <xf numFmtId="49" fontId="9" fillId="3" borderId="56" xfId="51" applyNumberFormat="1" applyFont="1" applyFill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2" fillId="0" borderId="21" xfId="50" applyFont="1" applyBorder="1" applyAlignment="1">
      <alignment horizontal="center" vertical="top"/>
    </xf>
    <xf numFmtId="0" fontId="11" fillId="0" borderId="29" xfId="50" applyFont="1" applyBorder="1" applyAlignment="1">
      <alignment horizontal="left" vertical="center"/>
    </xf>
    <xf numFmtId="0" fontId="11" fillId="0" borderId="40" xfId="50" applyFont="1" applyBorder="1" applyAlignment="1">
      <alignment horizontal="left" vertical="center"/>
    </xf>
    <xf numFmtId="0" fontId="12" fillId="0" borderId="25" xfId="50" applyFont="1" applyBorder="1" applyAlignment="1">
      <alignment vertical="center"/>
    </xf>
    <xf numFmtId="0" fontId="12" fillId="0" borderId="57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12" fillId="0" borderId="47" xfId="50" applyFont="1" applyBorder="1" applyAlignment="1">
      <alignment vertical="center"/>
    </xf>
    <xf numFmtId="0" fontId="16" fillId="0" borderId="48" xfId="50" applyFont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12" fillId="0" borderId="48" xfId="50" applyFont="1" applyBorder="1" applyAlignment="1">
      <alignment vertical="center"/>
    </xf>
    <xf numFmtId="0" fontId="12" fillId="0" borderId="47" xfId="50" applyFont="1" applyBorder="1" applyAlignment="1">
      <alignment horizontal="center" vertical="center"/>
    </xf>
    <xf numFmtId="0" fontId="11" fillId="0" borderId="48" xfId="50" applyFont="1" applyBorder="1" applyAlignment="1">
      <alignment horizontal="center" vertical="center"/>
    </xf>
    <xf numFmtId="0" fontId="12" fillId="0" borderId="48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6" fillId="0" borderId="10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 wrapText="1"/>
    </xf>
    <xf numFmtId="0" fontId="12" fillId="0" borderId="35" xfId="50" applyFont="1" applyBorder="1" applyAlignment="1">
      <alignment horizontal="left" vertical="center" wrapText="1"/>
    </xf>
    <xf numFmtId="0" fontId="12" fillId="0" borderId="47" xfId="50" applyFont="1" applyBorder="1" applyAlignment="1">
      <alignment horizontal="left" vertical="center"/>
    </xf>
    <xf numFmtId="0" fontId="12" fillId="0" borderId="48" xfId="50" applyFont="1" applyBorder="1" applyAlignment="1">
      <alignment horizontal="left" vertical="center"/>
    </xf>
    <xf numFmtId="0" fontId="23" fillId="0" borderId="58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9" fontId="11" fillId="0" borderId="33" xfId="50" applyNumberFormat="1" applyFont="1" applyBorder="1" applyAlignment="1">
      <alignment horizontal="left" vertical="center"/>
    </xf>
    <xf numFmtId="9" fontId="11" fillId="0" borderId="28" xfId="50" applyNumberFormat="1" applyFont="1" applyBorder="1" applyAlignment="1">
      <alignment horizontal="left" vertical="center"/>
    </xf>
    <xf numFmtId="9" fontId="11" fillId="0" borderId="34" xfId="50" applyNumberFormat="1" applyFont="1" applyBorder="1" applyAlignment="1">
      <alignment horizontal="left" vertical="center"/>
    </xf>
    <xf numFmtId="9" fontId="11" fillId="0" borderId="35" xfId="50" applyNumberFormat="1" applyFont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11" fillId="0" borderId="60" xfId="50" applyFont="1" applyFill="1" applyBorder="1" applyAlignment="1">
      <alignment horizontal="left" vertical="center"/>
    </xf>
    <xf numFmtId="0" fontId="11" fillId="0" borderId="61" xfId="50" applyFont="1" applyFill="1" applyBorder="1" applyAlignment="1">
      <alignment horizontal="left" vertical="center"/>
    </xf>
    <xf numFmtId="0" fontId="20" fillId="0" borderId="42" xfId="50" applyFont="1" applyBorder="1" applyAlignment="1">
      <alignment vertical="center"/>
    </xf>
    <xf numFmtId="0" fontId="24" fillId="0" borderId="45" xfId="50" applyFont="1" applyBorder="1" applyAlignment="1">
      <alignment horizontal="center" vertical="center"/>
    </xf>
    <xf numFmtId="0" fontId="20" fillId="0" borderId="43" xfId="50" applyFont="1" applyBorder="1" applyAlignment="1">
      <alignment vertical="center"/>
    </xf>
    <xf numFmtId="0" fontId="11" fillId="0" borderId="62" xfId="50" applyFont="1" applyBorder="1" applyAlignment="1">
      <alignment vertical="center"/>
    </xf>
    <xf numFmtId="0" fontId="20" fillId="0" borderId="62" xfId="50" applyFont="1" applyBorder="1" applyAlignment="1">
      <alignment vertical="center"/>
    </xf>
    <xf numFmtId="58" fontId="16" fillId="0" borderId="43" xfId="50" applyNumberFormat="1" applyFont="1" applyBorder="1" applyAlignment="1">
      <alignment vertical="center"/>
    </xf>
    <xf numFmtId="0" fontId="20" fillId="0" borderId="32" xfId="50" applyFont="1" applyBorder="1" applyAlignment="1">
      <alignment horizontal="center" vertical="center"/>
    </xf>
    <xf numFmtId="0" fontId="11" fillId="0" borderId="57" xfId="50" applyFont="1" applyFill="1" applyBorder="1" applyAlignment="1">
      <alignment horizontal="left" vertical="center"/>
    </xf>
    <xf numFmtId="0" fontId="11" fillId="0" borderId="32" xfId="50" applyFont="1" applyFill="1" applyBorder="1" applyAlignment="1">
      <alignment horizontal="left" vertical="center"/>
    </xf>
    <xf numFmtId="0" fontId="16" fillId="0" borderId="62" xfId="50" applyFont="1" applyBorder="1" applyAlignment="1">
      <alignment vertical="center"/>
    </xf>
    <xf numFmtId="0" fontId="12" fillId="0" borderId="63" xfId="50" applyFont="1" applyBorder="1" applyAlignment="1">
      <alignment horizontal="left" vertical="center"/>
    </xf>
    <xf numFmtId="0" fontId="20" fillId="0" borderId="51" xfId="50" applyFont="1" applyBorder="1" applyAlignment="1">
      <alignment horizontal="left" vertical="center"/>
    </xf>
    <xf numFmtId="0" fontId="11" fillId="0" borderId="52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1" xfId="50" applyFont="1" applyBorder="1" applyAlignment="1">
      <alignment horizontal="left" vertical="center" wrapText="1"/>
    </xf>
    <xf numFmtId="0" fontId="12" fillId="0" borderId="52" xfId="50" applyFont="1" applyBorder="1" applyAlignment="1">
      <alignment horizontal="left" vertical="center"/>
    </xf>
    <xf numFmtId="0" fontId="25" fillId="0" borderId="11" xfId="50" applyFont="1" applyBorder="1" applyAlignment="1">
      <alignment horizontal="left" vertical="center" wrapText="1"/>
    </xf>
    <xf numFmtId="0" fontId="25" fillId="0" borderId="11" xfId="50" applyFont="1" applyBorder="1" applyAlignment="1">
      <alignment horizontal="left" vertical="center"/>
    </xf>
    <xf numFmtId="0" fontId="19" fillId="0" borderId="11" xfId="5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9" fontId="11" fillId="0" borderId="39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1" fillId="0" borderId="64" xfId="50" applyFont="1" applyFill="1" applyBorder="1" applyAlignment="1">
      <alignment horizontal="left" vertical="center"/>
    </xf>
    <xf numFmtId="0" fontId="20" fillId="0" borderId="65" xfId="50" applyFont="1" applyBorder="1" applyAlignment="1">
      <alignment horizontal="center" vertical="center"/>
    </xf>
    <xf numFmtId="0" fontId="11" fillId="0" borderId="62" xfId="50" applyFont="1" applyBorder="1" applyAlignment="1">
      <alignment horizontal="center" vertical="center"/>
    </xf>
    <xf numFmtId="0" fontId="11" fillId="0" borderId="63" xfId="50" applyFont="1" applyBorder="1" applyAlignment="1">
      <alignment horizontal="center" vertical="center"/>
    </xf>
    <xf numFmtId="0" fontId="11" fillId="0" borderId="63" xfId="50" applyFont="1" applyFill="1" applyBorder="1" applyAlignment="1">
      <alignment horizontal="left" vertical="center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7" fillId="0" borderId="14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4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6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/>
    </xf>
    <xf numFmtId="0" fontId="27" fillId="0" borderId="72" xfId="0" applyFont="1" applyBorder="1"/>
    <xf numFmtId="0" fontId="0" fillId="0" borderId="72" xfId="0" applyBorder="1"/>
    <xf numFmtId="0" fontId="0" fillId="0" borderId="73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431800</xdr:colOff>
      <xdr:row>11</xdr:row>
      <xdr:rowOff>0</xdr:rowOff>
    </xdr:from>
    <xdr:to>
      <xdr:col>11</xdr:col>
      <xdr:colOff>425450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5695950" y="4076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355600</xdr:colOff>
      <xdr:row>11</xdr:row>
      <xdr:rowOff>0</xdr:rowOff>
    </xdr:from>
    <xdr:to>
      <xdr:col>11</xdr:col>
      <xdr:colOff>501650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5695950" y="4076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500380</xdr:colOff>
          <xdr:row>12</xdr:row>
          <xdr:rowOff>20320</xdr:rowOff>
        </xdr:from>
        <xdr:to>
          <xdr:col>10</xdr:col>
          <xdr:colOff>900430</xdr:colOff>
          <xdr:row>14</xdr:row>
          <xdr:rowOff>163195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25105" y="236347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43</xdr:row>
          <xdr:rowOff>180975</xdr:rowOff>
        </xdr:from>
        <xdr:to>
          <xdr:col>4</xdr:col>
          <xdr:colOff>0</xdr:colOff>
          <xdr:row>44</xdr:row>
          <xdr:rowOff>152400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571750" y="931799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7</xdr:col>
      <xdr:colOff>482600</xdr:colOff>
      <xdr:row>11</xdr:row>
      <xdr:rowOff>0</xdr:rowOff>
    </xdr:from>
    <xdr:to>
      <xdr:col>11</xdr:col>
      <xdr:colOff>374650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569595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7" t="s">
        <v>0</v>
      </c>
      <c r="C2" s="338"/>
      <c r="D2" s="338"/>
      <c r="E2" s="338"/>
      <c r="F2" s="338"/>
      <c r="G2" s="338"/>
      <c r="H2" s="338"/>
      <c r="I2" s="352"/>
    </row>
    <row r="3" ht="27.95" customHeight="1" spans="2:9">
      <c r="B3" s="339"/>
      <c r="C3" s="340"/>
      <c r="D3" s="341" t="s">
        <v>1</v>
      </c>
      <c r="E3" s="342"/>
      <c r="F3" s="343" t="s">
        <v>2</v>
      </c>
      <c r="G3" s="344"/>
      <c r="H3" s="341" t="s">
        <v>3</v>
      </c>
      <c r="I3" s="353"/>
    </row>
    <row r="4" ht="27.95" customHeight="1" spans="2:9">
      <c r="B4" s="339" t="s">
        <v>4</v>
      </c>
      <c r="C4" s="340" t="s">
        <v>5</v>
      </c>
      <c r="D4" s="340" t="s">
        <v>6</v>
      </c>
      <c r="E4" s="340" t="s">
        <v>7</v>
      </c>
      <c r="F4" s="345" t="s">
        <v>6</v>
      </c>
      <c r="G4" s="345" t="s">
        <v>7</v>
      </c>
      <c r="H4" s="340" t="s">
        <v>6</v>
      </c>
      <c r="I4" s="354" t="s">
        <v>7</v>
      </c>
    </row>
    <row r="5" ht="27.95" customHeight="1" spans="2:9">
      <c r="B5" s="346" t="s">
        <v>8</v>
      </c>
      <c r="C5" s="9">
        <v>13</v>
      </c>
      <c r="D5" s="9">
        <v>0</v>
      </c>
      <c r="E5" s="9">
        <v>1</v>
      </c>
      <c r="F5" s="347">
        <v>0</v>
      </c>
      <c r="G5" s="347">
        <v>1</v>
      </c>
      <c r="H5" s="9">
        <v>1</v>
      </c>
      <c r="I5" s="355">
        <v>2</v>
      </c>
    </row>
    <row r="6" ht="27.95" customHeight="1" spans="2:9">
      <c r="B6" s="346" t="s">
        <v>9</v>
      </c>
      <c r="C6" s="9">
        <v>20</v>
      </c>
      <c r="D6" s="9">
        <v>0</v>
      </c>
      <c r="E6" s="9">
        <v>1</v>
      </c>
      <c r="F6" s="347">
        <v>1</v>
      </c>
      <c r="G6" s="347">
        <v>2</v>
      </c>
      <c r="H6" s="9">
        <v>2</v>
      </c>
      <c r="I6" s="355">
        <v>3</v>
      </c>
    </row>
    <row r="7" ht="27.95" customHeight="1" spans="2:9">
      <c r="B7" s="346" t="s">
        <v>10</v>
      </c>
      <c r="C7" s="9">
        <v>32</v>
      </c>
      <c r="D7" s="9">
        <v>0</v>
      </c>
      <c r="E7" s="9">
        <v>1</v>
      </c>
      <c r="F7" s="347">
        <v>2</v>
      </c>
      <c r="G7" s="347">
        <v>3</v>
      </c>
      <c r="H7" s="9">
        <v>3</v>
      </c>
      <c r="I7" s="355">
        <v>4</v>
      </c>
    </row>
    <row r="8" ht="27.95" customHeight="1" spans="2:9">
      <c r="B8" s="346" t="s">
        <v>11</v>
      </c>
      <c r="C8" s="9">
        <v>50</v>
      </c>
      <c r="D8" s="9">
        <v>1</v>
      </c>
      <c r="E8" s="9">
        <v>2</v>
      </c>
      <c r="F8" s="347">
        <v>3</v>
      </c>
      <c r="G8" s="347">
        <v>4</v>
      </c>
      <c r="H8" s="9">
        <v>5</v>
      </c>
      <c r="I8" s="355">
        <v>6</v>
      </c>
    </row>
    <row r="9" ht="27.95" customHeight="1" spans="2:9">
      <c r="B9" s="346" t="s">
        <v>12</v>
      </c>
      <c r="C9" s="9">
        <v>80</v>
      </c>
      <c r="D9" s="9">
        <v>2</v>
      </c>
      <c r="E9" s="9">
        <v>3</v>
      </c>
      <c r="F9" s="347">
        <v>5</v>
      </c>
      <c r="G9" s="347">
        <v>6</v>
      </c>
      <c r="H9" s="9">
        <v>7</v>
      </c>
      <c r="I9" s="355">
        <v>8</v>
      </c>
    </row>
    <row r="10" ht="27.95" customHeight="1" spans="2:9">
      <c r="B10" s="346" t="s">
        <v>13</v>
      </c>
      <c r="C10" s="9">
        <v>125</v>
      </c>
      <c r="D10" s="9">
        <v>3</v>
      </c>
      <c r="E10" s="9">
        <v>4</v>
      </c>
      <c r="F10" s="347">
        <v>7</v>
      </c>
      <c r="G10" s="347">
        <v>8</v>
      </c>
      <c r="H10" s="9">
        <v>10</v>
      </c>
      <c r="I10" s="355">
        <v>11</v>
      </c>
    </row>
    <row r="11" ht="27.95" customHeight="1" spans="2:9">
      <c r="B11" s="346" t="s">
        <v>14</v>
      </c>
      <c r="C11" s="9">
        <v>200</v>
      </c>
      <c r="D11" s="9">
        <v>5</v>
      </c>
      <c r="E11" s="9">
        <v>6</v>
      </c>
      <c r="F11" s="347">
        <v>10</v>
      </c>
      <c r="G11" s="347">
        <v>11</v>
      </c>
      <c r="H11" s="9">
        <v>14</v>
      </c>
      <c r="I11" s="355">
        <v>15</v>
      </c>
    </row>
    <row r="12" ht="27.95" customHeight="1" spans="2:9">
      <c r="B12" s="348" t="s">
        <v>15</v>
      </c>
      <c r="C12" s="349">
        <v>315</v>
      </c>
      <c r="D12" s="349">
        <v>7</v>
      </c>
      <c r="E12" s="349">
        <v>8</v>
      </c>
      <c r="F12" s="350">
        <v>14</v>
      </c>
      <c r="G12" s="350">
        <v>15</v>
      </c>
      <c r="H12" s="349">
        <v>21</v>
      </c>
      <c r="I12" s="356">
        <v>22</v>
      </c>
    </row>
    <row r="14" customFormat="1" spans="2:4">
      <c r="B14" s="351" t="s">
        <v>16</v>
      </c>
      <c r="C14" s="351"/>
      <c r="D14" s="351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L8" sqref="L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330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27" t="s">
        <v>331</v>
      </c>
      <c r="H2" s="28"/>
      <c r="I2" s="40"/>
      <c r="J2" s="27" t="s">
        <v>332</v>
      </c>
      <c r="K2" s="28"/>
      <c r="L2" s="40"/>
      <c r="M2" s="27" t="s">
        <v>333</v>
      </c>
      <c r="N2" s="28"/>
      <c r="O2" s="40"/>
      <c r="P2" s="27" t="s">
        <v>334</v>
      </c>
      <c r="Q2" s="28"/>
      <c r="R2" s="40"/>
      <c r="S2" s="28" t="s">
        <v>335</v>
      </c>
      <c r="T2" s="28"/>
      <c r="U2" s="40"/>
      <c r="V2" s="23" t="s">
        <v>336</v>
      </c>
      <c r="W2" s="23" t="s">
        <v>290</v>
      </c>
    </row>
    <row r="3" s="1" customFormat="1" ht="16.5" spans="1:23">
      <c r="A3" s="7"/>
      <c r="B3" s="29"/>
      <c r="C3" s="29"/>
      <c r="D3" s="29"/>
      <c r="E3" s="29"/>
      <c r="F3" s="29"/>
      <c r="G3" s="4" t="s">
        <v>337</v>
      </c>
      <c r="H3" s="4" t="s">
        <v>34</v>
      </c>
      <c r="I3" s="4" t="s">
        <v>280</v>
      </c>
      <c r="J3" s="4" t="s">
        <v>337</v>
      </c>
      <c r="K3" s="4" t="s">
        <v>34</v>
      </c>
      <c r="L3" s="4" t="s">
        <v>280</v>
      </c>
      <c r="M3" s="4" t="s">
        <v>337</v>
      </c>
      <c r="N3" s="4" t="s">
        <v>34</v>
      </c>
      <c r="O3" s="4" t="s">
        <v>280</v>
      </c>
      <c r="P3" s="4" t="s">
        <v>337</v>
      </c>
      <c r="Q3" s="4" t="s">
        <v>34</v>
      </c>
      <c r="R3" s="4" t="s">
        <v>280</v>
      </c>
      <c r="S3" s="4" t="s">
        <v>337</v>
      </c>
      <c r="T3" s="4" t="s">
        <v>34</v>
      </c>
      <c r="U3" s="4" t="s">
        <v>280</v>
      </c>
      <c r="V3" s="41"/>
      <c r="W3" s="41"/>
    </row>
    <row r="4" ht="128.25" spans="1:23">
      <c r="A4" s="30" t="s">
        <v>338</v>
      </c>
      <c r="B4" s="31" t="s">
        <v>295</v>
      </c>
      <c r="C4" s="31"/>
      <c r="D4" s="31" t="s">
        <v>293</v>
      </c>
      <c r="E4" s="31" t="s">
        <v>85</v>
      </c>
      <c r="F4" s="32" t="s">
        <v>339</v>
      </c>
      <c r="G4" s="10" t="s">
        <v>340</v>
      </c>
      <c r="H4" s="33" t="s">
        <v>341</v>
      </c>
      <c r="I4" s="10" t="s">
        <v>342</v>
      </c>
      <c r="J4" s="10" t="s">
        <v>343</v>
      </c>
      <c r="K4" s="33" t="s">
        <v>344</v>
      </c>
      <c r="L4" s="10" t="s">
        <v>342</v>
      </c>
      <c r="M4" s="10" t="s">
        <v>345</v>
      </c>
      <c r="N4" s="33" t="s">
        <v>346</v>
      </c>
      <c r="O4" s="10" t="s">
        <v>347</v>
      </c>
      <c r="P4" s="10" t="s">
        <v>348</v>
      </c>
      <c r="Q4" s="33" t="s">
        <v>349</v>
      </c>
      <c r="R4" s="10" t="s">
        <v>350</v>
      </c>
      <c r="S4" s="10" t="s">
        <v>351</v>
      </c>
      <c r="T4" s="33" t="s">
        <v>352</v>
      </c>
      <c r="U4" s="10" t="s">
        <v>350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353</v>
      </c>
      <c r="H5" s="28"/>
      <c r="I5" s="40"/>
      <c r="J5" s="27" t="s">
        <v>354</v>
      </c>
      <c r="K5" s="28"/>
      <c r="L5" s="40"/>
      <c r="M5" s="27" t="s">
        <v>355</v>
      </c>
      <c r="N5" s="28"/>
      <c r="O5" s="40"/>
      <c r="P5" s="27" t="s">
        <v>356</v>
      </c>
      <c r="Q5" s="28"/>
      <c r="R5" s="40"/>
      <c r="S5" s="28" t="s">
        <v>357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337</v>
      </c>
      <c r="H6" s="4" t="s">
        <v>34</v>
      </c>
      <c r="I6" s="4" t="s">
        <v>280</v>
      </c>
      <c r="J6" s="4" t="s">
        <v>337</v>
      </c>
      <c r="K6" s="4" t="s">
        <v>34</v>
      </c>
      <c r="L6" s="4" t="s">
        <v>280</v>
      </c>
      <c r="M6" s="4" t="s">
        <v>337</v>
      </c>
      <c r="N6" s="4" t="s">
        <v>34</v>
      </c>
      <c r="O6" s="4" t="s">
        <v>280</v>
      </c>
      <c r="P6" s="4" t="s">
        <v>337</v>
      </c>
      <c r="Q6" s="4" t="s">
        <v>34</v>
      </c>
      <c r="R6" s="4" t="s">
        <v>280</v>
      </c>
      <c r="S6" s="4" t="s">
        <v>337</v>
      </c>
      <c r="T6" s="4" t="s">
        <v>34</v>
      </c>
      <c r="U6" s="4" t="s">
        <v>280</v>
      </c>
      <c r="V6" s="10"/>
      <c r="W6" s="10"/>
    </row>
    <row r="7" ht="28.5" spans="1:23">
      <c r="A7" s="37"/>
      <c r="B7" s="38"/>
      <c r="C7" s="38"/>
      <c r="D7" s="38"/>
      <c r="E7" s="38"/>
      <c r="F7" s="39"/>
      <c r="G7" s="10" t="s">
        <v>358</v>
      </c>
      <c r="H7" s="33" t="s">
        <v>359</v>
      </c>
      <c r="I7" s="10" t="s">
        <v>360</v>
      </c>
      <c r="J7" s="10"/>
      <c r="K7" s="3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361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362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363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364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304</v>
      </c>
      <c r="B17" s="13"/>
      <c r="C17" s="13"/>
      <c r="D17" s="13"/>
      <c r="E17" s="14"/>
      <c r="F17" s="15"/>
      <c r="G17" s="21"/>
      <c r="H17" s="26"/>
      <c r="I17" s="26"/>
      <c r="J17" s="12" t="s">
        <v>327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365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367</v>
      </c>
      <c r="B2" s="23" t="s">
        <v>276</v>
      </c>
      <c r="C2" s="23" t="s">
        <v>277</v>
      </c>
      <c r="D2" s="23" t="s">
        <v>278</v>
      </c>
      <c r="E2" s="23" t="s">
        <v>279</v>
      </c>
      <c r="F2" s="23" t="s">
        <v>280</v>
      </c>
      <c r="G2" s="22" t="s">
        <v>368</v>
      </c>
      <c r="H2" s="22" t="s">
        <v>369</v>
      </c>
      <c r="I2" s="22" t="s">
        <v>370</v>
      </c>
      <c r="J2" s="22" t="s">
        <v>369</v>
      </c>
      <c r="K2" s="22" t="s">
        <v>371</v>
      </c>
      <c r="L2" s="22" t="s">
        <v>369</v>
      </c>
      <c r="M2" s="23" t="s">
        <v>336</v>
      </c>
      <c r="N2" s="23" t="s">
        <v>290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367</v>
      </c>
      <c r="B4" s="25" t="s">
        <v>372</v>
      </c>
      <c r="C4" s="25" t="s">
        <v>337</v>
      </c>
      <c r="D4" s="25" t="s">
        <v>278</v>
      </c>
      <c r="E4" s="23" t="s">
        <v>279</v>
      </c>
      <c r="F4" s="23" t="s">
        <v>280</v>
      </c>
      <c r="G4" s="22" t="s">
        <v>368</v>
      </c>
      <c r="H4" s="22" t="s">
        <v>369</v>
      </c>
      <c r="I4" s="22" t="s">
        <v>370</v>
      </c>
      <c r="J4" s="22" t="s">
        <v>369</v>
      </c>
      <c r="K4" s="22" t="s">
        <v>371</v>
      </c>
      <c r="L4" s="22" t="s">
        <v>369</v>
      </c>
      <c r="M4" s="23" t="s">
        <v>336</v>
      </c>
      <c r="N4" s="23" t="s">
        <v>290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304</v>
      </c>
      <c r="B11" s="13"/>
      <c r="C11" s="13"/>
      <c r="D11" s="14"/>
      <c r="E11" s="15"/>
      <c r="F11" s="26"/>
      <c r="G11" s="21"/>
      <c r="H11" s="26"/>
      <c r="I11" s="12" t="s">
        <v>327</v>
      </c>
      <c r="J11" s="13"/>
      <c r="K11" s="13"/>
      <c r="L11" s="13"/>
      <c r="M11" s="13"/>
      <c r="N11" s="20"/>
    </row>
    <row r="12" ht="71.25" customHeight="1" spans="1:14">
      <c r="A12" s="16" t="s">
        <v>373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K5" sqref="K5:K8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330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375</v>
      </c>
      <c r="H2" s="4" t="s">
        <v>376</v>
      </c>
      <c r="I2" s="4" t="s">
        <v>377</v>
      </c>
      <c r="J2" s="4" t="s">
        <v>378</v>
      </c>
      <c r="K2" s="5" t="s">
        <v>336</v>
      </c>
      <c r="L2" s="5" t="s">
        <v>290</v>
      </c>
    </row>
    <row r="3" spans="1:12">
      <c r="A3" s="9" t="s">
        <v>338</v>
      </c>
      <c r="B3" s="9"/>
      <c r="C3" s="10" t="s">
        <v>315</v>
      </c>
      <c r="D3" s="10"/>
      <c r="E3" s="10" t="s">
        <v>85</v>
      </c>
      <c r="F3" s="10" t="s">
        <v>316</v>
      </c>
      <c r="G3" s="10" t="s">
        <v>379</v>
      </c>
      <c r="H3" s="10" t="s">
        <v>380</v>
      </c>
      <c r="I3" s="10"/>
      <c r="J3" s="10"/>
      <c r="K3" s="10" t="s">
        <v>63</v>
      </c>
      <c r="L3" s="10"/>
    </row>
    <row r="4" spans="1:12">
      <c r="A4" s="9" t="s">
        <v>361</v>
      </c>
      <c r="B4" s="9"/>
      <c r="C4" s="10" t="s">
        <v>317</v>
      </c>
      <c r="D4" s="10"/>
      <c r="E4" s="10" t="s">
        <v>85</v>
      </c>
      <c r="F4" s="10" t="s">
        <v>318</v>
      </c>
      <c r="G4" s="10" t="s">
        <v>379</v>
      </c>
      <c r="H4" s="10" t="s">
        <v>380</v>
      </c>
      <c r="I4" s="10"/>
      <c r="J4" s="10"/>
      <c r="K4" s="10" t="s">
        <v>63</v>
      </c>
      <c r="L4" s="10"/>
    </row>
    <row r="5" spans="1:12">
      <c r="A5" s="9" t="s">
        <v>362</v>
      </c>
      <c r="B5" s="9"/>
      <c r="C5" s="10" t="s">
        <v>322</v>
      </c>
      <c r="D5" s="10"/>
      <c r="E5" s="10" t="s">
        <v>321</v>
      </c>
      <c r="F5" s="10" t="s">
        <v>316</v>
      </c>
      <c r="G5" s="10" t="s">
        <v>379</v>
      </c>
      <c r="H5" s="10" t="s">
        <v>380</v>
      </c>
      <c r="I5" s="10"/>
      <c r="J5" s="10"/>
      <c r="K5" s="10" t="s">
        <v>63</v>
      </c>
      <c r="L5" s="10"/>
    </row>
    <row r="6" spans="1:12">
      <c r="A6" s="9" t="s">
        <v>363</v>
      </c>
      <c r="B6" s="9"/>
      <c r="C6" s="10" t="s">
        <v>323</v>
      </c>
      <c r="D6" s="10"/>
      <c r="E6" s="10" t="s">
        <v>321</v>
      </c>
      <c r="F6" s="10" t="s">
        <v>316</v>
      </c>
      <c r="G6" s="10" t="s">
        <v>379</v>
      </c>
      <c r="H6" s="10" t="s">
        <v>380</v>
      </c>
      <c r="I6" s="10"/>
      <c r="J6" s="10"/>
      <c r="K6" s="10" t="s">
        <v>63</v>
      </c>
      <c r="L6" s="10"/>
    </row>
    <row r="7" spans="1:12">
      <c r="A7" s="9" t="s">
        <v>364</v>
      </c>
      <c r="B7" s="9"/>
      <c r="C7" s="9" t="s">
        <v>324</v>
      </c>
      <c r="D7" s="9"/>
      <c r="E7" s="9" t="s">
        <v>325</v>
      </c>
      <c r="F7" s="9" t="s">
        <v>316</v>
      </c>
      <c r="G7" s="9" t="s">
        <v>379</v>
      </c>
      <c r="H7" s="9" t="s">
        <v>380</v>
      </c>
      <c r="I7" s="9"/>
      <c r="J7" s="9"/>
      <c r="K7" s="10" t="s">
        <v>63</v>
      </c>
      <c r="L7" s="9"/>
    </row>
    <row r="8" spans="1:12">
      <c r="A8" s="9" t="s">
        <v>381</v>
      </c>
      <c r="B8" s="9"/>
      <c r="C8" s="9" t="s">
        <v>326</v>
      </c>
      <c r="D8" s="9"/>
      <c r="E8" s="9" t="s">
        <v>325</v>
      </c>
      <c r="F8" s="9" t="s">
        <v>316</v>
      </c>
      <c r="G8" s="9" t="s">
        <v>379</v>
      </c>
      <c r="H8" s="9" t="s">
        <v>380</v>
      </c>
      <c r="I8" s="9"/>
      <c r="J8" s="9"/>
      <c r="K8" s="10" t="s">
        <v>63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304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382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6" sqref="F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275</v>
      </c>
      <c r="B2" s="5" t="s">
        <v>280</v>
      </c>
      <c r="C2" s="5" t="s">
        <v>337</v>
      </c>
      <c r="D2" s="5" t="s">
        <v>278</v>
      </c>
      <c r="E2" s="5" t="s">
        <v>279</v>
      </c>
      <c r="F2" s="4" t="s">
        <v>384</v>
      </c>
      <c r="G2" s="4" t="s">
        <v>309</v>
      </c>
      <c r="H2" s="6" t="s">
        <v>310</v>
      </c>
      <c r="I2" s="18" t="s">
        <v>312</v>
      </c>
    </row>
    <row r="3" s="1" customFormat="1" ht="16.5" spans="1:9">
      <c r="A3" s="4"/>
      <c r="B3" s="7"/>
      <c r="C3" s="7"/>
      <c r="D3" s="7"/>
      <c r="E3" s="7"/>
      <c r="F3" s="4" t="s">
        <v>385</v>
      </c>
      <c r="G3" s="4" t="s">
        <v>313</v>
      </c>
      <c r="H3" s="8"/>
      <c r="I3" s="19"/>
    </row>
    <row r="4" spans="1:9">
      <c r="A4" s="9">
        <v>1</v>
      </c>
      <c r="B4" s="9" t="s">
        <v>386</v>
      </c>
      <c r="C4" s="10" t="s">
        <v>387</v>
      </c>
      <c r="D4" s="10" t="s">
        <v>388</v>
      </c>
      <c r="E4" s="10">
        <v>81285.82286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304</v>
      </c>
      <c r="B12" s="13"/>
      <c r="C12" s="13"/>
      <c r="D12" s="14"/>
      <c r="E12" s="15"/>
      <c r="F12" s="12" t="s">
        <v>327</v>
      </c>
      <c r="G12" s="13"/>
      <c r="H12" s="14"/>
      <c r="I12" s="20"/>
    </row>
    <row r="13" ht="52.5" customHeight="1" spans="1:9">
      <c r="A13" s="16" t="s">
        <v>389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4" workbookViewId="0">
      <selection activeCell="A14" sqref="A14:K14"/>
    </sheetView>
  </sheetViews>
  <sheetFormatPr defaultColWidth="10.375" defaultRowHeight="16.5" customHeight="1"/>
  <cols>
    <col min="1" max="9" width="10.375" style="162"/>
    <col min="10" max="10" width="8.875" style="162" customWidth="1"/>
    <col min="11" max="11" width="12" style="162" customWidth="1"/>
    <col min="12" max="16384" width="10.375" style="162"/>
  </cols>
  <sheetData>
    <row r="1" s="162" customFormat="1" ht="21" spans="1:11">
      <c r="A1" s="271" t="s">
        <v>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="162" customFormat="1" ht="15" spans="1:11">
      <c r="A2" s="164" t="s">
        <v>18</v>
      </c>
      <c r="B2" s="165" t="s">
        <v>19</v>
      </c>
      <c r="C2" s="165"/>
      <c r="D2" s="166" t="s">
        <v>20</v>
      </c>
      <c r="E2" s="166"/>
      <c r="F2" s="165" t="s">
        <v>21</v>
      </c>
      <c r="G2" s="165"/>
      <c r="H2" s="167" t="s">
        <v>22</v>
      </c>
      <c r="I2" s="238" t="s">
        <v>23</v>
      </c>
      <c r="J2" s="238"/>
      <c r="K2" s="239"/>
    </row>
    <row r="3" s="162" customFormat="1" ht="14.25" spans="1:11">
      <c r="A3" s="168" t="s">
        <v>24</v>
      </c>
      <c r="B3" s="169"/>
      <c r="C3" s="170"/>
      <c r="D3" s="171" t="s">
        <v>25</v>
      </c>
      <c r="E3" s="172"/>
      <c r="F3" s="172"/>
      <c r="G3" s="173"/>
      <c r="H3" s="171" t="s">
        <v>26</v>
      </c>
      <c r="I3" s="172"/>
      <c r="J3" s="172"/>
      <c r="K3" s="173"/>
    </row>
    <row r="4" s="162" customFormat="1" ht="14.25" spans="1:11">
      <c r="A4" s="174" t="s">
        <v>27</v>
      </c>
      <c r="B4" s="53" t="s">
        <v>28</v>
      </c>
      <c r="C4" s="54"/>
      <c r="D4" s="174" t="s">
        <v>29</v>
      </c>
      <c r="E4" s="175"/>
      <c r="F4" s="176" t="s">
        <v>30</v>
      </c>
      <c r="G4" s="177"/>
      <c r="H4" s="174" t="s">
        <v>31</v>
      </c>
      <c r="I4" s="175"/>
      <c r="J4" s="199" t="s">
        <v>32</v>
      </c>
      <c r="K4" s="240" t="s">
        <v>33</v>
      </c>
    </row>
    <row r="5" s="162" customFormat="1" ht="14.25" spans="1:11">
      <c r="A5" s="178" t="s">
        <v>34</v>
      </c>
      <c r="B5" s="179" t="s">
        <v>35</v>
      </c>
      <c r="C5" s="180"/>
      <c r="D5" s="174" t="s">
        <v>36</v>
      </c>
      <c r="E5" s="175"/>
      <c r="F5" s="176" t="s">
        <v>37</v>
      </c>
      <c r="G5" s="177"/>
      <c r="H5" s="174" t="s">
        <v>38</v>
      </c>
      <c r="I5" s="175"/>
      <c r="J5" s="199" t="s">
        <v>32</v>
      </c>
      <c r="K5" s="240" t="s">
        <v>33</v>
      </c>
    </row>
    <row r="6" s="162" customFormat="1" ht="14.25" spans="1:11">
      <c r="A6" s="174" t="s">
        <v>39</v>
      </c>
      <c r="B6" s="181">
        <v>2</v>
      </c>
      <c r="C6" s="182">
        <v>6</v>
      </c>
      <c r="D6" s="178" t="s">
        <v>40</v>
      </c>
      <c r="E6" s="201"/>
      <c r="F6" s="176" t="s">
        <v>41</v>
      </c>
      <c r="G6" s="177"/>
      <c r="H6" s="174" t="s">
        <v>42</v>
      </c>
      <c r="I6" s="175"/>
      <c r="J6" s="199" t="s">
        <v>32</v>
      </c>
      <c r="K6" s="240" t="s">
        <v>33</v>
      </c>
    </row>
    <row r="7" s="162" customFormat="1" ht="14.25" spans="1:11">
      <c r="A7" s="174" t="s">
        <v>43</v>
      </c>
      <c r="B7" s="272">
        <v>7500</v>
      </c>
      <c r="C7" s="273"/>
      <c r="D7" s="178" t="s">
        <v>44</v>
      </c>
      <c r="E7" s="200"/>
      <c r="F7" s="176" t="s">
        <v>45</v>
      </c>
      <c r="G7" s="177"/>
      <c r="H7" s="174" t="s">
        <v>46</v>
      </c>
      <c r="I7" s="175"/>
      <c r="J7" s="199" t="s">
        <v>32</v>
      </c>
      <c r="K7" s="240" t="s">
        <v>33</v>
      </c>
    </row>
    <row r="8" s="162" customFormat="1" ht="15" spans="1:11">
      <c r="A8" s="274"/>
      <c r="B8" s="186"/>
      <c r="C8" s="187"/>
      <c r="D8" s="185" t="s">
        <v>47</v>
      </c>
      <c r="E8" s="188"/>
      <c r="F8" s="189" t="s">
        <v>48</v>
      </c>
      <c r="G8" s="190"/>
      <c r="H8" s="185" t="s">
        <v>49</v>
      </c>
      <c r="I8" s="188"/>
      <c r="J8" s="209" t="s">
        <v>32</v>
      </c>
      <c r="K8" s="242" t="s">
        <v>33</v>
      </c>
    </row>
    <row r="9" s="162" customFormat="1" ht="15" spans="1:11">
      <c r="A9" s="275" t="s">
        <v>50</v>
      </c>
      <c r="B9" s="276"/>
      <c r="C9" s="276"/>
      <c r="D9" s="276"/>
      <c r="E9" s="276"/>
      <c r="F9" s="276"/>
      <c r="G9" s="276"/>
      <c r="H9" s="276"/>
      <c r="I9" s="276"/>
      <c r="J9" s="276"/>
      <c r="K9" s="318"/>
    </row>
    <row r="10" s="162" customFormat="1" ht="15" spans="1:11">
      <c r="A10" s="277" t="s">
        <v>51</v>
      </c>
      <c r="B10" s="278"/>
      <c r="C10" s="278"/>
      <c r="D10" s="278"/>
      <c r="E10" s="278"/>
      <c r="F10" s="278"/>
      <c r="G10" s="278"/>
      <c r="H10" s="278"/>
      <c r="I10" s="278"/>
      <c r="J10" s="278"/>
      <c r="K10" s="319"/>
    </row>
    <row r="11" s="162" customFormat="1" ht="14.25" spans="1:11">
      <c r="A11" s="279" t="s">
        <v>52</v>
      </c>
      <c r="B11" s="280" t="s">
        <v>53</v>
      </c>
      <c r="C11" s="281" t="s">
        <v>54</v>
      </c>
      <c r="D11" s="282"/>
      <c r="E11" s="283" t="s">
        <v>55</v>
      </c>
      <c r="F11" s="280" t="s">
        <v>53</v>
      </c>
      <c r="G11" s="281" t="s">
        <v>54</v>
      </c>
      <c r="H11" s="281" t="s">
        <v>56</v>
      </c>
      <c r="I11" s="283" t="s">
        <v>57</v>
      </c>
      <c r="J11" s="280" t="s">
        <v>53</v>
      </c>
      <c r="K11" s="320" t="s">
        <v>54</v>
      </c>
    </row>
    <row r="12" s="162" customFormat="1" ht="14.25" spans="1:11">
      <c r="A12" s="178" t="s">
        <v>58</v>
      </c>
      <c r="B12" s="198" t="s">
        <v>53</v>
      </c>
      <c r="C12" s="199" t="s">
        <v>54</v>
      </c>
      <c r="D12" s="200"/>
      <c r="E12" s="201" t="s">
        <v>59</v>
      </c>
      <c r="F12" s="198" t="s">
        <v>53</v>
      </c>
      <c r="G12" s="199" t="s">
        <v>54</v>
      </c>
      <c r="H12" s="199" t="s">
        <v>56</v>
      </c>
      <c r="I12" s="201" t="s">
        <v>60</v>
      </c>
      <c r="J12" s="198" t="s">
        <v>53</v>
      </c>
      <c r="K12" s="240" t="s">
        <v>54</v>
      </c>
    </row>
    <row r="13" s="162" customFormat="1" ht="14.25" spans="1:11">
      <c r="A13" s="178" t="s">
        <v>61</v>
      </c>
      <c r="B13" s="198" t="s">
        <v>53</v>
      </c>
      <c r="C13" s="199" t="s">
        <v>54</v>
      </c>
      <c r="D13" s="200"/>
      <c r="E13" s="201" t="s">
        <v>62</v>
      </c>
      <c r="F13" s="199" t="s">
        <v>63</v>
      </c>
      <c r="G13" s="199" t="s">
        <v>64</v>
      </c>
      <c r="H13" s="199" t="s">
        <v>56</v>
      </c>
      <c r="I13" s="201" t="s">
        <v>65</v>
      </c>
      <c r="J13" s="198" t="s">
        <v>53</v>
      </c>
      <c r="K13" s="240" t="s">
        <v>54</v>
      </c>
    </row>
    <row r="14" s="162" customFormat="1" ht="15" spans="1:11">
      <c r="A14" s="185" t="s">
        <v>66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44"/>
    </row>
    <row r="15" s="162" customFormat="1" ht="15" spans="1:11">
      <c r="A15" s="277" t="s">
        <v>67</v>
      </c>
      <c r="B15" s="278"/>
      <c r="C15" s="278"/>
      <c r="D15" s="278"/>
      <c r="E15" s="278"/>
      <c r="F15" s="278"/>
      <c r="G15" s="278"/>
      <c r="H15" s="278"/>
      <c r="I15" s="278"/>
      <c r="J15" s="278"/>
      <c r="K15" s="319"/>
    </row>
    <row r="16" s="162" customFormat="1" ht="14.25" spans="1:11">
      <c r="A16" s="284" t="s">
        <v>68</v>
      </c>
      <c r="B16" s="281" t="s">
        <v>63</v>
      </c>
      <c r="C16" s="281" t="s">
        <v>64</v>
      </c>
      <c r="D16" s="285"/>
      <c r="E16" s="286" t="s">
        <v>69</v>
      </c>
      <c r="F16" s="281" t="s">
        <v>63</v>
      </c>
      <c r="G16" s="281" t="s">
        <v>64</v>
      </c>
      <c r="H16" s="287"/>
      <c r="I16" s="286" t="s">
        <v>70</v>
      </c>
      <c r="J16" s="281" t="s">
        <v>63</v>
      </c>
      <c r="K16" s="320" t="s">
        <v>64</v>
      </c>
    </row>
    <row r="17" s="162" customFormat="1" customHeight="1" spans="1:22">
      <c r="A17" s="183" t="s">
        <v>71</v>
      </c>
      <c r="B17" s="199" t="s">
        <v>63</v>
      </c>
      <c r="C17" s="199" t="s">
        <v>64</v>
      </c>
      <c r="D17" s="53"/>
      <c r="E17" s="215" t="s">
        <v>72</v>
      </c>
      <c r="F17" s="199" t="s">
        <v>63</v>
      </c>
      <c r="G17" s="199" t="s">
        <v>64</v>
      </c>
      <c r="H17" s="288"/>
      <c r="I17" s="215" t="s">
        <v>73</v>
      </c>
      <c r="J17" s="199" t="s">
        <v>63</v>
      </c>
      <c r="K17" s="240" t="s">
        <v>64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s="162" customFormat="1" ht="18" customHeight="1" spans="1:11">
      <c r="A18" s="289" t="s">
        <v>74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2"/>
    </row>
    <row r="19" s="270" customFormat="1" ht="18" customHeight="1" spans="1:11">
      <c r="A19" s="277" t="s">
        <v>75</v>
      </c>
      <c r="B19" s="278"/>
      <c r="C19" s="278"/>
      <c r="D19" s="278"/>
      <c r="E19" s="278"/>
      <c r="F19" s="278"/>
      <c r="G19" s="278"/>
      <c r="H19" s="278"/>
      <c r="I19" s="278"/>
      <c r="J19" s="278"/>
      <c r="K19" s="319"/>
    </row>
    <row r="20" s="162" customFormat="1" customHeight="1" spans="1:11">
      <c r="A20" s="291" t="s">
        <v>76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23"/>
    </row>
    <row r="21" s="162" customFormat="1" ht="21.75" customHeight="1" spans="1:11">
      <c r="A21" s="293" t="s">
        <v>77</v>
      </c>
      <c r="B21" s="215"/>
      <c r="C21" s="215"/>
      <c r="D21" s="215" t="s">
        <v>78</v>
      </c>
      <c r="E21" s="215" t="s">
        <v>79</v>
      </c>
      <c r="F21" s="215" t="s">
        <v>80</v>
      </c>
      <c r="G21" s="215" t="s">
        <v>81</v>
      </c>
      <c r="H21" s="215" t="s">
        <v>82</v>
      </c>
      <c r="I21" s="215" t="s">
        <v>83</v>
      </c>
      <c r="J21" s="215"/>
      <c r="K21" s="252" t="s">
        <v>84</v>
      </c>
    </row>
    <row r="22" s="162" customFormat="1" customHeight="1" spans="1:11">
      <c r="A22" s="184" t="s">
        <v>85</v>
      </c>
      <c r="B22" s="294"/>
      <c r="C22" s="294"/>
      <c r="D22" s="294">
        <v>0.5</v>
      </c>
      <c r="E22" s="294">
        <v>0.5</v>
      </c>
      <c r="F22" s="294">
        <v>0.5</v>
      </c>
      <c r="G22" s="294">
        <v>0.5</v>
      </c>
      <c r="H22" s="294">
        <v>0.5</v>
      </c>
      <c r="I22" s="294">
        <v>0.5</v>
      </c>
      <c r="J22" s="294"/>
      <c r="K22" s="324" t="s">
        <v>86</v>
      </c>
    </row>
    <row r="23" s="162" customFormat="1" customHeight="1" spans="1:11">
      <c r="A23" s="184" t="s">
        <v>87</v>
      </c>
      <c r="B23" s="294"/>
      <c r="C23" s="294"/>
      <c r="D23" s="294">
        <v>0.5</v>
      </c>
      <c r="E23" s="294">
        <v>0.5</v>
      </c>
      <c r="F23" s="294">
        <v>0.5</v>
      </c>
      <c r="G23" s="294">
        <v>0.5</v>
      </c>
      <c r="H23" s="294">
        <v>0.5</v>
      </c>
      <c r="I23" s="294">
        <v>0.5</v>
      </c>
      <c r="J23" s="294"/>
      <c r="K23" s="325" t="s">
        <v>86</v>
      </c>
    </row>
    <row r="24" s="162" customFormat="1" customHeight="1" spans="1:11">
      <c r="A24" s="184"/>
      <c r="B24" s="294"/>
      <c r="C24" s="294"/>
      <c r="D24" s="294"/>
      <c r="E24" s="294"/>
      <c r="F24" s="294"/>
      <c r="G24" s="294"/>
      <c r="H24" s="294"/>
      <c r="I24" s="294"/>
      <c r="J24" s="294"/>
      <c r="K24" s="325"/>
    </row>
    <row r="25" s="162" customFormat="1" customHeight="1" spans="1:11">
      <c r="A25" s="184"/>
      <c r="B25" s="294"/>
      <c r="C25" s="294"/>
      <c r="D25" s="294"/>
      <c r="E25" s="294"/>
      <c r="F25" s="294"/>
      <c r="G25" s="294"/>
      <c r="H25" s="294"/>
      <c r="I25" s="294"/>
      <c r="J25" s="294"/>
      <c r="K25" s="326"/>
    </row>
    <row r="26" s="162" customFormat="1" customHeight="1" spans="1:11">
      <c r="A26" s="184"/>
      <c r="B26" s="294"/>
      <c r="C26" s="294"/>
      <c r="D26" s="294"/>
      <c r="E26" s="294"/>
      <c r="F26" s="294"/>
      <c r="G26" s="294"/>
      <c r="H26" s="294"/>
      <c r="I26" s="294"/>
      <c r="J26" s="294"/>
      <c r="K26" s="326"/>
    </row>
    <row r="27" s="162" customFormat="1" customHeight="1" spans="1:11">
      <c r="A27" s="184"/>
      <c r="B27" s="294"/>
      <c r="C27" s="294"/>
      <c r="D27" s="294"/>
      <c r="E27" s="294"/>
      <c r="F27" s="294"/>
      <c r="G27" s="294"/>
      <c r="H27" s="294"/>
      <c r="I27" s="294"/>
      <c r="J27" s="294"/>
      <c r="K27" s="326"/>
    </row>
    <row r="28" s="162" customFormat="1" customHeight="1" spans="1:11">
      <c r="A28" s="184"/>
      <c r="B28" s="294"/>
      <c r="C28" s="294"/>
      <c r="D28" s="294"/>
      <c r="E28" s="294"/>
      <c r="F28" s="294"/>
      <c r="G28" s="294"/>
      <c r="H28" s="294"/>
      <c r="I28" s="294"/>
      <c r="J28" s="294"/>
      <c r="K28" s="326"/>
    </row>
    <row r="29" s="162" customFormat="1" ht="18" customHeight="1" spans="1:11">
      <c r="A29" s="295" t="s">
        <v>88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7"/>
    </row>
    <row r="30" s="162" customFormat="1" ht="18.75" customHeight="1" spans="1:11">
      <c r="A30" s="297" t="s">
        <v>89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8"/>
    </row>
    <row r="31" s="162" customFormat="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29"/>
    </row>
    <row r="32" s="162" customFormat="1" ht="18" customHeight="1" spans="1:11">
      <c r="A32" s="295" t="s">
        <v>90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7"/>
    </row>
    <row r="33" s="162" customFormat="1" ht="14.25" spans="1:11">
      <c r="A33" s="301" t="s">
        <v>91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0"/>
    </row>
    <row r="34" s="162" customFormat="1" ht="15" spans="1:11">
      <c r="A34" s="97" t="s">
        <v>92</v>
      </c>
      <c r="B34" s="99"/>
      <c r="C34" s="199" t="s">
        <v>32</v>
      </c>
      <c r="D34" s="199" t="s">
        <v>33</v>
      </c>
      <c r="E34" s="303" t="s">
        <v>93</v>
      </c>
      <c r="F34" s="304"/>
      <c r="G34" s="304"/>
      <c r="H34" s="304"/>
      <c r="I34" s="304"/>
      <c r="J34" s="304"/>
      <c r="K34" s="331"/>
    </row>
    <row r="35" s="162" customFormat="1" ht="15" spans="1:11">
      <c r="A35" s="305" t="s">
        <v>94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s="162" customFormat="1" ht="14.25" spans="1:11">
      <c r="A36" s="306" t="s">
        <v>95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2"/>
    </row>
    <row r="37" s="162" customFormat="1" ht="14.25" spans="1:11">
      <c r="A37" s="222" t="s">
        <v>96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55"/>
    </row>
    <row r="38" s="162" customFormat="1" ht="14.25" spans="1:11">
      <c r="A38" s="222" t="s">
        <v>97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55"/>
    </row>
    <row r="39" s="162" customFormat="1" ht="14.25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55"/>
    </row>
    <row r="40" s="162" customFormat="1" ht="14.25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55"/>
    </row>
    <row r="41" s="162" customFormat="1" ht="14.25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5"/>
    </row>
    <row r="42" s="162" customFormat="1" ht="14.25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5"/>
    </row>
    <row r="43" s="162" customFormat="1" ht="15" spans="1:11">
      <c r="A43" s="217" t="s">
        <v>98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3"/>
    </row>
    <row r="44" s="162" customFormat="1" ht="15" spans="1:11">
      <c r="A44" s="277" t="s">
        <v>99</v>
      </c>
      <c r="B44" s="278"/>
      <c r="C44" s="278"/>
      <c r="D44" s="278"/>
      <c r="E44" s="278"/>
      <c r="F44" s="278"/>
      <c r="G44" s="278"/>
      <c r="H44" s="278"/>
      <c r="I44" s="278"/>
      <c r="J44" s="278"/>
      <c r="K44" s="319"/>
    </row>
    <row r="45" s="162" customFormat="1" ht="14.25" spans="1:11">
      <c r="A45" s="284" t="s">
        <v>100</v>
      </c>
      <c r="B45" s="281" t="s">
        <v>63</v>
      </c>
      <c r="C45" s="281" t="s">
        <v>64</v>
      </c>
      <c r="D45" s="281" t="s">
        <v>56</v>
      </c>
      <c r="E45" s="286" t="s">
        <v>101</v>
      </c>
      <c r="F45" s="281" t="s">
        <v>63</v>
      </c>
      <c r="G45" s="281" t="s">
        <v>64</v>
      </c>
      <c r="H45" s="281" t="s">
        <v>56</v>
      </c>
      <c r="I45" s="286" t="s">
        <v>102</v>
      </c>
      <c r="J45" s="281" t="s">
        <v>63</v>
      </c>
      <c r="K45" s="320" t="s">
        <v>64</v>
      </c>
    </row>
    <row r="46" s="162" customFormat="1" ht="14.25" spans="1:11">
      <c r="A46" s="183" t="s">
        <v>55</v>
      </c>
      <c r="B46" s="199" t="s">
        <v>63</v>
      </c>
      <c r="C46" s="199" t="s">
        <v>64</v>
      </c>
      <c r="D46" s="199" t="s">
        <v>56</v>
      </c>
      <c r="E46" s="215" t="s">
        <v>62</v>
      </c>
      <c r="F46" s="199" t="s">
        <v>63</v>
      </c>
      <c r="G46" s="199" t="s">
        <v>64</v>
      </c>
      <c r="H46" s="199" t="s">
        <v>56</v>
      </c>
      <c r="I46" s="215" t="s">
        <v>73</v>
      </c>
      <c r="J46" s="199" t="s">
        <v>63</v>
      </c>
      <c r="K46" s="240" t="s">
        <v>64</v>
      </c>
    </row>
    <row r="47" s="162" customFormat="1" ht="15" spans="1:11">
      <c r="A47" s="185" t="s">
        <v>103</v>
      </c>
      <c r="B47" s="188"/>
      <c r="C47" s="188"/>
      <c r="D47" s="188"/>
      <c r="E47" s="188"/>
      <c r="F47" s="188"/>
      <c r="G47" s="188"/>
      <c r="H47" s="188"/>
      <c r="I47" s="188"/>
      <c r="J47" s="188"/>
      <c r="K47" s="244"/>
    </row>
    <row r="48" s="162" customFormat="1" ht="15" spans="1:11">
      <c r="A48" s="305" t="s">
        <v>104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s="162" customFormat="1" ht="15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32"/>
    </row>
    <row r="50" s="162" customFormat="1" ht="15" spans="1:11">
      <c r="A50" s="308" t="s">
        <v>105</v>
      </c>
      <c r="B50" s="309" t="s">
        <v>106</v>
      </c>
      <c r="C50" s="309"/>
      <c r="D50" s="310" t="s">
        <v>107</v>
      </c>
      <c r="E50" s="311" t="s">
        <v>108</v>
      </c>
      <c r="F50" s="312" t="s">
        <v>109</v>
      </c>
      <c r="G50" s="313" t="s">
        <v>110</v>
      </c>
      <c r="H50" s="314" t="s">
        <v>111</v>
      </c>
      <c r="I50" s="333"/>
      <c r="J50" s="334" t="s">
        <v>112</v>
      </c>
      <c r="K50" s="335"/>
    </row>
    <row r="51" s="162" customFormat="1" ht="15" spans="1:11">
      <c r="A51" s="305" t="s">
        <v>113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s="162" customFormat="1" ht="1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36"/>
    </row>
    <row r="53" s="162" customFormat="1" ht="15" spans="1:11">
      <c r="A53" s="308" t="s">
        <v>105</v>
      </c>
      <c r="B53" s="309" t="s">
        <v>114</v>
      </c>
      <c r="C53" s="309"/>
      <c r="D53" s="310" t="s">
        <v>107</v>
      </c>
      <c r="E53" s="317"/>
      <c r="F53" s="312" t="s">
        <v>115</v>
      </c>
      <c r="G53" s="313"/>
      <c r="H53" s="314" t="s">
        <v>111</v>
      </c>
      <c r="I53" s="333"/>
      <c r="J53" s="334"/>
      <c r="K53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69" t="s">
        <v>22</v>
      </c>
      <c r="J2" s="56" t="s">
        <v>23</v>
      </c>
      <c r="K2" s="56"/>
      <c r="L2" s="56"/>
      <c r="M2" s="56"/>
      <c r="N2" s="70"/>
    </row>
    <row r="3" s="49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71" t="s">
        <v>118</v>
      </c>
      <c r="J3" s="71"/>
      <c r="K3" s="71"/>
      <c r="L3" s="71"/>
      <c r="M3" s="71"/>
      <c r="N3" s="72"/>
    </row>
    <row r="4" s="49" customFormat="1" ht="29.1" customHeight="1" spans="1:14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61" t="s">
        <v>83</v>
      </c>
      <c r="H4" s="60"/>
      <c r="I4" s="263" t="s">
        <v>119</v>
      </c>
      <c r="J4" s="263" t="s">
        <v>120</v>
      </c>
      <c r="K4" s="263"/>
      <c r="L4" s="263"/>
      <c r="M4" s="263"/>
      <c r="N4" s="264"/>
    </row>
    <row r="5" s="49" customFormat="1" ht="29.1" customHeight="1" spans="1:14">
      <c r="A5" s="58"/>
      <c r="B5" s="63"/>
      <c r="C5" s="63"/>
      <c r="D5" s="62"/>
      <c r="E5" s="63"/>
      <c r="F5" s="63"/>
      <c r="G5" s="63"/>
      <c r="H5" s="60"/>
      <c r="I5" s="73" t="s">
        <v>121</v>
      </c>
      <c r="J5" s="73" t="s">
        <v>121</v>
      </c>
      <c r="K5" s="73"/>
      <c r="L5" s="73"/>
      <c r="M5" s="73"/>
      <c r="N5" s="265"/>
    </row>
    <row r="6" s="49" customFormat="1" ht="29.1" customHeight="1" spans="1:14">
      <c r="A6" s="64" t="s">
        <v>122</v>
      </c>
      <c r="B6" s="65">
        <f>C6-2.1</f>
        <v>98.8</v>
      </c>
      <c r="C6" s="65">
        <f>D6-2.1</f>
        <v>100.9</v>
      </c>
      <c r="D6" s="66" t="s">
        <v>123</v>
      </c>
      <c r="E6" s="65">
        <f t="shared" ref="E6:G6" si="0">D6+2.1</f>
        <v>105.1</v>
      </c>
      <c r="F6" s="65">
        <f t="shared" si="0"/>
        <v>107.2</v>
      </c>
      <c r="G6" s="65">
        <f t="shared" si="0"/>
        <v>109.3</v>
      </c>
      <c r="H6" s="60"/>
      <c r="I6" s="74" t="s">
        <v>124</v>
      </c>
      <c r="J6" s="74" t="s">
        <v>125</v>
      </c>
      <c r="K6" s="74"/>
      <c r="L6" s="74"/>
      <c r="M6" s="74"/>
      <c r="N6" s="75"/>
    </row>
    <row r="7" s="49" customFormat="1" ht="29.1" customHeight="1" spans="1:14">
      <c r="A7" s="64" t="s">
        <v>126</v>
      </c>
      <c r="B7" s="65">
        <f>C7-1.5</f>
        <v>71.5</v>
      </c>
      <c r="C7" s="65">
        <f>D7-1.5</f>
        <v>73</v>
      </c>
      <c r="D7" s="66">
        <v>74.5</v>
      </c>
      <c r="E7" s="65">
        <f t="shared" ref="E7:G7" si="1">D7+1.5</f>
        <v>76</v>
      </c>
      <c r="F7" s="65">
        <f t="shared" si="1"/>
        <v>77.5</v>
      </c>
      <c r="G7" s="65">
        <f t="shared" si="1"/>
        <v>79</v>
      </c>
      <c r="H7" s="60"/>
      <c r="I7" s="76" t="s">
        <v>127</v>
      </c>
      <c r="J7" s="76" t="s">
        <v>128</v>
      </c>
      <c r="K7" s="76"/>
      <c r="L7" s="76"/>
      <c r="M7" s="76"/>
      <c r="N7" s="77"/>
    </row>
    <row r="8" s="49" customFormat="1" ht="29.1" customHeight="1" spans="1:14">
      <c r="A8" s="64" t="s">
        <v>129</v>
      </c>
      <c r="B8" s="65">
        <f>C8-4</f>
        <v>78</v>
      </c>
      <c r="C8" s="65">
        <f>D8-4</f>
        <v>82</v>
      </c>
      <c r="D8" s="66" t="s">
        <v>130</v>
      </c>
      <c r="E8" s="65">
        <f>D8+4</f>
        <v>90</v>
      </c>
      <c r="F8" s="65">
        <f>E8+5</f>
        <v>95</v>
      </c>
      <c r="G8" s="65">
        <f>F8+6</f>
        <v>101</v>
      </c>
      <c r="H8" s="60"/>
      <c r="I8" s="76" t="s">
        <v>131</v>
      </c>
      <c r="J8" s="76" t="s">
        <v>132</v>
      </c>
      <c r="K8" s="76"/>
      <c r="L8" s="76"/>
      <c r="M8" s="76"/>
      <c r="N8" s="78"/>
    </row>
    <row r="9" s="49" customFormat="1" ht="29.1" customHeight="1" spans="1:14">
      <c r="A9" s="64" t="s">
        <v>133</v>
      </c>
      <c r="B9" s="65">
        <f>C9-4</f>
        <v>94</v>
      </c>
      <c r="C9" s="65">
        <f>D9-4</f>
        <v>98</v>
      </c>
      <c r="D9" s="66">
        <f>D8+16</f>
        <v>102</v>
      </c>
      <c r="E9" s="65">
        <f>D9+4</f>
        <v>106</v>
      </c>
      <c r="F9" s="65">
        <f>E9+5</f>
        <v>111</v>
      </c>
      <c r="G9" s="65">
        <f>F9+6</f>
        <v>117</v>
      </c>
      <c r="H9" s="60"/>
      <c r="I9" s="74" t="s">
        <v>125</v>
      </c>
      <c r="J9" s="74" t="s">
        <v>134</v>
      </c>
      <c r="K9" s="74"/>
      <c r="L9" s="74"/>
      <c r="M9" s="74"/>
      <c r="N9" s="161"/>
    </row>
    <row r="10" s="49" customFormat="1" ht="29.1" customHeight="1" spans="1:14">
      <c r="A10" s="64" t="s">
        <v>135</v>
      </c>
      <c r="B10" s="65">
        <f>C10-3.6</f>
        <v>98.8</v>
      </c>
      <c r="C10" s="65">
        <f>D10-3.6</f>
        <v>102.4</v>
      </c>
      <c r="D10" s="66">
        <v>106</v>
      </c>
      <c r="E10" s="65">
        <f>D10+4</f>
        <v>110</v>
      </c>
      <c r="F10" s="65">
        <f>E10+4</f>
        <v>114</v>
      </c>
      <c r="G10" s="65">
        <f>F10+4</f>
        <v>118</v>
      </c>
      <c r="H10" s="60"/>
      <c r="I10" s="76" t="s">
        <v>134</v>
      </c>
      <c r="J10" s="76" t="s">
        <v>136</v>
      </c>
      <c r="K10" s="76"/>
      <c r="L10" s="76"/>
      <c r="M10" s="76"/>
      <c r="N10" s="78"/>
    </row>
    <row r="11" s="49" customFormat="1" ht="29.1" customHeight="1" spans="1:14">
      <c r="A11" s="64" t="s">
        <v>137</v>
      </c>
      <c r="B11" s="65">
        <f>C11-2.3/2</f>
        <v>30.7</v>
      </c>
      <c r="C11" s="65">
        <f>D11-2.3/2</f>
        <v>31.85</v>
      </c>
      <c r="D11" s="66">
        <v>33</v>
      </c>
      <c r="E11" s="65">
        <f t="shared" ref="E11:G11" si="2">D11+2.6/2</f>
        <v>34.3</v>
      </c>
      <c r="F11" s="65">
        <f t="shared" si="2"/>
        <v>35.6</v>
      </c>
      <c r="G11" s="65">
        <f t="shared" si="2"/>
        <v>36.9</v>
      </c>
      <c r="H11" s="60"/>
      <c r="I11" s="76" t="s">
        <v>125</v>
      </c>
      <c r="J11" s="76" t="s">
        <v>134</v>
      </c>
      <c r="K11" s="76"/>
      <c r="L11" s="76"/>
      <c r="M11" s="76"/>
      <c r="N11" s="78"/>
    </row>
    <row r="12" s="49" customFormat="1" ht="29.1" customHeight="1" spans="1:14">
      <c r="A12" s="64" t="s">
        <v>138</v>
      </c>
      <c r="B12" s="65">
        <f>C12-0.7</f>
        <v>22.1</v>
      </c>
      <c r="C12" s="65">
        <f>D12-0.7</f>
        <v>22.8</v>
      </c>
      <c r="D12" s="66">
        <v>23.5</v>
      </c>
      <c r="E12" s="65">
        <f>D12+0.7</f>
        <v>24.2</v>
      </c>
      <c r="F12" s="65">
        <f>E12+0.7</f>
        <v>24.9</v>
      </c>
      <c r="G12" s="65">
        <f>F12+0.9</f>
        <v>25.8</v>
      </c>
      <c r="H12" s="60"/>
      <c r="I12" s="76" t="s">
        <v>139</v>
      </c>
      <c r="J12" s="76" t="s">
        <v>134</v>
      </c>
      <c r="K12" s="76"/>
      <c r="L12" s="76"/>
      <c r="M12" s="76"/>
      <c r="N12" s="78"/>
    </row>
    <row r="13" s="49" customFormat="1" ht="29.1" customHeight="1" spans="1:14">
      <c r="A13" s="64" t="s">
        <v>140</v>
      </c>
      <c r="B13" s="65">
        <f>C13-0.5</f>
        <v>18.5</v>
      </c>
      <c r="C13" s="65">
        <f>D13-0.5</f>
        <v>19</v>
      </c>
      <c r="D13" s="66">
        <v>19.5</v>
      </c>
      <c r="E13" s="65">
        <f>D13+0.5</f>
        <v>20</v>
      </c>
      <c r="F13" s="65">
        <f>E13+0.5</f>
        <v>20.5</v>
      </c>
      <c r="G13" s="65">
        <f>F13+0.7</f>
        <v>21.2</v>
      </c>
      <c r="H13" s="60"/>
      <c r="I13" s="76" t="s">
        <v>141</v>
      </c>
      <c r="J13" s="76" t="s">
        <v>142</v>
      </c>
      <c r="K13" s="76"/>
      <c r="L13" s="76"/>
      <c r="M13" s="76"/>
      <c r="N13" s="78"/>
    </row>
    <row r="14" s="49" customFormat="1" ht="29.1" customHeight="1" spans="1:14">
      <c r="A14" s="64" t="s">
        <v>143</v>
      </c>
      <c r="B14" s="65">
        <f>C14-0.7</f>
        <v>27.7</v>
      </c>
      <c r="C14" s="65">
        <f>D14-0.6</f>
        <v>28.4</v>
      </c>
      <c r="D14" s="66">
        <v>29</v>
      </c>
      <c r="E14" s="65">
        <f>D14+0.6</f>
        <v>29.6</v>
      </c>
      <c r="F14" s="65">
        <f>E14+0.7</f>
        <v>30.3</v>
      </c>
      <c r="G14" s="65">
        <f>F14+0.6</f>
        <v>30.9</v>
      </c>
      <c r="H14" s="60"/>
      <c r="I14" s="76"/>
      <c r="J14" s="76"/>
      <c r="K14" s="76"/>
      <c r="L14" s="76"/>
      <c r="M14" s="76"/>
      <c r="N14" s="78"/>
    </row>
    <row r="15" s="49" customFormat="1" ht="29.1" customHeight="1" spans="1:14">
      <c r="A15" s="64" t="s">
        <v>144</v>
      </c>
      <c r="B15" s="65">
        <f>C15-0.9</f>
        <v>41</v>
      </c>
      <c r="C15" s="65">
        <f>D15-0.9</f>
        <v>41.9</v>
      </c>
      <c r="D15" s="66">
        <v>42.8</v>
      </c>
      <c r="E15" s="65">
        <f t="shared" ref="E15:G15" si="3">D15+1.1</f>
        <v>43.9</v>
      </c>
      <c r="F15" s="65">
        <f t="shared" si="3"/>
        <v>45</v>
      </c>
      <c r="G15" s="65">
        <f t="shared" si="3"/>
        <v>46.1</v>
      </c>
      <c r="H15" s="68"/>
      <c r="I15" s="266"/>
      <c r="J15" s="267"/>
      <c r="K15" s="268"/>
      <c r="L15" s="267"/>
      <c r="M15" s="267"/>
      <c r="N15" s="269"/>
    </row>
    <row r="16" s="49" customFormat="1" ht="27" customHeight="1" spans="1:14">
      <c r="A16" s="49" t="s">
        <v>145</v>
      </c>
      <c r="D16" s="67"/>
      <c r="E16" s="67"/>
      <c r="F16" s="67"/>
      <c r="G16" s="67"/>
      <c r="H16" s="67"/>
      <c r="I16" s="266"/>
      <c r="J16" s="267"/>
      <c r="K16" s="268"/>
      <c r="L16" s="267"/>
      <c r="M16" s="267"/>
      <c r="N16" s="269"/>
    </row>
    <row r="17" s="49" customFormat="1" ht="27" customHeight="1" spans="1:14">
      <c r="A17" s="67"/>
      <c r="H17" s="67"/>
      <c r="I17" s="67"/>
      <c r="J17" s="67"/>
      <c r="K17" s="67"/>
      <c r="L17" s="67"/>
      <c r="M17" s="67"/>
      <c r="N17" s="67"/>
    </row>
    <row r="18" s="49" customFormat="1" ht="14.25" spans="8:13">
      <c r="H18" s="67"/>
      <c r="I18" s="79" t="s">
        <v>146</v>
      </c>
      <c r="J18" s="80"/>
      <c r="K18" s="79" t="s">
        <v>147</v>
      </c>
      <c r="L18" s="79"/>
      <c r="M18" s="79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8" workbookViewId="0">
      <selection activeCell="A18" sqref="A18:D18"/>
    </sheetView>
  </sheetViews>
  <sheetFormatPr defaultColWidth="10" defaultRowHeight="16.5" customHeight="1"/>
  <cols>
    <col min="1" max="16384" width="10" style="162"/>
  </cols>
  <sheetData>
    <row r="1" s="162" customFormat="1" ht="22.5" customHeight="1" spans="1:11">
      <c r="A1" s="163" t="s">
        <v>149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="162" customFormat="1" ht="17.25" customHeight="1" spans="1:11">
      <c r="A2" s="164" t="s">
        <v>18</v>
      </c>
      <c r="B2" s="165" t="s">
        <v>19</v>
      </c>
      <c r="C2" s="165"/>
      <c r="D2" s="166" t="s">
        <v>20</v>
      </c>
      <c r="E2" s="166"/>
      <c r="F2" s="165" t="s">
        <v>21</v>
      </c>
      <c r="G2" s="165"/>
      <c r="H2" s="167" t="s">
        <v>22</v>
      </c>
      <c r="I2" s="238" t="s">
        <v>23</v>
      </c>
      <c r="J2" s="238"/>
      <c r="K2" s="239"/>
    </row>
    <row r="3" s="162" customFormat="1" customHeight="1" spans="1:11">
      <c r="A3" s="168" t="s">
        <v>24</v>
      </c>
      <c r="B3" s="169"/>
      <c r="C3" s="170"/>
      <c r="D3" s="171" t="s">
        <v>25</v>
      </c>
      <c r="E3" s="172"/>
      <c r="F3" s="172"/>
      <c r="G3" s="173"/>
      <c r="H3" s="171" t="s">
        <v>26</v>
      </c>
      <c r="I3" s="172"/>
      <c r="J3" s="172"/>
      <c r="K3" s="173"/>
    </row>
    <row r="4" s="162" customFormat="1" customHeight="1" spans="1:11">
      <c r="A4" s="174" t="s">
        <v>27</v>
      </c>
      <c r="B4" s="53" t="s">
        <v>28</v>
      </c>
      <c r="C4" s="54"/>
      <c r="D4" s="174" t="s">
        <v>29</v>
      </c>
      <c r="E4" s="175"/>
      <c r="F4" s="176" t="s">
        <v>30</v>
      </c>
      <c r="G4" s="177"/>
      <c r="H4" s="174" t="s">
        <v>150</v>
      </c>
      <c r="I4" s="175"/>
      <c r="J4" s="199" t="s">
        <v>32</v>
      </c>
      <c r="K4" s="240" t="s">
        <v>33</v>
      </c>
    </row>
    <row r="5" s="162" customFormat="1" customHeight="1" spans="1:11">
      <c r="A5" s="178" t="s">
        <v>34</v>
      </c>
      <c r="B5" s="179" t="s">
        <v>35</v>
      </c>
      <c r="C5" s="180"/>
      <c r="D5" s="174" t="s">
        <v>151</v>
      </c>
      <c r="E5" s="175"/>
      <c r="F5" s="53">
        <v>7000</v>
      </c>
      <c r="G5" s="54"/>
      <c r="H5" s="174" t="s">
        <v>152</v>
      </c>
      <c r="I5" s="175"/>
      <c r="J5" s="199" t="s">
        <v>32</v>
      </c>
      <c r="K5" s="240" t="s">
        <v>33</v>
      </c>
    </row>
    <row r="6" s="162" customFormat="1" customHeight="1" spans="1:11">
      <c r="A6" s="174" t="s">
        <v>39</v>
      </c>
      <c r="B6" s="181">
        <v>2</v>
      </c>
      <c r="C6" s="182">
        <v>6</v>
      </c>
      <c r="D6" s="174" t="s">
        <v>153</v>
      </c>
      <c r="E6" s="175"/>
      <c r="F6" s="53">
        <v>4000</v>
      </c>
      <c r="G6" s="54"/>
      <c r="H6" s="183" t="s">
        <v>154</v>
      </c>
      <c r="I6" s="215"/>
      <c r="J6" s="215"/>
      <c r="K6" s="241"/>
    </row>
    <row r="7" s="162" customFormat="1" customHeight="1" spans="1:11">
      <c r="A7" s="174" t="s">
        <v>43</v>
      </c>
      <c r="B7" s="53">
        <v>7500</v>
      </c>
      <c r="C7" s="54"/>
      <c r="D7" s="174" t="s">
        <v>155</v>
      </c>
      <c r="E7" s="175"/>
      <c r="F7" s="53">
        <v>200</v>
      </c>
      <c r="G7" s="54"/>
      <c r="H7" s="184" t="s">
        <v>156</v>
      </c>
      <c r="I7" s="199"/>
      <c r="J7" s="199"/>
      <c r="K7" s="240"/>
    </row>
    <row r="8" s="162" customFormat="1" customHeight="1" spans="1:11">
      <c r="A8" s="185"/>
      <c r="B8" s="186"/>
      <c r="C8" s="187"/>
      <c r="D8" s="185" t="s">
        <v>47</v>
      </c>
      <c r="E8" s="188"/>
      <c r="F8" s="189" t="s">
        <v>48</v>
      </c>
      <c r="G8" s="190"/>
      <c r="H8" s="191"/>
      <c r="I8" s="209"/>
      <c r="J8" s="209"/>
      <c r="K8" s="242"/>
    </row>
    <row r="9" s="162" customFormat="1" customHeight="1" spans="1:11">
      <c r="A9" s="192" t="s">
        <v>157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s="162" customFormat="1" customHeight="1" spans="1:11">
      <c r="A10" s="193" t="s">
        <v>52</v>
      </c>
      <c r="B10" s="194" t="s">
        <v>53</v>
      </c>
      <c r="C10" s="195" t="s">
        <v>54</v>
      </c>
      <c r="D10" s="196"/>
      <c r="E10" s="197" t="s">
        <v>57</v>
      </c>
      <c r="F10" s="194" t="s">
        <v>53</v>
      </c>
      <c r="G10" s="195" t="s">
        <v>54</v>
      </c>
      <c r="H10" s="194"/>
      <c r="I10" s="197" t="s">
        <v>55</v>
      </c>
      <c r="J10" s="194" t="s">
        <v>53</v>
      </c>
      <c r="K10" s="243" t="s">
        <v>54</v>
      </c>
    </row>
    <row r="11" s="162" customFormat="1" customHeight="1" spans="1:11">
      <c r="A11" s="178" t="s">
        <v>58</v>
      </c>
      <c r="B11" s="198" t="s">
        <v>53</v>
      </c>
      <c r="C11" s="199" t="s">
        <v>54</v>
      </c>
      <c r="D11" s="200"/>
      <c r="E11" s="201" t="s">
        <v>60</v>
      </c>
      <c r="F11" s="198" t="s">
        <v>53</v>
      </c>
      <c r="G11" s="199" t="s">
        <v>54</v>
      </c>
      <c r="H11" s="198"/>
      <c r="I11" s="201" t="s">
        <v>65</v>
      </c>
      <c r="J11" s="198" t="s">
        <v>53</v>
      </c>
      <c r="K11" s="240" t="s">
        <v>54</v>
      </c>
    </row>
    <row r="12" s="162" customFormat="1" customHeight="1" spans="1:11">
      <c r="A12" s="185" t="s">
        <v>93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44"/>
    </row>
    <row r="13" s="162" customFormat="1" customHeight="1" spans="1:11">
      <c r="A13" s="202" t="s">
        <v>158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</row>
    <row r="14" s="162" customFormat="1" customHeight="1" spans="1:11">
      <c r="A14" s="203" t="s">
        <v>159</v>
      </c>
      <c r="B14" s="204"/>
      <c r="C14" s="204"/>
      <c r="D14" s="204"/>
      <c r="E14" s="204"/>
      <c r="F14" s="204"/>
      <c r="G14" s="204"/>
      <c r="H14" s="204"/>
      <c r="I14" s="245"/>
      <c r="J14" s="245"/>
      <c r="K14" s="246"/>
    </row>
    <row r="15" s="162" customFormat="1" customHeight="1" spans="1:11">
      <c r="A15" s="205" t="s">
        <v>160</v>
      </c>
      <c r="B15" s="206"/>
      <c r="C15" s="206"/>
      <c r="D15" s="207"/>
      <c r="E15" s="208"/>
      <c r="F15" s="206"/>
      <c r="G15" s="206"/>
      <c r="H15" s="207"/>
      <c r="I15" s="247"/>
      <c r="J15" s="248"/>
      <c r="K15" s="249"/>
    </row>
    <row r="16" s="162" customFormat="1" customHeight="1" spans="1:11">
      <c r="A16" s="191"/>
      <c r="B16" s="209"/>
      <c r="C16" s="209"/>
      <c r="D16" s="209"/>
      <c r="E16" s="209"/>
      <c r="F16" s="209"/>
      <c r="G16" s="209"/>
      <c r="H16" s="209"/>
      <c r="I16" s="209"/>
      <c r="J16" s="209"/>
      <c r="K16" s="242"/>
    </row>
    <row r="17" s="162" customFormat="1" customHeight="1" spans="1:11">
      <c r="A17" s="202" t="s">
        <v>161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</row>
    <row r="18" s="162" customFormat="1" customHeight="1" spans="1:11">
      <c r="A18" s="203"/>
      <c r="B18" s="204"/>
      <c r="C18" s="204"/>
      <c r="D18" s="204"/>
      <c r="E18" s="204"/>
      <c r="F18" s="204"/>
      <c r="G18" s="204"/>
      <c r="H18" s="204"/>
      <c r="I18" s="245"/>
      <c r="J18" s="245"/>
      <c r="K18" s="246"/>
    </row>
    <row r="19" s="162" customFormat="1" customHeight="1" spans="1:11">
      <c r="A19" s="205"/>
      <c r="B19" s="206"/>
      <c r="C19" s="206"/>
      <c r="D19" s="207"/>
      <c r="E19" s="208"/>
      <c r="F19" s="206"/>
      <c r="G19" s="206"/>
      <c r="H19" s="207"/>
      <c r="I19" s="247"/>
      <c r="J19" s="248"/>
      <c r="K19" s="249"/>
    </row>
    <row r="20" s="162" customFormat="1" customHeight="1" spans="1:11">
      <c r="A20" s="191"/>
      <c r="B20" s="209"/>
      <c r="C20" s="209"/>
      <c r="D20" s="209"/>
      <c r="E20" s="209"/>
      <c r="F20" s="209"/>
      <c r="G20" s="209"/>
      <c r="H20" s="209"/>
      <c r="I20" s="209"/>
      <c r="J20" s="209"/>
      <c r="K20" s="242"/>
    </row>
    <row r="21" s="162" customFormat="1" customHeight="1" spans="1:11">
      <c r="A21" s="210" t="s">
        <v>90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s="162" customFormat="1" customHeight="1" spans="1:11">
      <c r="A22" s="85" t="s">
        <v>91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50"/>
    </row>
    <row r="23" s="162" customFormat="1" customHeight="1" spans="1:11">
      <c r="A23" s="97" t="s">
        <v>92</v>
      </c>
      <c r="B23" s="99"/>
      <c r="C23" s="199" t="s">
        <v>32</v>
      </c>
      <c r="D23" s="199" t="s">
        <v>33</v>
      </c>
      <c r="E23" s="96"/>
      <c r="F23" s="96"/>
      <c r="G23" s="96"/>
      <c r="H23" s="96"/>
      <c r="I23" s="96"/>
      <c r="J23" s="96"/>
      <c r="K23" s="144"/>
    </row>
    <row r="24" s="162" customFormat="1" customHeight="1" spans="1:11">
      <c r="A24" s="211" t="s">
        <v>162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50"/>
    </row>
    <row r="25" s="162" customFormat="1" customHeight="1" spans="1:1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51"/>
    </row>
    <row r="26" s="162" customFormat="1" customHeight="1" spans="1:11">
      <c r="A26" s="192" t="s">
        <v>99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s="162" customFormat="1" customHeight="1" spans="1:11">
      <c r="A27" s="168" t="s">
        <v>100</v>
      </c>
      <c r="B27" s="195" t="s">
        <v>63</v>
      </c>
      <c r="C27" s="195" t="s">
        <v>64</v>
      </c>
      <c r="D27" s="195" t="s">
        <v>56</v>
      </c>
      <c r="E27" s="169" t="s">
        <v>101</v>
      </c>
      <c r="F27" s="195" t="s">
        <v>63</v>
      </c>
      <c r="G27" s="195" t="s">
        <v>64</v>
      </c>
      <c r="H27" s="195" t="s">
        <v>56</v>
      </c>
      <c r="I27" s="169" t="s">
        <v>102</v>
      </c>
      <c r="J27" s="195" t="s">
        <v>63</v>
      </c>
      <c r="K27" s="243" t="s">
        <v>64</v>
      </c>
    </row>
    <row r="28" s="162" customFormat="1" customHeight="1" spans="1:11">
      <c r="A28" s="183" t="s">
        <v>55</v>
      </c>
      <c r="B28" s="199" t="s">
        <v>63</v>
      </c>
      <c r="C28" s="199" t="s">
        <v>64</v>
      </c>
      <c r="D28" s="199" t="s">
        <v>56</v>
      </c>
      <c r="E28" s="215" t="s">
        <v>62</v>
      </c>
      <c r="F28" s="199" t="s">
        <v>63</v>
      </c>
      <c r="G28" s="199" t="s">
        <v>64</v>
      </c>
      <c r="H28" s="199" t="s">
        <v>56</v>
      </c>
      <c r="I28" s="215" t="s">
        <v>73</v>
      </c>
      <c r="J28" s="199" t="s">
        <v>63</v>
      </c>
      <c r="K28" s="240" t="s">
        <v>64</v>
      </c>
    </row>
    <row r="29" s="162" customFormat="1" customHeight="1" spans="1:11">
      <c r="A29" s="174" t="s">
        <v>66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52"/>
    </row>
    <row r="30" s="162" customFormat="1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53"/>
    </row>
    <row r="31" s="162" customFormat="1" customHeight="1" spans="1:11">
      <c r="A31" s="219" t="s">
        <v>163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s="162" customFormat="1" ht="17.25" customHeight="1" spans="1:11">
      <c r="A32" s="220" t="s">
        <v>164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54"/>
    </row>
    <row r="33" s="162" customFormat="1" ht="17.25" customHeight="1" spans="1:11">
      <c r="A33" s="222" t="s">
        <v>165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55"/>
    </row>
    <row r="34" s="162" customFormat="1" ht="17.25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55"/>
    </row>
    <row r="35" s="162" customFormat="1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55"/>
    </row>
    <row r="36" s="162" customFormat="1" ht="17.25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55"/>
    </row>
    <row r="37" s="162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55"/>
    </row>
    <row r="38" s="162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55"/>
    </row>
    <row r="39" s="162" customFormat="1" ht="17.25" customHeight="1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55"/>
    </row>
    <row r="40" s="162" customFormat="1" ht="17.25" customHeight="1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55"/>
    </row>
    <row r="41" s="162" customFormat="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5"/>
    </row>
    <row r="42" s="162" customFormat="1" ht="17.25" customHeight="1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5"/>
    </row>
    <row r="43" s="162" customFormat="1" ht="17.25" customHeight="1" spans="1:11">
      <c r="A43" s="217" t="s">
        <v>98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3"/>
    </row>
    <row r="44" s="162" customFormat="1" customHeight="1" spans="1:11">
      <c r="A44" s="219" t="s">
        <v>166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s="162" customFormat="1" ht="18" customHeight="1" spans="1:11">
      <c r="A45" s="224" t="s">
        <v>167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56"/>
    </row>
    <row r="46" s="162" customFormat="1" ht="18" customHeight="1" spans="1:11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56"/>
    </row>
    <row r="47" s="162" customFormat="1" ht="18" customHeight="1" spans="1:11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51"/>
    </row>
    <row r="48" s="162" customFormat="1" ht="21" customHeight="1" spans="1:11">
      <c r="A48" s="226" t="s">
        <v>105</v>
      </c>
      <c r="B48" s="227" t="s">
        <v>106</v>
      </c>
      <c r="C48" s="227"/>
      <c r="D48" s="228" t="s">
        <v>107</v>
      </c>
      <c r="E48" s="229" t="s">
        <v>108</v>
      </c>
      <c r="F48" s="228" t="s">
        <v>109</v>
      </c>
      <c r="G48" s="230" t="s">
        <v>168</v>
      </c>
      <c r="H48" s="231" t="s">
        <v>111</v>
      </c>
      <c r="I48" s="231"/>
      <c r="J48" s="227" t="s">
        <v>112</v>
      </c>
      <c r="K48" s="257"/>
    </row>
    <row r="49" s="162" customFormat="1" customHeight="1" spans="1:11">
      <c r="A49" s="232" t="s">
        <v>113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58"/>
    </row>
    <row r="50" s="162" customFormat="1" customHeight="1" spans="1:11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59"/>
    </row>
    <row r="51" s="162" customFormat="1" customHeight="1" spans="1:11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60"/>
    </row>
    <row r="52" s="162" customFormat="1" ht="21" customHeight="1" spans="1:11">
      <c r="A52" s="226" t="s">
        <v>105</v>
      </c>
      <c r="B52" s="227" t="s">
        <v>114</v>
      </c>
      <c r="C52" s="227"/>
      <c r="D52" s="228" t="s">
        <v>107</v>
      </c>
      <c r="E52" s="228"/>
      <c r="F52" s="228" t="s">
        <v>109</v>
      </c>
      <c r="G52" s="228"/>
      <c r="H52" s="231" t="s">
        <v>111</v>
      </c>
      <c r="I52" s="231"/>
      <c r="J52" s="261"/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I17" sqref="I17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69" t="s">
        <v>22</v>
      </c>
      <c r="J2" s="56" t="s">
        <v>23</v>
      </c>
      <c r="K2" s="56"/>
      <c r="L2" s="56"/>
      <c r="M2" s="56"/>
      <c r="N2" s="70"/>
    </row>
    <row r="3" s="49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71" t="s">
        <v>118</v>
      </c>
      <c r="J3" s="71"/>
      <c r="K3" s="71"/>
      <c r="L3" s="71"/>
      <c r="M3" s="71"/>
      <c r="N3" s="72"/>
    </row>
    <row r="4" s="49" customFormat="1" ht="29.1" customHeight="1" spans="1:14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61" t="s">
        <v>83</v>
      </c>
      <c r="H4" s="60"/>
      <c r="I4" s="61" t="s">
        <v>78</v>
      </c>
      <c r="J4" s="61" t="s">
        <v>79</v>
      </c>
      <c r="K4" s="62" t="s">
        <v>80</v>
      </c>
      <c r="L4" s="61" t="s">
        <v>81</v>
      </c>
      <c r="M4" s="61" t="s">
        <v>82</v>
      </c>
      <c r="N4" s="61" t="s">
        <v>83</v>
      </c>
    </row>
    <row r="5" s="49" customFormat="1" ht="29.1" customHeight="1" spans="1:14">
      <c r="A5" s="58"/>
      <c r="B5" s="63"/>
      <c r="C5" s="63"/>
      <c r="D5" s="62"/>
      <c r="E5" s="63"/>
      <c r="F5" s="63"/>
      <c r="G5" s="63"/>
      <c r="H5" s="60"/>
      <c r="I5" s="73" t="s">
        <v>85</v>
      </c>
      <c r="J5" s="73" t="s">
        <v>85</v>
      </c>
      <c r="K5" s="73" t="s">
        <v>85</v>
      </c>
      <c r="L5" s="73" t="s">
        <v>87</v>
      </c>
      <c r="M5" s="73" t="s">
        <v>87</v>
      </c>
      <c r="N5" s="73" t="s">
        <v>87</v>
      </c>
    </row>
    <row r="6" s="49" customFormat="1" ht="29.1" customHeight="1" spans="1:14">
      <c r="A6" s="160"/>
      <c r="B6" s="63"/>
      <c r="C6" s="63"/>
      <c r="D6" s="62"/>
      <c r="E6" s="63"/>
      <c r="F6" s="63"/>
      <c r="G6" s="63"/>
      <c r="H6" s="60"/>
      <c r="I6" s="73" t="s">
        <v>121</v>
      </c>
      <c r="J6" s="73" t="s">
        <v>121</v>
      </c>
      <c r="K6" s="73" t="s">
        <v>121</v>
      </c>
      <c r="L6" s="73" t="s">
        <v>121</v>
      </c>
      <c r="M6" s="73" t="s">
        <v>121</v>
      </c>
      <c r="N6" s="73" t="s">
        <v>121</v>
      </c>
    </row>
    <row r="7" s="49" customFormat="1" ht="29.1" customHeight="1" spans="1:14">
      <c r="A7" s="64" t="s">
        <v>122</v>
      </c>
      <c r="B7" s="65">
        <f>C7-2.1</f>
        <v>98.8</v>
      </c>
      <c r="C7" s="65">
        <f>D7-2.1</f>
        <v>100.9</v>
      </c>
      <c r="D7" s="66" t="s">
        <v>123</v>
      </c>
      <c r="E7" s="65">
        <f t="shared" ref="E7:G7" si="0">D7+2.1</f>
        <v>105.1</v>
      </c>
      <c r="F7" s="65">
        <f t="shared" si="0"/>
        <v>107.2</v>
      </c>
      <c r="G7" s="65">
        <f t="shared" si="0"/>
        <v>109.3</v>
      </c>
      <c r="H7" s="60"/>
      <c r="I7" s="74" t="s">
        <v>169</v>
      </c>
      <c r="J7" s="74" t="s">
        <v>136</v>
      </c>
      <c r="K7" s="74" t="s">
        <v>170</v>
      </c>
      <c r="L7" s="74" t="s">
        <v>171</v>
      </c>
      <c r="M7" s="74" t="s">
        <v>172</v>
      </c>
      <c r="N7" s="75" t="s">
        <v>173</v>
      </c>
    </row>
    <row r="8" s="49" customFormat="1" ht="29.1" customHeight="1" spans="1:14">
      <c r="A8" s="64" t="s">
        <v>129</v>
      </c>
      <c r="B8" s="65">
        <f>C8-4</f>
        <v>78</v>
      </c>
      <c r="C8" s="65">
        <f>D8-4</f>
        <v>82</v>
      </c>
      <c r="D8" s="66" t="s">
        <v>130</v>
      </c>
      <c r="E8" s="65">
        <f>D8+4</f>
        <v>90</v>
      </c>
      <c r="F8" s="65">
        <f>E8+5</f>
        <v>95</v>
      </c>
      <c r="G8" s="65">
        <f>F8+6</f>
        <v>101</v>
      </c>
      <c r="H8" s="60"/>
      <c r="I8" s="74" t="s">
        <v>174</v>
      </c>
      <c r="J8" s="74" t="s">
        <v>141</v>
      </c>
      <c r="K8" s="74" t="s">
        <v>175</v>
      </c>
      <c r="L8" s="74" t="s">
        <v>139</v>
      </c>
      <c r="M8" s="74" t="s">
        <v>173</v>
      </c>
      <c r="N8" s="75" t="s">
        <v>176</v>
      </c>
    </row>
    <row r="9" s="49" customFormat="1" ht="29.1" customHeight="1" spans="1:14">
      <c r="A9" s="64" t="s">
        <v>126</v>
      </c>
      <c r="B9" s="65">
        <f>C9-1.5</f>
        <v>71.5</v>
      </c>
      <c r="C9" s="65">
        <f>D9-1.5</f>
        <v>73</v>
      </c>
      <c r="D9" s="66">
        <v>74.5</v>
      </c>
      <c r="E9" s="65">
        <f t="shared" ref="E9:G9" si="1">D9+1.5</f>
        <v>76</v>
      </c>
      <c r="F9" s="65">
        <f t="shared" si="1"/>
        <v>77.5</v>
      </c>
      <c r="G9" s="65">
        <f t="shared" si="1"/>
        <v>79</v>
      </c>
      <c r="H9" s="60"/>
      <c r="I9" s="76" t="s">
        <v>177</v>
      </c>
      <c r="J9" s="76" t="s">
        <v>178</v>
      </c>
      <c r="K9" s="76" t="s">
        <v>139</v>
      </c>
      <c r="L9" s="76" t="s">
        <v>179</v>
      </c>
      <c r="M9" s="76" t="s">
        <v>180</v>
      </c>
      <c r="N9" s="77" t="s">
        <v>181</v>
      </c>
    </row>
    <row r="10" s="49" customFormat="1" ht="29.1" customHeight="1" spans="1:14">
      <c r="A10" s="64" t="s">
        <v>135</v>
      </c>
      <c r="B10" s="65">
        <f>C10-3.6</f>
        <v>98.8</v>
      </c>
      <c r="C10" s="65">
        <f>D10-3.6</f>
        <v>102.4</v>
      </c>
      <c r="D10" s="66">
        <v>106</v>
      </c>
      <c r="E10" s="65">
        <f>D10+4</f>
        <v>110</v>
      </c>
      <c r="F10" s="65">
        <f>E10+4</f>
        <v>114</v>
      </c>
      <c r="G10" s="65">
        <f>F10+4</f>
        <v>118</v>
      </c>
      <c r="H10" s="60"/>
      <c r="I10" s="76" t="s">
        <v>182</v>
      </c>
      <c r="J10" s="76" t="s">
        <v>125</v>
      </c>
      <c r="K10" s="76" t="s">
        <v>183</v>
      </c>
      <c r="L10" s="76" t="s">
        <v>184</v>
      </c>
      <c r="M10" s="76" t="s">
        <v>185</v>
      </c>
      <c r="N10" s="78" t="s">
        <v>186</v>
      </c>
    </row>
    <row r="11" s="49" customFormat="1" ht="29.1" customHeight="1" spans="1:14">
      <c r="A11" s="64" t="s">
        <v>137</v>
      </c>
      <c r="B11" s="65">
        <f>C11-2.3/2</f>
        <v>30.7</v>
      </c>
      <c r="C11" s="65">
        <f>D11-2.3/2</f>
        <v>31.85</v>
      </c>
      <c r="D11" s="66">
        <v>33</v>
      </c>
      <c r="E11" s="65">
        <f t="shared" ref="E11:G11" si="2">D11+2.6/2</f>
        <v>34.3</v>
      </c>
      <c r="F11" s="65">
        <f t="shared" si="2"/>
        <v>35.6</v>
      </c>
      <c r="G11" s="65">
        <f t="shared" si="2"/>
        <v>36.9</v>
      </c>
      <c r="H11" s="60"/>
      <c r="I11" s="74" t="s">
        <v>187</v>
      </c>
      <c r="J11" s="74" t="s">
        <v>141</v>
      </c>
      <c r="K11" s="74" t="s">
        <v>134</v>
      </c>
      <c r="L11" s="74" t="s">
        <v>139</v>
      </c>
      <c r="M11" s="74" t="s">
        <v>139</v>
      </c>
      <c r="N11" s="161" t="s">
        <v>142</v>
      </c>
    </row>
    <row r="12" s="49" customFormat="1" ht="29.1" customHeight="1" spans="1:14">
      <c r="A12" s="64" t="s">
        <v>140</v>
      </c>
      <c r="B12" s="65">
        <f>C12-0.5</f>
        <v>18.5</v>
      </c>
      <c r="C12" s="65">
        <f>D12-0.5</f>
        <v>19</v>
      </c>
      <c r="D12" s="66">
        <v>19.5</v>
      </c>
      <c r="E12" s="65">
        <f>D12+0.5</f>
        <v>20</v>
      </c>
      <c r="F12" s="65">
        <f>E12+0.5</f>
        <v>20.5</v>
      </c>
      <c r="G12" s="65">
        <f>F12+0.7</f>
        <v>21.2</v>
      </c>
      <c r="H12" s="60"/>
      <c r="I12" s="76" t="s">
        <v>188</v>
      </c>
      <c r="J12" s="76" t="s">
        <v>188</v>
      </c>
      <c r="K12" s="76" t="s">
        <v>132</v>
      </c>
      <c r="L12" s="76" t="s">
        <v>136</v>
      </c>
      <c r="M12" s="76" t="s">
        <v>189</v>
      </c>
      <c r="N12" s="78" t="s">
        <v>190</v>
      </c>
    </row>
    <row r="13" s="49" customFormat="1" ht="29.1" customHeight="1" spans="1:14">
      <c r="A13" s="64" t="s">
        <v>143</v>
      </c>
      <c r="B13" s="65">
        <f>C13-0.7</f>
        <v>27.7</v>
      </c>
      <c r="C13" s="65">
        <f>D13-0.6</f>
        <v>28.4</v>
      </c>
      <c r="D13" s="66">
        <v>29</v>
      </c>
      <c r="E13" s="65">
        <f>D13+0.6</f>
        <v>29.6</v>
      </c>
      <c r="F13" s="65">
        <f>E13+0.7</f>
        <v>30.3</v>
      </c>
      <c r="G13" s="65">
        <f>F13+0.6</f>
        <v>30.9</v>
      </c>
      <c r="H13" s="60"/>
      <c r="I13" s="76" t="s">
        <v>174</v>
      </c>
      <c r="J13" s="76" t="s">
        <v>187</v>
      </c>
      <c r="K13" s="76" t="s">
        <v>183</v>
      </c>
      <c r="L13" s="76" t="s">
        <v>191</v>
      </c>
      <c r="M13" s="76" t="s">
        <v>125</v>
      </c>
      <c r="N13" s="78" t="s">
        <v>187</v>
      </c>
    </row>
    <row r="14" s="49" customFormat="1" ht="29.1" customHeight="1" spans="1:14">
      <c r="A14" s="64" t="s">
        <v>144</v>
      </c>
      <c r="B14" s="65">
        <f>C14-0.9</f>
        <v>41</v>
      </c>
      <c r="C14" s="65">
        <f>D14-0.9</f>
        <v>41.9</v>
      </c>
      <c r="D14" s="66">
        <v>42.8</v>
      </c>
      <c r="E14" s="65">
        <f t="shared" ref="E14:G14" si="3">D14+1.1</f>
        <v>43.9</v>
      </c>
      <c r="F14" s="65">
        <f t="shared" si="3"/>
        <v>45</v>
      </c>
      <c r="G14" s="65">
        <f t="shared" si="3"/>
        <v>46.1</v>
      </c>
      <c r="H14" s="60"/>
      <c r="I14" s="76" t="s">
        <v>136</v>
      </c>
      <c r="J14" s="76" t="s">
        <v>139</v>
      </c>
      <c r="K14" s="76" t="s">
        <v>191</v>
      </c>
      <c r="L14" s="76" t="s">
        <v>139</v>
      </c>
      <c r="M14" s="76" t="s">
        <v>139</v>
      </c>
      <c r="N14" s="78" t="s">
        <v>139</v>
      </c>
    </row>
    <row r="15" s="49" customFormat="1" ht="29.1" customHeight="1" spans="1:14">
      <c r="A15" s="67"/>
      <c r="B15" s="67"/>
      <c r="C15" s="67"/>
      <c r="E15" s="67"/>
      <c r="F15" s="67"/>
      <c r="G15" s="67"/>
      <c r="H15" s="60"/>
      <c r="I15" s="67"/>
      <c r="J15" s="67"/>
      <c r="K15" s="67"/>
      <c r="L15" s="67"/>
      <c r="M15" s="67"/>
      <c r="N15" s="67"/>
    </row>
    <row r="16" s="49" customFormat="1" ht="29.1" customHeight="1" spans="5:14">
      <c r="E16" s="67"/>
      <c r="F16" s="67"/>
      <c r="G16" s="67"/>
      <c r="H16" s="60"/>
      <c r="I16" s="67"/>
      <c r="J16" s="67"/>
      <c r="K16" s="67"/>
      <c r="L16" s="67"/>
      <c r="M16" s="67"/>
      <c r="N16" s="67"/>
    </row>
    <row r="17" s="49" customFormat="1" ht="27" customHeight="1" spans="8:13">
      <c r="H17" s="68"/>
      <c r="I17" s="79" t="s">
        <v>192</v>
      </c>
      <c r="J17" s="80"/>
      <c r="K17" s="79" t="s">
        <v>193</v>
      </c>
      <c r="L17" s="79"/>
      <c r="M17" s="79" t="s">
        <v>194</v>
      </c>
    </row>
    <row r="18" s="49" customFormat="1" ht="25" customHeight="1" spans="8:8">
      <c r="H18" s="67"/>
    </row>
    <row r="19" s="49" customFormat="1" ht="14.25" spans="8:8">
      <c r="H19" s="67"/>
    </row>
    <row r="20" s="49" customFormat="1" ht="14.25" spans="8:8">
      <c r="H20" s="6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20" zoomScaleNormal="120" workbookViewId="0">
      <selection activeCell="B6" sqref="B6:C6"/>
    </sheetView>
  </sheetViews>
  <sheetFormatPr defaultColWidth="10.125" defaultRowHeight="14.25"/>
  <cols>
    <col min="1" max="1" width="9.625" style="81" customWidth="1"/>
    <col min="2" max="2" width="11.125" style="81" customWidth="1"/>
    <col min="3" max="3" width="9.125" style="81" customWidth="1"/>
    <col min="4" max="4" width="9.5" style="81" customWidth="1"/>
    <col min="5" max="5" width="9.125" style="81" customWidth="1"/>
    <col min="6" max="6" width="10.375" style="81" customWidth="1"/>
    <col min="7" max="7" width="9.5" style="81" customWidth="1"/>
    <col min="8" max="8" width="9.125" style="81" customWidth="1"/>
    <col min="9" max="9" width="8.125" style="81" customWidth="1"/>
    <col min="10" max="10" width="10.5" style="81" customWidth="1"/>
    <col min="11" max="11" width="12.125" style="81" customWidth="1"/>
    <col min="12" max="16384" width="10.125" style="81"/>
  </cols>
  <sheetData>
    <row r="1" s="81" customFormat="1" ht="26.25" spans="1:11">
      <c r="A1" s="84" t="s">
        <v>195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="81" customFormat="1" spans="1:11">
      <c r="A2" s="85" t="s">
        <v>18</v>
      </c>
      <c r="B2" s="86" t="s">
        <v>19</v>
      </c>
      <c r="C2" s="86"/>
      <c r="D2" s="87" t="s">
        <v>27</v>
      </c>
      <c r="E2" s="88" t="s">
        <v>28</v>
      </c>
      <c r="F2" s="89" t="s">
        <v>196</v>
      </c>
      <c r="G2" s="90" t="s">
        <v>35</v>
      </c>
      <c r="H2" s="90"/>
      <c r="I2" s="119" t="s">
        <v>22</v>
      </c>
      <c r="J2" s="90" t="s">
        <v>23</v>
      </c>
      <c r="K2" s="143"/>
    </row>
    <row r="3" s="81" customFormat="1" spans="1:11">
      <c r="A3" s="91" t="s">
        <v>43</v>
      </c>
      <c r="B3" s="92">
        <v>7500</v>
      </c>
      <c r="C3" s="92"/>
      <c r="D3" s="93" t="s">
        <v>197</v>
      </c>
      <c r="E3" s="94" t="s">
        <v>30</v>
      </c>
      <c r="F3" s="95"/>
      <c r="G3" s="95"/>
      <c r="H3" s="96" t="s">
        <v>198</v>
      </c>
      <c r="I3" s="96"/>
      <c r="J3" s="96"/>
      <c r="K3" s="144"/>
    </row>
    <row r="4" s="81" customFormat="1" spans="1:11">
      <c r="A4" s="97" t="s">
        <v>39</v>
      </c>
      <c r="B4" s="98">
        <v>2</v>
      </c>
      <c r="C4" s="98">
        <v>6</v>
      </c>
      <c r="D4" s="99" t="s">
        <v>199</v>
      </c>
      <c r="E4" s="95"/>
      <c r="F4" s="95"/>
      <c r="G4" s="95"/>
      <c r="H4" s="99" t="s">
        <v>200</v>
      </c>
      <c r="I4" s="99"/>
      <c r="J4" s="112" t="s">
        <v>32</v>
      </c>
      <c r="K4" s="145" t="s">
        <v>33</v>
      </c>
    </row>
    <row r="5" s="81" customFormat="1" spans="1:11">
      <c r="A5" s="97" t="s">
        <v>201</v>
      </c>
      <c r="B5" s="92">
        <v>1</v>
      </c>
      <c r="C5" s="92"/>
      <c r="D5" s="93" t="s">
        <v>202</v>
      </c>
      <c r="E5" s="93" t="s">
        <v>203</v>
      </c>
      <c r="F5" s="93" t="s">
        <v>204</v>
      </c>
      <c r="G5" s="93" t="s">
        <v>205</v>
      </c>
      <c r="H5" s="99" t="s">
        <v>206</v>
      </c>
      <c r="I5" s="99"/>
      <c r="J5" s="112" t="s">
        <v>32</v>
      </c>
      <c r="K5" s="145" t="s">
        <v>33</v>
      </c>
    </row>
    <row r="6" s="81" customFormat="1" ht="15" spans="1:11">
      <c r="A6" s="100" t="s">
        <v>207</v>
      </c>
      <c r="B6" s="101">
        <v>240</v>
      </c>
      <c r="C6" s="101"/>
      <c r="D6" s="102" t="s">
        <v>208</v>
      </c>
      <c r="E6" s="103"/>
      <c r="F6" s="104">
        <v>7500</v>
      </c>
      <c r="G6" s="102"/>
      <c r="H6" s="105" t="s">
        <v>209</v>
      </c>
      <c r="I6" s="105"/>
      <c r="J6" s="104" t="s">
        <v>32</v>
      </c>
      <c r="K6" s="146" t="s">
        <v>33</v>
      </c>
    </row>
    <row r="7" s="81" customFormat="1" ht="15" spans="1:11">
      <c r="A7" s="106" t="s">
        <v>210</v>
      </c>
      <c r="B7" s="107" t="s">
        <v>211</v>
      </c>
      <c r="C7" s="107"/>
      <c r="D7" s="106"/>
      <c r="E7" s="107"/>
      <c r="F7" s="108"/>
      <c r="G7" s="106"/>
      <c r="H7" s="108"/>
      <c r="I7" s="107"/>
      <c r="J7" s="107"/>
      <c r="K7" s="107"/>
    </row>
    <row r="8" s="81" customFormat="1" spans="1:11">
      <c r="A8" s="109" t="s">
        <v>212</v>
      </c>
      <c r="B8" s="89" t="s">
        <v>213</v>
      </c>
      <c r="C8" s="89" t="s">
        <v>214</v>
      </c>
      <c r="D8" s="89" t="s">
        <v>215</v>
      </c>
      <c r="E8" s="89" t="s">
        <v>216</v>
      </c>
      <c r="F8" s="89" t="s">
        <v>217</v>
      </c>
      <c r="G8" s="110"/>
      <c r="H8" s="111"/>
      <c r="I8" s="111"/>
      <c r="J8" s="111"/>
      <c r="K8" s="147"/>
    </row>
    <row r="9" s="81" customFormat="1" spans="1:11">
      <c r="A9" s="97" t="s">
        <v>218</v>
      </c>
      <c r="B9" s="99"/>
      <c r="C9" s="112" t="s">
        <v>32</v>
      </c>
      <c r="D9" s="112" t="s">
        <v>33</v>
      </c>
      <c r="E9" s="93" t="s">
        <v>219</v>
      </c>
      <c r="F9" s="113" t="s">
        <v>220</v>
      </c>
      <c r="G9" s="114"/>
      <c r="H9" s="115"/>
      <c r="I9" s="115"/>
      <c r="J9" s="115"/>
      <c r="K9" s="148"/>
    </row>
    <row r="10" s="81" customFormat="1" spans="1:11">
      <c r="A10" s="97" t="s">
        <v>221</v>
      </c>
      <c r="B10" s="99"/>
      <c r="C10" s="112"/>
      <c r="D10" s="112" t="s">
        <v>33</v>
      </c>
      <c r="E10" s="93" t="s">
        <v>222</v>
      </c>
      <c r="F10" s="113" t="s">
        <v>223</v>
      </c>
      <c r="G10" s="114" t="s">
        <v>224</v>
      </c>
      <c r="H10" s="115"/>
      <c r="I10" s="115"/>
      <c r="J10" s="115"/>
      <c r="K10" s="148"/>
    </row>
    <row r="11" s="81" customFormat="1" spans="1:11">
      <c r="A11" s="116" t="s">
        <v>157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9"/>
    </row>
    <row r="12" s="81" customFormat="1" spans="1:11">
      <c r="A12" s="91" t="s">
        <v>57</v>
      </c>
      <c r="B12" s="112" t="s">
        <v>53</v>
      </c>
      <c r="C12" s="112" t="s">
        <v>54</v>
      </c>
      <c r="D12" s="113"/>
      <c r="E12" s="93" t="s">
        <v>55</v>
      </c>
      <c r="F12" s="112" t="s">
        <v>53</v>
      </c>
      <c r="G12" s="112" t="s">
        <v>54</v>
      </c>
      <c r="H12" s="112"/>
      <c r="I12" s="93" t="s">
        <v>225</v>
      </c>
      <c r="J12" s="112" t="s">
        <v>53</v>
      </c>
      <c r="K12" s="145" t="s">
        <v>54</v>
      </c>
    </row>
    <row r="13" s="81" customFormat="1" spans="1:11">
      <c r="A13" s="91" t="s">
        <v>60</v>
      </c>
      <c r="B13" s="112" t="s">
        <v>53</v>
      </c>
      <c r="C13" s="112" t="s">
        <v>54</v>
      </c>
      <c r="D13" s="113"/>
      <c r="E13" s="93" t="s">
        <v>65</v>
      </c>
      <c r="F13" s="112" t="s">
        <v>53</v>
      </c>
      <c r="G13" s="112" t="s">
        <v>54</v>
      </c>
      <c r="H13" s="112"/>
      <c r="I13" s="93" t="s">
        <v>226</v>
      </c>
      <c r="J13" s="112" t="s">
        <v>53</v>
      </c>
      <c r="K13" s="145" t="s">
        <v>54</v>
      </c>
    </row>
    <row r="14" s="81" customFormat="1" ht="15" spans="1:11">
      <c r="A14" s="100" t="s">
        <v>227</v>
      </c>
      <c r="B14" s="104" t="s">
        <v>53</v>
      </c>
      <c r="C14" s="104" t="s">
        <v>54</v>
      </c>
      <c r="D14" s="103"/>
      <c r="E14" s="102" t="s">
        <v>228</v>
      </c>
      <c r="F14" s="104" t="s">
        <v>53</v>
      </c>
      <c r="G14" s="104" t="s">
        <v>54</v>
      </c>
      <c r="H14" s="104"/>
      <c r="I14" s="102" t="s">
        <v>229</v>
      </c>
      <c r="J14" s="104" t="s">
        <v>53</v>
      </c>
      <c r="K14" s="146" t="s">
        <v>54</v>
      </c>
    </row>
    <row r="15" s="81" customFormat="1" ht="15" spans="1:11">
      <c r="A15" s="106" t="s">
        <v>230</v>
      </c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2" customFormat="1" spans="1:11">
      <c r="A16" s="85" t="s">
        <v>231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50"/>
    </row>
    <row r="17" s="81" customFormat="1" spans="1:11">
      <c r="A17" s="97" t="s">
        <v>232</v>
      </c>
      <c r="B17" s="99"/>
      <c r="C17" s="99"/>
      <c r="D17" s="99"/>
      <c r="E17" s="99"/>
      <c r="F17" s="99"/>
      <c r="G17" s="99"/>
      <c r="H17" s="99"/>
      <c r="I17" s="99"/>
      <c r="J17" s="99"/>
      <c r="K17" s="151"/>
    </row>
    <row r="18" s="81" customFormat="1" spans="1:11">
      <c r="A18" s="97" t="s">
        <v>233</v>
      </c>
      <c r="B18" s="99"/>
      <c r="C18" s="99"/>
      <c r="D18" s="99"/>
      <c r="E18" s="99"/>
      <c r="F18" s="99"/>
      <c r="G18" s="99"/>
      <c r="H18" s="99"/>
      <c r="I18" s="99"/>
      <c r="J18" s="99"/>
      <c r="K18" s="151"/>
    </row>
    <row r="19" s="81" customFormat="1" spans="1:11">
      <c r="A19" s="120" t="s">
        <v>234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5"/>
    </row>
    <row r="20" s="81" customFormat="1" spans="1:11">
      <c r="A20" s="121" t="s">
        <v>235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52"/>
    </row>
    <row r="21" s="81" customFormat="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2"/>
    </row>
    <row r="22" s="81" customFormat="1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2"/>
    </row>
    <row r="23" s="81" customFormat="1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3"/>
    </row>
    <row r="24" s="81" customFormat="1" spans="1:11">
      <c r="A24" s="97" t="s">
        <v>92</v>
      </c>
      <c r="B24" s="99"/>
      <c r="C24" s="112" t="s">
        <v>32</v>
      </c>
      <c r="D24" s="112" t="s">
        <v>33</v>
      </c>
      <c r="E24" s="96"/>
      <c r="F24" s="96"/>
      <c r="G24" s="96"/>
      <c r="H24" s="96"/>
      <c r="I24" s="96"/>
      <c r="J24" s="96"/>
      <c r="K24" s="144"/>
    </row>
    <row r="25" s="81" customFormat="1" ht="15" spans="1:11">
      <c r="A25" s="125" t="s">
        <v>236</v>
      </c>
      <c r="B25" s="126" t="s">
        <v>223</v>
      </c>
      <c r="C25" s="126"/>
      <c r="D25" s="126"/>
      <c r="E25" s="126"/>
      <c r="F25" s="126"/>
      <c r="G25" s="126"/>
      <c r="H25" s="126"/>
      <c r="I25" s="126"/>
      <c r="J25" s="126"/>
      <c r="K25" s="154"/>
    </row>
    <row r="26" s="81" customFormat="1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="81" customFormat="1" spans="1:11">
      <c r="A27" s="128" t="s">
        <v>237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55"/>
    </row>
    <row r="28" s="81" customFormat="1" spans="1:11">
      <c r="A28" s="130" t="s">
        <v>238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6"/>
    </row>
    <row r="29" s="81" customFormat="1" spans="1:11">
      <c r="A29" s="130" t="s">
        <v>239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6"/>
    </row>
    <row r="30" s="81" customFormat="1" spans="1:11">
      <c r="A30" s="130" t="s">
        <v>240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56"/>
    </row>
    <row r="31" s="81" customFormat="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6"/>
    </row>
    <row r="32" s="81" customFormat="1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6"/>
    </row>
    <row r="33" s="81" customFormat="1" ht="23.1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6"/>
    </row>
    <row r="34" s="81" customFormat="1" ht="23.1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2"/>
    </row>
    <row r="35" s="81" customFormat="1" ht="23.1" customHeight="1" spans="1:11">
      <c r="A35" s="132"/>
      <c r="B35" s="122"/>
      <c r="C35" s="122"/>
      <c r="D35" s="122"/>
      <c r="E35" s="122"/>
      <c r="F35" s="122"/>
      <c r="G35" s="122"/>
      <c r="H35" s="122"/>
      <c r="I35" s="122"/>
      <c r="J35" s="122"/>
      <c r="K35" s="152"/>
    </row>
    <row r="36" s="81" customFormat="1" ht="23.1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7"/>
    </row>
    <row r="37" s="81" customFormat="1" ht="18.75" customHeight="1" spans="1:11">
      <c r="A37" s="135" t="s">
        <v>241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8"/>
    </row>
    <row r="38" s="83" customFormat="1" ht="18.75" customHeight="1" spans="1:11">
      <c r="A38" s="97" t="s">
        <v>242</v>
      </c>
      <c r="B38" s="99"/>
      <c r="C38" s="99"/>
      <c r="D38" s="96" t="s">
        <v>243</v>
      </c>
      <c r="E38" s="96"/>
      <c r="F38" s="137" t="s">
        <v>244</v>
      </c>
      <c r="G38" s="138"/>
      <c r="H38" s="99" t="s">
        <v>245</v>
      </c>
      <c r="I38" s="99"/>
      <c r="J38" s="99" t="s">
        <v>246</v>
      </c>
      <c r="K38" s="151"/>
    </row>
    <row r="39" s="81" customFormat="1" ht="18.75" customHeight="1" spans="1:13">
      <c r="A39" s="97" t="s">
        <v>93</v>
      </c>
      <c r="B39" s="99" t="s">
        <v>247</v>
      </c>
      <c r="C39" s="99"/>
      <c r="D39" s="99"/>
      <c r="E39" s="99"/>
      <c r="F39" s="99"/>
      <c r="G39" s="99"/>
      <c r="H39" s="99"/>
      <c r="I39" s="99"/>
      <c r="J39" s="99"/>
      <c r="K39" s="151"/>
      <c r="M39" s="83"/>
    </row>
    <row r="40" s="81" customFormat="1" ht="30.95" customHeight="1" spans="1:11">
      <c r="A40" s="139" t="s">
        <v>248</v>
      </c>
      <c r="B40" s="99"/>
      <c r="C40" s="99"/>
      <c r="D40" s="99"/>
      <c r="E40" s="99"/>
      <c r="F40" s="99"/>
      <c r="G40" s="99"/>
      <c r="H40" s="99"/>
      <c r="I40" s="99"/>
      <c r="J40" s="99"/>
      <c r="K40" s="151"/>
    </row>
    <row r="41" s="81" customFormat="1" ht="18.75" customHeight="1" spans="1:11">
      <c r="A41" s="97"/>
      <c r="B41" s="99"/>
      <c r="C41" s="99"/>
      <c r="D41" s="99"/>
      <c r="E41" s="99"/>
      <c r="F41" s="99"/>
      <c r="G41" s="99"/>
      <c r="H41" s="99"/>
      <c r="I41" s="99"/>
      <c r="J41" s="99"/>
      <c r="K41" s="151"/>
    </row>
    <row r="42" s="81" customFormat="1" ht="32.1" customHeight="1" spans="1:11">
      <c r="A42" s="100" t="s">
        <v>105</v>
      </c>
      <c r="B42" s="140" t="s">
        <v>249</v>
      </c>
      <c r="C42" s="140"/>
      <c r="D42" s="102" t="s">
        <v>250</v>
      </c>
      <c r="E42" s="103" t="s">
        <v>251</v>
      </c>
      <c r="F42" s="102" t="s">
        <v>109</v>
      </c>
      <c r="G42" s="141" t="s">
        <v>252</v>
      </c>
      <c r="H42" s="142" t="s">
        <v>111</v>
      </c>
      <c r="I42" s="142"/>
      <c r="J42" s="140" t="s">
        <v>112</v>
      </c>
      <c r="K42" s="159"/>
    </row>
    <row r="43" s="81" customFormat="1" ht="16.5" customHeight="1"/>
    <row r="44" s="8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500380</xdr:colOff>
                    <xdr:row>12</xdr:row>
                    <xdr:rowOff>20320</xdr:rowOff>
                  </from>
                  <to>
                    <xdr:col>10</xdr:col>
                    <xdr:colOff>900430</xdr:colOff>
                    <xdr:row>14</xdr:row>
                    <xdr:rowOff>163195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3</xdr:col>
                    <xdr:colOff>295275</xdr:colOff>
                    <xdr:row>43</xdr:row>
                    <xdr:rowOff>180975</xdr:rowOff>
                  </from>
                  <to>
                    <xdr:col>4</xdr:col>
                    <xdr:colOff>0</xdr:colOff>
                    <xdr:row>44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9" sqref="K19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253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4"/>
      <c r="D2" s="55" t="s">
        <v>34</v>
      </c>
      <c r="E2" s="56" t="s">
        <v>35</v>
      </c>
      <c r="F2" s="56"/>
      <c r="G2" s="56"/>
      <c r="H2" s="57"/>
      <c r="I2" s="69" t="s">
        <v>22</v>
      </c>
      <c r="J2" s="56" t="s">
        <v>23</v>
      </c>
      <c r="K2" s="56"/>
      <c r="L2" s="56"/>
      <c r="M2" s="56"/>
      <c r="N2" s="70"/>
    </row>
    <row r="3" s="49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71" t="s">
        <v>118</v>
      </c>
      <c r="J3" s="71"/>
      <c r="K3" s="71"/>
      <c r="L3" s="71"/>
      <c r="M3" s="71"/>
      <c r="N3" s="72"/>
    </row>
    <row r="4" s="49" customFormat="1" ht="29.1" customHeight="1" spans="1:14">
      <c r="A4" s="58"/>
      <c r="B4" s="61" t="s">
        <v>78</v>
      </c>
      <c r="C4" s="61" t="s">
        <v>79</v>
      </c>
      <c r="D4" s="62" t="s">
        <v>80</v>
      </c>
      <c r="E4" s="61" t="s">
        <v>81</v>
      </c>
      <c r="F4" s="61" t="s">
        <v>82</v>
      </c>
      <c r="G4" s="61" t="s">
        <v>83</v>
      </c>
      <c r="H4" s="60"/>
      <c r="I4" s="61" t="s">
        <v>78</v>
      </c>
      <c r="J4" s="61" t="s">
        <v>79</v>
      </c>
      <c r="K4" s="62" t="s">
        <v>80</v>
      </c>
      <c r="L4" s="61" t="s">
        <v>81</v>
      </c>
      <c r="M4" s="61" t="s">
        <v>82</v>
      </c>
      <c r="N4" s="61" t="s">
        <v>83</v>
      </c>
    </row>
    <row r="5" s="49" customFormat="1" ht="29.1" customHeight="1" spans="1:14">
      <c r="A5" s="58"/>
      <c r="B5" s="63"/>
      <c r="C5" s="63"/>
      <c r="D5" s="62"/>
      <c r="E5" s="63"/>
      <c r="F5" s="63"/>
      <c r="G5" s="63"/>
      <c r="H5" s="60"/>
      <c r="I5" s="73" t="s">
        <v>87</v>
      </c>
      <c r="J5" s="73" t="s">
        <v>87</v>
      </c>
      <c r="K5" s="73" t="s">
        <v>87</v>
      </c>
      <c r="L5" s="73" t="s">
        <v>85</v>
      </c>
      <c r="M5" s="73" t="s">
        <v>85</v>
      </c>
      <c r="N5" s="73" t="s">
        <v>85</v>
      </c>
    </row>
    <row r="6" s="49" customFormat="1" ht="29.1" customHeight="1" spans="1:14">
      <c r="A6" s="64" t="s">
        <v>122</v>
      </c>
      <c r="B6" s="65">
        <f>C6-2.1</f>
        <v>98.8</v>
      </c>
      <c r="C6" s="65">
        <f>D6-2.1</f>
        <v>100.9</v>
      </c>
      <c r="D6" s="66" t="s">
        <v>123</v>
      </c>
      <c r="E6" s="65">
        <f t="shared" ref="E6:G6" si="0">D6+2.1</f>
        <v>105.1</v>
      </c>
      <c r="F6" s="65">
        <f t="shared" si="0"/>
        <v>107.2</v>
      </c>
      <c r="G6" s="65">
        <f t="shared" si="0"/>
        <v>109.3</v>
      </c>
      <c r="H6" s="60"/>
      <c r="I6" s="74" t="s">
        <v>128</v>
      </c>
      <c r="J6" s="74" t="s">
        <v>254</v>
      </c>
      <c r="K6" s="74" t="s">
        <v>255</v>
      </c>
      <c r="L6" s="74" t="s">
        <v>256</v>
      </c>
      <c r="M6" s="74" t="s">
        <v>257</v>
      </c>
      <c r="N6" s="75" t="s">
        <v>258</v>
      </c>
    </row>
    <row r="7" s="49" customFormat="1" ht="29.1" customHeight="1" spans="1:14">
      <c r="A7" s="64" t="s">
        <v>129</v>
      </c>
      <c r="B7" s="65">
        <f>C7-4</f>
        <v>78</v>
      </c>
      <c r="C7" s="65">
        <f>D7-4</f>
        <v>82</v>
      </c>
      <c r="D7" s="66" t="s">
        <v>130</v>
      </c>
      <c r="E7" s="65">
        <f>D7+4</f>
        <v>90</v>
      </c>
      <c r="F7" s="65">
        <f>E7+5</f>
        <v>95</v>
      </c>
      <c r="G7" s="65">
        <f>F7+6</f>
        <v>101</v>
      </c>
      <c r="H7" s="60"/>
      <c r="I7" s="74" t="s">
        <v>259</v>
      </c>
      <c r="J7" s="74" t="s">
        <v>260</v>
      </c>
      <c r="K7" s="74" t="s">
        <v>261</v>
      </c>
      <c r="L7" s="74" t="s">
        <v>173</v>
      </c>
      <c r="M7" s="74" t="s">
        <v>178</v>
      </c>
      <c r="N7" s="75" t="s">
        <v>173</v>
      </c>
    </row>
    <row r="8" s="49" customFormat="1" ht="29.1" customHeight="1" spans="1:14">
      <c r="A8" s="64" t="s">
        <v>135</v>
      </c>
      <c r="B8" s="65">
        <f>C8-3.6</f>
        <v>98.8</v>
      </c>
      <c r="C8" s="65">
        <f>D8-3.6</f>
        <v>102.4</v>
      </c>
      <c r="D8" s="66">
        <v>106</v>
      </c>
      <c r="E8" s="65">
        <f>D8+4</f>
        <v>110</v>
      </c>
      <c r="F8" s="65">
        <f>E8+4</f>
        <v>114</v>
      </c>
      <c r="G8" s="65">
        <f>F8+4</f>
        <v>118</v>
      </c>
      <c r="H8" s="60"/>
      <c r="I8" s="76" t="s">
        <v>262</v>
      </c>
      <c r="J8" s="76" t="s">
        <v>263</v>
      </c>
      <c r="K8" s="76" t="s">
        <v>259</v>
      </c>
      <c r="L8" s="76" t="s">
        <v>264</v>
      </c>
      <c r="M8" s="76" t="s">
        <v>265</v>
      </c>
      <c r="N8" s="77" t="s">
        <v>262</v>
      </c>
    </row>
    <row r="9" s="49" customFormat="1" ht="29.1" customHeight="1" spans="1:14">
      <c r="A9" s="64" t="s">
        <v>137</v>
      </c>
      <c r="B9" s="65">
        <f>C9-2.3/2</f>
        <v>30.7</v>
      </c>
      <c r="C9" s="65">
        <f>D9-2.3/2</f>
        <v>31.85</v>
      </c>
      <c r="D9" s="66">
        <v>33</v>
      </c>
      <c r="E9" s="65">
        <f t="shared" ref="E9:G9" si="1">D9+2.6/2</f>
        <v>34.3</v>
      </c>
      <c r="F9" s="65">
        <f t="shared" si="1"/>
        <v>35.6</v>
      </c>
      <c r="G9" s="65">
        <f t="shared" si="1"/>
        <v>36.9</v>
      </c>
      <c r="H9" s="60"/>
      <c r="I9" s="76" t="s">
        <v>128</v>
      </c>
      <c r="J9" s="76" t="s">
        <v>266</v>
      </c>
      <c r="K9" s="76" t="s">
        <v>267</v>
      </c>
      <c r="L9" s="76" t="s">
        <v>268</v>
      </c>
      <c r="M9" s="76" t="s">
        <v>136</v>
      </c>
      <c r="N9" s="78" t="s">
        <v>269</v>
      </c>
    </row>
    <row r="10" s="49" customFormat="1" ht="29.1" customHeight="1" spans="1:14">
      <c r="A10" s="64" t="s">
        <v>140</v>
      </c>
      <c r="B10" s="65">
        <f>C10-0.5</f>
        <v>18.5</v>
      </c>
      <c r="C10" s="65">
        <f>D10-0.5</f>
        <v>19</v>
      </c>
      <c r="D10" s="66">
        <v>19.5</v>
      </c>
      <c r="E10" s="65">
        <f>D10+0.5</f>
        <v>20</v>
      </c>
      <c r="F10" s="65">
        <f>E10+0.5</f>
        <v>20.5</v>
      </c>
      <c r="G10" s="65">
        <f>F10+0.7</f>
        <v>21.2</v>
      </c>
      <c r="H10" s="60"/>
      <c r="I10" s="76" t="s">
        <v>270</v>
      </c>
      <c r="J10" s="76" t="s">
        <v>270</v>
      </c>
      <c r="K10" s="76" t="s">
        <v>139</v>
      </c>
      <c r="L10" s="76" t="s">
        <v>141</v>
      </c>
      <c r="M10" s="76" t="s">
        <v>270</v>
      </c>
      <c r="N10" s="78" t="s">
        <v>270</v>
      </c>
    </row>
    <row r="11" s="49" customFormat="1" ht="29.1" customHeight="1" spans="1:14">
      <c r="A11" s="64" t="s">
        <v>143</v>
      </c>
      <c r="B11" s="65">
        <f>C11-0.7</f>
        <v>27.7</v>
      </c>
      <c r="C11" s="65">
        <f>D11-0.6</f>
        <v>28.4</v>
      </c>
      <c r="D11" s="66">
        <v>29</v>
      </c>
      <c r="E11" s="65">
        <f>D11+0.6</f>
        <v>29.6</v>
      </c>
      <c r="F11" s="65">
        <f>E11+0.7</f>
        <v>30.3</v>
      </c>
      <c r="G11" s="65">
        <f>F11+0.6</f>
        <v>30.9</v>
      </c>
      <c r="H11" s="60"/>
      <c r="I11" s="76" t="s">
        <v>271</v>
      </c>
      <c r="J11" s="76" t="s">
        <v>272</v>
      </c>
      <c r="K11" s="76" t="s">
        <v>142</v>
      </c>
      <c r="L11" s="76" t="s">
        <v>183</v>
      </c>
      <c r="M11" s="76" t="s">
        <v>268</v>
      </c>
      <c r="N11" s="78" t="s">
        <v>268</v>
      </c>
    </row>
    <row r="12" s="49" customFormat="1" ht="29.1" customHeight="1" spans="1:14">
      <c r="A12" s="64" t="s">
        <v>144</v>
      </c>
      <c r="B12" s="65">
        <f>C12-0.9</f>
        <v>41</v>
      </c>
      <c r="C12" s="65">
        <f>D12-0.9</f>
        <v>41.9</v>
      </c>
      <c r="D12" s="66">
        <v>42.8</v>
      </c>
      <c r="E12" s="65">
        <f t="shared" ref="E12:G12" si="2">D12+1.1</f>
        <v>43.9</v>
      </c>
      <c r="F12" s="65">
        <f t="shared" si="2"/>
        <v>45</v>
      </c>
      <c r="G12" s="65">
        <f t="shared" si="2"/>
        <v>46.1</v>
      </c>
      <c r="H12" s="60"/>
      <c r="I12" s="76" t="s">
        <v>191</v>
      </c>
      <c r="J12" s="76" t="s">
        <v>273</v>
      </c>
      <c r="K12" s="76" t="s">
        <v>191</v>
      </c>
      <c r="L12" s="76" t="s">
        <v>139</v>
      </c>
      <c r="M12" s="76" t="s">
        <v>183</v>
      </c>
      <c r="N12" s="78" t="s">
        <v>128</v>
      </c>
    </row>
    <row r="13" s="49" customFormat="1" ht="29.1" customHeight="1" spans="1:14">
      <c r="A13" s="67"/>
      <c r="B13" s="67"/>
      <c r="C13" s="67"/>
      <c r="D13" s="67"/>
      <c r="E13" s="67"/>
      <c r="F13" s="67"/>
      <c r="G13" s="67"/>
      <c r="H13" s="60"/>
      <c r="I13" s="67"/>
      <c r="J13" s="67"/>
      <c r="K13" s="67"/>
      <c r="L13" s="67"/>
      <c r="M13" s="67"/>
      <c r="N13" s="67"/>
    </row>
    <row r="14" s="49" customFormat="1" ht="29.1" customHeight="1" spans="5:14">
      <c r="E14" s="67"/>
      <c r="F14" s="67"/>
      <c r="G14" s="67"/>
      <c r="H14" s="60"/>
      <c r="I14" s="67"/>
      <c r="J14" s="67"/>
      <c r="K14" s="67"/>
      <c r="L14" s="67"/>
      <c r="M14" s="67"/>
      <c r="N14" s="67"/>
    </row>
    <row r="15" s="49" customFormat="1" ht="29.1" customHeight="1" spans="8:13">
      <c r="H15" s="60"/>
      <c r="I15" s="79" t="s">
        <v>146</v>
      </c>
      <c r="J15" s="80"/>
      <c r="K15" s="79" t="s">
        <v>193</v>
      </c>
      <c r="L15" s="79"/>
      <c r="M15" s="79" t="s">
        <v>194</v>
      </c>
    </row>
    <row r="16" s="49" customFormat="1" ht="29.1" customHeight="1" spans="8:8">
      <c r="H16" s="68"/>
    </row>
    <row r="17" s="49" customFormat="1" ht="27" customHeight="1" spans="8:8">
      <c r="H17" s="67"/>
    </row>
    <row r="18" s="49" customFormat="1" ht="14.25" spans="8:8">
      <c r="H18" s="67"/>
    </row>
    <row r="19" s="49" customFormat="1" ht="14.25" spans="8:8">
      <c r="H19" s="6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L9" sqref="L9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275</v>
      </c>
      <c r="B2" s="5" t="s">
        <v>276</v>
      </c>
      <c r="C2" s="5" t="s">
        <v>277</v>
      </c>
      <c r="D2" s="5" t="s">
        <v>278</v>
      </c>
      <c r="E2" s="5" t="s">
        <v>279</v>
      </c>
      <c r="F2" s="5" t="s">
        <v>280</v>
      </c>
      <c r="G2" s="5" t="s">
        <v>281</v>
      </c>
      <c r="H2" s="5" t="s">
        <v>282</v>
      </c>
      <c r="I2" s="4" t="s">
        <v>283</v>
      </c>
      <c r="J2" s="4" t="s">
        <v>284</v>
      </c>
      <c r="K2" s="4" t="s">
        <v>285</v>
      </c>
      <c r="L2" s="4" t="s">
        <v>286</v>
      </c>
      <c r="M2" s="4" t="s">
        <v>287</v>
      </c>
      <c r="N2" s="5" t="s">
        <v>288</v>
      </c>
      <c r="O2" s="5" t="s">
        <v>289</v>
      </c>
      <c r="P2" s="5" t="s">
        <v>290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291</v>
      </c>
      <c r="J3" s="4" t="s">
        <v>291</v>
      </c>
      <c r="K3" s="4" t="s">
        <v>291</v>
      </c>
      <c r="L3" s="4" t="s">
        <v>291</v>
      </c>
      <c r="M3" s="4" t="s">
        <v>291</v>
      </c>
      <c r="N3" s="7" t="s">
        <v>291</v>
      </c>
      <c r="O3" s="7"/>
      <c r="P3" s="7"/>
    </row>
    <row r="4" spans="1:16">
      <c r="A4" s="9">
        <v>1</v>
      </c>
      <c r="B4" s="46" t="s">
        <v>292</v>
      </c>
      <c r="C4" s="47" t="s">
        <v>293</v>
      </c>
      <c r="D4" s="31" t="s">
        <v>85</v>
      </c>
      <c r="E4" s="46" t="s">
        <v>294</v>
      </c>
      <c r="F4" s="10" t="s">
        <v>295</v>
      </c>
      <c r="G4" s="10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46" t="s">
        <v>296</v>
      </c>
      <c r="C5" s="47" t="s">
        <v>293</v>
      </c>
      <c r="D5" s="38"/>
      <c r="E5" s="46" t="s">
        <v>297</v>
      </c>
      <c r="F5" s="10" t="s">
        <v>295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46" t="s">
        <v>298</v>
      </c>
      <c r="C6" s="47" t="s">
        <v>293</v>
      </c>
      <c r="D6" s="31" t="s">
        <v>299</v>
      </c>
      <c r="E6" s="46" t="s">
        <v>297</v>
      </c>
      <c r="F6" s="10" t="s">
        <v>295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46" t="s">
        <v>300</v>
      </c>
      <c r="C7" s="47" t="s">
        <v>293</v>
      </c>
      <c r="D7" s="38"/>
      <c r="E7" s="48" t="s">
        <v>297</v>
      </c>
      <c r="F7" s="10" t="s">
        <v>295</v>
      </c>
      <c r="G7" s="10"/>
      <c r="H7" s="10"/>
      <c r="I7" s="10"/>
      <c r="J7" s="10"/>
      <c r="K7" s="10">
        <v>1</v>
      </c>
      <c r="L7" s="10">
        <v>1</v>
      </c>
      <c r="M7" s="10">
        <v>1</v>
      </c>
      <c r="N7" s="10"/>
      <c r="O7" s="10"/>
      <c r="P7" s="10"/>
    </row>
    <row r="8" spans="1:16">
      <c r="A8" s="9">
        <v>5</v>
      </c>
      <c r="B8" s="46" t="s">
        <v>301</v>
      </c>
      <c r="C8" s="47" t="s">
        <v>293</v>
      </c>
      <c r="D8" s="10" t="s">
        <v>302</v>
      </c>
      <c r="E8" s="48" t="s">
        <v>303</v>
      </c>
      <c r="F8" s="10" t="s">
        <v>295</v>
      </c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/>
      <c r="P8" s="10"/>
    </row>
    <row r="9" spans="1:16">
      <c r="A9" s="9"/>
      <c r="B9" s="9"/>
      <c r="C9" s="47"/>
      <c r="D9" s="10"/>
      <c r="E9" s="47"/>
      <c r="F9" s="9"/>
      <c r="G9" s="9"/>
      <c r="H9" s="9"/>
      <c r="I9" s="9"/>
      <c r="J9" s="9">
        <v>2</v>
      </c>
      <c r="K9" s="9"/>
      <c r="L9" s="9"/>
      <c r="M9" s="9"/>
      <c r="N9" s="9"/>
      <c r="O9" s="9"/>
      <c r="P9" s="9"/>
    </row>
    <row r="10" s="2" customFormat="1" ht="18.75" spans="1:16">
      <c r="A10" s="12" t="s">
        <v>304</v>
      </c>
      <c r="B10" s="13"/>
      <c r="C10" s="13"/>
      <c r="D10" s="14"/>
      <c r="E10" s="15"/>
      <c r="F10" s="26"/>
      <c r="G10" s="26"/>
      <c r="H10" s="26"/>
      <c r="I10" s="21"/>
      <c r="J10" s="12" t="s">
        <v>305</v>
      </c>
      <c r="K10" s="13"/>
      <c r="L10" s="13"/>
      <c r="M10" s="14"/>
      <c r="N10" s="13"/>
      <c r="O10" s="13"/>
      <c r="P10" s="20"/>
    </row>
    <row r="11" ht="45" customHeight="1" spans="1:16">
      <c r="A11" s="16" t="s">
        <v>306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7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5"/>
    <mergeCell ref="D6:D7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4" sqref="A4:A11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275</v>
      </c>
      <c r="B2" s="5" t="s">
        <v>280</v>
      </c>
      <c r="C2" s="5" t="s">
        <v>276</v>
      </c>
      <c r="D2" s="5" t="s">
        <v>277</v>
      </c>
      <c r="E2" s="5" t="s">
        <v>278</v>
      </c>
      <c r="F2" s="18" t="s">
        <v>279</v>
      </c>
      <c r="G2" s="4" t="s">
        <v>308</v>
      </c>
      <c r="H2" s="4"/>
      <c r="I2" s="4" t="s">
        <v>309</v>
      </c>
      <c r="J2" s="4"/>
      <c r="K2" s="6" t="s">
        <v>310</v>
      </c>
      <c r="L2" s="43" t="s">
        <v>311</v>
      </c>
      <c r="M2" s="18" t="s">
        <v>312</v>
      </c>
    </row>
    <row r="3" s="1" customFormat="1" ht="16.5" spans="1:13">
      <c r="A3" s="4"/>
      <c r="B3" s="7"/>
      <c r="C3" s="7"/>
      <c r="D3" s="7"/>
      <c r="E3" s="7"/>
      <c r="F3" s="19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44"/>
      <c r="M3" s="19"/>
    </row>
    <row r="4" spans="1:13">
      <c r="A4" s="9">
        <v>1</v>
      </c>
      <c r="B4" s="31" t="s">
        <v>295</v>
      </c>
      <c r="C4" s="10" t="s">
        <v>315</v>
      </c>
      <c r="D4" s="10"/>
      <c r="E4" s="10" t="s">
        <v>85</v>
      </c>
      <c r="F4" s="10" t="s">
        <v>316</v>
      </c>
      <c r="G4" s="10">
        <v>-1</v>
      </c>
      <c r="H4" s="10">
        <v>-0.4</v>
      </c>
      <c r="I4" s="10">
        <v>-1.5</v>
      </c>
      <c r="J4" s="10">
        <v>-1</v>
      </c>
      <c r="K4" s="10"/>
      <c r="L4" s="10"/>
      <c r="M4" s="10"/>
    </row>
    <row r="5" spans="1:13">
      <c r="A5" s="9">
        <v>2</v>
      </c>
      <c r="B5" s="35"/>
      <c r="C5" s="10" t="s">
        <v>317</v>
      </c>
      <c r="D5" s="10"/>
      <c r="E5" s="10" t="s">
        <v>85</v>
      </c>
      <c r="F5" s="10" t="s">
        <v>318</v>
      </c>
      <c r="G5" s="10">
        <v>-1.8</v>
      </c>
      <c r="H5" s="10">
        <v>-0.8</v>
      </c>
      <c r="I5" s="10">
        <v>-3</v>
      </c>
      <c r="J5" s="10">
        <v>-1.5</v>
      </c>
      <c r="K5" s="10"/>
      <c r="L5" s="10"/>
      <c r="M5" s="10"/>
    </row>
    <row r="6" spans="1:13">
      <c r="A6" s="9">
        <v>3</v>
      </c>
      <c r="B6" s="35"/>
      <c r="C6" s="10" t="s">
        <v>319</v>
      </c>
      <c r="D6" s="10"/>
      <c r="E6" s="10" t="s">
        <v>85</v>
      </c>
      <c r="F6" s="10" t="s">
        <v>316</v>
      </c>
      <c r="G6" s="10">
        <v>-0.8</v>
      </c>
      <c r="H6" s="10">
        <v>-0.6</v>
      </c>
      <c r="I6" s="10">
        <v>-1</v>
      </c>
      <c r="J6" s="10">
        <v>-1</v>
      </c>
      <c r="K6" s="10"/>
      <c r="L6" s="10"/>
      <c r="M6" s="10"/>
    </row>
    <row r="7" spans="1:13">
      <c r="A7" s="9">
        <v>4</v>
      </c>
      <c r="B7" s="35"/>
      <c r="C7" s="10" t="s">
        <v>320</v>
      </c>
      <c r="D7" s="10"/>
      <c r="E7" s="10" t="s">
        <v>321</v>
      </c>
      <c r="F7" s="10" t="s">
        <v>316</v>
      </c>
      <c r="G7" s="10">
        <v>-1</v>
      </c>
      <c r="H7" s="10">
        <v>-0.6</v>
      </c>
      <c r="I7" s="10">
        <v>-1.3</v>
      </c>
      <c r="J7" s="10">
        <v>-1</v>
      </c>
      <c r="K7" s="10"/>
      <c r="L7" s="10"/>
      <c r="M7" s="10"/>
    </row>
    <row r="8" spans="1:13">
      <c r="A8" s="9">
        <v>5</v>
      </c>
      <c r="B8" s="35"/>
      <c r="C8" s="10" t="s">
        <v>322</v>
      </c>
      <c r="D8" s="10"/>
      <c r="E8" s="10" t="s">
        <v>321</v>
      </c>
      <c r="F8" s="10" t="s">
        <v>316</v>
      </c>
      <c r="G8" s="10">
        <v>-1.2</v>
      </c>
      <c r="H8" s="10">
        <v>0</v>
      </c>
      <c r="I8" s="10">
        <v>-1.5</v>
      </c>
      <c r="J8" s="10">
        <v>-1</v>
      </c>
      <c r="K8" s="9"/>
      <c r="L8" s="9"/>
      <c r="M8" s="9"/>
    </row>
    <row r="9" spans="1:13">
      <c r="A9" s="9">
        <v>6</v>
      </c>
      <c r="B9" s="35"/>
      <c r="C9" s="10" t="s">
        <v>323</v>
      </c>
      <c r="D9" s="10"/>
      <c r="E9" s="10" t="s">
        <v>321</v>
      </c>
      <c r="F9" s="10" t="s">
        <v>316</v>
      </c>
      <c r="G9" s="10">
        <v>0</v>
      </c>
      <c r="H9" s="10">
        <v>-0.2</v>
      </c>
      <c r="I9" s="10">
        <v>-1</v>
      </c>
      <c r="J9" s="10">
        <v>-1</v>
      </c>
      <c r="K9" s="9"/>
      <c r="L9" s="9"/>
      <c r="M9" s="9"/>
    </row>
    <row r="10" spans="1:13">
      <c r="A10" s="9">
        <v>7</v>
      </c>
      <c r="B10" s="35"/>
      <c r="C10" s="10" t="s">
        <v>324</v>
      </c>
      <c r="D10" s="10"/>
      <c r="E10" s="10" t="s">
        <v>325</v>
      </c>
      <c r="F10" s="10" t="s">
        <v>316</v>
      </c>
      <c r="G10" s="10">
        <v>0</v>
      </c>
      <c r="H10" s="10">
        <v>-0.8</v>
      </c>
      <c r="I10" s="10">
        <v>-1</v>
      </c>
      <c r="J10" s="10">
        <v>-1</v>
      </c>
      <c r="K10" s="9"/>
      <c r="L10" s="9"/>
      <c r="M10" s="9"/>
    </row>
    <row r="11" spans="1:13">
      <c r="A11" s="9">
        <v>8</v>
      </c>
      <c r="B11" s="38"/>
      <c r="C11" s="10" t="s">
        <v>326</v>
      </c>
      <c r="D11" s="10"/>
      <c r="E11" s="10" t="s">
        <v>325</v>
      </c>
      <c r="F11" s="10" t="s">
        <v>316</v>
      </c>
      <c r="G11" s="10">
        <v>-1</v>
      </c>
      <c r="H11" s="10">
        <v>-1</v>
      </c>
      <c r="I11" s="10">
        <v>-1</v>
      </c>
      <c r="J11" s="10">
        <v>-1</v>
      </c>
      <c r="K11" s="10"/>
      <c r="L11" s="9"/>
      <c r="M11" s="9"/>
    </row>
    <row r="12" s="2" customFormat="1" ht="18.75" spans="1:13">
      <c r="A12" s="12" t="s">
        <v>304</v>
      </c>
      <c r="B12" s="13"/>
      <c r="C12" s="13"/>
      <c r="D12" s="13"/>
      <c r="E12" s="14"/>
      <c r="F12" s="15"/>
      <c r="G12" s="21"/>
      <c r="H12" s="12" t="s">
        <v>327</v>
      </c>
      <c r="I12" s="13"/>
      <c r="J12" s="13"/>
      <c r="K12" s="14"/>
      <c r="L12" s="45"/>
      <c r="M12" s="20"/>
    </row>
    <row r="13" ht="113.25" customHeight="1" spans="1:13">
      <c r="A13" s="42" t="s">
        <v>328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8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B4:B11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2025-03-07T04:02:29Z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FFFB536E16AC4079B8170CA5C34BDE0F_13</vt:lpwstr>
  </property>
</Properties>
</file>