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1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<sst xmlns="http://schemas.openxmlformats.org/spreadsheetml/2006/main" count="850" uniqueCount="316">
  <si>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</si>
  <si>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</si>
  <si>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</si>
  <si>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</si>
  <si>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</si>
  <si>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</si>
  <si>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</si>
  <si>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</si>
  <si>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</si>
  <si>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</si>
  <si>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</si>
  <si>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</si>
  <si>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</si>
  <si>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</si>
  <si>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</si>
  <si>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</si>
  <si>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</si>
  <si>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</si>
  <si>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</si>
  <si>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电商期货</t>
  </si>
  <si>
    <t>合同签订方</t>
  </si>
  <si>
    <t>佛山市源莱美纺织服饰有限公司</t>
  </si>
  <si>
    <t>生产工厂</t>
  </si>
  <si>
    <t>佛山航于达</t>
  </si>
  <si>
    <t>订单基础信息</t>
  </si>
  <si>
    <t>生产•出货进度</t>
  </si>
  <si>
    <t>指示•确认资料</t>
  </si>
  <si>
    <t>款号</t>
  </si>
  <si>
    <t>TAJJBN81767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</si>
  <si>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</si>
  <si>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</si>
  <si>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</si>
  <si>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</si>
  <si>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</si>
  <si>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</si>
  <si>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</si>
  <si>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</si>
  <si>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</si>
  <si>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</si>
  <si>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</si>
  <si>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</si>
  <si>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</si>
  <si>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</si>
  <si>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</si>
  <si>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</si>
  <si>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</si>
  <si>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</si>
  <si>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</si>
  <si>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</si>
  <si>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</si>
  <si>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</si>
  <si>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</si>
  <si>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</si>
  <si>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</si>
  <si>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</si>
  <si>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</si>
  <si>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</si>
  <si>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</si>
  <si>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</si>
  <si>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</si>
  <si>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</si>
  <si>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补充事项：正常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</si>
  <si>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</si>
  <si>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</si>
  <si>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</si>
  <si>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</si>
  <si>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</si>
  <si>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</si>
  <si>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</si>
  <si>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问题描述：正常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</si>
  <si>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</si>
  <si>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</si>
  <si>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</si>
  <si>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</si>
  <si>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</si>
  <si>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</si>
  <si>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</si>
  <si>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</si>
  <si>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</si>
  <si>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</si>
  <si>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</si>
  <si>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</si>
  <si>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</si>
  <si>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</si>
  <si>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薄荷绿</t>
  </si>
  <si>
    <t>冷木灰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</si>
  <si>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</si>
  <si>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冷木灰色L，未洗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</si>
  <si>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</si>
  <si>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</si>
  <si>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</si>
  <si>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</si>
  <si>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</si>
  <si>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大货首件未订备釦在洗唛上，大货要加上</t>
  </si>
  <si>
    <t>后下领围本布吃皱不平</t>
  </si>
  <si>
    <t>袖口冚车线接头处应在后袖拼接处，并打套结固定</t>
  </si>
  <si>
    <t>内领座不平，吃量较大，</t>
  </si>
  <si>
    <t>整件熨烫不好，拼缝部位熨烫未定型，</t>
  </si>
  <si>
    <t>以上问题请及时改正。</t>
  </si>
  <si>
    <t>【耐洗水确认】</t>
  </si>
  <si>
    <t>粘衬</t>
  </si>
  <si>
    <t>胶膜</t>
  </si>
  <si>
    <t>扭曲</t>
  </si>
  <si>
    <t>补充事项：首件未洗水，已经要求工厂及时做洗水测试</t>
  </si>
  <si>
    <t>【重大改善说明及整改复核时间】</t>
  </si>
  <si>
    <t>以上问题请及时改正，中期验货核对</t>
  </si>
  <si>
    <t>检验部门</t>
  </si>
  <si>
    <t>服装品控部</t>
  </si>
  <si>
    <t>检验担当</t>
  </si>
  <si>
    <t>张国辉</t>
  </si>
  <si>
    <t>查验时间</t>
  </si>
  <si>
    <t>工厂负责人</t>
  </si>
  <si>
    <t>张超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</si>
  <si>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</si>
  <si>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</si>
  <si>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</si>
  <si>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</si>
  <si>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</si>
  <si>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</si>
  <si>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（）（首件）</t>
  </si>
  <si>
    <t>165/88B</t>
  </si>
  <si>
    <t>170/92B</t>
  </si>
  <si>
    <t>175/96B</t>
  </si>
  <si>
    <t>180/100B</t>
  </si>
  <si>
    <t>185/104B</t>
  </si>
  <si>
    <t>190/108B</t>
  </si>
  <si>
    <t>L（未洗）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</si>
  <si>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</si>
  <si>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</si>
  <si>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</si>
  <si>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</si>
  <si>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</t>
  </si>
  <si>
    <t>胸围</t>
  </si>
  <si>
    <t>+2</t>
  </si>
  <si>
    <t>摆围</t>
  </si>
  <si>
    <t>106</t>
  </si>
  <si>
    <t>+1.5</t>
  </si>
  <si>
    <t>肩宽</t>
  </si>
  <si>
    <t>46</t>
  </si>
  <si>
    <t>+0</t>
  </si>
  <si>
    <t>肩点袖长</t>
  </si>
  <si>
    <t>+0.5</t>
  </si>
  <si>
    <t>袖肥/2（参考值）</t>
  </si>
  <si>
    <t>短袖口/2</t>
  </si>
  <si>
    <t>门襟开口长</t>
  </si>
  <si>
    <t>门禁宽</t>
  </si>
  <si>
    <t>下领围</t>
  </si>
  <si>
    <t>-1</t>
  </si>
  <si>
    <t>领尖长</t>
  </si>
  <si>
    <t>大货首件</t>
  </si>
  <si>
    <t>验货时间：2025年2月28日</t>
  </si>
  <si>
    <t>跟单QC:张国辉</t>
  </si>
  <si>
    <t>工厂负责人：</t>
  </si>
  <si>
    <t>陈涛</t>
  </si>
  <si>
    <t>3.尾期验货按单量，5000件一下的齐色错码各测量3件。</t>
  </si>
  <si>
    <t>TOREAD-QC中期检验报告书</t>
  </si>
  <si>
    <t>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</si>
  <si>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</si>
  <si>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</si>
  <si>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</si>
  <si>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</si>
  <si>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</si>
  <si>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</si>
  <si>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</si>
  <si>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</si>
  <si>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</si>
  <si>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</si>
  <si>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t>补充事项：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</si>
  <si>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</si>
  <si>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</si>
  <si>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腰围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</si>
  <si>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</si>
  <si>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</si>
  <si>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</si>
  <si>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</t>
  </si>
  <si>
    <t>工厂负责人：陈涛</t>
  </si>
  <si>
    <t>中山源莱美</t>
  </si>
  <si>
    <t>QC出货报告书</t>
  </si>
  <si>
    <t>TAJJAM81527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</si>
  <si>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</si>
  <si>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</si>
  <si>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</si>
  <si>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</si>
  <si>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</si>
  <si>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</si>
  <si>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</si>
  <si>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</si>
  <si>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</si>
  <si>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</si>
  <si>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</si>
  <si>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</si>
  <si>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</si>
  <si>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</si>
  <si>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</si>
  <si>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</si>
  <si>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</si>
  <si>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</si>
  <si>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</si>
  <si>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</si>
  <si>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</si>
  <si>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</si>
  <si>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</si>
  <si>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</si>
  <si>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</si>
  <si>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</si>
  <si>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</si>
  <si>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</si>
  <si>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</si>
  <si>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</si>
  <si>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</si>
  <si>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</si>
  <si>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</si>
  <si>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</si>
  <si>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</si>
  <si>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</si>
  <si>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</si>
  <si>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</si>
  <si>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</si>
  <si>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</si>
  <si>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</si>
  <si>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</si>
  <si>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</si>
  <si>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</si>
  <si>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</si>
  <si>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</si>
  <si>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</si>
  <si>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</si>
  <si>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</si>
  <si>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</si>
  <si>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</si>
  <si>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</si>
  <si>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</si>
  <si>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</si>
  <si>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</si>
  <si>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</si>
  <si>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</si>
  <si>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</si>
  <si>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</si>
  <si>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</si>
  <si>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</si>
  <si>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</si>
  <si>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</si>
  <si>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</si>
  <si>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W241122027-1230</t>
  </si>
  <si>
    <t>经编随意裁</t>
  </si>
  <si>
    <t>源莱美</t>
  </si>
  <si>
    <t>YES</t>
  </si>
  <si>
    <t>W241115184-G322</t>
  </si>
  <si>
    <t>浅薄荷绿</t>
  </si>
  <si>
    <t>W241115185-E407</t>
  </si>
  <si>
    <t>浅冷木灰</t>
  </si>
  <si>
    <t>制表时间：2025年1月7日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</si>
  <si>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</si>
  <si>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</si>
  <si>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</si>
  <si>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</si>
  <si>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</si>
  <si>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</si>
  <si>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</si>
  <si>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</si>
  <si>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</si>
  <si>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</si>
  <si>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</si>
  <si>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制表时间：2025年1月9日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</si>
  <si>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</si>
  <si>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</si>
  <si>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</si>
  <si>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</si>
  <si>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</si>
  <si>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</si>
  <si>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</si>
  <si>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</si>
  <si>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</si>
  <si>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</si>
  <si>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</si>
  <si>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</si>
  <si>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</si>
  <si>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</si>
  <si>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</si>
  <si>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</si>
  <si>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</si>
  <si>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</si>
  <si>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</si>
  <si>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</si>
  <si>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</si>
  <si>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</si>
  <si>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</si>
  <si>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</si>
  <si>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</si>
  <si>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</si>
  <si>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</si>
  <si>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</si>
  <si>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</si>
  <si>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</si>
  <si>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</si>
  <si>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</si>
  <si>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</si>
  <si>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</si>
  <si>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</si>
  <si>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</si>
  <si>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</si>
  <si>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</si>
  <si>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</si>
  <si>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前幅门筒</t>
  </si>
  <si>
    <t>门筒印花</t>
  </si>
  <si>
    <t>未脱落</t>
  </si>
  <si>
    <t>后幅</t>
  </si>
  <si>
    <t>后幅烫标+后幅中压胶条冲孔</t>
  </si>
  <si>
    <t>压烫后领唛</t>
  </si>
  <si>
    <t>制表时间：2025年1月10日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</si>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</sst>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8" borderId="7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38" fillId="0" borderId="73" applyNumberFormat="0" applyFill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75" applyNumberFormat="0" applyAlignment="0" applyProtection="0">
      <alignment vertical="center"/>
    </xf>
    <xf numFmtId="0" fontId="41" fillId="10" borderId="76" applyNumberFormat="0" applyAlignment="0" applyProtection="0">
      <alignment vertical="center"/>
    </xf>
    <xf numFmtId="0" fontId="42" fillId="10" borderId="75" applyNumberFormat="0" applyAlignment="0" applyProtection="0">
      <alignment vertical="center"/>
    </xf>
    <xf numFmtId="0" fontId="43" fillId="11" borderId="77" applyNumberFormat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45" fillId="0" borderId="7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0"/>
    <xf numFmtId="0" fontId="20" fillId="0" borderId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0" borderId="2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12" fillId="3" borderId="2" xfId="49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4" xfId="53" applyFont="1" applyFill="1" applyBorder="1" applyAlignment="1">
      <alignment horizontal="center"/>
    </xf>
    <xf numFmtId="176" fontId="14" fillId="0" borderId="2" xfId="53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/>
    </xf>
    <xf numFmtId="49" fontId="16" fillId="4" borderId="4" xfId="54" applyNumberFormat="1" applyFont="1" applyFill="1" applyBorder="1" applyAlignment="1">
      <alignment horizontal="center" vertical="center"/>
    </xf>
    <xf numFmtId="49" fontId="16" fillId="0" borderId="4" xfId="54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vertical="center"/>
    </xf>
    <xf numFmtId="0" fontId="12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20" fillId="0" borderId="0" xfId="49" applyAlignment="1">
      <alignment horizontal="left" vertical="center"/>
    </xf>
    <xf numFmtId="0" fontId="21" fillId="0" borderId="10" xfId="49" applyFont="1" applyBorder="1" applyAlignment="1">
      <alignment horizontal="center" vertical="top"/>
    </xf>
    <xf numFmtId="0" fontId="22" fillId="0" borderId="11" xfId="49" applyFont="1" applyBorder="1" applyAlignment="1">
      <alignment horizontal="left" vertical="center"/>
    </xf>
    <xf numFmtId="0" fontId="19" fillId="0" borderId="12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3" fillId="0" borderId="13" xfId="49" applyFont="1" applyBorder="1">
      <alignment vertical="center"/>
    </xf>
    <xf numFmtId="0" fontId="22" fillId="0" borderId="13" xfId="49" applyFont="1" applyBorder="1">
      <alignment vertical="center"/>
    </xf>
    <xf numFmtId="0" fontId="19" fillId="0" borderId="14" xfId="49" applyFont="1" applyBorder="1" applyAlignment="1">
      <alignment horizontal="left" vertical="center"/>
    </xf>
    <xf numFmtId="0" fontId="19" fillId="0" borderId="15" xfId="49" applyFont="1" applyBorder="1" applyAlignment="1">
      <alignment horizontal="left" vertical="center"/>
    </xf>
    <xf numFmtId="0" fontId="22" fillId="0" borderId="16" xfId="49" applyFont="1" applyBorder="1">
      <alignment vertical="center"/>
    </xf>
    <xf numFmtId="0" fontId="19" fillId="0" borderId="17" xfId="49" applyFont="1" applyBorder="1" applyAlignment="1">
      <alignment horizontal="center" vertical="center"/>
    </xf>
    <xf numFmtId="0" fontId="19" fillId="0" borderId="18" xfId="49" applyFont="1" applyBorder="1" applyAlignment="1">
      <alignment horizontal="center" vertical="center"/>
    </xf>
    <xf numFmtId="0" fontId="22" fillId="0" borderId="14" xfId="49" applyFont="1" applyBorder="1">
      <alignment vertical="center"/>
    </xf>
    <xf numFmtId="58" fontId="23" fillId="0" borderId="14" xfId="49" applyNumberFormat="1" applyFont="1" applyBorder="1" applyAlignment="1">
      <alignment horizontal="center" vertical="center"/>
    </xf>
    <xf numFmtId="0" fontId="23" fillId="0" borderId="14" xfId="49" applyFont="1" applyBorder="1" applyAlignment="1">
      <alignment horizontal="center" vertical="center"/>
    </xf>
    <xf numFmtId="0" fontId="22" fillId="0" borderId="14" xfId="49" applyFont="1" applyBorder="1" applyAlignment="1">
      <alignment horizontal="center" vertical="center"/>
    </xf>
    <xf numFmtId="0" fontId="22" fillId="0" borderId="16" xfId="49" applyFont="1" applyBorder="1" applyAlignment="1">
      <alignment horizontal="left" vertical="center"/>
    </xf>
    <xf numFmtId="0" fontId="19" fillId="0" borderId="14" xfId="49" applyFont="1" applyBorder="1" applyAlignment="1">
      <alignment horizontal="center" vertical="center"/>
    </xf>
    <xf numFmtId="0" fontId="22" fillId="0" borderId="14" xfId="49" applyFont="1" applyBorder="1" applyAlignment="1">
      <alignment horizontal="left" vertical="center"/>
    </xf>
    <xf numFmtId="0" fontId="22" fillId="0" borderId="19" xfId="49" applyFont="1" applyBorder="1">
      <alignment vertical="center"/>
    </xf>
    <xf numFmtId="0" fontId="19" fillId="0" borderId="20" xfId="49" applyFont="1" applyBorder="1" applyAlignment="1">
      <alignment horizontal="center" vertical="center"/>
    </xf>
    <xf numFmtId="0" fontId="22" fillId="0" borderId="20" xfId="49" applyFont="1" applyBorder="1">
      <alignment vertical="center"/>
    </xf>
    <xf numFmtId="0" fontId="23" fillId="0" borderId="20" xfId="49" applyFont="1" applyBorder="1">
      <alignment vertical="center"/>
    </xf>
    <xf numFmtId="0" fontId="23" fillId="0" borderId="20" xfId="49" applyFont="1" applyBorder="1" applyAlignment="1">
      <alignment horizontal="left" vertical="center"/>
    </xf>
    <xf numFmtId="0" fontId="22" fillId="0" borderId="20" xfId="49" applyFont="1" applyBorder="1" applyAlignment="1">
      <alignment horizontal="left" vertical="center"/>
    </xf>
    <xf numFmtId="0" fontId="22" fillId="0" borderId="0" xfId="49" applyFont="1">
      <alignment vertical="center"/>
    </xf>
    <xf numFmtId="0" fontId="23" fillId="0" borderId="0" xfId="49" applyFont="1">
      <alignment vertical="center"/>
    </xf>
    <xf numFmtId="0" fontId="23" fillId="0" borderId="0" xfId="49" applyFont="1" applyAlignment="1">
      <alignment horizontal="left" vertical="center"/>
    </xf>
    <xf numFmtId="0" fontId="22" fillId="0" borderId="11" xfId="49" applyFont="1" applyBorder="1">
      <alignment vertical="center"/>
    </xf>
    <xf numFmtId="0" fontId="23" fillId="0" borderId="21" xfId="49" applyFont="1" applyBorder="1" applyAlignment="1">
      <alignment horizontal="center" vertical="center"/>
    </xf>
    <xf numFmtId="0" fontId="23" fillId="0" borderId="22" xfId="49" applyFont="1" applyBorder="1" applyAlignment="1">
      <alignment horizontal="center" vertical="center"/>
    </xf>
    <xf numFmtId="0" fontId="23" fillId="0" borderId="14" xfId="49" applyFont="1" applyBorder="1" applyAlignment="1">
      <alignment horizontal="left" vertical="center"/>
    </xf>
    <xf numFmtId="0" fontId="23" fillId="0" borderId="14" xfId="49" applyFont="1" applyBorder="1">
      <alignment vertical="center"/>
    </xf>
    <xf numFmtId="0" fontId="23" fillId="0" borderId="17" xfId="49" applyFont="1" applyBorder="1" applyAlignment="1">
      <alignment horizontal="center" vertical="center"/>
    </xf>
    <xf numFmtId="0" fontId="23" fillId="0" borderId="23" xfId="49" applyFont="1" applyBorder="1" applyAlignment="1">
      <alignment horizontal="center" vertical="center"/>
    </xf>
    <xf numFmtId="0" fontId="13" fillId="0" borderId="24" xfId="49" applyFont="1" applyBorder="1" applyAlignment="1">
      <alignment horizontal="left" vertical="center"/>
    </xf>
    <xf numFmtId="0" fontId="13" fillId="0" borderId="23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23" fillId="0" borderId="16" xfId="49" applyFont="1" applyBorder="1" applyAlignment="1">
      <alignment horizontal="left" vertical="center"/>
    </xf>
    <xf numFmtId="0" fontId="23" fillId="0" borderId="16" xfId="49" applyFont="1" applyBorder="1" applyAlignment="1">
      <alignment horizontal="left" vertical="center" wrapText="1"/>
    </xf>
    <xf numFmtId="0" fontId="23" fillId="0" borderId="14" xfId="49" applyFont="1" applyBorder="1" applyAlignment="1">
      <alignment horizontal="left" vertical="center" wrapText="1"/>
    </xf>
    <xf numFmtId="0" fontId="22" fillId="0" borderId="19" xfId="49" applyFont="1" applyBorder="1" applyAlignment="1">
      <alignment horizontal="left" vertical="center"/>
    </xf>
    <xf numFmtId="0" fontId="20" fillId="0" borderId="20" xfId="49" applyBorder="1" applyAlignment="1">
      <alignment horizontal="center" vertical="center"/>
    </xf>
    <xf numFmtId="0" fontId="22" fillId="0" borderId="25" xfId="49" applyFont="1" applyBorder="1" applyAlignment="1">
      <alignment horizontal="center" vertical="center"/>
    </xf>
    <xf numFmtId="0" fontId="22" fillId="0" borderId="26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3" fillId="0" borderId="23" xfId="49" applyFont="1" applyBorder="1" applyAlignment="1">
      <alignment horizontal="left" vertical="center"/>
    </xf>
    <xf numFmtId="0" fontId="20" fillId="0" borderId="24" xfId="49" applyBorder="1" applyAlignment="1">
      <alignment horizontal="left" vertical="center"/>
    </xf>
    <xf numFmtId="0" fontId="20" fillId="0" borderId="23" xfId="49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0" fontId="23" fillId="0" borderId="27" xfId="49" applyFont="1" applyBorder="1" applyAlignment="1">
      <alignment horizontal="left" vertical="center"/>
    </xf>
    <xf numFmtId="0" fontId="23" fillId="0" borderId="28" xfId="49" applyFont="1" applyBorder="1" applyAlignment="1">
      <alignment horizontal="left" vertical="center"/>
    </xf>
    <xf numFmtId="0" fontId="13" fillId="0" borderId="11" xfId="49" applyFont="1" applyBorder="1" applyAlignment="1">
      <alignment horizontal="left" vertical="center"/>
    </xf>
    <xf numFmtId="0" fontId="13" fillId="0" borderId="13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3" fillId="0" borderId="20" xfId="49" applyFont="1" applyBorder="1" applyAlignment="1">
      <alignment horizontal="center" vertical="center"/>
    </xf>
    <xf numFmtId="58" fontId="23" fillId="0" borderId="20" xfId="49" applyNumberFormat="1" applyFont="1" applyBorder="1">
      <alignment vertical="center"/>
    </xf>
    <xf numFmtId="0" fontId="22" fillId="0" borderId="20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0" xfId="49" applyFont="1" applyBorder="1" applyAlignment="1">
      <alignment horizontal="center" vertical="center"/>
    </xf>
    <xf numFmtId="0" fontId="22" fillId="0" borderId="15" xfId="49" applyFont="1" applyBorder="1" applyAlignment="1">
      <alignment horizontal="center" vertical="center"/>
    </xf>
    <xf numFmtId="0" fontId="23" fillId="0" borderId="15" xfId="49" applyFont="1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3" fillId="0" borderId="32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13" fillId="0" borderId="18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15" xfId="49" applyFont="1" applyBorder="1" applyAlignment="1">
      <alignment horizontal="left" vertical="center"/>
    </xf>
    <xf numFmtId="0" fontId="23" fillId="0" borderId="15" xfId="49" applyFont="1" applyBorder="1" applyAlignment="1">
      <alignment horizontal="left" vertical="center" wrapText="1"/>
    </xf>
    <xf numFmtId="0" fontId="20" fillId="0" borderId="31" xfId="49" applyBorder="1" applyAlignment="1">
      <alignment horizontal="center" vertical="center"/>
    </xf>
    <xf numFmtId="0" fontId="22" fillId="0" borderId="32" xfId="49" applyFont="1" applyBorder="1" applyAlignment="1">
      <alignment horizontal="left" vertical="center"/>
    </xf>
    <xf numFmtId="0" fontId="23" fillId="0" borderId="18" xfId="49" applyFont="1" applyBorder="1" applyAlignment="1">
      <alignment horizontal="left" vertical="center"/>
    </xf>
    <xf numFmtId="0" fontId="20" fillId="0" borderId="18" xfId="49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23" fillId="0" borderId="31" xfId="49" applyFont="1" applyBorder="1" applyAlignment="1">
      <alignment horizontal="center" vertical="center"/>
    </xf>
    <xf numFmtId="0" fontId="12" fillId="3" borderId="2" xfId="51" applyFont="1" applyFill="1" applyBorder="1" applyAlignment="1">
      <alignment vertical="center"/>
    </xf>
    <xf numFmtId="0" fontId="25" fillId="0" borderId="10" xfId="49" applyFont="1" applyBorder="1" applyAlignment="1">
      <alignment horizontal="center" vertical="top"/>
    </xf>
    <xf numFmtId="0" fontId="24" fillId="0" borderId="34" xfId="49" applyFont="1" applyBorder="1" applyAlignment="1">
      <alignment horizontal="left" vertical="center"/>
    </xf>
    <xf numFmtId="0" fontId="24" fillId="0" borderId="12" xfId="49" applyFont="1" applyBorder="1" applyAlignment="1">
      <alignment horizontal="center" vertical="center"/>
    </xf>
    <xf numFmtId="0" fontId="26" fillId="0" borderId="12" xfId="49" applyFont="1" applyBorder="1" applyAlignment="1">
      <alignment horizontal="center" vertical="center"/>
    </xf>
    <xf numFmtId="0" fontId="13" fillId="0" borderId="12" xfId="49" applyFont="1" applyBorder="1" applyAlignment="1">
      <alignment horizontal="left" vertical="center"/>
    </xf>
    <xf numFmtId="0" fontId="13" fillId="0" borderId="11" xfId="49" applyFont="1" applyBorder="1" applyAlignment="1">
      <alignment horizontal="center" vertical="center"/>
    </xf>
    <xf numFmtId="0" fontId="13" fillId="0" borderId="35" xfId="49" applyFont="1" applyBorder="1" applyAlignment="1">
      <alignment horizontal="center" vertical="center"/>
    </xf>
    <xf numFmtId="0" fontId="13" fillId="0" borderId="36" xfId="49" applyFont="1" applyBorder="1" applyAlignment="1">
      <alignment horizontal="center" vertical="center"/>
    </xf>
    <xf numFmtId="0" fontId="24" fillId="0" borderId="11" xfId="49" applyFont="1" applyBorder="1" applyAlignment="1">
      <alignment horizontal="center" vertical="center"/>
    </xf>
    <xf numFmtId="0" fontId="24" fillId="0" borderId="13" xfId="49" applyFont="1" applyBorder="1" applyAlignment="1">
      <alignment horizontal="center" vertical="center"/>
    </xf>
    <xf numFmtId="0" fontId="24" fillId="0" borderId="30" xfId="49" applyFont="1" applyBorder="1" applyAlignment="1">
      <alignment horizontal="center" vertical="center"/>
    </xf>
    <xf numFmtId="0" fontId="19" fillId="0" borderId="2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13" fillId="0" borderId="14" xfId="49" applyFont="1" applyBorder="1" applyAlignment="1">
      <alignment horizontal="left" vertical="center"/>
    </xf>
    <xf numFmtId="14" fontId="19" fillId="0" borderId="14" xfId="49" applyNumberFormat="1" applyFont="1" applyBorder="1" applyAlignment="1">
      <alignment horizontal="center" vertical="center"/>
    </xf>
    <xf numFmtId="14" fontId="19" fillId="0" borderId="15" xfId="49" applyNumberFormat="1" applyFont="1" applyBorder="1" applyAlignment="1">
      <alignment horizontal="center" vertical="center"/>
    </xf>
    <xf numFmtId="0" fontId="13" fillId="0" borderId="16" xfId="49" applyFont="1" applyBorder="1" applyAlignment="1">
      <alignment horizontal="left" vertical="center"/>
    </xf>
    <xf numFmtId="0" fontId="13" fillId="0" borderId="24" xfId="49" applyFont="1" applyBorder="1">
      <alignment vertical="center"/>
    </xf>
    <xf numFmtId="0" fontId="19" fillId="0" borderId="15" xfId="49" applyFont="1" applyBorder="1" applyAlignment="1">
      <alignment horizontal="center" vertical="center"/>
    </xf>
    <xf numFmtId="0" fontId="19" fillId="0" borderId="2" xfId="49" applyFont="1" applyBorder="1" applyAlignment="1">
      <alignment horizontal="center" vertical="center"/>
    </xf>
    <xf numFmtId="0" fontId="13" fillId="0" borderId="16" xfId="49" applyFont="1" applyBorder="1" applyAlignment="1">
      <alignment horizontal="center" vertical="center"/>
    </xf>
    <xf numFmtId="0" fontId="19" fillId="0" borderId="16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9" fillId="0" borderId="37" xfId="49" applyFont="1" applyBorder="1" applyAlignment="1">
      <alignment horizontal="center" vertical="center"/>
    </xf>
    <xf numFmtId="0" fontId="19" fillId="0" borderId="38" xfId="49" applyFont="1" applyBorder="1" applyAlignment="1">
      <alignment horizontal="center" vertical="center"/>
    </xf>
    <xf numFmtId="0" fontId="13" fillId="0" borderId="20" xfId="49" applyFont="1" applyBorder="1" applyAlignment="1">
      <alignment horizontal="left" vertical="center"/>
    </xf>
    <xf numFmtId="14" fontId="19" fillId="0" borderId="20" xfId="49" applyNumberFormat="1" applyFont="1" applyBorder="1" applyAlignment="1">
      <alignment horizontal="center" vertical="center"/>
    </xf>
    <xf numFmtId="14" fontId="19" fillId="0" borderId="31" xfId="49" applyNumberFormat="1" applyFont="1" applyBorder="1" applyAlignment="1">
      <alignment horizontal="center" vertical="center"/>
    </xf>
    <xf numFmtId="0" fontId="19" fillId="0" borderId="19" xfId="49" applyFont="1" applyBorder="1" applyAlignment="1">
      <alignment horizontal="left" vertical="center"/>
    </xf>
    <xf numFmtId="0" fontId="24" fillId="0" borderId="0" xfId="49" applyFont="1" applyAlignment="1">
      <alignment horizontal="left" vertical="center"/>
    </xf>
    <xf numFmtId="0" fontId="13" fillId="0" borderId="11" xfId="49" applyFont="1" applyBorder="1">
      <alignment vertical="center"/>
    </xf>
    <xf numFmtId="0" fontId="20" fillId="0" borderId="13" xfId="49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0" fontId="20" fillId="0" borderId="13" xfId="49" applyBorder="1">
      <alignment vertical="center"/>
    </xf>
    <xf numFmtId="0" fontId="13" fillId="0" borderId="13" xfId="49" applyFont="1" applyBorder="1">
      <alignment vertical="center"/>
    </xf>
    <xf numFmtId="0" fontId="13" fillId="0" borderId="16" xfId="49" applyFont="1" applyBorder="1">
      <alignment vertical="center"/>
    </xf>
    <xf numFmtId="0" fontId="20" fillId="0" borderId="14" xfId="49" applyBorder="1" applyAlignment="1">
      <alignment horizontal="left" vertical="center"/>
    </xf>
    <xf numFmtId="0" fontId="20" fillId="0" borderId="14" xfId="49" applyBorder="1">
      <alignment vertical="center"/>
    </xf>
    <xf numFmtId="0" fontId="13" fillId="0" borderId="14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3" fillId="0" borderId="11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17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3" fillId="0" borderId="19" xfId="49" applyFont="1" applyBorder="1" applyAlignment="1">
      <alignment horizontal="center" vertical="center"/>
    </xf>
    <xf numFmtId="0" fontId="13" fillId="0" borderId="20" xfId="49" applyFont="1" applyBorder="1" applyAlignment="1">
      <alignment horizontal="center" vertical="center"/>
    </xf>
    <xf numFmtId="0" fontId="13" fillId="0" borderId="13" xfId="49" applyFont="1" applyBorder="1" applyAlignment="1">
      <alignment horizontal="center" vertical="center"/>
    </xf>
    <xf numFmtId="0" fontId="13" fillId="0" borderId="14" xfId="49" applyFont="1" applyBorder="1" applyAlignment="1">
      <alignment horizontal="center" vertical="center"/>
    </xf>
    <xf numFmtId="0" fontId="13" fillId="0" borderId="27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4" fillId="0" borderId="39" xfId="49" applyFont="1" applyBorder="1">
      <alignment vertical="center"/>
    </xf>
    <xf numFmtId="0" fontId="19" fillId="0" borderId="40" xfId="49" applyFont="1" applyBorder="1" applyAlignment="1">
      <alignment horizontal="center" vertical="center"/>
    </xf>
    <xf numFmtId="0" fontId="24" fillId="0" borderId="40" xfId="49" applyFont="1" applyBorder="1">
      <alignment vertical="center"/>
    </xf>
    <xf numFmtId="0" fontId="19" fillId="0" borderId="40" xfId="49" applyFont="1" applyBorder="1">
      <alignment vertical="center"/>
    </xf>
    <xf numFmtId="58" fontId="20" fillId="0" borderId="40" xfId="49" applyNumberFormat="1" applyBorder="1">
      <alignment vertical="center"/>
    </xf>
    <xf numFmtId="0" fontId="24" fillId="0" borderId="40" xfId="49" applyFont="1" applyBorder="1" applyAlignment="1">
      <alignment horizontal="center" vertical="center"/>
    </xf>
    <xf numFmtId="0" fontId="24" fillId="0" borderId="41" xfId="49" applyFont="1" applyBorder="1" applyAlignment="1">
      <alignment horizontal="left" vertical="center"/>
    </xf>
    <xf numFmtId="0" fontId="24" fillId="0" borderId="40" xfId="49" applyFont="1" applyBorder="1" applyAlignment="1">
      <alignment horizontal="left" vertical="center"/>
    </xf>
    <xf numFmtId="0" fontId="24" fillId="0" borderId="42" xfId="49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19" xfId="49" applyFont="1" applyBorder="1" applyAlignment="1">
      <alignment horizontal="center" vertical="center"/>
    </xf>
    <xf numFmtId="0" fontId="24" fillId="0" borderId="20" xfId="49" applyFont="1" applyBorder="1" applyAlignment="1">
      <alignment horizontal="center" vertical="center"/>
    </xf>
    <xf numFmtId="0" fontId="20" fillId="0" borderId="12" xfId="49" applyBorder="1" applyAlignment="1">
      <alignment horizontal="center" vertical="center"/>
    </xf>
    <xf numFmtId="0" fontId="20" fillId="0" borderId="44" xfId="49" applyBorder="1" applyAlignment="1">
      <alignment horizontal="center" vertical="center"/>
    </xf>
    <xf numFmtId="0" fontId="13" fillId="0" borderId="15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2" fillId="0" borderId="18" xfId="49" applyFont="1" applyBorder="1" applyAlignment="1">
      <alignment horizontal="left" vertical="center"/>
    </xf>
    <xf numFmtId="0" fontId="13" fillId="0" borderId="31" xfId="49" applyFont="1" applyBorder="1" applyAlignment="1">
      <alignment horizontal="center" vertical="center"/>
    </xf>
    <xf numFmtId="0" fontId="13" fillId="0" borderId="33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9" fillId="0" borderId="45" xfId="49" applyFont="1" applyBorder="1" applyAlignment="1">
      <alignment horizontal="center" vertical="center"/>
    </xf>
    <xf numFmtId="0" fontId="24" fillId="0" borderId="46" xfId="49" applyFont="1" applyBorder="1" applyAlignment="1">
      <alignment horizontal="left" vertical="center"/>
    </xf>
    <xf numFmtId="0" fontId="24" fillId="0" borderId="47" xfId="49" applyFont="1" applyBorder="1" applyAlignment="1">
      <alignment horizontal="center" vertical="center"/>
    </xf>
    <xf numFmtId="0" fontId="24" fillId="0" borderId="31" xfId="49" applyFont="1" applyBorder="1" applyAlignment="1">
      <alignment horizontal="center" vertical="center"/>
    </xf>
    <xf numFmtId="0" fontId="20" fillId="0" borderId="40" xfId="49" applyBorder="1" applyAlignment="1">
      <alignment horizontal="center" vertical="center"/>
    </xf>
    <xf numFmtId="0" fontId="20" fillId="0" borderId="45" xfId="49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14" fontId="12" fillId="3" borderId="0" xfId="50" applyNumberFormat="1" applyFont="1" applyFill="1" applyAlignment="1">
      <alignment horizontal="center"/>
    </xf>
    <xf numFmtId="0" fontId="27" fillId="0" borderId="0" xfId="49" applyFont="1" applyBorder="1" applyAlignment="1">
      <alignment horizontal="center" vertical="top"/>
    </xf>
    <xf numFmtId="0" fontId="24" fillId="0" borderId="2" xfId="49" applyFont="1" applyBorder="1" applyAlignment="1">
      <alignment horizontal="left" vertical="center"/>
    </xf>
    <xf numFmtId="0" fontId="24" fillId="0" borderId="2" xfId="49" applyFont="1" applyBorder="1" applyAlignment="1">
      <alignment horizontal="center" vertical="center"/>
    </xf>
    <xf numFmtId="0" fontId="26" fillId="0" borderId="2" xfId="49" applyFont="1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14" fontId="19" fillId="0" borderId="2" xfId="49" applyNumberFormat="1" applyFont="1" applyBorder="1" applyAlignment="1">
      <alignment horizontal="center" vertical="center"/>
    </xf>
    <xf numFmtId="0" fontId="13" fillId="0" borderId="2" xfId="49" applyFont="1" applyBorder="1">
      <alignment vertical="center"/>
    </xf>
    <xf numFmtId="0" fontId="20" fillId="0" borderId="2" xfId="49" applyBorder="1">
      <alignment vertical="center"/>
    </xf>
    <xf numFmtId="0" fontId="13" fillId="0" borderId="48" xfId="49" applyFont="1" applyBorder="1" applyAlignment="1">
      <alignment horizontal="left" vertical="center"/>
    </xf>
    <xf numFmtId="0" fontId="13" fillId="0" borderId="10" xfId="49" applyFont="1" applyBorder="1" applyAlignment="1">
      <alignment horizontal="left" vertical="center"/>
    </xf>
    <xf numFmtId="0" fontId="13" fillId="0" borderId="42" xfId="49" applyFont="1" applyBorder="1">
      <alignment vertical="center"/>
    </xf>
    <xf numFmtId="0" fontId="20" fillId="0" borderId="43" xfId="49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20" fillId="0" borderId="43" xfId="49" applyBorder="1">
      <alignment vertical="center"/>
    </xf>
    <xf numFmtId="0" fontId="13" fillId="0" borderId="43" xfId="49" applyFont="1" applyBorder="1">
      <alignment vertical="center"/>
    </xf>
    <xf numFmtId="0" fontId="13" fillId="0" borderId="42" xfId="49" applyFont="1" applyBorder="1" applyAlignment="1">
      <alignment horizontal="center" vertical="center"/>
    </xf>
    <xf numFmtId="0" fontId="19" fillId="0" borderId="43" xfId="49" applyFont="1" applyBorder="1" applyAlignment="1">
      <alignment horizontal="center" vertical="center"/>
    </xf>
    <xf numFmtId="0" fontId="13" fillId="0" borderId="43" xfId="49" applyFont="1" applyBorder="1" applyAlignment="1">
      <alignment horizontal="center" vertical="center"/>
    </xf>
    <xf numFmtId="0" fontId="20" fillId="0" borderId="43" xfId="49" applyBorder="1" applyAlignment="1">
      <alignment horizontal="center" vertical="center"/>
    </xf>
    <xf numFmtId="0" fontId="20" fillId="0" borderId="14" xfId="49" applyBorder="1" applyAlignment="1">
      <alignment horizontal="center" vertical="center"/>
    </xf>
    <xf numFmtId="0" fontId="13" fillId="0" borderId="27" xfId="49" applyFont="1" applyBorder="1" applyAlignment="1">
      <alignment horizontal="left" vertical="center" wrapText="1"/>
    </xf>
    <xf numFmtId="0" fontId="13" fillId="0" borderId="28" xfId="49" applyFont="1" applyBorder="1" applyAlignment="1">
      <alignment horizontal="left" vertical="center" wrapText="1"/>
    </xf>
    <xf numFmtId="0" fontId="13" fillId="0" borderId="49" xfId="49" applyFont="1" applyBorder="1" applyAlignment="1">
      <alignment horizontal="left" vertical="center"/>
    </xf>
    <xf numFmtId="0" fontId="13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 wrapText="1"/>
    </xf>
    <xf numFmtId="9" fontId="19" fillId="0" borderId="2" xfId="49" applyNumberFormat="1" applyFont="1" applyBorder="1" applyAlignment="1">
      <alignment horizontal="center" vertical="center"/>
    </xf>
    <xf numFmtId="0" fontId="24" fillId="0" borderId="52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19" fillId="0" borderId="22" xfId="49" applyNumberFormat="1" applyFont="1" applyBorder="1" applyAlignment="1">
      <alignment horizontal="left" vertical="center"/>
    </xf>
    <xf numFmtId="9" fontId="19" fillId="0" borderId="27" xfId="49" applyNumberFormat="1" applyFont="1" applyBorder="1" applyAlignment="1">
      <alignment horizontal="left" vertical="center"/>
    </xf>
    <xf numFmtId="9" fontId="19" fillId="0" borderId="28" xfId="49" applyNumberFormat="1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2" fillId="0" borderId="42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2" fillId="0" borderId="53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4" fillId="0" borderId="25" xfId="49" applyFont="1" applyBorder="1" applyAlignment="1">
      <alignment horizontal="left" vertical="center"/>
    </xf>
    <xf numFmtId="20" fontId="19" fillId="0" borderId="54" xfId="49" applyNumberFormat="1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20" fontId="19" fillId="0" borderId="24" xfId="49" applyNumberFormat="1" applyFont="1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24" fillId="0" borderId="34" xfId="49" applyFont="1" applyBorder="1">
      <alignment vertical="center"/>
    </xf>
    <xf numFmtId="0" fontId="29" fillId="0" borderId="40" xfId="49" applyFont="1" applyBorder="1" applyAlignment="1">
      <alignment horizontal="center" vertical="center"/>
    </xf>
    <xf numFmtId="0" fontId="24" fillId="0" borderId="12" xfId="49" applyFont="1" applyBorder="1">
      <alignment vertical="center"/>
    </xf>
    <xf numFmtId="0" fontId="19" fillId="0" borderId="56" xfId="49" applyFont="1" applyBorder="1">
      <alignment vertical="center"/>
    </xf>
    <xf numFmtId="0" fontId="24" fillId="0" borderId="56" xfId="49" applyFont="1" applyBorder="1">
      <alignment vertical="center"/>
    </xf>
    <xf numFmtId="58" fontId="20" fillId="0" borderId="12" xfId="49" applyNumberFormat="1" applyBorder="1">
      <alignment vertical="center"/>
    </xf>
    <xf numFmtId="0" fontId="24" fillId="0" borderId="25" xfId="49" applyFont="1" applyBorder="1" applyAlignment="1">
      <alignment horizontal="center" vertical="center"/>
    </xf>
    <xf numFmtId="0" fontId="19" fillId="0" borderId="57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20" fillId="0" borderId="56" xfId="49" applyBorder="1">
      <alignment vertical="center"/>
    </xf>
    <xf numFmtId="0" fontId="20" fillId="0" borderId="2" xfId="49" applyBorder="1" applyAlignment="1">
      <alignment horizontal="center" vertical="center"/>
    </xf>
    <xf numFmtId="0" fontId="13" fillId="0" borderId="58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33" xfId="49" applyFont="1" applyBorder="1" applyAlignment="1">
      <alignment horizontal="left" vertical="center" wrapText="1"/>
    </xf>
    <xf numFmtId="0" fontId="13" fillId="0" borderId="59" xfId="49" applyFont="1" applyBorder="1" applyAlignment="1">
      <alignment horizontal="left" vertical="center"/>
    </xf>
    <xf numFmtId="0" fontId="22" fillId="0" borderId="2" xfId="49" applyFont="1" applyBorder="1" applyAlignment="1">
      <alignment horizontal="left" vertical="center"/>
    </xf>
    <xf numFmtId="0" fontId="26" fillId="0" borderId="2" xfId="49" applyFont="1" applyBorder="1" applyAlignment="1">
      <alignment horizontal="center" vertical="center" wrapText="1"/>
    </xf>
    <xf numFmtId="0" fontId="26" fillId="0" borderId="2" xfId="49" applyFont="1" applyBorder="1" applyAlignment="1">
      <alignment horizontal="left" vertical="center"/>
    </xf>
    <xf numFmtId="0" fontId="23" fillId="0" borderId="2" xfId="49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19" fillId="0" borderId="61" xfId="49" applyFont="1" applyBorder="1" applyAlignment="1">
      <alignment horizontal="left" vertical="center"/>
    </xf>
    <xf numFmtId="0" fontId="24" fillId="0" borderId="62" xfId="49" applyFont="1" applyBorder="1" applyAlignment="1">
      <alignment horizontal="center" vertical="center"/>
    </xf>
    <xf numFmtId="0" fontId="19" fillId="0" borderId="56" xfId="49" applyFont="1" applyBorder="1" applyAlignment="1">
      <alignment horizontal="center" vertical="center"/>
    </xf>
    <xf numFmtId="0" fontId="19" fillId="0" borderId="63" xfId="49" applyFont="1" applyBorder="1" applyAlignment="1">
      <alignment horizontal="center" vertical="center"/>
    </xf>
    <xf numFmtId="0" fontId="19" fillId="0" borderId="63" xfId="49" applyFont="1" applyBorder="1" applyAlignment="1">
      <alignment horizontal="left" vertical="center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1" fillId="0" borderId="9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2" xfId="0" applyFont="1" applyFill="1" applyBorder="1"/>
    <xf numFmtId="0" fontId="0" fillId="0" borderId="9" xfId="0" applyBorder="1"/>
    <xf numFmtId="0" fontId="0" fillId="6" borderId="2" xfId="0" applyFill="1" applyBorder="1"/>
    <xf numFmtId="0" fontId="0" fillId="0" borderId="66" xfId="0" applyBorder="1"/>
    <xf numFmtId="0" fontId="0" fillId="0" borderId="67" xfId="0" applyBorder="1"/>
    <xf numFmtId="0" fontId="0" fillId="6" borderId="67" xfId="0" applyFill="1" applyBorder="1"/>
    <xf numFmtId="0" fontId="0" fillId="7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87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53</xdr:row>
          <xdr:rowOff>203200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8702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0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1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289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47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289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47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289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47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289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289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47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47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254635</xdr:colOff>
          <xdr:row>3</xdr:row>
          <xdr:rowOff>177800</xdr:rowOff>
        </xdr:from>
        <xdr:to>
          <xdr:col>10</xdr:col>
          <xdr:colOff>102235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57085" y="796925"/>
              <a:ext cx="4572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248285</xdr:colOff>
          <xdr:row>2</xdr:row>
          <xdr:rowOff>184150</xdr:rowOff>
        </xdr:from>
        <xdr:to>
          <xdr:col>10</xdr:col>
          <xdr:colOff>165100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50735" y="619125"/>
              <a:ext cx="526415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221615</xdr:colOff>
          <xdr:row>2</xdr:row>
          <xdr:rowOff>203200</xdr:rowOff>
        </xdr:from>
        <xdr:to>
          <xdr:col>10</xdr:col>
          <xdr:colOff>678815</xdr:colOff>
          <xdr:row>4</xdr:row>
          <xdr:rowOff>12700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33665" y="619125"/>
              <a:ext cx="4572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3</xdr:row>
          <xdr:rowOff>190500</xdr:rowOff>
        </xdr:from>
        <xdr:to>
          <xdr:col>10</xdr:col>
          <xdr:colOff>679450</xdr:colOff>
          <xdr:row>5</xdr:row>
          <xdr:rowOff>12065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34300" y="800100"/>
              <a:ext cx="457200" cy="193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28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9645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964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154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9645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154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964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154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9645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964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154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154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964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15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964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15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964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6275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6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297243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297243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34264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165100</xdr:rowOff>
        </xdr:from>
        <xdr:to>
          <xdr:col>4</xdr:col>
          <xdr:colOff>44450</xdr:colOff>
          <xdr:row>24</xdr:row>
          <xdr:rowOff>37465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6575"/>
              <a:ext cx="4635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21</xdr:row>
          <xdr:rowOff>158750</xdr:rowOff>
        </xdr:from>
        <xdr:to>
          <xdr:col>3</xdr:col>
          <xdr:colOff>603250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54200" y="415925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5" t="s">
        <v>0</v>
      </c>
      <c r="C2" s="336"/>
      <c r="D2" s="336"/>
      <c r="E2" s="336"/>
      <c r="F2" s="336"/>
      <c r="G2" s="336"/>
      <c r="H2" s="336"/>
      <c r="I2" s="350"/>
    </row>
    <row r="3" ht="28" customHeight="1" spans="2:9">
      <c r="B3" s="337"/>
      <c r="C3" s="338"/>
      <c r="D3" s="339" t="s">
        <v>1</v>
      </c>
      <c r="E3" s="340"/>
      <c r="F3" s="341" t="s">
        <v>2</v>
      </c>
      <c r="G3" s="342"/>
      <c r="H3" s="339" t="s">
        <v>3</v>
      </c>
      <c r="I3" s="351"/>
    </row>
    <row r="4" ht="28" customHeight="1" spans="2:9">
      <c r="B4" s="337" t="s">
        <v>4</v>
      </c>
      <c r="C4" s="338" t="s">
        <v>5</v>
      </c>
      <c r="D4" s="338" t="s">
        <v>6</v>
      </c>
      <c r="E4" s="338" t="s">
        <v>7</v>
      </c>
      <c r="F4" s="343" t="s">
        <v>6</v>
      </c>
      <c r="G4" s="343" t="s">
        <v>7</v>
      </c>
      <c r="H4" s="338" t="s">
        <v>6</v>
      </c>
      <c r="I4" s="352" t="s">
        <v>7</v>
      </c>
    </row>
    <row r="5" ht="28" customHeight="1" spans="2:9">
      <c r="B5" s="344" t="s">
        <v>8</v>
      </c>
      <c r="C5" s="10">
        <v>13</v>
      </c>
      <c r="D5" s="10">
        <v>0</v>
      </c>
      <c r="E5" s="10">
        <v>1</v>
      </c>
      <c r="F5" s="345">
        <v>0</v>
      </c>
      <c r="G5" s="345">
        <v>1</v>
      </c>
      <c r="H5" s="10">
        <v>1</v>
      </c>
      <c r="I5" s="353">
        <v>2</v>
      </c>
    </row>
    <row r="6" ht="28" customHeight="1" spans="2:9">
      <c r="B6" s="344" t="s">
        <v>9</v>
      </c>
      <c r="C6" s="10">
        <v>20</v>
      </c>
      <c r="D6" s="10">
        <v>0</v>
      </c>
      <c r="E6" s="10">
        <v>1</v>
      </c>
      <c r="F6" s="345">
        <v>1</v>
      </c>
      <c r="G6" s="345">
        <v>2</v>
      </c>
      <c r="H6" s="10">
        <v>2</v>
      </c>
      <c r="I6" s="353">
        <v>3</v>
      </c>
    </row>
    <row r="7" ht="28" customHeight="1" spans="2:9">
      <c r="B7" s="344" t="s">
        <v>10</v>
      </c>
      <c r="C7" s="10">
        <v>32</v>
      </c>
      <c r="D7" s="10">
        <v>0</v>
      </c>
      <c r="E7" s="10">
        <v>1</v>
      </c>
      <c r="F7" s="345">
        <v>2</v>
      </c>
      <c r="G7" s="345">
        <v>3</v>
      </c>
      <c r="H7" s="10">
        <v>3</v>
      </c>
      <c r="I7" s="353">
        <v>4</v>
      </c>
    </row>
    <row r="8" ht="28" customHeight="1" spans="2:9">
      <c r="B8" s="344" t="s">
        <v>11</v>
      </c>
      <c r="C8" s="10">
        <v>50</v>
      </c>
      <c r="D8" s="10">
        <v>1</v>
      </c>
      <c r="E8" s="10">
        <v>2</v>
      </c>
      <c r="F8" s="345">
        <v>3</v>
      </c>
      <c r="G8" s="345">
        <v>4</v>
      </c>
      <c r="H8" s="10">
        <v>5</v>
      </c>
      <c r="I8" s="353">
        <v>6</v>
      </c>
    </row>
    <row r="9" ht="28" customHeight="1" spans="2:9">
      <c r="B9" s="344" t="s">
        <v>12</v>
      </c>
      <c r="C9" s="10">
        <v>80</v>
      </c>
      <c r="D9" s="10">
        <v>2</v>
      </c>
      <c r="E9" s="10">
        <v>3</v>
      </c>
      <c r="F9" s="345">
        <v>5</v>
      </c>
      <c r="G9" s="345">
        <v>6</v>
      </c>
      <c r="H9" s="10">
        <v>7</v>
      </c>
      <c r="I9" s="353">
        <v>8</v>
      </c>
    </row>
    <row r="10" ht="28" customHeight="1" spans="2:9">
      <c r="B10" s="344" t="s">
        <v>13</v>
      </c>
      <c r="C10" s="10">
        <v>125</v>
      </c>
      <c r="D10" s="10">
        <v>3</v>
      </c>
      <c r="E10" s="10">
        <v>4</v>
      </c>
      <c r="F10" s="345">
        <v>7</v>
      </c>
      <c r="G10" s="345">
        <v>8</v>
      </c>
      <c r="H10" s="10">
        <v>10</v>
      </c>
      <c r="I10" s="353">
        <v>11</v>
      </c>
    </row>
    <row r="11" ht="28" customHeight="1" spans="2:9">
      <c r="B11" s="344" t="s">
        <v>14</v>
      </c>
      <c r="C11" s="10">
        <v>200</v>
      </c>
      <c r="D11" s="10">
        <v>5</v>
      </c>
      <c r="E11" s="10">
        <v>6</v>
      </c>
      <c r="F11" s="345">
        <v>10</v>
      </c>
      <c r="G11" s="345">
        <v>11</v>
      </c>
      <c r="H11" s="10">
        <v>14</v>
      </c>
      <c r="I11" s="353">
        <v>15</v>
      </c>
    </row>
    <row r="12" ht="28" customHeight="1" spans="2:9">
      <c r="B12" s="346" t="s">
        <v>15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16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tabSelected="1" zoomScalePageLayoutView="125" workbookViewId="0">
      <selection activeCell="N53" sqref="N53"/>
    </sheetView>
  </sheetViews>
  <sheetFormatPr defaultColWidth="10.3333333333333" defaultRowHeight="16.5" customHeight="1"/>
  <cols>
    <col min="1" max="2" width="10.3333333333333" style="94"/>
    <col min="3" max="3" width="9.33333333333333" style="94" customWidth="1"/>
    <col min="4" max="4" width="9.58333333333333" style="94" customWidth="1"/>
    <col min="5" max="5" width="9.5" style="94" customWidth="1"/>
    <col min="6" max="6" width="10" style="94" customWidth="1"/>
    <col min="7" max="7" width="11.0833333333333" style="94" customWidth="1"/>
    <col min="8" max="8" width="10.0833333333333" style="94" customWidth="1"/>
    <col min="9" max="9" width="10.3333333333333" style="94"/>
    <col min="10" max="10" width="8" style="94" customWidth="1"/>
    <col min="11" max="11" width="10.5833333333333" style="94" customWidth="1"/>
    <col min="12" max="16384" width="10.3333333333333" style="94"/>
  </cols>
  <sheetData>
    <row r="1" ht="20.25" spans="1:11">
      <c r="A1" s="261" t="s">
        <v>17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14.25" spans="1:11">
      <c r="A2" s="262" t="s">
        <v>18</v>
      </c>
      <c r="B2" s="192" t="s">
        <v>19</v>
      </c>
      <c r="C2" s="192"/>
      <c r="D2" s="263" t="s">
        <v>20</v>
      </c>
      <c r="E2" s="263"/>
      <c r="F2" s="264" t="s">
        <v>21</v>
      </c>
      <c r="G2" s="264"/>
      <c r="H2" s="62" t="s">
        <v>22</v>
      </c>
      <c r="I2" s="314" t="s">
        <v>23</v>
      </c>
      <c r="J2" s="314"/>
      <c r="K2" s="314"/>
    </row>
    <row r="3" ht="14.25" spans="1:11">
      <c r="A3" s="265" t="s">
        <v>24</v>
      </c>
      <c r="B3" s="265"/>
      <c r="C3" s="265"/>
      <c r="D3" s="263" t="s">
        <v>25</v>
      </c>
      <c r="E3" s="263"/>
      <c r="F3" s="263"/>
      <c r="G3" s="263"/>
      <c r="H3" s="263" t="s">
        <v>26</v>
      </c>
      <c r="I3" s="263"/>
      <c r="J3" s="263"/>
      <c r="K3" s="263"/>
    </row>
    <row r="4" ht="14.25" spans="1:11">
      <c r="A4" s="62" t="s">
        <v>27</v>
      </c>
      <c r="B4" s="184" t="s">
        <v>28</v>
      </c>
      <c r="C4" s="184"/>
      <c r="D4" s="62" t="s">
        <v>29</v>
      </c>
      <c r="E4" s="62"/>
      <c r="F4" s="266">
        <v>45721</v>
      </c>
      <c r="G4" s="266"/>
      <c r="H4" s="62" t="s">
        <v>30</v>
      </c>
      <c r="I4" s="62"/>
      <c r="J4" s="184" t="s">
        <v>31</v>
      </c>
      <c r="K4" s="184" t="s">
        <v>32</v>
      </c>
    </row>
    <row r="5" ht="14.25" spans="1:11">
      <c r="A5" s="267" t="s">
        <v>33</v>
      </c>
      <c r="B5" s="184" t="s">
        <v>34</v>
      </c>
      <c r="C5" s="184"/>
      <c r="D5" s="62" t="s">
        <v>35</v>
      </c>
      <c r="E5" s="62"/>
      <c r="F5" s="266">
        <v>45714</v>
      </c>
      <c r="G5" s="266"/>
      <c r="H5" s="62" t="s">
        <v>36</v>
      </c>
      <c r="I5" s="62"/>
      <c r="J5" s="184" t="s">
        <v>31</v>
      </c>
      <c r="K5" s="184" t="s">
        <v>32</v>
      </c>
    </row>
    <row r="6" ht="14.25" spans="1:11">
      <c r="A6" s="62" t="s">
        <v>37</v>
      </c>
      <c r="B6" s="192">
        <v>3</v>
      </c>
      <c r="C6" s="192">
        <v>6</v>
      </c>
      <c r="D6" s="267" t="s">
        <v>38</v>
      </c>
      <c r="E6" s="267"/>
      <c r="F6" s="266">
        <v>45724</v>
      </c>
      <c r="G6" s="266"/>
      <c r="H6" s="62" t="s">
        <v>39</v>
      </c>
      <c r="I6" s="62"/>
      <c r="J6" s="184" t="s">
        <v>31</v>
      </c>
      <c r="K6" s="184" t="s">
        <v>32</v>
      </c>
    </row>
    <row r="7" ht="14.25" spans="1:11">
      <c r="A7" s="62" t="s">
        <v>40</v>
      </c>
      <c r="B7" s="192">
        <v>3000</v>
      </c>
      <c r="C7" s="192"/>
      <c r="D7" s="267" t="s">
        <v>41</v>
      </c>
      <c r="E7" s="268"/>
      <c r="F7" s="266">
        <v>45727</v>
      </c>
      <c r="G7" s="266"/>
      <c r="H7" s="62" t="s">
        <v>42</v>
      </c>
      <c r="I7" s="62"/>
      <c r="J7" s="184" t="s">
        <v>31</v>
      </c>
      <c r="K7" s="184" t="s">
        <v>32</v>
      </c>
    </row>
    <row r="8" ht="14.25" spans="1:11">
      <c r="A8" s="267"/>
      <c r="B8" s="192"/>
      <c r="C8" s="192"/>
      <c r="D8" s="62" t="s">
        <v>43</v>
      </c>
      <c r="E8" s="62"/>
      <c r="F8" s="266">
        <v>45728</v>
      </c>
      <c r="G8" s="266"/>
      <c r="H8" s="62" t="s">
        <v>44</v>
      </c>
      <c r="I8" s="62"/>
      <c r="J8" s="184" t="s">
        <v>31</v>
      </c>
      <c r="K8" s="184" t="s">
        <v>32</v>
      </c>
    </row>
    <row r="9" ht="15" spans="1:11">
      <c r="A9" s="269" t="s">
        <v>45</v>
      </c>
      <c r="B9" s="270"/>
      <c r="C9" s="270"/>
      <c r="D9" s="270"/>
      <c r="E9" s="270"/>
      <c r="F9" s="270"/>
      <c r="G9" s="270"/>
      <c r="H9" s="270"/>
      <c r="I9" s="270"/>
      <c r="J9" s="270"/>
      <c r="K9" s="315"/>
    </row>
    <row r="10" ht="15" spans="1:11">
      <c r="A10" s="235" t="s">
        <v>46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54"/>
    </row>
    <row r="11" ht="14.25" spans="1:11">
      <c r="A11" s="271" t="s">
        <v>47</v>
      </c>
      <c r="B11" s="272" t="s">
        <v>48</v>
      </c>
      <c r="C11" s="273" t="s">
        <v>49</v>
      </c>
      <c r="D11" s="274"/>
      <c r="E11" s="275" t="s">
        <v>50</v>
      </c>
      <c r="F11" s="272" t="s">
        <v>48</v>
      </c>
      <c r="G11" s="273" t="s">
        <v>49</v>
      </c>
      <c r="H11" s="273" t="s">
        <v>51</v>
      </c>
      <c r="I11" s="275" t="s">
        <v>52</v>
      </c>
      <c r="J11" s="272" t="s">
        <v>48</v>
      </c>
      <c r="K11" s="316" t="s">
        <v>49</v>
      </c>
    </row>
    <row r="12" ht="14.25" spans="1:11">
      <c r="A12" s="208" t="s">
        <v>53</v>
      </c>
      <c r="B12" s="209" t="s">
        <v>48</v>
      </c>
      <c r="C12" s="101" t="s">
        <v>49</v>
      </c>
      <c r="D12" s="210"/>
      <c r="E12" s="211" t="s">
        <v>54</v>
      </c>
      <c r="F12" s="209" t="s">
        <v>48</v>
      </c>
      <c r="G12" s="101" t="s">
        <v>49</v>
      </c>
      <c r="H12" s="101" t="s">
        <v>51</v>
      </c>
      <c r="I12" s="211" t="s">
        <v>55</v>
      </c>
      <c r="J12" s="209" t="s">
        <v>48</v>
      </c>
      <c r="K12" s="102" t="s">
        <v>49</v>
      </c>
    </row>
    <row r="13" ht="14.25" spans="1:11">
      <c r="A13" s="208" t="s">
        <v>56</v>
      </c>
      <c r="B13" s="209" t="s">
        <v>48</v>
      </c>
      <c r="C13" s="101" t="s">
        <v>49</v>
      </c>
      <c r="D13" s="210"/>
      <c r="E13" s="211" t="s">
        <v>57</v>
      </c>
      <c r="F13" s="101" t="s">
        <v>58</v>
      </c>
      <c r="G13" s="101" t="s">
        <v>59</v>
      </c>
      <c r="H13" s="101" t="s">
        <v>51</v>
      </c>
      <c r="I13" s="211" t="s">
        <v>60</v>
      </c>
      <c r="J13" s="209" t="s">
        <v>48</v>
      </c>
      <c r="K13" s="102" t="s">
        <v>49</v>
      </c>
    </row>
    <row r="14" spans="1:11">
      <c r="A14" s="195" t="s">
        <v>61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46"/>
    </row>
    <row r="15" ht="15" spans="1:11">
      <c r="A15" s="235" t="s">
        <v>62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54"/>
    </row>
    <row r="16" ht="14.25" spans="1:11">
      <c r="A16" s="276" t="s">
        <v>63</v>
      </c>
      <c r="B16" s="273" t="s">
        <v>58</v>
      </c>
      <c r="C16" s="273" t="s">
        <v>59</v>
      </c>
      <c r="D16" s="277"/>
      <c r="E16" s="278" t="s">
        <v>64</v>
      </c>
      <c r="F16" s="273" t="s">
        <v>58</v>
      </c>
      <c r="G16" s="273" t="s">
        <v>59</v>
      </c>
      <c r="H16" s="279"/>
      <c r="I16" s="278" t="s">
        <v>65</v>
      </c>
      <c r="J16" s="273" t="s">
        <v>58</v>
      </c>
      <c r="K16" s="316" t="s">
        <v>59</v>
      </c>
    </row>
    <row r="17" customHeight="1" spans="1:22">
      <c r="A17" s="193" t="s">
        <v>66</v>
      </c>
      <c r="B17" s="101" t="s">
        <v>58</v>
      </c>
      <c r="C17" s="101" t="s">
        <v>59</v>
      </c>
      <c r="D17" s="111"/>
      <c r="E17" s="222" t="s">
        <v>67</v>
      </c>
      <c r="F17" s="101" t="s">
        <v>58</v>
      </c>
      <c r="G17" s="101" t="s">
        <v>59</v>
      </c>
      <c r="H17" s="280"/>
      <c r="I17" s="222" t="s">
        <v>68</v>
      </c>
      <c r="J17" s="101" t="s">
        <v>58</v>
      </c>
      <c r="K17" s="102" t="s">
        <v>59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1" t="s">
        <v>69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18"/>
    </row>
    <row r="19" ht="18" customHeight="1" spans="1:11">
      <c r="A19" s="235" t="s">
        <v>70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54"/>
    </row>
    <row r="20" customHeight="1" spans="1:11">
      <c r="A20" s="283" t="s">
        <v>71</v>
      </c>
      <c r="B20" s="284"/>
      <c r="C20" s="284"/>
      <c r="D20" s="284"/>
      <c r="E20" s="284"/>
      <c r="F20" s="284"/>
      <c r="G20" s="284"/>
      <c r="H20" s="284"/>
      <c r="I20" s="284"/>
      <c r="J20" s="284"/>
      <c r="K20" s="319"/>
    </row>
    <row r="21" ht="21.75" customHeight="1" spans="1:11">
      <c r="A21" s="285" t="s">
        <v>72</v>
      </c>
      <c r="B21" s="265" t="s">
        <v>73</v>
      </c>
      <c r="C21" s="265" t="s">
        <v>74</v>
      </c>
      <c r="D21" s="265" t="s">
        <v>75</v>
      </c>
      <c r="E21" s="265" t="s">
        <v>76</v>
      </c>
      <c r="F21" s="265" t="s">
        <v>77</v>
      </c>
      <c r="G21" s="265" t="s">
        <v>78</v>
      </c>
      <c r="H21" s="265" t="s">
        <v>79</v>
      </c>
      <c r="I21" s="265" t="s">
        <v>80</v>
      </c>
      <c r="J21" s="265" t="s">
        <v>81</v>
      </c>
      <c r="K21" s="320" t="s">
        <v>82</v>
      </c>
    </row>
    <row r="22" customHeight="1" spans="1:11">
      <c r="A22" s="32" t="s">
        <v>83</v>
      </c>
      <c r="B22" s="286"/>
      <c r="C22" s="286"/>
      <c r="D22" s="286">
        <v>1</v>
      </c>
      <c r="E22" s="286">
        <v>1</v>
      </c>
      <c r="F22" s="286">
        <v>1</v>
      </c>
      <c r="G22" s="286">
        <v>1</v>
      </c>
      <c r="H22" s="286">
        <v>1</v>
      </c>
      <c r="I22" s="286">
        <v>1</v>
      </c>
      <c r="J22" s="286"/>
      <c r="K22" s="321"/>
    </row>
    <row r="23" customHeight="1" spans="1:11">
      <c r="A23" s="32" t="s">
        <v>84</v>
      </c>
      <c r="B23" s="286"/>
      <c r="C23" s="286"/>
      <c r="D23" s="286">
        <v>1</v>
      </c>
      <c r="E23" s="286">
        <v>1</v>
      </c>
      <c r="F23" s="286">
        <v>1</v>
      </c>
      <c r="G23" s="286">
        <v>1</v>
      </c>
      <c r="H23" s="286">
        <v>1</v>
      </c>
      <c r="I23" s="286">
        <v>1</v>
      </c>
      <c r="J23" s="286"/>
      <c r="K23" s="264"/>
    </row>
    <row r="24" customHeight="1" spans="1:11">
      <c r="A24" s="32" t="s">
        <v>85</v>
      </c>
      <c r="B24" s="286"/>
      <c r="C24" s="286"/>
      <c r="D24" s="286">
        <v>1</v>
      </c>
      <c r="E24" s="286">
        <v>1</v>
      </c>
      <c r="F24" s="286">
        <v>1</v>
      </c>
      <c r="G24" s="286">
        <v>1</v>
      </c>
      <c r="H24" s="286">
        <v>1</v>
      </c>
      <c r="I24" s="286">
        <v>1</v>
      </c>
      <c r="J24" s="286"/>
      <c r="K24" s="322"/>
    </row>
    <row r="25" customHeight="1" spans="1:11">
      <c r="A25" s="32"/>
      <c r="B25" s="286"/>
      <c r="C25" s="286"/>
      <c r="D25" s="286"/>
      <c r="E25" s="286"/>
      <c r="F25" s="286"/>
      <c r="G25" s="286"/>
      <c r="H25" s="286"/>
      <c r="I25" s="286"/>
      <c r="J25" s="286"/>
      <c r="K25" s="323"/>
    </row>
    <row r="26" customHeight="1" spans="1:11">
      <c r="A26" s="184"/>
      <c r="B26" s="286"/>
      <c r="C26" s="286"/>
      <c r="D26" s="286"/>
      <c r="E26" s="286"/>
      <c r="F26" s="286"/>
      <c r="G26" s="286"/>
      <c r="H26" s="286"/>
      <c r="I26" s="286"/>
      <c r="J26" s="286"/>
      <c r="K26" s="323"/>
    </row>
    <row r="27" customHeight="1" spans="1:11">
      <c r="A27" s="184"/>
      <c r="B27" s="286"/>
      <c r="C27" s="286"/>
      <c r="D27" s="286"/>
      <c r="E27" s="286"/>
      <c r="F27" s="286"/>
      <c r="G27" s="286"/>
      <c r="H27" s="286"/>
      <c r="I27" s="286"/>
      <c r="J27" s="286"/>
      <c r="K27" s="323"/>
    </row>
    <row r="28" customHeight="1" spans="1:11">
      <c r="A28" s="184"/>
      <c r="B28" s="286"/>
      <c r="C28" s="286"/>
      <c r="D28" s="286"/>
      <c r="E28" s="286"/>
      <c r="F28" s="286"/>
      <c r="G28" s="286"/>
      <c r="H28" s="286"/>
      <c r="I28" s="286"/>
      <c r="J28" s="286"/>
      <c r="K28" s="323"/>
    </row>
    <row r="29" ht="18" customHeight="1" spans="1:11">
      <c r="A29" s="287" t="s">
        <v>86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4"/>
    </row>
    <row r="30" ht="18.75" customHeight="1" spans="1:11">
      <c r="A30" s="289" t="s">
        <v>87</v>
      </c>
      <c r="B30" s="290"/>
      <c r="C30" s="290"/>
      <c r="D30" s="290"/>
      <c r="E30" s="290"/>
      <c r="F30" s="290"/>
      <c r="G30" s="290"/>
      <c r="H30" s="290"/>
      <c r="I30" s="290"/>
      <c r="J30" s="290"/>
      <c r="K30" s="325"/>
    </row>
    <row r="31" ht="18.75" customHeight="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326"/>
    </row>
    <row r="32" ht="18" customHeight="1" spans="1:11">
      <c r="A32" s="293" t="s">
        <v>88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7"/>
    </row>
    <row r="33" ht="14.25" spans="1:11">
      <c r="A33" s="295" t="s">
        <v>89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8"/>
    </row>
    <row r="34" ht="15" spans="1:11">
      <c r="A34" s="110" t="s">
        <v>90</v>
      </c>
      <c r="B34" s="112"/>
      <c r="C34" s="101" t="s">
        <v>31</v>
      </c>
      <c r="D34" s="101" t="s">
        <v>32</v>
      </c>
      <c r="E34" s="297" t="s">
        <v>91</v>
      </c>
      <c r="F34" s="298"/>
      <c r="G34" s="298"/>
      <c r="H34" s="298"/>
      <c r="I34" s="298"/>
      <c r="J34" s="298"/>
      <c r="K34" s="329"/>
    </row>
    <row r="35" ht="15" spans="1:11">
      <c r="A35" s="299" t="s">
        <v>92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4.25" spans="1:11">
      <c r="A36" s="300" t="s">
        <v>93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30"/>
    </row>
    <row r="37" ht="14.25" spans="1:11">
      <c r="A37" s="227" t="s">
        <v>94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52"/>
    </row>
    <row r="38" ht="14.25" spans="1:11">
      <c r="A38" s="227" t="s">
        <v>95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52"/>
    </row>
    <row r="39" ht="14.25" spans="1:11">
      <c r="A39" s="227" t="s">
        <v>96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52"/>
    </row>
    <row r="40" ht="14.25" spans="1:11">
      <c r="A40" s="227" t="s">
        <v>97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52"/>
    </row>
    <row r="41" ht="14.25" spans="1:11">
      <c r="A41" s="302"/>
      <c r="B41" s="228"/>
      <c r="C41" s="228"/>
      <c r="D41" s="228"/>
      <c r="E41" s="228"/>
      <c r="F41" s="228"/>
      <c r="G41" s="228"/>
      <c r="H41" s="228"/>
      <c r="I41" s="228"/>
      <c r="J41" s="228"/>
      <c r="K41" s="252"/>
    </row>
    <row r="42" ht="14.25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52"/>
    </row>
    <row r="43" ht="14.25" spans="1:11">
      <c r="A43" s="227"/>
      <c r="B43" s="228"/>
      <c r="C43" s="228"/>
      <c r="D43" s="228"/>
      <c r="E43" s="228"/>
      <c r="F43" s="228"/>
      <c r="G43" s="228"/>
      <c r="H43" s="228"/>
      <c r="I43" s="228"/>
      <c r="J43" s="228"/>
      <c r="K43" s="252"/>
    </row>
    <row r="44" ht="14.25" spans="1:11">
      <c r="A44" s="227"/>
      <c r="B44" s="228"/>
      <c r="C44" s="228"/>
      <c r="D44" s="228"/>
      <c r="E44" s="228"/>
      <c r="F44" s="228"/>
      <c r="G44" s="228"/>
      <c r="H44" s="228"/>
      <c r="I44" s="228"/>
      <c r="J44" s="228"/>
      <c r="K44" s="252"/>
    </row>
    <row r="45" ht="14.25" spans="1:11">
      <c r="A45" s="227"/>
      <c r="B45" s="228"/>
      <c r="C45" s="228"/>
      <c r="D45" s="228"/>
      <c r="E45" s="228"/>
      <c r="F45" s="228"/>
      <c r="G45" s="228"/>
      <c r="H45" s="228"/>
      <c r="I45" s="228"/>
      <c r="J45" s="228"/>
      <c r="K45" s="252"/>
    </row>
    <row r="46" ht="14.25" spans="1:11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52"/>
    </row>
    <row r="47" ht="15" spans="1:11">
      <c r="A47" s="223" t="s">
        <v>98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50"/>
    </row>
    <row r="48" ht="15" spans="1:11">
      <c r="A48" s="235" t="s">
        <v>99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54"/>
    </row>
    <row r="49" ht="14.25" spans="1:11">
      <c r="A49" s="276" t="s">
        <v>100</v>
      </c>
      <c r="B49" s="273" t="s">
        <v>58</v>
      </c>
      <c r="C49" s="273" t="s">
        <v>59</v>
      </c>
      <c r="D49" s="273" t="s">
        <v>51</v>
      </c>
      <c r="E49" s="278" t="s">
        <v>101</v>
      </c>
      <c r="F49" s="273" t="s">
        <v>58</v>
      </c>
      <c r="G49" s="273" t="s">
        <v>59</v>
      </c>
      <c r="H49" s="273" t="s">
        <v>51</v>
      </c>
      <c r="I49" s="278" t="s">
        <v>102</v>
      </c>
      <c r="J49" s="273" t="s">
        <v>58</v>
      </c>
      <c r="K49" s="316" t="s">
        <v>59</v>
      </c>
    </row>
    <row r="50" ht="14.25" spans="1:11">
      <c r="A50" s="193" t="s">
        <v>50</v>
      </c>
      <c r="B50" s="101" t="s">
        <v>58</v>
      </c>
      <c r="C50" s="101" t="s">
        <v>59</v>
      </c>
      <c r="D50" s="101" t="s">
        <v>51</v>
      </c>
      <c r="E50" s="222" t="s">
        <v>57</v>
      </c>
      <c r="F50" s="101" t="s">
        <v>58</v>
      </c>
      <c r="G50" s="101" t="s">
        <v>59</v>
      </c>
      <c r="H50" s="101" t="s">
        <v>51</v>
      </c>
      <c r="I50" s="222" t="s">
        <v>68</v>
      </c>
      <c r="J50" s="101" t="s">
        <v>58</v>
      </c>
      <c r="K50" s="102" t="s">
        <v>59</v>
      </c>
    </row>
    <row r="51" spans="1:11">
      <c r="A51" s="195" t="s">
        <v>103</v>
      </c>
      <c r="B51" s="198"/>
      <c r="C51" s="198"/>
      <c r="D51" s="198"/>
      <c r="E51" s="198"/>
      <c r="F51" s="198"/>
      <c r="G51" s="198"/>
      <c r="H51" s="198"/>
      <c r="I51" s="198"/>
      <c r="J51" s="198"/>
      <c r="K51" s="246"/>
    </row>
    <row r="52" ht="15" spans="1:11">
      <c r="A52" s="299" t="s">
        <v>104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</row>
    <row r="53" spans="1:11">
      <c r="A53" s="303" t="s">
        <v>105</v>
      </c>
      <c r="B53" s="301"/>
      <c r="C53" s="301"/>
      <c r="D53" s="301"/>
      <c r="E53" s="301"/>
      <c r="F53" s="301"/>
      <c r="G53" s="301"/>
      <c r="H53" s="301"/>
      <c r="I53" s="301"/>
      <c r="J53" s="301"/>
      <c r="K53" s="330"/>
    </row>
    <row r="54" spans="1:11">
      <c r="A54" s="304" t="s">
        <v>106</v>
      </c>
      <c r="B54" s="305" t="s">
        <v>107</v>
      </c>
      <c r="C54" s="305"/>
      <c r="D54" s="306" t="s">
        <v>108</v>
      </c>
      <c r="E54" s="307" t="s">
        <v>109</v>
      </c>
      <c r="F54" s="308" t="s">
        <v>110</v>
      </c>
      <c r="G54" s="309">
        <v>45717</v>
      </c>
      <c r="H54" s="310" t="s">
        <v>111</v>
      </c>
      <c r="I54" s="331"/>
      <c r="J54" s="332" t="s">
        <v>112</v>
      </c>
      <c r="K54" s="333"/>
    </row>
    <row r="55" ht="15" spans="1:11">
      <c r="A55" s="299" t="s">
        <v>113</v>
      </c>
      <c r="B55" s="299"/>
      <c r="C55" s="299"/>
      <c r="D55" s="299"/>
      <c r="E55" s="299"/>
      <c r="F55" s="299"/>
      <c r="G55" s="299"/>
      <c r="H55" s="299"/>
      <c r="I55" s="299"/>
      <c r="J55" s="299"/>
      <c r="K55" s="299"/>
    </row>
    <row r="56" ht="15" spans="1:11">
      <c r="A56" s="311"/>
      <c r="B56" s="312"/>
      <c r="C56" s="312"/>
      <c r="D56" s="312"/>
      <c r="E56" s="312"/>
      <c r="F56" s="312"/>
      <c r="G56" s="312"/>
      <c r="H56" s="312"/>
      <c r="I56" s="312"/>
      <c r="J56" s="312"/>
      <c r="K56" s="334"/>
    </row>
    <row r="57" ht="15" spans="1:11">
      <c r="A57" s="304" t="s">
        <v>106</v>
      </c>
      <c r="B57" s="305" t="s">
        <v>107</v>
      </c>
      <c r="C57" s="305"/>
      <c r="D57" s="306" t="s">
        <v>108</v>
      </c>
      <c r="E57" s="313"/>
      <c r="F57" s="308" t="s">
        <v>114</v>
      </c>
      <c r="G57" s="309"/>
      <c r="H57" s="310" t="s">
        <v>111</v>
      </c>
      <c r="I57" s="331"/>
      <c r="J57" s="332"/>
      <c r="K57" s="333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254635</xdr:colOff>
                    <xdr:row>3</xdr:row>
                    <xdr:rowOff>177800</xdr:rowOff>
                  </from>
                  <to>
                    <xdr:col>10</xdr:col>
                    <xdr:colOff>102235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248285</xdr:colOff>
                    <xdr:row>2</xdr:row>
                    <xdr:rowOff>184150</xdr:rowOff>
                  </from>
                  <to>
                    <xdr:col>10</xdr:col>
                    <xdr:colOff>165100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221615</xdr:colOff>
                    <xdr:row>2</xdr:row>
                    <xdr:rowOff>203200</xdr:rowOff>
                  </from>
                  <to>
                    <xdr:col>10</xdr:col>
                    <xdr:colOff>678815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222250</xdr:colOff>
                    <xdr:row>3</xdr:row>
                    <xdr:rowOff>190500</xdr:rowOff>
                  </from>
                  <to>
                    <xdr:col>10</xdr:col>
                    <xdr:colOff>679450</xdr:colOff>
                    <xdr:row>5</xdr:row>
                    <xdr:rowOff>12065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topLeftCell="A8" workbookViewId="0">
      <selection activeCell="K12" sqref="K12"/>
    </sheetView>
  </sheetViews>
  <sheetFormatPr defaultColWidth="9" defaultRowHeight="26.15" customHeight="1"/>
  <cols>
    <col min="1" max="1" width="20.5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61" t="s">
        <v>27</v>
      </c>
      <c r="B2" s="62" t="s">
        <v>28</v>
      </c>
      <c r="C2" s="62"/>
      <c r="D2" s="63" t="s">
        <v>33</v>
      </c>
      <c r="E2" s="64" t="s">
        <v>34</v>
      </c>
      <c r="F2" s="64"/>
      <c r="G2" s="64"/>
      <c r="H2" s="65">
        <v>2</v>
      </c>
      <c r="I2" s="61" t="s">
        <v>22</v>
      </c>
      <c r="J2" s="87" t="s">
        <v>23</v>
      </c>
      <c r="K2" s="87"/>
      <c r="L2" s="87"/>
      <c r="M2" s="87"/>
      <c r="N2" s="87"/>
    </row>
    <row r="3" ht="29.15" customHeight="1" spans="1:14">
      <c r="A3" s="66" t="s">
        <v>116</v>
      </c>
      <c r="B3" s="66" t="s">
        <v>117</v>
      </c>
      <c r="C3" s="66"/>
      <c r="D3" s="66"/>
      <c r="E3" s="66"/>
      <c r="F3" s="66"/>
      <c r="G3" s="66"/>
      <c r="H3" s="65"/>
      <c r="I3" s="66" t="s">
        <v>118</v>
      </c>
      <c r="J3" s="66"/>
      <c r="K3" s="66"/>
      <c r="L3" s="66"/>
      <c r="M3" s="66"/>
      <c r="N3" s="66"/>
    </row>
    <row r="4" ht="29.15" customHeight="1" spans="1:14">
      <c r="A4" s="66"/>
      <c r="B4" s="67" t="s">
        <v>75</v>
      </c>
      <c r="C4" s="67" t="s">
        <v>76</v>
      </c>
      <c r="D4" s="68" t="s">
        <v>77</v>
      </c>
      <c r="E4" s="67" t="s">
        <v>78</v>
      </c>
      <c r="F4" s="67" t="s">
        <v>79</v>
      </c>
      <c r="G4" s="67" t="s">
        <v>80</v>
      </c>
      <c r="H4" s="65"/>
      <c r="I4" s="66"/>
      <c r="J4" s="66" t="s">
        <v>85</v>
      </c>
      <c r="K4" s="66" t="s">
        <v>119</v>
      </c>
      <c r="L4" s="66"/>
      <c r="M4" s="66"/>
      <c r="N4" s="66"/>
    </row>
    <row r="5" ht="29.15" customHeight="1" spans="1:14">
      <c r="A5" s="66"/>
      <c r="B5" s="67" t="s">
        <v>120</v>
      </c>
      <c r="C5" s="67" t="s">
        <v>121</v>
      </c>
      <c r="D5" s="68" t="s">
        <v>122</v>
      </c>
      <c r="E5" s="67" t="s">
        <v>123</v>
      </c>
      <c r="F5" s="67" t="s">
        <v>124</v>
      </c>
      <c r="G5" s="67" t="s">
        <v>125</v>
      </c>
      <c r="H5" s="65"/>
      <c r="I5" s="89"/>
      <c r="J5" s="89" t="s">
        <v>126</v>
      </c>
      <c r="K5" s="89" t="s">
        <v>127</v>
      </c>
      <c r="L5" s="89" t="s">
        <v>128</v>
      </c>
      <c r="M5" s="89"/>
      <c r="N5" s="89"/>
    </row>
    <row r="6" ht="29.15" customHeight="1" spans="1:14">
      <c r="A6" s="69" t="s">
        <v>129</v>
      </c>
      <c r="B6" s="70">
        <f>C6-1</f>
        <v>66</v>
      </c>
      <c r="C6" s="70">
        <f>D6-2</f>
        <v>67</v>
      </c>
      <c r="D6" s="71">
        <v>69</v>
      </c>
      <c r="E6" s="70">
        <f>D6+2</f>
        <v>71</v>
      </c>
      <c r="F6" s="70">
        <f>E6+2</f>
        <v>73</v>
      </c>
      <c r="G6" s="70">
        <f>F6+1</f>
        <v>74</v>
      </c>
      <c r="H6" s="65"/>
      <c r="I6" s="90" t="s">
        <v>130</v>
      </c>
      <c r="J6" s="90" t="s">
        <v>131</v>
      </c>
      <c r="K6" s="90"/>
      <c r="L6" s="90"/>
      <c r="M6" s="90"/>
      <c r="N6" s="90"/>
    </row>
    <row r="7" ht="29.15" customHeight="1" spans="1:14">
      <c r="A7" s="72" t="s">
        <v>132</v>
      </c>
      <c r="B7" s="70">
        <f>C7-4</f>
        <v>100</v>
      </c>
      <c r="C7" s="70">
        <f>D7-4</f>
        <v>104</v>
      </c>
      <c r="D7" s="71">
        <v>108</v>
      </c>
      <c r="E7" s="70">
        <f>D7+4</f>
        <v>112</v>
      </c>
      <c r="F7" s="70">
        <f>E7+4</f>
        <v>116</v>
      </c>
      <c r="G7" s="70">
        <f>F7+6</f>
        <v>122</v>
      </c>
      <c r="H7" s="65"/>
      <c r="I7" s="90"/>
      <c r="J7" s="90" t="s">
        <v>133</v>
      </c>
      <c r="K7" s="90"/>
      <c r="L7" s="90"/>
      <c r="M7" s="90"/>
      <c r="N7" s="90"/>
    </row>
    <row r="8" ht="29.15" customHeight="1" spans="1:14">
      <c r="A8" s="72" t="s">
        <v>134</v>
      </c>
      <c r="B8" s="70">
        <f>C8-4</f>
        <v>98</v>
      </c>
      <c r="C8" s="70">
        <f>D8-4</f>
        <v>102</v>
      </c>
      <c r="D8" s="73" t="s">
        <v>135</v>
      </c>
      <c r="E8" s="70">
        <f>D8+4</f>
        <v>110</v>
      </c>
      <c r="F8" s="70">
        <f>E8+5</f>
        <v>115</v>
      </c>
      <c r="G8" s="70">
        <f>F8+6</f>
        <v>121</v>
      </c>
      <c r="H8" s="65"/>
      <c r="I8" s="90"/>
      <c r="J8" s="90" t="s">
        <v>136</v>
      </c>
      <c r="K8" s="90"/>
      <c r="L8" s="90"/>
      <c r="M8" s="90"/>
      <c r="N8" s="90"/>
    </row>
    <row r="9" ht="29.15" customHeight="1" spans="1:14">
      <c r="A9" s="72" t="s">
        <v>137</v>
      </c>
      <c r="B9" s="70">
        <f>C9-1.2</f>
        <v>43.6</v>
      </c>
      <c r="C9" s="70">
        <f>D9-1.2</f>
        <v>44.8</v>
      </c>
      <c r="D9" s="74" t="s">
        <v>138</v>
      </c>
      <c r="E9" s="70">
        <f>D9+1.2</f>
        <v>47.2</v>
      </c>
      <c r="F9" s="70">
        <f>E9+1.2</f>
        <v>48.4</v>
      </c>
      <c r="G9" s="70">
        <f>F9+1.4</f>
        <v>49.8</v>
      </c>
      <c r="H9" s="65"/>
      <c r="I9" s="90"/>
      <c r="J9" s="90" t="s">
        <v>139</v>
      </c>
      <c r="K9" s="90"/>
      <c r="L9" s="90"/>
      <c r="M9" s="90"/>
      <c r="N9" s="90"/>
    </row>
    <row r="10" ht="29.15" customHeight="1" spans="1:14">
      <c r="A10" s="72" t="s">
        <v>140</v>
      </c>
      <c r="B10" s="70">
        <f>C10-0.5</f>
        <v>22</v>
      </c>
      <c r="C10" s="70">
        <f>D10-0.5</f>
        <v>22.5</v>
      </c>
      <c r="D10" s="75">
        <v>23</v>
      </c>
      <c r="E10" s="70">
        <f t="shared" ref="E10:G10" si="0">D10+0.5</f>
        <v>23.5</v>
      </c>
      <c r="F10" s="70">
        <f t="shared" si="0"/>
        <v>24</v>
      </c>
      <c r="G10" s="70">
        <f t="shared" si="0"/>
        <v>24.5</v>
      </c>
      <c r="H10" s="65"/>
      <c r="I10" s="90"/>
      <c r="J10" s="90" t="s">
        <v>141</v>
      </c>
      <c r="K10" s="90"/>
      <c r="L10" s="90"/>
      <c r="M10" s="90"/>
      <c r="N10" s="90"/>
    </row>
    <row r="11" ht="29.15" customHeight="1" spans="1:14">
      <c r="A11" s="76" t="s">
        <v>142</v>
      </c>
      <c r="B11" s="70">
        <f>C11-0.7</f>
        <v>18.1</v>
      </c>
      <c r="C11" s="70">
        <f>D11-0.7</f>
        <v>18.8</v>
      </c>
      <c r="D11" s="71">
        <v>19.5</v>
      </c>
      <c r="E11" s="70">
        <f>D11+0.7</f>
        <v>20.2</v>
      </c>
      <c r="F11" s="70">
        <f>E11+0.7</f>
        <v>20.9</v>
      </c>
      <c r="G11" s="70">
        <f>F11+1</f>
        <v>21.9</v>
      </c>
      <c r="H11" s="65"/>
      <c r="I11" s="90"/>
      <c r="J11" s="90" t="s">
        <v>136</v>
      </c>
      <c r="K11" s="90"/>
      <c r="L11" s="90"/>
      <c r="M11" s="90"/>
      <c r="N11" s="90"/>
    </row>
    <row r="12" ht="29.15" customHeight="1" spans="1:14">
      <c r="A12" s="76" t="s">
        <v>143</v>
      </c>
      <c r="B12" s="70">
        <f>C12-0.7</f>
        <v>16.1</v>
      </c>
      <c r="C12" s="70">
        <f>D12-0.7</f>
        <v>16.8</v>
      </c>
      <c r="D12" s="75">
        <v>17.5</v>
      </c>
      <c r="E12" s="70">
        <f>D12+0.7</f>
        <v>18.2</v>
      </c>
      <c r="F12" s="70">
        <f>E12+0.7</f>
        <v>18.9</v>
      </c>
      <c r="G12" s="70">
        <f>F12+1</f>
        <v>19.9</v>
      </c>
      <c r="H12" s="65"/>
      <c r="I12" s="91"/>
      <c r="J12" s="91" t="s">
        <v>141</v>
      </c>
      <c r="K12" s="91"/>
      <c r="L12" s="91"/>
      <c r="M12" s="91"/>
      <c r="N12" s="91"/>
    </row>
    <row r="13" ht="29.15" customHeight="1" spans="1:14">
      <c r="A13" s="76" t="s">
        <v>144</v>
      </c>
      <c r="B13" s="67">
        <f>C13</f>
        <v>13</v>
      </c>
      <c r="C13" s="67">
        <f>D13-1.5</f>
        <v>13</v>
      </c>
      <c r="D13" s="71">
        <v>14.5</v>
      </c>
      <c r="E13" s="67">
        <f>D13</f>
        <v>14.5</v>
      </c>
      <c r="F13" s="67">
        <f>E13+2</f>
        <v>16.5</v>
      </c>
      <c r="G13" s="67">
        <f>F13</f>
        <v>16.5</v>
      </c>
      <c r="H13" s="65"/>
      <c r="I13" s="91"/>
      <c r="J13" s="91"/>
      <c r="K13" s="91"/>
      <c r="L13" s="91"/>
      <c r="M13" s="91"/>
      <c r="N13" s="91"/>
    </row>
    <row r="14" ht="29.15" customHeight="1" spans="1:14">
      <c r="A14" s="72" t="s">
        <v>145</v>
      </c>
      <c r="B14" s="70">
        <f>C14</f>
        <v>0</v>
      </c>
      <c r="C14" s="70">
        <f>D14</f>
        <v>0</v>
      </c>
      <c r="D14" s="71">
        <v>0</v>
      </c>
      <c r="E14" s="70">
        <f t="shared" ref="E14:G14" si="1">D14</f>
        <v>0</v>
      </c>
      <c r="F14" s="70">
        <f t="shared" si="1"/>
        <v>0</v>
      </c>
      <c r="G14" s="70">
        <f t="shared" si="1"/>
        <v>0</v>
      </c>
      <c r="H14" s="65"/>
      <c r="I14" s="91"/>
      <c r="J14" s="91"/>
      <c r="K14" s="91"/>
      <c r="L14" s="91"/>
      <c r="M14" s="91"/>
      <c r="N14" s="91"/>
    </row>
    <row r="15" ht="29.15" customHeight="1" spans="1:14">
      <c r="A15" s="77" t="s">
        <v>146</v>
      </c>
      <c r="B15" s="68">
        <f>C15-1</f>
        <v>44</v>
      </c>
      <c r="C15" s="68">
        <f>D15-1</f>
        <v>45</v>
      </c>
      <c r="D15" s="78">
        <v>46</v>
      </c>
      <c r="E15" s="68">
        <f>D15+1</f>
        <v>47</v>
      </c>
      <c r="F15" s="68">
        <f>E15+1</f>
        <v>48</v>
      </c>
      <c r="G15" s="68">
        <f>F15+1.5</f>
        <v>49.5</v>
      </c>
      <c r="H15" s="65"/>
      <c r="I15" s="91"/>
      <c r="J15" s="91" t="s">
        <v>147</v>
      </c>
      <c r="K15" s="91"/>
      <c r="L15" s="91"/>
      <c r="M15" s="91"/>
      <c r="N15" s="91"/>
    </row>
    <row r="16" ht="29.15" customHeight="1" spans="1:14">
      <c r="A16" s="79" t="s">
        <v>148</v>
      </c>
      <c r="B16" s="70">
        <v>5.5</v>
      </c>
      <c r="C16" s="70">
        <v>5.5</v>
      </c>
      <c r="D16" s="70">
        <v>5.5</v>
      </c>
      <c r="E16" s="70">
        <v>5.5</v>
      </c>
      <c r="F16" s="70">
        <v>5.5</v>
      </c>
      <c r="G16" s="70">
        <v>5.5</v>
      </c>
      <c r="H16" s="65"/>
      <c r="I16" s="91"/>
      <c r="J16" s="91"/>
      <c r="K16" s="91"/>
      <c r="L16" s="91"/>
      <c r="M16" s="91"/>
      <c r="N16" s="91"/>
    </row>
    <row r="17" ht="29.15" customHeight="1" spans="1:14">
      <c r="A17" s="80"/>
      <c r="B17" s="81"/>
      <c r="C17" s="80"/>
      <c r="D17" s="80"/>
      <c r="E17" s="80"/>
      <c r="F17" s="80"/>
      <c r="G17" s="80"/>
      <c r="H17" s="65"/>
      <c r="I17" s="91"/>
      <c r="J17" s="91" t="s">
        <v>149</v>
      </c>
      <c r="K17" s="91"/>
      <c r="L17" s="91"/>
      <c r="M17" s="91"/>
      <c r="N17" s="91"/>
    </row>
    <row r="18" ht="29.15" customHeight="1" spans="1:14">
      <c r="A18" s="82"/>
      <c r="B18" s="81"/>
      <c r="C18" s="81"/>
      <c r="D18" s="83"/>
      <c r="E18" s="84"/>
      <c r="F18" s="84"/>
      <c r="G18" s="84"/>
      <c r="H18" s="65"/>
      <c r="I18" s="91"/>
      <c r="J18" s="91"/>
      <c r="K18" s="91"/>
      <c r="L18" s="91"/>
      <c r="M18" s="91"/>
      <c r="N18" s="91"/>
    </row>
    <row r="19" ht="29.15" customHeight="1" spans="1:14">
      <c r="A19" s="81"/>
      <c r="B19" s="81"/>
      <c r="C19" s="81"/>
      <c r="D19" s="83"/>
      <c r="E19" s="84"/>
      <c r="F19" s="84"/>
      <c r="G19" s="84"/>
      <c r="H19" s="65"/>
      <c r="I19" s="91"/>
      <c r="J19" s="91"/>
      <c r="K19" s="91"/>
      <c r="L19" s="91"/>
      <c r="M19" s="91"/>
      <c r="N19" s="91"/>
    </row>
    <row r="20" ht="29.15" customHeight="1" spans="1:14">
      <c r="A20" s="81"/>
      <c r="B20" s="81"/>
      <c r="C20" s="81"/>
      <c r="D20" s="83"/>
      <c r="E20" s="84"/>
      <c r="F20" s="84"/>
      <c r="G20" s="84"/>
      <c r="H20" s="65"/>
      <c r="I20" s="91"/>
      <c r="J20" s="91"/>
      <c r="K20" s="91"/>
      <c r="L20" s="91"/>
      <c r="M20" s="91"/>
      <c r="N20" s="91"/>
    </row>
    <row r="21" ht="29.15" customHeight="1" spans="1:14">
      <c r="A21" s="81"/>
      <c r="B21" s="81"/>
      <c r="C21" s="81"/>
      <c r="D21" s="83"/>
      <c r="E21" s="84"/>
      <c r="F21" s="84"/>
      <c r="G21" s="84"/>
      <c r="H21" s="65"/>
      <c r="I21" s="91"/>
      <c r="J21" s="91"/>
      <c r="K21" s="91"/>
      <c r="L21" s="91"/>
      <c r="M21" s="91"/>
      <c r="N21" s="91"/>
    </row>
    <row r="22" ht="29.15" customHeight="1" spans="1:14">
      <c r="A22" s="80"/>
      <c r="B22" s="80"/>
      <c r="C22" s="80"/>
      <c r="D22" s="80"/>
      <c r="E22" s="80"/>
      <c r="F22" s="80"/>
      <c r="G22" s="80"/>
      <c r="H22" s="65"/>
      <c r="I22" s="92"/>
      <c r="J22" s="92"/>
      <c r="K22" s="91"/>
      <c r="L22" s="92"/>
      <c r="M22" s="92"/>
      <c r="N22" s="92"/>
    </row>
    <row r="23" ht="14.25" spans="1:14">
      <c r="A23" s="259"/>
      <c r="B23" s="86"/>
      <c r="C23" s="86"/>
      <c r="D23" s="86"/>
      <c r="E23" s="86"/>
      <c r="F23" s="86"/>
      <c r="G23" s="86"/>
      <c r="H23" s="86"/>
      <c r="I23" s="85" t="s">
        <v>150</v>
      </c>
      <c r="J23" s="260"/>
      <c r="K23" s="85" t="s">
        <v>151</v>
      </c>
      <c r="L23" s="85"/>
      <c r="M23" s="85" t="s">
        <v>152</v>
      </c>
      <c r="N23" s="58" t="s">
        <v>153</v>
      </c>
    </row>
    <row r="24" ht="19" customHeight="1" spans="1:1">
      <c r="A24" s="5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2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J48" sqref="J48:K48"/>
    </sheetView>
  </sheetViews>
  <sheetFormatPr defaultColWidth="10" defaultRowHeight="16.5" customHeight="1"/>
  <cols>
    <col min="1" max="6" width="10" style="94"/>
    <col min="7" max="7" width="12.25" style="94" customWidth="1"/>
    <col min="8" max="16384" width="10" style="94"/>
  </cols>
  <sheetData>
    <row r="1" ht="22.5" customHeight="1" spans="1:11">
      <c r="A1" s="173" t="s">
        <v>155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18</v>
      </c>
      <c r="B2" s="97" t="s">
        <v>156</v>
      </c>
      <c r="C2" s="97"/>
      <c r="D2" s="175" t="s">
        <v>20</v>
      </c>
      <c r="E2" s="175"/>
      <c r="F2" s="176" t="s">
        <v>21</v>
      </c>
      <c r="G2" s="176"/>
      <c r="H2" s="177" t="s">
        <v>22</v>
      </c>
      <c r="I2" s="241" t="s">
        <v>23</v>
      </c>
      <c r="J2" s="241"/>
      <c r="K2" s="242"/>
    </row>
    <row r="3" customHeight="1" spans="1:11">
      <c r="A3" s="178" t="s">
        <v>24</v>
      </c>
      <c r="B3" s="179"/>
      <c r="C3" s="180"/>
      <c r="D3" s="181" t="s">
        <v>25</v>
      </c>
      <c r="E3" s="182"/>
      <c r="F3" s="182"/>
      <c r="G3" s="183"/>
      <c r="H3" s="181" t="s">
        <v>26</v>
      </c>
      <c r="I3" s="182"/>
      <c r="J3" s="182"/>
      <c r="K3" s="183"/>
    </row>
    <row r="4" customHeight="1" spans="1:11">
      <c r="A4" s="129" t="s">
        <v>27</v>
      </c>
      <c r="B4" s="184" t="s">
        <v>28</v>
      </c>
      <c r="C4" s="184"/>
      <c r="D4" s="185" t="s">
        <v>29</v>
      </c>
      <c r="E4" s="186"/>
      <c r="F4" s="187">
        <v>45721</v>
      </c>
      <c r="G4" s="188"/>
      <c r="H4" s="189" t="s">
        <v>157</v>
      </c>
      <c r="I4" s="186"/>
      <c r="J4" s="101" t="s">
        <v>31</v>
      </c>
      <c r="K4" s="102" t="s">
        <v>32</v>
      </c>
    </row>
    <row r="5" customHeight="1" spans="1:11">
      <c r="A5" s="190" t="s">
        <v>33</v>
      </c>
      <c r="B5" s="184" t="s">
        <v>34</v>
      </c>
      <c r="C5" s="184"/>
      <c r="D5" s="185" t="s">
        <v>158</v>
      </c>
      <c r="E5" s="186"/>
      <c r="F5" s="111"/>
      <c r="G5" s="191"/>
      <c r="H5" s="189" t="s">
        <v>159</v>
      </c>
      <c r="I5" s="186"/>
      <c r="J5" s="101" t="s">
        <v>31</v>
      </c>
      <c r="K5" s="102" t="s">
        <v>32</v>
      </c>
    </row>
    <row r="6" customHeight="1" spans="1:11">
      <c r="A6" s="129" t="s">
        <v>37</v>
      </c>
      <c r="B6" s="192">
        <v>3</v>
      </c>
      <c r="C6" s="192">
        <v>6</v>
      </c>
      <c r="D6" s="185" t="s">
        <v>160</v>
      </c>
      <c r="E6" s="186"/>
      <c r="F6" s="111"/>
      <c r="G6" s="191"/>
      <c r="H6" s="193" t="s">
        <v>161</v>
      </c>
      <c r="I6" s="222"/>
      <c r="J6" s="222"/>
      <c r="K6" s="243"/>
    </row>
    <row r="7" customHeight="1" spans="1:11">
      <c r="A7" s="129" t="s">
        <v>40</v>
      </c>
      <c r="B7" s="192">
        <v>3000</v>
      </c>
      <c r="C7" s="192"/>
      <c r="D7" s="185" t="s">
        <v>162</v>
      </c>
      <c r="E7" s="186"/>
      <c r="F7" s="111"/>
      <c r="G7" s="191"/>
      <c r="H7" s="194"/>
      <c r="I7" s="101"/>
      <c r="J7" s="101"/>
      <c r="K7" s="102"/>
    </row>
    <row r="8" customHeight="1" spans="1:11">
      <c r="A8" s="195"/>
      <c r="B8" s="196"/>
      <c r="C8" s="197"/>
      <c r="D8" s="195" t="s">
        <v>43</v>
      </c>
      <c r="E8" s="198"/>
      <c r="F8" s="199"/>
      <c r="G8" s="200"/>
      <c r="H8" s="201"/>
      <c r="I8" s="217"/>
      <c r="J8" s="217"/>
      <c r="K8" s="244"/>
    </row>
    <row r="9" customHeight="1" spans="1:11">
      <c r="A9" s="202" t="s">
        <v>163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47</v>
      </c>
      <c r="B10" s="204" t="s">
        <v>48</v>
      </c>
      <c r="C10" s="205" t="s">
        <v>49</v>
      </c>
      <c r="D10" s="206"/>
      <c r="E10" s="207" t="s">
        <v>52</v>
      </c>
      <c r="F10" s="204" t="s">
        <v>48</v>
      </c>
      <c r="G10" s="205" t="s">
        <v>49</v>
      </c>
      <c r="H10" s="204"/>
      <c r="I10" s="207" t="s">
        <v>50</v>
      </c>
      <c r="J10" s="204" t="s">
        <v>48</v>
      </c>
      <c r="K10" s="245" t="s">
        <v>49</v>
      </c>
    </row>
    <row r="11" customHeight="1" spans="1:11">
      <c r="A11" s="208" t="s">
        <v>53</v>
      </c>
      <c r="B11" s="209" t="s">
        <v>48</v>
      </c>
      <c r="C11" s="101" t="s">
        <v>49</v>
      </c>
      <c r="D11" s="210"/>
      <c r="E11" s="211" t="s">
        <v>55</v>
      </c>
      <c r="F11" s="209" t="s">
        <v>48</v>
      </c>
      <c r="G11" s="101" t="s">
        <v>49</v>
      </c>
      <c r="H11" s="209"/>
      <c r="I11" s="211" t="s">
        <v>60</v>
      </c>
      <c r="J11" s="209" t="s">
        <v>48</v>
      </c>
      <c r="K11" s="102" t="s">
        <v>49</v>
      </c>
    </row>
    <row r="12" customHeight="1" spans="1:11">
      <c r="A12" s="195" t="s">
        <v>91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46"/>
    </row>
    <row r="13" customHeight="1" spans="1:11">
      <c r="A13" s="212" t="s">
        <v>164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customHeight="1" spans="1:11">
      <c r="A14" s="213"/>
      <c r="B14" s="214"/>
      <c r="C14" s="214"/>
      <c r="D14" s="214"/>
      <c r="E14" s="214"/>
      <c r="F14" s="214"/>
      <c r="G14" s="214"/>
      <c r="H14" s="214"/>
      <c r="I14" s="131"/>
      <c r="J14" s="131"/>
      <c r="K14" s="162"/>
    </row>
    <row r="15" customHeight="1" spans="1:11">
      <c r="A15" s="140"/>
      <c r="B15" s="141"/>
      <c r="C15" s="141"/>
      <c r="D15" s="215"/>
      <c r="E15" s="216"/>
      <c r="F15" s="141"/>
      <c r="G15" s="141"/>
      <c r="H15" s="215"/>
      <c r="I15" s="149"/>
      <c r="J15" s="247"/>
      <c r="K15" s="248"/>
    </row>
    <row r="16" customHeight="1" spans="1:11">
      <c r="A16" s="201"/>
      <c r="B16" s="217"/>
      <c r="C16" s="217"/>
      <c r="D16" s="217"/>
      <c r="E16" s="217"/>
      <c r="F16" s="217"/>
      <c r="G16" s="217"/>
      <c r="H16" s="217"/>
      <c r="I16" s="217"/>
      <c r="J16" s="217"/>
      <c r="K16" s="244"/>
    </row>
    <row r="17" customHeight="1" spans="1:11">
      <c r="A17" s="212" t="s">
        <v>165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customHeight="1" spans="1:11">
      <c r="A18" s="213"/>
      <c r="B18" s="214"/>
      <c r="C18" s="214"/>
      <c r="D18" s="214"/>
      <c r="E18" s="214"/>
      <c r="F18" s="214"/>
      <c r="G18" s="214"/>
      <c r="H18" s="214"/>
      <c r="I18" s="131"/>
      <c r="J18" s="131"/>
      <c r="K18" s="162"/>
    </row>
    <row r="19" customHeight="1" spans="1:11">
      <c r="A19" s="140"/>
      <c r="B19" s="141"/>
      <c r="C19" s="141"/>
      <c r="D19" s="215"/>
      <c r="E19" s="216"/>
      <c r="F19" s="141"/>
      <c r="G19" s="141"/>
      <c r="H19" s="215"/>
      <c r="I19" s="149"/>
      <c r="J19" s="247"/>
      <c r="K19" s="248"/>
    </row>
    <row r="20" customHeight="1" spans="1:11">
      <c r="A20" s="201"/>
      <c r="B20" s="217"/>
      <c r="C20" s="217"/>
      <c r="D20" s="217"/>
      <c r="E20" s="217"/>
      <c r="F20" s="217"/>
      <c r="G20" s="217"/>
      <c r="H20" s="217"/>
      <c r="I20" s="217"/>
      <c r="J20" s="217"/>
      <c r="K20" s="244"/>
    </row>
    <row r="21" customHeight="1" spans="1:11">
      <c r="A21" s="218" t="s">
        <v>88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96" t="s">
        <v>89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2"/>
    </row>
    <row r="23" customHeight="1" spans="1:11">
      <c r="A23" s="110" t="s">
        <v>90</v>
      </c>
      <c r="B23" s="112"/>
      <c r="C23" s="101" t="s">
        <v>31</v>
      </c>
      <c r="D23" s="101" t="s">
        <v>32</v>
      </c>
      <c r="E23" s="109"/>
      <c r="F23" s="109"/>
      <c r="G23" s="109"/>
      <c r="H23" s="109"/>
      <c r="I23" s="109"/>
      <c r="J23" s="109"/>
      <c r="K23" s="156"/>
    </row>
    <row r="24" customHeight="1" spans="1:11">
      <c r="A24" s="189" t="s">
        <v>166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2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49"/>
    </row>
    <row r="26" customHeight="1" spans="1:11">
      <c r="A26" s="202" t="s">
        <v>99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8" t="s">
        <v>100</v>
      </c>
      <c r="B27" s="205" t="s">
        <v>58</v>
      </c>
      <c r="C27" s="205" t="s">
        <v>59</v>
      </c>
      <c r="D27" s="205" t="s">
        <v>51</v>
      </c>
      <c r="E27" s="221" t="s">
        <v>101</v>
      </c>
      <c r="F27" s="205" t="s">
        <v>58</v>
      </c>
      <c r="G27" s="205" t="s">
        <v>59</v>
      </c>
      <c r="H27" s="205" t="s">
        <v>51</v>
      </c>
      <c r="I27" s="221" t="s">
        <v>102</v>
      </c>
      <c r="J27" s="205" t="s">
        <v>58</v>
      </c>
      <c r="K27" s="245" t="s">
        <v>59</v>
      </c>
    </row>
    <row r="28" customHeight="1" spans="1:11">
      <c r="A28" s="193" t="s">
        <v>50</v>
      </c>
      <c r="B28" s="101" t="s">
        <v>58</v>
      </c>
      <c r="C28" s="101" t="s">
        <v>59</v>
      </c>
      <c r="D28" s="101" t="s">
        <v>51</v>
      </c>
      <c r="E28" s="222" t="s">
        <v>57</v>
      </c>
      <c r="F28" s="101" t="s">
        <v>58</v>
      </c>
      <c r="G28" s="101" t="s">
        <v>59</v>
      </c>
      <c r="H28" s="101" t="s">
        <v>51</v>
      </c>
      <c r="I28" s="222" t="s">
        <v>68</v>
      </c>
      <c r="J28" s="101" t="s">
        <v>58</v>
      </c>
      <c r="K28" s="102" t="s">
        <v>59</v>
      </c>
    </row>
    <row r="29" customHeight="1" spans="1:11">
      <c r="A29" s="189" t="s">
        <v>167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63"/>
    </row>
    <row r="30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50"/>
    </row>
    <row r="31" customHeight="1" spans="1:11">
      <c r="A31" s="202" t="s">
        <v>168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</row>
    <row r="32" ht="17.25" customHeight="1" spans="1:11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51"/>
    </row>
    <row r="33" ht="17.25" customHeight="1" spans="1:1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52"/>
    </row>
    <row r="34" ht="17.25" customHeight="1" spans="1:1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52"/>
    </row>
    <row r="35" ht="17.25" customHeight="1" spans="1:1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52"/>
    </row>
    <row r="36" ht="17.25" customHeight="1" spans="1:1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52"/>
    </row>
    <row r="37" ht="17.25" customHeight="1" spans="1:1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52"/>
    </row>
    <row r="38" ht="17.25" customHeight="1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52"/>
    </row>
    <row r="39" ht="17.25" customHeight="1" spans="1:1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52"/>
    </row>
    <row r="40" ht="17.25" customHeight="1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52"/>
    </row>
    <row r="4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2"/>
    </row>
    <row r="42" ht="17.25" customHeight="1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52"/>
    </row>
    <row r="43" ht="17.25" customHeight="1" spans="1:11">
      <c r="A43" s="223" t="s">
        <v>98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0"/>
    </row>
    <row r="44" customHeight="1" spans="1:11">
      <c r="A44" s="202" t="s">
        <v>169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ht="18" customHeight="1" spans="1:11">
      <c r="A45" s="129" t="s">
        <v>91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61"/>
    </row>
    <row r="46" ht="18" customHeight="1" spans="1:11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61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49"/>
    </row>
    <row r="48" ht="21" customHeight="1" spans="1:11">
      <c r="A48" s="229" t="s">
        <v>106</v>
      </c>
      <c r="B48" s="230" t="s">
        <v>107</v>
      </c>
      <c r="C48" s="230"/>
      <c r="D48" s="231" t="s">
        <v>108</v>
      </c>
      <c r="E48" s="232"/>
      <c r="F48" s="231" t="s">
        <v>110</v>
      </c>
      <c r="G48" s="233"/>
      <c r="H48" s="234" t="s">
        <v>111</v>
      </c>
      <c r="I48" s="234"/>
      <c r="J48" s="230"/>
      <c r="K48" s="253"/>
    </row>
    <row r="49" customHeight="1" spans="1:11">
      <c r="A49" s="235" t="s">
        <v>113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54"/>
    </row>
    <row r="50" customHeight="1" spans="1:11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55"/>
    </row>
    <row r="51" customHeight="1" spans="1:11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56"/>
    </row>
    <row r="52" ht="21" customHeight="1" spans="1:11">
      <c r="A52" s="229" t="s">
        <v>106</v>
      </c>
      <c r="B52" s="230" t="s">
        <v>107</v>
      </c>
      <c r="C52" s="230"/>
      <c r="D52" s="231" t="s">
        <v>108</v>
      </c>
      <c r="E52" s="231"/>
      <c r="F52" s="231" t="s">
        <v>110</v>
      </c>
      <c r="G52" s="231"/>
      <c r="H52" s="234" t="s">
        <v>111</v>
      </c>
      <c r="I52" s="234"/>
      <c r="J52" s="257"/>
      <c r="K52" s="2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L22" sqref="L22"/>
    </sheetView>
  </sheetViews>
  <sheetFormatPr defaultColWidth="9" defaultRowHeight="26.15" customHeight="1"/>
  <cols>
    <col min="1" max="1" width="17.0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61" t="s">
        <v>27</v>
      </c>
      <c r="B2" s="62" t="s">
        <v>28</v>
      </c>
      <c r="C2" s="62"/>
      <c r="D2" s="63" t="s">
        <v>33</v>
      </c>
      <c r="E2" s="64" t="s">
        <v>34</v>
      </c>
      <c r="F2" s="64"/>
      <c r="G2" s="64"/>
      <c r="H2" s="65">
        <v>2</v>
      </c>
      <c r="I2" s="61" t="s">
        <v>22</v>
      </c>
      <c r="J2" s="87" t="s">
        <v>23</v>
      </c>
      <c r="K2" s="87"/>
      <c r="L2" s="87"/>
      <c r="M2" s="87"/>
      <c r="N2" s="87"/>
    </row>
    <row r="3" ht="29.15" customHeight="1" spans="1:14">
      <c r="A3" s="66" t="s">
        <v>116</v>
      </c>
      <c r="B3" s="66" t="s">
        <v>117</v>
      </c>
      <c r="C3" s="66"/>
      <c r="D3" s="66"/>
      <c r="E3" s="66"/>
      <c r="F3" s="66"/>
      <c r="G3" s="66"/>
      <c r="H3" s="65"/>
      <c r="I3" s="66" t="s">
        <v>118</v>
      </c>
      <c r="J3" s="66"/>
      <c r="K3" s="66"/>
      <c r="L3" s="66"/>
      <c r="M3" s="66"/>
      <c r="N3" s="66"/>
    </row>
    <row r="4" ht="29.15" customHeight="1" spans="1:14">
      <c r="A4" s="66"/>
      <c r="B4" s="67" t="s">
        <v>75</v>
      </c>
      <c r="C4" s="67" t="s">
        <v>76</v>
      </c>
      <c r="D4" s="68" t="s">
        <v>77</v>
      </c>
      <c r="E4" s="67" t="s">
        <v>78</v>
      </c>
      <c r="F4" s="67" t="s">
        <v>79</v>
      </c>
      <c r="G4" s="67" t="s">
        <v>80</v>
      </c>
      <c r="H4" s="65"/>
      <c r="I4" s="66"/>
      <c r="J4" s="66"/>
      <c r="K4" s="88"/>
      <c r="L4" s="88"/>
      <c r="M4" s="66"/>
      <c r="N4" s="66"/>
    </row>
    <row r="5" ht="29.15" customHeight="1" spans="1:14">
      <c r="A5" s="66"/>
      <c r="B5" s="67" t="s">
        <v>120</v>
      </c>
      <c r="C5" s="67" t="s">
        <v>121</v>
      </c>
      <c r="D5" s="68" t="s">
        <v>122</v>
      </c>
      <c r="E5" s="67" t="s">
        <v>123</v>
      </c>
      <c r="F5" s="67" t="s">
        <v>124</v>
      </c>
      <c r="G5" s="67" t="s">
        <v>125</v>
      </c>
      <c r="H5" s="65"/>
      <c r="I5" s="89"/>
      <c r="J5" s="89"/>
      <c r="K5" s="89"/>
      <c r="L5" s="89"/>
      <c r="M5" s="89"/>
      <c r="N5" s="89"/>
    </row>
    <row r="6" ht="29.15" customHeight="1" spans="1:14">
      <c r="A6" s="69" t="s">
        <v>129</v>
      </c>
      <c r="B6" s="70">
        <f>C6-1</f>
        <v>66</v>
      </c>
      <c r="C6" s="70">
        <f>D6-2</f>
        <v>67</v>
      </c>
      <c r="D6" s="71">
        <v>69</v>
      </c>
      <c r="E6" s="70">
        <f>D6+2</f>
        <v>71</v>
      </c>
      <c r="F6" s="70">
        <f>E6+2</f>
        <v>73</v>
      </c>
      <c r="G6" s="70">
        <f>F6+1</f>
        <v>74</v>
      </c>
      <c r="H6" s="65"/>
      <c r="I6" s="90" t="s">
        <v>130</v>
      </c>
      <c r="J6" s="90"/>
      <c r="K6" s="90"/>
      <c r="L6" s="90"/>
      <c r="M6" s="90"/>
      <c r="N6" s="90"/>
    </row>
    <row r="7" ht="29.15" customHeight="1" spans="1:14">
      <c r="A7" s="72" t="s">
        <v>132</v>
      </c>
      <c r="B7" s="70">
        <f t="shared" ref="B7:B9" si="0">C7-4</f>
        <v>100</v>
      </c>
      <c r="C7" s="70">
        <f t="shared" ref="C7:C9" si="1">D7-4</f>
        <v>104</v>
      </c>
      <c r="D7" s="71">
        <v>108</v>
      </c>
      <c r="E7" s="70">
        <f t="shared" ref="E7:E9" si="2">D7+4</f>
        <v>112</v>
      </c>
      <c r="F7" s="70">
        <f>E7+4</f>
        <v>116</v>
      </c>
      <c r="G7" s="70">
        <f t="shared" ref="G7:G9" si="3">F7+6</f>
        <v>122</v>
      </c>
      <c r="H7" s="65"/>
      <c r="I7" s="90"/>
      <c r="J7" s="90"/>
      <c r="K7" s="90"/>
      <c r="L7" s="90"/>
      <c r="M7" s="90"/>
      <c r="N7" s="90"/>
    </row>
    <row r="8" ht="29.15" customHeight="1" spans="1:14">
      <c r="A8" s="72" t="s">
        <v>170</v>
      </c>
      <c r="B8" s="70">
        <f t="shared" si="0"/>
        <v>98</v>
      </c>
      <c r="C8" s="70">
        <f t="shared" si="1"/>
        <v>102</v>
      </c>
      <c r="D8" s="73" t="s">
        <v>135</v>
      </c>
      <c r="E8" s="70">
        <f t="shared" si="2"/>
        <v>110</v>
      </c>
      <c r="F8" s="70">
        <f>E8+5</f>
        <v>115</v>
      </c>
      <c r="G8" s="70">
        <f t="shared" si="3"/>
        <v>121</v>
      </c>
      <c r="H8" s="65"/>
      <c r="I8" s="90"/>
      <c r="J8" s="90"/>
      <c r="K8" s="90"/>
      <c r="L8" s="90"/>
      <c r="M8" s="90"/>
      <c r="N8" s="90"/>
    </row>
    <row r="9" ht="29.15" customHeight="1" spans="1:14">
      <c r="A9" s="72" t="s">
        <v>134</v>
      </c>
      <c r="B9" s="70">
        <f t="shared" si="0"/>
        <v>98</v>
      </c>
      <c r="C9" s="70">
        <f t="shared" si="1"/>
        <v>102</v>
      </c>
      <c r="D9" s="73" t="s">
        <v>135</v>
      </c>
      <c r="E9" s="70">
        <f t="shared" si="2"/>
        <v>110</v>
      </c>
      <c r="F9" s="70">
        <f>E9+5</f>
        <v>115</v>
      </c>
      <c r="G9" s="70">
        <f t="shared" si="3"/>
        <v>121</v>
      </c>
      <c r="H9" s="65"/>
      <c r="I9" s="90"/>
      <c r="J9" s="90"/>
      <c r="K9" s="90"/>
      <c r="L9" s="90"/>
      <c r="M9" s="90"/>
      <c r="N9" s="90"/>
    </row>
    <row r="10" ht="29.15" customHeight="1" spans="1:14">
      <c r="A10" s="72" t="s">
        <v>137</v>
      </c>
      <c r="B10" s="70">
        <f>C10-1.2</f>
        <v>43.6</v>
      </c>
      <c r="C10" s="70">
        <f>D10-1.2</f>
        <v>44.8</v>
      </c>
      <c r="D10" s="74" t="s">
        <v>138</v>
      </c>
      <c r="E10" s="70">
        <f>D10+1.2</f>
        <v>47.2</v>
      </c>
      <c r="F10" s="70">
        <f>E10+1.2</f>
        <v>48.4</v>
      </c>
      <c r="G10" s="70">
        <f>F10+1.4</f>
        <v>49.8</v>
      </c>
      <c r="H10" s="65"/>
      <c r="I10" s="90"/>
      <c r="J10" s="90"/>
      <c r="K10" s="90"/>
      <c r="L10" s="90"/>
      <c r="M10" s="90"/>
      <c r="N10" s="90"/>
    </row>
    <row r="11" ht="29.15" customHeight="1" spans="1:14">
      <c r="A11" s="72" t="s">
        <v>140</v>
      </c>
      <c r="B11" s="70">
        <f>C11-0.5</f>
        <v>22</v>
      </c>
      <c r="C11" s="70">
        <f>D11-0.5</f>
        <v>22.5</v>
      </c>
      <c r="D11" s="75">
        <v>23</v>
      </c>
      <c r="E11" s="70">
        <f t="shared" ref="E11:G11" si="4">D11+0.5</f>
        <v>23.5</v>
      </c>
      <c r="F11" s="70">
        <f t="shared" si="4"/>
        <v>24</v>
      </c>
      <c r="G11" s="70">
        <f t="shared" si="4"/>
        <v>24.5</v>
      </c>
      <c r="H11" s="65"/>
      <c r="I11" s="90"/>
      <c r="J11" s="90"/>
      <c r="K11" s="90"/>
      <c r="L11" s="90"/>
      <c r="M11" s="90"/>
      <c r="N11" s="90"/>
    </row>
    <row r="12" ht="29.15" customHeight="1" spans="1:14">
      <c r="A12" s="76" t="s">
        <v>142</v>
      </c>
      <c r="B12" s="70">
        <f>C12-0.7</f>
        <v>18.1</v>
      </c>
      <c r="C12" s="70">
        <f>D12-0.7</f>
        <v>18.8</v>
      </c>
      <c r="D12" s="71">
        <v>19.5</v>
      </c>
      <c r="E12" s="70">
        <f>D12+0.7</f>
        <v>20.2</v>
      </c>
      <c r="F12" s="70">
        <f>E12+0.7</f>
        <v>20.9</v>
      </c>
      <c r="G12" s="70">
        <f>F12+1</f>
        <v>21.9</v>
      </c>
      <c r="H12" s="65"/>
      <c r="I12" s="90"/>
      <c r="J12" s="90"/>
      <c r="K12" s="90"/>
      <c r="L12" s="90"/>
      <c r="M12" s="90"/>
      <c r="N12" s="90"/>
    </row>
    <row r="13" ht="29.15" customHeight="1" spans="1:14">
      <c r="A13" s="76" t="s">
        <v>143</v>
      </c>
      <c r="B13" s="70">
        <f>C13-0.7</f>
        <v>16.1</v>
      </c>
      <c r="C13" s="70">
        <f>D13-0.7</f>
        <v>16.8</v>
      </c>
      <c r="D13" s="75">
        <v>17.5</v>
      </c>
      <c r="E13" s="70">
        <f>D13+0.7</f>
        <v>18.2</v>
      </c>
      <c r="F13" s="70">
        <f>E13+0.7</f>
        <v>18.9</v>
      </c>
      <c r="G13" s="70">
        <f>F13+1</f>
        <v>19.9</v>
      </c>
      <c r="H13" s="65"/>
      <c r="I13" s="91"/>
      <c r="J13" s="91"/>
      <c r="K13" s="91"/>
      <c r="L13" s="91"/>
      <c r="M13" s="91"/>
      <c r="N13" s="91"/>
    </row>
    <row r="14" ht="29.15" customHeight="1" spans="1:14">
      <c r="A14" s="76" t="s">
        <v>144</v>
      </c>
      <c r="B14" s="67">
        <f>C14</f>
        <v>13</v>
      </c>
      <c r="C14" s="67">
        <f>D14-1.5</f>
        <v>13</v>
      </c>
      <c r="D14" s="71">
        <v>14.5</v>
      </c>
      <c r="E14" s="67">
        <f>D14</f>
        <v>14.5</v>
      </c>
      <c r="F14" s="67">
        <f>E14+2</f>
        <v>16.5</v>
      </c>
      <c r="G14" s="67">
        <f>F14</f>
        <v>16.5</v>
      </c>
      <c r="H14" s="65"/>
      <c r="I14" s="91"/>
      <c r="J14" s="91"/>
      <c r="K14" s="91"/>
      <c r="L14" s="91"/>
      <c r="M14" s="91"/>
      <c r="N14" s="91"/>
    </row>
    <row r="15" ht="29.15" customHeight="1" spans="1:14">
      <c r="A15" s="72" t="s">
        <v>145</v>
      </c>
      <c r="B15" s="70">
        <f>C15</f>
        <v>0</v>
      </c>
      <c r="C15" s="70">
        <f>D15</f>
        <v>0</v>
      </c>
      <c r="D15" s="71">
        <v>0</v>
      </c>
      <c r="E15" s="70">
        <f t="shared" ref="E15:G15" si="5">D15</f>
        <v>0</v>
      </c>
      <c r="F15" s="70">
        <f t="shared" si="5"/>
        <v>0</v>
      </c>
      <c r="G15" s="70">
        <f t="shared" si="5"/>
        <v>0</v>
      </c>
      <c r="H15" s="65"/>
      <c r="I15" s="91"/>
      <c r="J15" s="91"/>
      <c r="K15" s="91"/>
      <c r="L15" s="91"/>
      <c r="M15" s="91"/>
      <c r="N15" s="91"/>
    </row>
    <row r="16" ht="29.15" customHeight="1" spans="1:14">
      <c r="A16" s="77" t="s">
        <v>146</v>
      </c>
      <c r="B16" s="68">
        <f>C16-1</f>
        <v>44</v>
      </c>
      <c r="C16" s="68">
        <f>D16-1</f>
        <v>45</v>
      </c>
      <c r="D16" s="78">
        <v>46</v>
      </c>
      <c r="E16" s="68">
        <f>D16+1</f>
        <v>47</v>
      </c>
      <c r="F16" s="68">
        <f>E16+1</f>
        <v>48</v>
      </c>
      <c r="G16" s="68">
        <f>F16+1.5</f>
        <v>49.5</v>
      </c>
      <c r="H16" s="65"/>
      <c r="I16" s="91"/>
      <c r="J16" s="91"/>
      <c r="K16" s="91"/>
      <c r="L16" s="91"/>
      <c r="M16" s="91"/>
      <c r="N16" s="91"/>
    </row>
    <row r="17" ht="29.15" customHeight="1" spans="1:14">
      <c r="A17" s="79" t="s">
        <v>148</v>
      </c>
      <c r="B17" s="70">
        <v>5.5</v>
      </c>
      <c r="C17" s="70">
        <v>5.5</v>
      </c>
      <c r="D17" s="70">
        <v>5.5</v>
      </c>
      <c r="E17" s="70">
        <v>5.5</v>
      </c>
      <c r="F17" s="70">
        <v>5.5</v>
      </c>
      <c r="G17" s="70">
        <v>5.5</v>
      </c>
      <c r="H17" s="65"/>
      <c r="I17" s="91"/>
      <c r="J17" s="91"/>
      <c r="K17" s="91"/>
      <c r="L17" s="91"/>
      <c r="M17" s="91"/>
      <c r="N17" s="91"/>
    </row>
    <row r="18" ht="29.15" customHeight="1" spans="1:14">
      <c r="A18" s="80"/>
      <c r="B18" s="81"/>
      <c r="C18" s="80"/>
      <c r="D18" s="80"/>
      <c r="E18" s="80"/>
      <c r="F18" s="80"/>
      <c r="G18" s="80"/>
      <c r="H18" s="65"/>
      <c r="I18" s="91"/>
      <c r="J18" s="91"/>
      <c r="K18" s="91"/>
      <c r="L18" s="91"/>
      <c r="M18" s="91"/>
      <c r="N18" s="91"/>
    </row>
    <row r="19" ht="29.15" customHeight="1" spans="1:14">
      <c r="A19" s="82"/>
      <c r="B19" s="81"/>
      <c r="C19" s="81"/>
      <c r="D19" s="83"/>
      <c r="E19" s="84"/>
      <c r="F19" s="84"/>
      <c r="G19" s="84"/>
      <c r="H19" s="65"/>
      <c r="I19" s="91"/>
      <c r="J19" s="91"/>
      <c r="K19" s="91"/>
      <c r="L19" s="91"/>
      <c r="M19" s="91"/>
      <c r="N19" s="91"/>
    </row>
    <row r="20" ht="29.15" customHeight="1" spans="1:14">
      <c r="A20" s="81"/>
      <c r="B20" s="81"/>
      <c r="C20" s="81"/>
      <c r="D20" s="83"/>
      <c r="E20" s="84"/>
      <c r="F20" s="84"/>
      <c r="G20" s="84"/>
      <c r="H20" s="65"/>
      <c r="I20" s="91"/>
      <c r="J20" s="91"/>
      <c r="K20" s="91"/>
      <c r="L20" s="91"/>
      <c r="M20" s="91"/>
      <c r="N20" s="91"/>
    </row>
    <row r="21" ht="29.15" customHeight="1" spans="1:14">
      <c r="A21" s="81"/>
      <c r="B21" s="81"/>
      <c r="C21" s="81"/>
      <c r="D21" s="83"/>
      <c r="E21" s="84"/>
      <c r="F21" s="84"/>
      <c r="G21" s="84"/>
      <c r="H21" s="65"/>
      <c r="I21" s="91"/>
      <c r="J21" s="91"/>
      <c r="K21" s="91"/>
      <c r="L21" s="91"/>
      <c r="M21" s="91"/>
      <c r="N21" s="91"/>
    </row>
    <row r="22" ht="29.15" customHeight="1" spans="1:14">
      <c r="A22" s="81"/>
      <c r="B22" s="81"/>
      <c r="C22" s="81"/>
      <c r="D22" s="83"/>
      <c r="E22" s="84"/>
      <c r="F22" s="84"/>
      <c r="G22" s="84"/>
      <c r="H22" s="65"/>
      <c r="I22" s="91"/>
      <c r="J22" s="91"/>
      <c r="K22" s="91"/>
      <c r="L22" s="91"/>
      <c r="M22" s="91"/>
      <c r="N22" s="91"/>
    </row>
    <row r="23" ht="29.15" customHeight="1" spans="1:14">
      <c r="A23" s="80"/>
      <c r="B23" s="80"/>
      <c r="C23" s="80"/>
      <c r="D23" s="80"/>
      <c r="E23" s="80"/>
      <c r="F23" s="80"/>
      <c r="G23" s="80"/>
      <c r="H23" s="65"/>
      <c r="I23" s="92"/>
      <c r="J23" s="92"/>
      <c r="K23" s="91"/>
      <c r="L23" s="92"/>
      <c r="M23" s="92"/>
      <c r="N23" s="92"/>
    </row>
    <row r="24" ht="14.25" spans="1:14">
      <c r="A24" s="85" t="s">
        <v>91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ht="14.25" spans="1:14">
      <c r="A25" s="58" t="s">
        <v>171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4.25" spans="1:13">
      <c r="A26" s="86" t="s">
        <v>172</v>
      </c>
      <c r="B26" s="86"/>
      <c r="C26" s="86"/>
      <c r="D26" s="86"/>
      <c r="E26" s="86"/>
      <c r="F26" s="86"/>
      <c r="G26" s="86"/>
      <c r="H26" s="86"/>
      <c r="I26" s="85" t="s">
        <v>173</v>
      </c>
      <c r="J26" s="93"/>
      <c r="K26" s="85" t="s">
        <v>174</v>
      </c>
      <c r="L26" s="85"/>
      <c r="M26" s="85" t="s">
        <v>175</v>
      </c>
    </row>
    <row r="27" ht="19" customHeight="1" spans="1:1">
      <c r="A27" s="58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L22" sqref="L22"/>
    </sheetView>
  </sheetViews>
  <sheetFormatPr defaultColWidth="9" defaultRowHeight="26.15" customHeight="1"/>
  <cols>
    <col min="1" max="1" width="17.0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61" t="s">
        <v>27</v>
      </c>
      <c r="B2" s="62" t="s">
        <v>28</v>
      </c>
      <c r="C2" s="62"/>
      <c r="D2" s="63" t="s">
        <v>33</v>
      </c>
      <c r="E2" s="64" t="s">
        <v>34</v>
      </c>
      <c r="F2" s="64"/>
      <c r="G2" s="64"/>
      <c r="H2" s="65">
        <v>2</v>
      </c>
      <c r="I2" s="61" t="s">
        <v>22</v>
      </c>
      <c r="J2" s="87" t="s">
        <v>176</v>
      </c>
      <c r="K2" s="87"/>
      <c r="L2" s="87"/>
      <c r="M2" s="87"/>
      <c r="N2" s="87"/>
    </row>
    <row r="3" ht="29.15" customHeight="1" spans="1:14">
      <c r="A3" s="66" t="s">
        <v>116</v>
      </c>
      <c r="B3" s="66" t="s">
        <v>117</v>
      </c>
      <c r="C3" s="66"/>
      <c r="D3" s="66"/>
      <c r="E3" s="66"/>
      <c r="F3" s="66"/>
      <c r="G3" s="66"/>
      <c r="H3" s="65"/>
      <c r="I3" s="66" t="s">
        <v>118</v>
      </c>
      <c r="J3" s="66"/>
      <c r="K3" s="66"/>
      <c r="L3" s="66"/>
      <c r="M3" s="66"/>
      <c r="N3" s="66"/>
    </row>
    <row r="4" ht="29.15" customHeight="1" spans="1:14">
      <c r="A4" s="66"/>
      <c r="B4" s="67" t="s">
        <v>75</v>
      </c>
      <c r="C4" s="67" t="s">
        <v>76</v>
      </c>
      <c r="D4" s="68" t="s">
        <v>77</v>
      </c>
      <c r="E4" s="67" t="s">
        <v>78</v>
      </c>
      <c r="F4" s="67" t="s">
        <v>79</v>
      </c>
      <c r="G4" s="67" t="s">
        <v>80</v>
      </c>
      <c r="H4" s="65"/>
      <c r="I4" s="66"/>
      <c r="J4" s="66"/>
      <c r="K4" s="88"/>
      <c r="L4" s="88"/>
      <c r="M4" s="66"/>
      <c r="N4" s="66"/>
    </row>
    <row r="5" ht="29.15" customHeight="1" spans="1:14">
      <c r="A5" s="66"/>
      <c r="B5" s="67" t="s">
        <v>120</v>
      </c>
      <c r="C5" s="67" t="s">
        <v>121</v>
      </c>
      <c r="D5" s="68" t="s">
        <v>122</v>
      </c>
      <c r="E5" s="67" t="s">
        <v>123</v>
      </c>
      <c r="F5" s="67" t="s">
        <v>124</v>
      </c>
      <c r="G5" s="67" t="s">
        <v>125</v>
      </c>
      <c r="H5" s="65"/>
      <c r="I5" s="89"/>
      <c r="J5" s="89"/>
      <c r="K5" s="172"/>
      <c r="L5" s="172"/>
      <c r="M5" s="89"/>
      <c r="N5" s="89"/>
    </row>
    <row r="6" ht="29.15" customHeight="1" spans="1:14">
      <c r="A6" s="69" t="s">
        <v>129</v>
      </c>
      <c r="B6" s="70">
        <f>C6-1</f>
        <v>66</v>
      </c>
      <c r="C6" s="70">
        <f>D6-2</f>
        <v>67</v>
      </c>
      <c r="D6" s="71">
        <v>69</v>
      </c>
      <c r="E6" s="70">
        <f>D6+2</f>
        <v>71</v>
      </c>
      <c r="F6" s="70">
        <f>E6+2</f>
        <v>73</v>
      </c>
      <c r="G6" s="70">
        <f>F6+1</f>
        <v>74</v>
      </c>
      <c r="H6" s="65"/>
      <c r="I6" s="90" t="s">
        <v>130</v>
      </c>
      <c r="J6" s="90"/>
      <c r="K6" s="90"/>
      <c r="L6" s="90"/>
      <c r="M6" s="90"/>
      <c r="N6" s="90"/>
    </row>
    <row r="7" ht="29.15" customHeight="1" spans="1:14">
      <c r="A7" s="72" t="s">
        <v>132</v>
      </c>
      <c r="B7" s="70">
        <f t="shared" ref="B7:B9" si="0">C7-4</f>
        <v>100</v>
      </c>
      <c r="C7" s="70">
        <f t="shared" ref="C7:C9" si="1">D7-4</f>
        <v>104</v>
      </c>
      <c r="D7" s="71">
        <v>108</v>
      </c>
      <c r="E7" s="70">
        <f t="shared" ref="E7:E9" si="2">D7+4</f>
        <v>112</v>
      </c>
      <c r="F7" s="70">
        <f>E7+4</f>
        <v>116</v>
      </c>
      <c r="G7" s="70">
        <f t="shared" ref="G7:G9" si="3">F7+6</f>
        <v>122</v>
      </c>
      <c r="H7" s="65"/>
      <c r="I7" s="90"/>
      <c r="J7" s="90"/>
      <c r="K7" s="90"/>
      <c r="L7" s="90"/>
      <c r="M7" s="90"/>
      <c r="N7" s="90"/>
    </row>
    <row r="8" ht="29.15" customHeight="1" spans="1:14">
      <c r="A8" s="72" t="s">
        <v>170</v>
      </c>
      <c r="B8" s="70">
        <f t="shared" si="0"/>
        <v>98</v>
      </c>
      <c r="C8" s="70">
        <f t="shared" si="1"/>
        <v>102</v>
      </c>
      <c r="D8" s="73" t="s">
        <v>135</v>
      </c>
      <c r="E8" s="70">
        <f t="shared" si="2"/>
        <v>110</v>
      </c>
      <c r="F8" s="70">
        <f>E8+5</f>
        <v>115</v>
      </c>
      <c r="G8" s="70">
        <f t="shared" si="3"/>
        <v>121</v>
      </c>
      <c r="H8" s="65"/>
      <c r="I8" s="90"/>
      <c r="J8" s="90"/>
      <c r="K8" s="90"/>
      <c r="L8" s="90"/>
      <c r="M8" s="90"/>
      <c r="N8" s="90"/>
    </row>
    <row r="9" ht="29.15" customHeight="1" spans="1:14">
      <c r="A9" s="72" t="s">
        <v>134</v>
      </c>
      <c r="B9" s="70">
        <f t="shared" si="0"/>
        <v>98</v>
      </c>
      <c r="C9" s="70">
        <f t="shared" si="1"/>
        <v>102</v>
      </c>
      <c r="D9" s="73" t="s">
        <v>135</v>
      </c>
      <c r="E9" s="70">
        <f t="shared" si="2"/>
        <v>110</v>
      </c>
      <c r="F9" s="70">
        <f>E9+5</f>
        <v>115</v>
      </c>
      <c r="G9" s="70">
        <f t="shared" si="3"/>
        <v>121</v>
      </c>
      <c r="H9" s="65"/>
      <c r="I9" s="90"/>
      <c r="J9" s="90"/>
      <c r="K9" s="90"/>
      <c r="L9" s="90"/>
      <c r="M9" s="90"/>
      <c r="N9" s="90"/>
    </row>
    <row r="10" ht="29.15" customHeight="1" spans="1:14">
      <c r="A10" s="72" t="s">
        <v>137</v>
      </c>
      <c r="B10" s="70">
        <f>C10-1.2</f>
        <v>43.6</v>
      </c>
      <c r="C10" s="70">
        <f>D10-1.2</f>
        <v>44.8</v>
      </c>
      <c r="D10" s="74" t="s">
        <v>138</v>
      </c>
      <c r="E10" s="70">
        <f>D10+1.2</f>
        <v>47.2</v>
      </c>
      <c r="F10" s="70">
        <f>E10+1.2</f>
        <v>48.4</v>
      </c>
      <c r="G10" s="70">
        <f>F10+1.4</f>
        <v>49.8</v>
      </c>
      <c r="H10" s="65"/>
      <c r="I10" s="90"/>
      <c r="J10" s="90"/>
      <c r="K10" s="90"/>
      <c r="L10" s="90"/>
      <c r="M10" s="90"/>
      <c r="N10" s="90"/>
    </row>
    <row r="11" ht="29.15" customHeight="1" spans="1:14">
      <c r="A11" s="72" t="s">
        <v>140</v>
      </c>
      <c r="B11" s="70">
        <f>C11-0.5</f>
        <v>22</v>
      </c>
      <c r="C11" s="70">
        <f>D11-0.5</f>
        <v>22.5</v>
      </c>
      <c r="D11" s="75">
        <v>23</v>
      </c>
      <c r="E11" s="70">
        <f t="shared" ref="E11:G11" si="4">D11+0.5</f>
        <v>23.5</v>
      </c>
      <c r="F11" s="70">
        <f t="shared" si="4"/>
        <v>24</v>
      </c>
      <c r="G11" s="70">
        <f t="shared" si="4"/>
        <v>24.5</v>
      </c>
      <c r="H11" s="65"/>
      <c r="I11" s="90"/>
      <c r="J11" s="90"/>
      <c r="K11" s="90"/>
      <c r="L11" s="90"/>
      <c r="M11" s="90"/>
      <c r="N11" s="90"/>
    </row>
    <row r="12" ht="29.15" customHeight="1" spans="1:14">
      <c r="A12" s="76" t="s">
        <v>142</v>
      </c>
      <c r="B12" s="70">
        <f>C12-0.7</f>
        <v>18.1</v>
      </c>
      <c r="C12" s="70">
        <f>D12-0.7</f>
        <v>18.8</v>
      </c>
      <c r="D12" s="71">
        <v>19.5</v>
      </c>
      <c r="E12" s="70">
        <f>D12+0.7</f>
        <v>20.2</v>
      </c>
      <c r="F12" s="70">
        <f>E12+0.7</f>
        <v>20.9</v>
      </c>
      <c r="G12" s="70">
        <f>F12+1</f>
        <v>21.9</v>
      </c>
      <c r="H12" s="65"/>
      <c r="I12" s="90"/>
      <c r="J12" s="90"/>
      <c r="K12" s="90"/>
      <c r="L12" s="90"/>
      <c r="M12" s="90"/>
      <c r="N12" s="90"/>
    </row>
    <row r="13" ht="29.15" customHeight="1" spans="1:14">
      <c r="A13" s="76" t="s">
        <v>143</v>
      </c>
      <c r="B13" s="70">
        <f>C13-0.7</f>
        <v>16.1</v>
      </c>
      <c r="C13" s="70">
        <f>D13-0.7</f>
        <v>16.8</v>
      </c>
      <c r="D13" s="75">
        <v>17.5</v>
      </c>
      <c r="E13" s="70">
        <f>D13+0.7</f>
        <v>18.2</v>
      </c>
      <c r="F13" s="70">
        <f>E13+0.7</f>
        <v>18.9</v>
      </c>
      <c r="G13" s="70">
        <f>F13+1</f>
        <v>19.9</v>
      </c>
      <c r="H13" s="65"/>
      <c r="I13" s="91"/>
      <c r="J13" s="91"/>
      <c r="K13" s="91"/>
      <c r="L13" s="91"/>
      <c r="M13" s="91"/>
      <c r="N13" s="91"/>
    </row>
    <row r="14" ht="29.15" customHeight="1" spans="1:14">
      <c r="A14" s="76" t="s">
        <v>144</v>
      </c>
      <c r="B14" s="67">
        <f>C14</f>
        <v>13</v>
      </c>
      <c r="C14" s="67">
        <f>D14-1.5</f>
        <v>13</v>
      </c>
      <c r="D14" s="71">
        <v>14.5</v>
      </c>
      <c r="E14" s="67">
        <f>D14</f>
        <v>14.5</v>
      </c>
      <c r="F14" s="67">
        <f>E14+2</f>
        <v>16.5</v>
      </c>
      <c r="G14" s="67">
        <f>F14</f>
        <v>16.5</v>
      </c>
      <c r="H14" s="65"/>
      <c r="I14" s="91"/>
      <c r="J14" s="91"/>
      <c r="K14" s="91"/>
      <c r="L14" s="91"/>
      <c r="M14" s="91"/>
      <c r="N14" s="91"/>
    </row>
    <row r="15" ht="29.15" customHeight="1" spans="1:14">
      <c r="A15" s="72" t="s">
        <v>145</v>
      </c>
      <c r="B15" s="70">
        <f>C15</f>
        <v>0</v>
      </c>
      <c r="C15" s="70">
        <f>D15</f>
        <v>0</v>
      </c>
      <c r="D15" s="71">
        <v>0</v>
      </c>
      <c r="E15" s="70">
        <f t="shared" ref="E15:G15" si="5">D15</f>
        <v>0</v>
      </c>
      <c r="F15" s="70">
        <f t="shared" si="5"/>
        <v>0</v>
      </c>
      <c r="G15" s="70">
        <f t="shared" si="5"/>
        <v>0</v>
      </c>
      <c r="H15" s="65"/>
      <c r="I15" s="91"/>
      <c r="J15" s="91"/>
      <c r="K15" s="91"/>
      <c r="L15" s="91"/>
      <c r="M15" s="91"/>
      <c r="N15" s="91"/>
    </row>
    <row r="16" ht="29.15" customHeight="1" spans="1:14">
      <c r="A16" s="77" t="s">
        <v>146</v>
      </c>
      <c r="B16" s="68">
        <f>C16-1</f>
        <v>44</v>
      </c>
      <c r="C16" s="68">
        <f>D16-1</f>
        <v>45</v>
      </c>
      <c r="D16" s="78">
        <v>46</v>
      </c>
      <c r="E16" s="68">
        <f>D16+1</f>
        <v>47</v>
      </c>
      <c r="F16" s="68">
        <f>E16+1</f>
        <v>48</v>
      </c>
      <c r="G16" s="68">
        <f>F16+1.5</f>
        <v>49.5</v>
      </c>
      <c r="H16" s="65"/>
      <c r="I16" s="91"/>
      <c r="J16" s="91"/>
      <c r="K16" s="91"/>
      <c r="L16" s="91"/>
      <c r="M16" s="91"/>
      <c r="N16" s="91"/>
    </row>
    <row r="17" ht="29.15" customHeight="1" spans="1:14">
      <c r="A17" s="79" t="s">
        <v>148</v>
      </c>
      <c r="B17" s="70">
        <v>5.5</v>
      </c>
      <c r="C17" s="70">
        <v>5.5</v>
      </c>
      <c r="D17" s="70">
        <v>5.5</v>
      </c>
      <c r="E17" s="70">
        <v>5.5</v>
      </c>
      <c r="F17" s="70">
        <v>5.5</v>
      </c>
      <c r="G17" s="70">
        <v>5.5</v>
      </c>
      <c r="H17" s="65"/>
      <c r="I17" s="91"/>
      <c r="J17" s="91"/>
      <c r="K17" s="91"/>
      <c r="L17" s="91"/>
      <c r="M17" s="91"/>
      <c r="N17" s="91"/>
    </row>
    <row r="18" ht="29.15" customHeight="1" spans="1:14">
      <c r="A18" s="80"/>
      <c r="B18" s="81"/>
      <c r="C18" s="80"/>
      <c r="D18" s="80"/>
      <c r="E18" s="80"/>
      <c r="F18" s="80"/>
      <c r="G18" s="80"/>
      <c r="H18" s="65"/>
      <c r="I18" s="91"/>
      <c r="J18" s="91"/>
      <c r="K18" s="91"/>
      <c r="L18" s="91"/>
      <c r="M18" s="91"/>
      <c r="N18" s="91"/>
    </row>
    <row r="19" ht="29.15" customHeight="1" spans="1:14">
      <c r="A19" s="82"/>
      <c r="B19" s="81"/>
      <c r="C19" s="81"/>
      <c r="D19" s="83"/>
      <c r="E19" s="84"/>
      <c r="F19" s="84"/>
      <c r="G19" s="84"/>
      <c r="H19" s="65"/>
      <c r="I19" s="91"/>
      <c r="J19" s="91"/>
      <c r="K19" s="91"/>
      <c r="L19" s="91"/>
      <c r="M19" s="91"/>
      <c r="N19" s="91"/>
    </row>
    <row r="20" ht="29.15" customHeight="1" spans="1:14">
      <c r="A20" s="81"/>
      <c r="B20" s="81"/>
      <c r="C20" s="81"/>
      <c r="D20" s="83"/>
      <c r="E20" s="84"/>
      <c r="F20" s="84"/>
      <c r="G20" s="84"/>
      <c r="H20" s="65"/>
      <c r="I20" s="91"/>
      <c r="J20" s="91"/>
      <c r="K20" s="91"/>
      <c r="L20" s="91"/>
      <c r="M20" s="91"/>
      <c r="N20" s="91"/>
    </row>
    <row r="21" ht="29.15" customHeight="1" spans="1:14">
      <c r="A21" s="81"/>
      <c r="B21" s="81"/>
      <c r="C21" s="81"/>
      <c r="D21" s="83"/>
      <c r="E21" s="84"/>
      <c r="F21" s="84"/>
      <c r="G21" s="84"/>
      <c r="H21" s="65"/>
      <c r="I21" s="91"/>
      <c r="J21" s="91"/>
      <c r="K21" s="91"/>
      <c r="L21" s="91"/>
      <c r="M21" s="91"/>
      <c r="N21" s="91"/>
    </row>
    <row r="22" ht="29.15" customHeight="1" spans="1:14">
      <c r="A22" s="81"/>
      <c r="B22" s="81"/>
      <c r="C22" s="81"/>
      <c r="D22" s="83"/>
      <c r="E22" s="84"/>
      <c r="F22" s="84"/>
      <c r="G22" s="84"/>
      <c r="H22" s="65"/>
      <c r="I22" s="91"/>
      <c r="J22" s="91"/>
      <c r="K22" s="91"/>
      <c r="L22" s="91"/>
      <c r="M22" s="91"/>
      <c r="N22" s="91"/>
    </row>
    <row r="23" ht="29.15" customHeight="1" spans="1:14">
      <c r="A23" s="80"/>
      <c r="B23" s="80"/>
      <c r="C23" s="80"/>
      <c r="D23" s="80"/>
      <c r="E23" s="80"/>
      <c r="F23" s="80"/>
      <c r="G23" s="80"/>
      <c r="H23" s="65"/>
      <c r="I23" s="92"/>
      <c r="J23" s="92"/>
      <c r="K23" s="91"/>
      <c r="L23" s="92"/>
      <c r="M23" s="92"/>
      <c r="N23" s="92"/>
    </row>
    <row r="24" ht="14.25" spans="1:14">
      <c r="A24" s="85" t="s">
        <v>91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ht="14.25" spans="1:14">
      <c r="A25" s="58" t="s">
        <v>171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4.25" spans="1:13">
      <c r="A26" s="86" t="s">
        <v>172</v>
      </c>
      <c r="B26" s="86"/>
      <c r="C26" s="86"/>
      <c r="D26" s="86"/>
      <c r="E26" s="86"/>
      <c r="F26" s="86"/>
      <c r="G26" s="86"/>
      <c r="H26" s="86"/>
      <c r="I26" s="85" t="s">
        <v>173</v>
      </c>
      <c r="J26" s="93"/>
      <c r="K26" s="85" t="s">
        <v>174</v>
      </c>
      <c r="L26" s="85"/>
      <c r="M26" s="85" t="s">
        <v>175</v>
      </c>
    </row>
    <row r="27" ht="19" customHeight="1" spans="1:1">
      <c r="A27" s="58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K47" sqref="K47"/>
    </sheetView>
  </sheetViews>
  <sheetFormatPr defaultColWidth="10.0833333333333" defaultRowHeight="14.25"/>
  <cols>
    <col min="1" max="1" width="9.58333333333333" style="94" customWidth="1"/>
    <col min="2" max="2" width="11.0833333333333" style="94" customWidth="1"/>
    <col min="3" max="3" width="9.08333333333333" style="94" customWidth="1"/>
    <col min="4" max="4" width="9.5" style="94" customWidth="1"/>
    <col min="5" max="5" width="11.3333333333333" style="94" customWidth="1"/>
    <col min="6" max="6" width="10.3333333333333" style="94" customWidth="1"/>
    <col min="7" max="7" width="9.5" style="94" customWidth="1"/>
    <col min="8" max="8" width="9.08333333333333" style="94" customWidth="1"/>
    <col min="9" max="9" width="8.08333333333333" style="94" customWidth="1"/>
    <col min="10" max="10" width="10.5" style="94" customWidth="1"/>
    <col min="11" max="11" width="12.0833333333333" style="94" customWidth="1"/>
    <col min="12" max="16384" width="10.0833333333333" style="94"/>
  </cols>
  <sheetData>
    <row r="1" ht="26.25" spans="1:11">
      <c r="A1" s="95" t="s">
        <v>177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5" spans="1:11">
      <c r="A2" s="96" t="s">
        <v>18</v>
      </c>
      <c r="B2" s="97" t="s">
        <v>156</v>
      </c>
      <c r="C2" s="97"/>
      <c r="D2" s="98" t="s">
        <v>27</v>
      </c>
      <c r="E2" s="99" t="s">
        <v>178</v>
      </c>
      <c r="F2" s="100" t="s">
        <v>179</v>
      </c>
      <c r="G2" s="101" t="s">
        <v>34</v>
      </c>
      <c r="H2" s="102"/>
      <c r="I2" s="131" t="s">
        <v>22</v>
      </c>
      <c r="J2" s="154" t="s">
        <v>23</v>
      </c>
      <c r="K2" s="155"/>
    </row>
    <row r="3" spans="1:11">
      <c r="A3" s="103" t="s">
        <v>40</v>
      </c>
      <c r="B3" s="104">
        <v>3000</v>
      </c>
      <c r="C3" s="105"/>
      <c r="D3" s="106" t="s">
        <v>180</v>
      </c>
      <c r="E3" s="107">
        <v>45721</v>
      </c>
      <c r="F3" s="108"/>
      <c r="G3" s="108"/>
      <c r="H3" s="109" t="s">
        <v>181</v>
      </c>
      <c r="I3" s="109"/>
      <c r="J3" s="109"/>
      <c r="K3" s="156"/>
    </row>
    <row r="4" spans="1:11">
      <c r="A4" s="110" t="s">
        <v>37</v>
      </c>
      <c r="B4" s="111">
        <v>3</v>
      </c>
      <c r="C4" s="111">
        <v>6</v>
      </c>
      <c r="D4" s="112" t="s">
        <v>182</v>
      </c>
      <c r="E4" s="108"/>
      <c r="F4" s="108"/>
      <c r="G4" s="108"/>
      <c r="H4" s="112" t="s">
        <v>183</v>
      </c>
      <c r="I4" s="112"/>
      <c r="J4" s="125" t="s">
        <v>31</v>
      </c>
      <c r="K4" s="157" t="s">
        <v>32</v>
      </c>
    </row>
    <row r="5" spans="1:11">
      <c r="A5" s="110" t="s">
        <v>184</v>
      </c>
      <c r="B5" s="111"/>
      <c r="C5" s="111"/>
      <c r="D5" s="106" t="s">
        <v>185</v>
      </c>
      <c r="E5" s="106" t="s">
        <v>186</v>
      </c>
      <c r="F5" s="106" t="s">
        <v>187</v>
      </c>
      <c r="G5" s="106" t="s">
        <v>188</v>
      </c>
      <c r="H5" s="112" t="s">
        <v>189</v>
      </c>
      <c r="I5" s="112"/>
      <c r="J5" s="125" t="s">
        <v>31</v>
      </c>
      <c r="K5" s="157" t="s">
        <v>32</v>
      </c>
    </row>
    <row r="6" ht="15" spans="1:11">
      <c r="A6" s="113" t="s">
        <v>190</v>
      </c>
      <c r="B6" s="114"/>
      <c r="C6" s="114"/>
      <c r="D6" s="115" t="s">
        <v>191</v>
      </c>
      <c r="E6" s="116"/>
      <c r="F6" s="117"/>
      <c r="G6" s="115"/>
      <c r="H6" s="118" t="s">
        <v>192</v>
      </c>
      <c r="I6" s="118"/>
      <c r="J6" s="117" t="s">
        <v>31</v>
      </c>
      <c r="K6" s="158" t="s">
        <v>32</v>
      </c>
    </row>
    <row r="7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193</v>
      </c>
      <c r="B8" s="100" t="s">
        <v>194</v>
      </c>
      <c r="C8" s="100" t="s">
        <v>195</v>
      </c>
      <c r="D8" s="100" t="s">
        <v>196</v>
      </c>
      <c r="E8" s="100" t="s">
        <v>197</v>
      </c>
      <c r="F8" s="100" t="s">
        <v>198</v>
      </c>
      <c r="G8" s="123"/>
      <c r="H8" s="124"/>
      <c r="I8" s="124"/>
      <c r="J8" s="124"/>
      <c r="K8" s="159"/>
    </row>
    <row r="9" spans="1:11">
      <c r="A9" s="110" t="s">
        <v>199</v>
      </c>
      <c r="B9" s="112"/>
      <c r="C9" s="125" t="s">
        <v>31</v>
      </c>
      <c r="D9" s="125" t="s">
        <v>32</v>
      </c>
      <c r="E9" s="106" t="s">
        <v>200</v>
      </c>
      <c r="F9" s="126" t="s">
        <v>201</v>
      </c>
      <c r="G9" s="127"/>
      <c r="H9" s="128"/>
      <c r="I9" s="128"/>
      <c r="J9" s="128"/>
      <c r="K9" s="160"/>
    </row>
    <row r="10" spans="1:11">
      <c r="A10" s="110" t="s">
        <v>202</v>
      </c>
      <c r="B10" s="112"/>
      <c r="C10" s="125" t="s">
        <v>31</v>
      </c>
      <c r="D10" s="125" t="s">
        <v>32</v>
      </c>
      <c r="E10" s="106" t="s">
        <v>203</v>
      </c>
      <c r="F10" s="126" t="s">
        <v>204</v>
      </c>
      <c r="G10" s="127" t="s">
        <v>205</v>
      </c>
      <c r="H10" s="128"/>
      <c r="I10" s="128"/>
      <c r="J10" s="128"/>
      <c r="K10" s="160"/>
    </row>
    <row r="11" spans="1:11">
      <c r="A11" s="129" t="s">
        <v>163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1"/>
    </row>
    <row r="12" spans="1:11">
      <c r="A12" s="103" t="s">
        <v>52</v>
      </c>
      <c r="B12" s="125" t="s">
        <v>48</v>
      </c>
      <c r="C12" s="125" t="s">
        <v>49</v>
      </c>
      <c r="D12" s="126"/>
      <c r="E12" s="106" t="s">
        <v>50</v>
      </c>
      <c r="F12" s="125" t="s">
        <v>48</v>
      </c>
      <c r="G12" s="125" t="s">
        <v>49</v>
      </c>
      <c r="H12" s="125"/>
      <c r="I12" s="106" t="s">
        <v>206</v>
      </c>
      <c r="J12" s="125" t="s">
        <v>48</v>
      </c>
      <c r="K12" s="157" t="s">
        <v>49</v>
      </c>
    </row>
    <row r="13" spans="1:11">
      <c r="A13" s="103" t="s">
        <v>55</v>
      </c>
      <c r="B13" s="125" t="s">
        <v>48</v>
      </c>
      <c r="C13" s="125" t="s">
        <v>49</v>
      </c>
      <c r="D13" s="126"/>
      <c r="E13" s="106" t="s">
        <v>60</v>
      </c>
      <c r="F13" s="125" t="s">
        <v>48</v>
      </c>
      <c r="G13" s="125" t="s">
        <v>49</v>
      </c>
      <c r="H13" s="125"/>
      <c r="I13" s="106" t="s">
        <v>207</v>
      </c>
      <c r="J13" s="125" t="s">
        <v>48</v>
      </c>
      <c r="K13" s="157" t="s">
        <v>49</v>
      </c>
    </row>
    <row r="14" ht="15" spans="1:11">
      <c r="A14" s="113" t="s">
        <v>208</v>
      </c>
      <c r="B14" s="117" t="s">
        <v>48</v>
      </c>
      <c r="C14" s="117" t="s">
        <v>49</v>
      </c>
      <c r="D14" s="116"/>
      <c r="E14" s="115" t="s">
        <v>209</v>
      </c>
      <c r="F14" s="117" t="s">
        <v>48</v>
      </c>
      <c r="G14" s="117" t="s">
        <v>49</v>
      </c>
      <c r="H14" s="117"/>
      <c r="I14" s="115" t="s">
        <v>210</v>
      </c>
      <c r="J14" s="117" t="s">
        <v>48</v>
      </c>
      <c r="K14" s="158" t="s">
        <v>49</v>
      </c>
    </row>
    <row r="15" ht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96" t="s">
        <v>211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2"/>
    </row>
    <row r="17" spans="1:11">
      <c r="A17" s="110" t="s">
        <v>212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3"/>
    </row>
    <row r="18" spans="1:11">
      <c r="A18" s="110" t="s">
        <v>213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3"/>
    </row>
    <row r="19" spans="1:11">
      <c r="A19" s="132"/>
      <c r="B19" s="125"/>
      <c r="C19" s="125"/>
      <c r="D19" s="125"/>
      <c r="E19" s="125"/>
      <c r="F19" s="125"/>
      <c r="G19" s="125"/>
      <c r="H19" s="125"/>
      <c r="I19" s="125"/>
      <c r="J19" s="125"/>
      <c r="K19" s="157"/>
    </row>
    <row r="20" spans="1:11">
      <c r="A20" s="132"/>
      <c r="B20" s="125"/>
      <c r="C20" s="125"/>
      <c r="D20" s="125"/>
      <c r="E20" s="125"/>
      <c r="F20" s="125"/>
      <c r="G20" s="125"/>
      <c r="H20" s="125"/>
      <c r="I20" s="125"/>
      <c r="J20" s="125"/>
      <c r="K20" s="157"/>
    </row>
    <row r="21" spans="1:11">
      <c r="A21" s="132"/>
      <c r="B21" s="125"/>
      <c r="C21" s="125"/>
      <c r="D21" s="125"/>
      <c r="E21" s="125"/>
      <c r="F21" s="125"/>
      <c r="G21" s="125"/>
      <c r="H21" s="125"/>
      <c r="I21" s="125"/>
      <c r="J21" s="125"/>
      <c r="K21" s="157"/>
    </row>
    <row r="22" spans="1:11">
      <c r="A22" s="132"/>
      <c r="B22" s="125"/>
      <c r="C22" s="125"/>
      <c r="D22" s="125"/>
      <c r="E22" s="125"/>
      <c r="F22" s="125"/>
      <c r="G22" s="125"/>
      <c r="H22" s="125"/>
      <c r="I22" s="125"/>
      <c r="J22" s="125"/>
      <c r="K22" s="157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4"/>
    </row>
    <row r="24" spans="1:11">
      <c r="A24" s="110" t="s">
        <v>90</v>
      </c>
      <c r="B24" s="112"/>
      <c r="C24" s="125" t="s">
        <v>31</v>
      </c>
      <c r="D24" s="125" t="s">
        <v>32</v>
      </c>
      <c r="E24" s="109"/>
      <c r="F24" s="109"/>
      <c r="G24" s="109"/>
      <c r="H24" s="109"/>
      <c r="I24" s="109"/>
      <c r="J24" s="109"/>
      <c r="K24" s="156"/>
    </row>
    <row r="25" ht="15" spans="1:11">
      <c r="A25" s="135" t="s">
        <v>214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5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215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66"/>
    </row>
    <row r="28" spans="1:1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67"/>
    </row>
    <row r="29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7"/>
    </row>
    <row r="30" ht="14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7"/>
    </row>
    <row r="31" ht="14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7"/>
    </row>
    <row r="32" ht="14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7"/>
    </row>
    <row r="33" ht="14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8"/>
    </row>
    <row r="34" ht="14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7"/>
    </row>
    <row r="35" ht="14" customHeight="1" spans="1:11">
      <c r="A35" s="144"/>
      <c r="B35" s="141"/>
      <c r="C35" s="141"/>
      <c r="D35" s="141"/>
      <c r="E35" s="141"/>
      <c r="F35" s="141"/>
      <c r="G35" s="141"/>
      <c r="H35" s="141"/>
      <c r="I35" s="141"/>
      <c r="J35" s="141"/>
      <c r="K35" s="167"/>
    </row>
    <row r="36" ht="14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9"/>
    </row>
    <row r="37" ht="18.75" customHeight="1" spans="1:11">
      <c r="A37" s="147" t="s">
        <v>216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70"/>
    </row>
    <row r="38" ht="18.75" customHeight="1" spans="1:11">
      <c r="A38" s="110" t="s">
        <v>217</v>
      </c>
      <c r="B38" s="112"/>
      <c r="C38" s="112"/>
      <c r="D38" s="109" t="s">
        <v>218</v>
      </c>
      <c r="E38" s="109"/>
      <c r="F38" s="149" t="s">
        <v>219</v>
      </c>
      <c r="G38" s="150"/>
      <c r="H38" s="112" t="s">
        <v>220</v>
      </c>
      <c r="I38" s="112"/>
      <c r="J38" s="112" t="s">
        <v>221</v>
      </c>
      <c r="K38" s="163"/>
    </row>
    <row r="39" ht="18.75" customHeight="1" spans="1:11">
      <c r="A39" s="110" t="s">
        <v>91</v>
      </c>
      <c r="B39" s="112" t="s">
        <v>222</v>
      </c>
      <c r="C39" s="112"/>
      <c r="D39" s="112"/>
      <c r="E39" s="112"/>
      <c r="F39" s="112"/>
      <c r="G39" s="112"/>
      <c r="H39" s="112"/>
      <c r="I39" s="112"/>
      <c r="J39" s="112"/>
      <c r="K39" s="163"/>
    </row>
    <row r="40" ht="31" customHeight="1" spans="1:11">
      <c r="A40" s="110" t="s">
        <v>223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63"/>
    </row>
    <row r="4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3"/>
    </row>
    <row r="42" ht="32.15" customHeight="1" spans="1:11">
      <c r="A42" s="113" t="s">
        <v>106</v>
      </c>
      <c r="B42" s="151" t="s">
        <v>224</v>
      </c>
      <c r="C42" s="151"/>
      <c r="D42" s="115" t="s">
        <v>225</v>
      </c>
      <c r="E42" s="116" t="s">
        <v>109</v>
      </c>
      <c r="F42" s="115" t="s">
        <v>110</v>
      </c>
      <c r="G42" s="152"/>
      <c r="H42" s="153" t="s">
        <v>111</v>
      </c>
      <c r="I42" s="153"/>
      <c r="J42" s="151" t="s">
        <v>153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304800</xdr:colOff>
                    <xdr:row>22</xdr:row>
                    <xdr:rowOff>165100</xdr:rowOff>
                  </from>
                  <to>
                    <xdr:col>4</xdr:col>
                    <xdr:colOff>44450</xdr:colOff>
                    <xdr:row>24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5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6">
              <controlPr defaultSize="0">
                <anchor moveWithCells="1">
                  <from>
                    <xdr:col>2</xdr:col>
                    <xdr:colOff>279400</xdr:colOff>
                    <xdr:row>21</xdr:row>
                    <xdr:rowOff>158750</xdr:rowOff>
                  </from>
                  <to>
                    <xdr:col>3</xdr:col>
                    <xdr:colOff>603250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M21" sqref="M21"/>
    </sheetView>
  </sheetViews>
  <sheetFormatPr defaultColWidth="9" defaultRowHeight="26.15" customHeight="1"/>
  <cols>
    <col min="1" max="1" width="17.0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61" t="s">
        <v>27</v>
      </c>
      <c r="B2" s="62" t="s">
        <v>28</v>
      </c>
      <c r="C2" s="62"/>
      <c r="D2" s="63" t="s">
        <v>33</v>
      </c>
      <c r="E2" s="64" t="s">
        <v>34</v>
      </c>
      <c r="F2" s="64"/>
      <c r="G2" s="64"/>
      <c r="H2" s="65">
        <v>2</v>
      </c>
      <c r="I2" s="61" t="s">
        <v>22</v>
      </c>
      <c r="J2" s="87" t="s">
        <v>23</v>
      </c>
      <c r="K2" s="87"/>
      <c r="L2" s="87"/>
      <c r="M2" s="87"/>
      <c r="N2" s="87"/>
    </row>
    <row r="3" ht="29.15" customHeight="1" spans="1:14">
      <c r="A3" s="66" t="s">
        <v>116</v>
      </c>
      <c r="B3" s="66" t="s">
        <v>117</v>
      </c>
      <c r="C3" s="66"/>
      <c r="D3" s="66"/>
      <c r="E3" s="66"/>
      <c r="F3" s="66"/>
      <c r="G3" s="66"/>
      <c r="H3" s="65"/>
      <c r="I3" s="66" t="s">
        <v>118</v>
      </c>
      <c r="J3" s="66"/>
      <c r="K3" s="66"/>
      <c r="L3" s="66"/>
      <c r="M3" s="66"/>
      <c r="N3" s="66"/>
    </row>
    <row r="4" ht="29.15" customHeight="1" spans="1:14">
      <c r="A4" s="66"/>
      <c r="B4" s="67" t="s">
        <v>75</v>
      </c>
      <c r="C4" s="67" t="s">
        <v>76</v>
      </c>
      <c r="D4" s="68" t="s">
        <v>77</v>
      </c>
      <c r="E4" s="67" t="s">
        <v>78</v>
      </c>
      <c r="F4" s="67" t="s">
        <v>79</v>
      </c>
      <c r="G4" s="67" t="s">
        <v>80</v>
      </c>
      <c r="H4" s="65"/>
      <c r="I4" s="66"/>
      <c r="J4" s="66"/>
      <c r="K4" s="88"/>
      <c r="L4" s="88"/>
      <c r="M4" s="66"/>
      <c r="N4" s="66"/>
    </row>
    <row r="5" ht="29.15" customHeight="1" spans="1:14">
      <c r="A5" s="66"/>
      <c r="B5" s="67" t="s">
        <v>120</v>
      </c>
      <c r="C5" s="67" t="s">
        <v>121</v>
      </c>
      <c r="D5" s="68" t="s">
        <v>122</v>
      </c>
      <c r="E5" s="67" t="s">
        <v>123</v>
      </c>
      <c r="F5" s="67" t="s">
        <v>124</v>
      </c>
      <c r="G5" s="67" t="s">
        <v>125</v>
      </c>
      <c r="H5" s="65"/>
      <c r="I5" s="89"/>
      <c r="J5" s="89"/>
      <c r="K5" s="89"/>
      <c r="L5" s="89"/>
      <c r="M5" s="89"/>
      <c r="N5" s="89"/>
    </row>
    <row r="6" ht="29.15" customHeight="1" spans="1:14">
      <c r="A6" s="69" t="s">
        <v>129</v>
      </c>
      <c r="B6" s="70">
        <f>C6-1</f>
        <v>66</v>
      </c>
      <c r="C6" s="70">
        <f>D6-2</f>
        <v>67</v>
      </c>
      <c r="D6" s="71">
        <v>69</v>
      </c>
      <c r="E6" s="70">
        <f>D6+2</f>
        <v>71</v>
      </c>
      <c r="F6" s="70">
        <f>E6+2</f>
        <v>73</v>
      </c>
      <c r="G6" s="70">
        <f>F6+1</f>
        <v>74</v>
      </c>
      <c r="H6" s="65"/>
      <c r="I6" s="90" t="s">
        <v>130</v>
      </c>
      <c r="J6" s="90"/>
      <c r="K6" s="90"/>
      <c r="L6" s="90"/>
      <c r="M6" s="90"/>
      <c r="N6" s="90"/>
    </row>
    <row r="7" ht="29.15" customHeight="1" spans="1:14">
      <c r="A7" s="72" t="s">
        <v>132</v>
      </c>
      <c r="B7" s="70">
        <f t="shared" ref="B7:B9" si="0">C7-4</f>
        <v>100</v>
      </c>
      <c r="C7" s="70">
        <f t="shared" ref="C7:C9" si="1">D7-4</f>
        <v>104</v>
      </c>
      <c r="D7" s="71">
        <v>108</v>
      </c>
      <c r="E7" s="70">
        <f t="shared" ref="E7:E9" si="2">D7+4</f>
        <v>112</v>
      </c>
      <c r="F7" s="70">
        <f>E7+4</f>
        <v>116</v>
      </c>
      <c r="G7" s="70">
        <f t="shared" ref="G7:G9" si="3">F7+6</f>
        <v>122</v>
      </c>
      <c r="H7" s="65"/>
      <c r="I7" s="90"/>
      <c r="J7" s="90"/>
      <c r="K7" s="90"/>
      <c r="L7" s="90"/>
      <c r="M7" s="90"/>
      <c r="N7" s="90"/>
    </row>
    <row r="8" ht="29.15" customHeight="1" spans="1:14">
      <c r="A8" s="72" t="s">
        <v>170</v>
      </c>
      <c r="B8" s="70">
        <f t="shared" si="0"/>
        <v>98</v>
      </c>
      <c r="C8" s="70">
        <f t="shared" si="1"/>
        <v>102</v>
      </c>
      <c r="D8" s="73" t="s">
        <v>135</v>
      </c>
      <c r="E8" s="70">
        <f t="shared" si="2"/>
        <v>110</v>
      </c>
      <c r="F8" s="70">
        <f>E8+5</f>
        <v>115</v>
      </c>
      <c r="G8" s="70">
        <f t="shared" si="3"/>
        <v>121</v>
      </c>
      <c r="H8" s="65"/>
      <c r="I8" s="90"/>
      <c r="J8" s="90"/>
      <c r="K8" s="90"/>
      <c r="L8" s="90"/>
      <c r="M8" s="90"/>
      <c r="N8" s="90"/>
    </row>
    <row r="9" ht="29.15" customHeight="1" spans="1:14">
      <c r="A9" s="72" t="s">
        <v>134</v>
      </c>
      <c r="B9" s="70">
        <f t="shared" si="0"/>
        <v>98</v>
      </c>
      <c r="C9" s="70">
        <f t="shared" si="1"/>
        <v>102</v>
      </c>
      <c r="D9" s="73" t="s">
        <v>135</v>
      </c>
      <c r="E9" s="70">
        <f t="shared" si="2"/>
        <v>110</v>
      </c>
      <c r="F9" s="70">
        <f>E9+5</f>
        <v>115</v>
      </c>
      <c r="G9" s="70">
        <f t="shared" si="3"/>
        <v>121</v>
      </c>
      <c r="H9" s="65"/>
      <c r="I9" s="90"/>
      <c r="J9" s="90"/>
      <c r="K9" s="90"/>
      <c r="L9" s="90"/>
      <c r="M9" s="90"/>
      <c r="N9" s="90"/>
    </row>
    <row r="10" ht="29.15" customHeight="1" spans="1:14">
      <c r="A10" s="72" t="s">
        <v>137</v>
      </c>
      <c r="B10" s="70">
        <f>C10-1.2</f>
        <v>43.6</v>
      </c>
      <c r="C10" s="70">
        <f>D10-1.2</f>
        <v>44.8</v>
      </c>
      <c r="D10" s="74" t="s">
        <v>138</v>
      </c>
      <c r="E10" s="70">
        <f>D10+1.2</f>
        <v>47.2</v>
      </c>
      <c r="F10" s="70">
        <f>E10+1.2</f>
        <v>48.4</v>
      </c>
      <c r="G10" s="70">
        <f>F10+1.4</f>
        <v>49.8</v>
      </c>
      <c r="H10" s="65"/>
      <c r="I10" s="90"/>
      <c r="J10" s="90"/>
      <c r="K10" s="90"/>
      <c r="L10" s="90"/>
      <c r="M10" s="90"/>
      <c r="N10" s="90"/>
    </row>
    <row r="11" ht="29.15" customHeight="1" spans="1:14">
      <c r="A11" s="72" t="s">
        <v>140</v>
      </c>
      <c r="B11" s="70">
        <f>C11-0.5</f>
        <v>22</v>
      </c>
      <c r="C11" s="70">
        <f>D11-0.5</f>
        <v>22.5</v>
      </c>
      <c r="D11" s="75">
        <v>23</v>
      </c>
      <c r="E11" s="70">
        <f t="shared" ref="E11:G11" si="4">D11+0.5</f>
        <v>23.5</v>
      </c>
      <c r="F11" s="70">
        <f t="shared" si="4"/>
        <v>24</v>
      </c>
      <c r="G11" s="70">
        <f t="shared" si="4"/>
        <v>24.5</v>
      </c>
      <c r="H11" s="65"/>
      <c r="I11" s="90"/>
      <c r="J11" s="90"/>
      <c r="K11" s="90"/>
      <c r="L11" s="90"/>
      <c r="M11" s="90"/>
      <c r="N11" s="90"/>
    </row>
    <row r="12" ht="29.15" customHeight="1" spans="1:14">
      <c r="A12" s="76" t="s">
        <v>142</v>
      </c>
      <c r="B12" s="70">
        <f>C12-0.7</f>
        <v>18.1</v>
      </c>
      <c r="C12" s="70">
        <f>D12-0.7</f>
        <v>18.8</v>
      </c>
      <c r="D12" s="71">
        <v>19.5</v>
      </c>
      <c r="E12" s="70">
        <f>D12+0.7</f>
        <v>20.2</v>
      </c>
      <c r="F12" s="70">
        <f>E12+0.7</f>
        <v>20.9</v>
      </c>
      <c r="G12" s="70">
        <f>F12+1</f>
        <v>21.9</v>
      </c>
      <c r="H12" s="65"/>
      <c r="I12" s="90"/>
      <c r="J12" s="90"/>
      <c r="K12" s="90"/>
      <c r="L12" s="90"/>
      <c r="M12" s="90"/>
      <c r="N12" s="90"/>
    </row>
    <row r="13" ht="29.15" customHeight="1" spans="1:14">
      <c r="A13" s="76" t="s">
        <v>143</v>
      </c>
      <c r="B13" s="70">
        <f>C13-0.7</f>
        <v>16.1</v>
      </c>
      <c r="C13" s="70">
        <f>D13-0.7</f>
        <v>16.8</v>
      </c>
      <c r="D13" s="75">
        <v>17.5</v>
      </c>
      <c r="E13" s="70">
        <f>D13+0.7</f>
        <v>18.2</v>
      </c>
      <c r="F13" s="70">
        <f>E13+0.7</f>
        <v>18.9</v>
      </c>
      <c r="G13" s="70">
        <f>F13+1</f>
        <v>19.9</v>
      </c>
      <c r="H13" s="65"/>
      <c r="I13" s="91"/>
      <c r="J13" s="91"/>
      <c r="K13" s="91"/>
      <c r="L13" s="91"/>
      <c r="M13" s="91"/>
      <c r="N13" s="91"/>
    </row>
    <row r="14" ht="29.15" customHeight="1" spans="1:14">
      <c r="A14" s="76" t="s">
        <v>144</v>
      </c>
      <c r="B14" s="67">
        <f>C14</f>
        <v>13</v>
      </c>
      <c r="C14" s="67">
        <f>D14-1.5</f>
        <v>13</v>
      </c>
      <c r="D14" s="71">
        <v>14.5</v>
      </c>
      <c r="E14" s="67">
        <f>D14</f>
        <v>14.5</v>
      </c>
      <c r="F14" s="67">
        <f>E14+2</f>
        <v>16.5</v>
      </c>
      <c r="G14" s="67">
        <f>F14</f>
        <v>16.5</v>
      </c>
      <c r="H14" s="65"/>
      <c r="I14" s="91"/>
      <c r="J14" s="91"/>
      <c r="K14" s="91"/>
      <c r="L14" s="91"/>
      <c r="M14" s="91"/>
      <c r="N14" s="91"/>
    </row>
    <row r="15" ht="29.15" customHeight="1" spans="1:14">
      <c r="A15" s="72" t="s">
        <v>145</v>
      </c>
      <c r="B15" s="70">
        <f>C15</f>
        <v>0</v>
      </c>
      <c r="C15" s="70">
        <f>D15</f>
        <v>0</v>
      </c>
      <c r="D15" s="71">
        <v>0</v>
      </c>
      <c r="E15" s="70">
        <f t="shared" ref="E15:G15" si="5">D15</f>
        <v>0</v>
      </c>
      <c r="F15" s="70">
        <f t="shared" si="5"/>
        <v>0</v>
      </c>
      <c r="G15" s="70">
        <f t="shared" si="5"/>
        <v>0</v>
      </c>
      <c r="H15" s="65"/>
      <c r="I15" s="91"/>
      <c r="J15" s="91"/>
      <c r="K15" s="91"/>
      <c r="L15" s="91"/>
      <c r="M15" s="91"/>
      <c r="N15" s="91"/>
    </row>
    <row r="16" ht="29.15" customHeight="1" spans="1:14">
      <c r="A16" s="77" t="s">
        <v>146</v>
      </c>
      <c r="B16" s="68">
        <f>C16-1</f>
        <v>44</v>
      </c>
      <c r="C16" s="68">
        <f>D16-1</f>
        <v>45</v>
      </c>
      <c r="D16" s="78">
        <v>46</v>
      </c>
      <c r="E16" s="68">
        <f>D16+1</f>
        <v>47</v>
      </c>
      <c r="F16" s="68">
        <f>E16+1</f>
        <v>48</v>
      </c>
      <c r="G16" s="68">
        <f>F16+1.5</f>
        <v>49.5</v>
      </c>
      <c r="H16" s="65"/>
      <c r="I16" s="91"/>
      <c r="J16" s="91"/>
      <c r="K16" s="91"/>
      <c r="L16" s="91"/>
      <c r="M16" s="91"/>
      <c r="N16" s="91"/>
    </row>
    <row r="17" ht="29.15" customHeight="1" spans="1:14">
      <c r="A17" s="79" t="s">
        <v>148</v>
      </c>
      <c r="B17" s="70">
        <v>5.5</v>
      </c>
      <c r="C17" s="70">
        <v>5.5</v>
      </c>
      <c r="D17" s="70">
        <v>5.5</v>
      </c>
      <c r="E17" s="70">
        <v>5.5</v>
      </c>
      <c r="F17" s="70">
        <v>5.5</v>
      </c>
      <c r="G17" s="70">
        <v>5.5</v>
      </c>
      <c r="H17" s="65"/>
      <c r="I17" s="91"/>
      <c r="J17" s="91"/>
      <c r="K17" s="91"/>
      <c r="L17" s="91"/>
      <c r="M17" s="91"/>
      <c r="N17" s="91"/>
    </row>
    <row r="18" ht="29.15" customHeight="1" spans="1:14">
      <c r="A18" s="80"/>
      <c r="B18" s="81"/>
      <c r="C18" s="80"/>
      <c r="D18" s="80"/>
      <c r="E18" s="80"/>
      <c r="F18" s="80"/>
      <c r="G18" s="80"/>
      <c r="H18" s="65"/>
      <c r="I18" s="91"/>
      <c r="J18" s="91"/>
      <c r="K18" s="91"/>
      <c r="L18" s="91"/>
      <c r="M18" s="91"/>
      <c r="N18" s="91"/>
    </row>
    <row r="19" ht="29.15" customHeight="1" spans="1:14">
      <c r="A19" s="82"/>
      <c r="B19" s="81"/>
      <c r="C19" s="81"/>
      <c r="D19" s="83"/>
      <c r="E19" s="84"/>
      <c r="F19" s="84"/>
      <c r="G19" s="84"/>
      <c r="H19" s="65"/>
      <c r="I19" s="91"/>
      <c r="J19" s="91"/>
      <c r="K19" s="91"/>
      <c r="L19" s="91"/>
      <c r="M19" s="91"/>
      <c r="N19" s="91"/>
    </row>
    <row r="20" ht="29.15" customHeight="1" spans="1:14">
      <c r="A20" s="81"/>
      <c r="B20" s="81"/>
      <c r="C20" s="81"/>
      <c r="D20" s="83"/>
      <c r="E20" s="84"/>
      <c r="F20" s="84"/>
      <c r="G20" s="84"/>
      <c r="H20" s="65"/>
      <c r="I20" s="91"/>
      <c r="J20" s="91"/>
      <c r="K20" s="91"/>
      <c r="L20" s="91"/>
      <c r="M20" s="91"/>
      <c r="N20" s="91"/>
    </row>
    <row r="21" ht="29.15" customHeight="1" spans="1:14">
      <c r="A21" s="81"/>
      <c r="B21" s="81"/>
      <c r="C21" s="81"/>
      <c r="D21" s="83"/>
      <c r="E21" s="84"/>
      <c r="F21" s="84"/>
      <c r="G21" s="84"/>
      <c r="H21" s="65"/>
      <c r="I21" s="91"/>
      <c r="J21" s="91"/>
      <c r="K21" s="91"/>
      <c r="L21" s="91"/>
      <c r="M21" s="91"/>
      <c r="N21" s="91"/>
    </row>
    <row r="22" ht="29.15" customHeight="1" spans="1:14">
      <c r="A22" s="81"/>
      <c r="B22" s="81"/>
      <c r="C22" s="81"/>
      <c r="D22" s="83"/>
      <c r="E22" s="84"/>
      <c r="F22" s="84"/>
      <c r="G22" s="84"/>
      <c r="H22" s="65"/>
      <c r="I22" s="91"/>
      <c r="J22" s="91"/>
      <c r="K22" s="91"/>
      <c r="L22" s="91"/>
      <c r="M22" s="91"/>
      <c r="N22" s="91"/>
    </row>
    <row r="23" ht="29.15" customHeight="1" spans="1:14">
      <c r="A23" s="80"/>
      <c r="B23" s="80"/>
      <c r="C23" s="80"/>
      <c r="D23" s="80"/>
      <c r="E23" s="80"/>
      <c r="F23" s="80"/>
      <c r="G23" s="80"/>
      <c r="H23" s="65"/>
      <c r="I23" s="92"/>
      <c r="J23" s="92"/>
      <c r="K23" s="91"/>
      <c r="L23" s="92"/>
      <c r="M23" s="92"/>
      <c r="N23" s="92"/>
    </row>
    <row r="24" ht="14.25" spans="1:14">
      <c r="A24" s="85" t="s">
        <v>91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ht="14.25" spans="1:14">
      <c r="A25" s="58" t="s">
        <v>171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4.25" spans="1:14">
      <c r="A26" s="86" t="s">
        <v>172</v>
      </c>
      <c r="B26" s="86"/>
      <c r="C26" s="86"/>
      <c r="D26" s="86"/>
      <c r="E26" s="86"/>
      <c r="F26" s="86"/>
      <c r="G26" s="86"/>
      <c r="H26" s="86"/>
      <c r="I26" s="85" t="s">
        <v>173</v>
      </c>
      <c r="J26" s="93"/>
      <c r="K26" s="85" t="s">
        <v>151</v>
      </c>
      <c r="L26" s="85"/>
      <c r="M26" s="85" t="s">
        <v>152</v>
      </c>
      <c r="N26" s="58" t="s">
        <v>153</v>
      </c>
    </row>
    <row r="27" ht="19" customHeight="1" spans="1:1">
      <c r="A27" s="58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6"/>
    </sheetView>
  </sheetViews>
  <sheetFormatPr defaultColWidth="9" defaultRowHeight="14.25"/>
  <cols>
    <col min="1" max="1" width="7" customWidth="1"/>
    <col min="2" max="2" width="17.5833333333333" customWidth="1"/>
    <col min="3" max="3" width="19.0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227</v>
      </c>
      <c r="B2" s="5" t="s">
        <v>228</v>
      </c>
      <c r="C2" s="5" t="s">
        <v>229</v>
      </c>
      <c r="D2" s="5" t="s">
        <v>230</v>
      </c>
      <c r="E2" s="5" t="s">
        <v>231</v>
      </c>
      <c r="F2" s="5" t="s">
        <v>232</v>
      </c>
      <c r="G2" s="5" t="s">
        <v>233</v>
      </c>
      <c r="H2" s="5" t="s">
        <v>234</v>
      </c>
      <c r="I2" s="4" t="s">
        <v>235</v>
      </c>
      <c r="J2" s="4" t="s">
        <v>236</v>
      </c>
      <c r="K2" s="4" t="s">
        <v>237</v>
      </c>
      <c r="L2" s="4" t="s">
        <v>238</v>
      </c>
      <c r="M2" s="4" t="s">
        <v>239</v>
      </c>
      <c r="N2" s="5" t="s">
        <v>240</v>
      </c>
      <c r="O2" s="5" t="s">
        <v>241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ht="20" customHeight="1" spans="1:15">
      <c r="A4" s="22">
        <v>1</v>
      </c>
      <c r="B4" s="24" t="s">
        <v>243</v>
      </c>
      <c r="C4" s="24" t="s">
        <v>244</v>
      </c>
      <c r="D4" s="24" t="s">
        <v>83</v>
      </c>
      <c r="E4" s="22" t="s">
        <v>28</v>
      </c>
      <c r="F4" s="55" t="s">
        <v>245</v>
      </c>
      <c r="G4" s="22"/>
      <c r="H4" s="22"/>
      <c r="I4" s="23">
        <v>1</v>
      </c>
      <c r="J4" s="23">
        <v>1</v>
      </c>
      <c r="K4" s="23">
        <v>0</v>
      </c>
      <c r="L4" s="23">
        <v>1</v>
      </c>
      <c r="M4" s="23">
        <v>0</v>
      </c>
      <c r="N4" s="22"/>
      <c r="O4" s="22" t="s">
        <v>246</v>
      </c>
    </row>
    <row r="5" spans="1:15">
      <c r="A5" s="22">
        <v>2</v>
      </c>
      <c r="B5" s="24" t="s">
        <v>247</v>
      </c>
      <c r="C5" s="24" t="s">
        <v>244</v>
      </c>
      <c r="D5" s="24" t="s">
        <v>248</v>
      </c>
      <c r="E5" s="22" t="s">
        <v>28</v>
      </c>
      <c r="F5" s="55" t="s">
        <v>245</v>
      </c>
      <c r="G5" s="22"/>
      <c r="H5" s="22"/>
      <c r="I5" s="22">
        <v>0</v>
      </c>
      <c r="J5" s="22">
        <v>1</v>
      </c>
      <c r="K5" s="22">
        <v>1</v>
      </c>
      <c r="L5" s="22">
        <v>0</v>
      </c>
      <c r="M5" s="22">
        <v>0</v>
      </c>
      <c r="N5" s="22"/>
      <c r="O5" s="22" t="s">
        <v>246</v>
      </c>
    </row>
    <row r="6" spans="1:15">
      <c r="A6" s="22">
        <v>3</v>
      </c>
      <c r="B6" s="22" t="s">
        <v>249</v>
      </c>
      <c r="C6" s="24" t="s">
        <v>244</v>
      </c>
      <c r="D6" s="22" t="s">
        <v>250</v>
      </c>
      <c r="E6" s="22" t="s">
        <v>28</v>
      </c>
      <c r="F6" s="55" t="s">
        <v>245</v>
      </c>
      <c r="G6" s="22"/>
      <c r="H6" s="22"/>
      <c r="I6" s="22">
        <v>1</v>
      </c>
      <c r="J6" s="22">
        <v>0</v>
      </c>
      <c r="K6" s="22">
        <v>1</v>
      </c>
      <c r="L6" s="22">
        <v>0</v>
      </c>
      <c r="M6" s="22">
        <v>0</v>
      </c>
      <c r="N6" s="22"/>
      <c r="O6" s="22" t="s">
        <v>246</v>
      </c>
    </row>
    <row r="7" spans="1:15">
      <c r="A7" s="22"/>
      <c r="B7" s="22"/>
      <c r="C7" s="24"/>
      <c r="D7" s="22"/>
      <c r="E7" s="22"/>
      <c r="F7" s="55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22"/>
      <c r="B8" s="22"/>
      <c r="C8" s="22"/>
      <c r="D8" s="22"/>
      <c r="E8" s="22"/>
      <c r="F8" s="55"/>
      <c r="G8" s="22"/>
      <c r="H8" s="22"/>
      <c r="I8" s="22"/>
      <c r="J8" s="22"/>
      <c r="K8" s="22"/>
      <c r="L8" s="22"/>
      <c r="M8" s="22"/>
      <c r="N8" s="22"/>
      <c r="O8" s="22"/>
    </row>
    <row r="9" spans="1:15">
      <c r="A9" s="22"/>
      <c r="B9" s="22"/>
      <c r="C9" s="22"/>
      <c r="D9" s="22"/>
      <c r="E9" s="22"/>
      <c r="F9" s="55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2"/>
      <c r="B10" s="22"/>
      <c r="C10" s="22"/>
      <c r="D10" s="22"/>
      <c r="E10" s="22"/>
      <c r="F10" s="55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9"/>
      <c r="B11" s="9"/>
      <c r="C11" s="9"/>
      <c r="D11" s="9"/>
      <c r="E11" s="9"/>
      <c r="F11" s="56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6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4" t="s">
        <v>251</v>
      </c>
      <c r="B19" s="57"/>
      <c r="C19" s="57"/>
      <c r="D19" s="21"/>
      <c r="E19" s="16"/>
      <c r="F19" s="38"/>
      <c r="G19" s="38"/>
      <c r="H19" s="38"/>
      <c r="I19" s="39"/>
      <c r="J19" s="13" t="s">
        <v>252</v>
      </c>
      <c r="K19" s="14"/>
      <c r="L19" s="14"/>
      <c r="M19" s="15"/>
      <c r="N19" s="57"/>
      <c r="O19" s="21"/>
    </row>
    <row r="20" ht="63" customHeight="1" spans="1:15">
      <c r="A20" s="17" t="s">
        <v>253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254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C4" sqref="C4:F6"/>
    </sheetView>
  </sheetViews>
  <sheetFormatPr defaultColWidth="9" defaultRowHeight="14.25"/>
  <cols>
    <col min="1" max="2" width="7" customWidth="1"/>
    <col min="3" max="3" width="16.25" customWidth="1"/>
    <col min="4" max="4" width="18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256</v>
      </c>
      <c r="H2" s="4"/>
      <c r="I2" s="4" t="s">
        <v>257</v>
      </c>
      <c r="J2" s="4"/>
      <c r="K2" s="6" t="s">
        <v>258</v>
      </c>
      <c r="L2" s="52" t="s">
        <v>259</v>
      </c>
      <c r="M2" s="19" t="s">
        <v>260</v>
      </c>
    </row>
    <row r="3" s="1" customFormat="1" ht="16.5" spans="1:13">
      <c r="A3" s="4"/>
      <c r="B3" s="7"/>
      <c r="C3" s="7"/>
      <c r="D3" s="7"/>
      <c r="E3" s="7"/>
      <c r="F3" s="7"/>
      <c r="G3" s="4" t="s">
        <v>261</v>
      </c>
      <c r="H3" s="4" t="s">
        <v>262</v>
      </c>
      <c r="I3" s="4" t="s">
        <v>261</v>
      </c>
      <c r="J3" s="4" t="s">
        <v>262</v>
      </c>
      <c r="K3" s="8"/>
      <c r="L3" s="53"/>
      <c r="M3" s="20"/>
    </row>
    <row r="4" ht="21" customHeight="1" spans="1:13">
      <c r="A4" s="23">
        <v>1</v>
      </c>
      <c r="B4" s="23" t="s">
        <v>245</v>
      </c>
      <c r="C4" s="24" t="s">
        <v>243</v>
      </c>
      <c r="D4" s="24" t="s">
        <v>244</v>
      </c>
      <c r="E4" s="24" t="s">
        <v>83</v>
      </c>
      <c r="F4" s="22" t="s">
        <v>28</v>
      </c>
      <c r="G4" s="22">
        <v>0.4</v>
      </c>
      <c r="H4" s="22">
        <v>0.4</v>
      </c>
      <c r="I4" s="22">
        <v>1</v>
      </c>
      <c r="J4" s="22">
        <v>0.2</v>
      </c>
      <c r="K4" s="23"/>
      <c r="L4" s="23"/>
      <c r="M4" s="23" t="s">
        <v>246</v>
      </c>
    </row>
    <row r="5" spans="1:13">
      <c r="A5" s="22">
        <v>2</v>
      </c>
      <c r="B5" s="23" t="s">
        <v>245</v>
      </c>
      <c r="C5" s="24" t="s">
        <v>247</v>
      </c>
      <c r="D5" s="24" t="s">
        <v>244</v>
      </c>
      <c r="E5" s="24" t="s">
        <v>248</v>
      </c>
      <c r="F5" s="22" t="s">
        <v>28</v>
      </c>
      <c r="G5" s="23">
        <v>0.8</v>
      </c>
      <c r="H5" s="23">
        <v>1</v>
      </c>
      <c r="I5" s="23">
        <v>2.4</v>
      </c>
      <c r="J5" s="23">
        <v>1</v>
      </c>
      <c r="K5" s="22"/>
      <c r="L5" s="22"/>
      <c r="M5" s="23" t="s">
        <v>246</v>
      </c>
    </row>
    <row r="6" spans="1:13">
      <c r="A6" s="23">
        <v>3</v>
      </c>
      <c r="B6" s="23" t="s">
        <v>245</v>
      </c>
      <c r="C6" s="22" t="s">
        <v>249</v>
      </c>
      <c r="D6" s="24" t="s">
        <v>244</v>
      </c>
      <c r="E6" s="22" t="s">
        <v>250</v>
      </c>
      <c r="F6" s="22" t="s">
        <v>28</v>
      </c>
      <c r="G6" s="22">
        <v>0.8</v>
      </c>
      <c r="H6" s="22">
        <v>1</v>
      </c>
      <c r="I6" s="22">
        <v>3</v>
      </c>
      <c r="J6" s="22">
        <v>0</v>
      </c>
      <c r="K6" s="22"/>
      <c r="L6" s="22"/>
      <c r="M6" s="23" t="s">
        <v>246</v>
      </c>
    </row>
    <row r="7" spans="1:13">
      <c r="A7" s="22"/>
      <c r="B7" s="23"/>
      <c r="C7" s="22"/>
      <c r="D7" s="24"/>
      <c r="E7" s="22"/>
      <c r="F7" s="22"/>
      <c r="G7" s="22"/>
      <c r="H7" s="22"/>
      <c r="I7" s="22"/>
      <c r="J7" s="22"/>
      <c r="K7" s="22"/>
      <c r="L7" s="22"/>
      <c r="M7" s="23"/>
    </row>
    <row r="8" spans="1:1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263</v>
      </c>
      <c r="B11" s="14"/>
      <c r="C11" s="14"/>
      <c r="D11" s="14"/>
      <c r="E11" s="15"/>
      <c r="F11" s="16"/>
      <c r="G11" s="39"/>
      <c r="H11" s="13" t="s">
        <v>264</v>
      </c>
      <c r="I11" s="14"/>
      <c r="J11" s="14"/>
      <c r="K11" s="15"/>
      <c r="L11" s="54"/>
      <c r="M11" s="21"/>
    </row>
    <row r="12" ht="112.5" customHeight="1" spans="1:13">
      <c r="A12" s="51" t="s">
        <v>265</v>
      </c>
      <c r="B12" s="5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266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268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0" t="s">
        <v>269</v>
      </c>
      <c r="H2" s="41"/>
      <c r="I2" s="49"/>
      <c r="J2" s="40" t="s">
        <v>270</v>
      </c>
      <c r="K2" s="41"/>
      <c r="L2" s="49"/>
      <c r="M2" s="40" t="s">
        <v>271</v>
      </c>
      <c r="N2" s="41"/>
      <c r="O2" s="49"/>
      <c r="P2" s="40" t="s">
        <v>272</v>
      </c>
      <c r="Q2" s="41"/>
      <c r="R2" s="49"/>
      <c r="S2" s="41" t="s">
        <v>273</v>
      </c>
      <c r="T2" s="41"/>
      <c r="U2" s="49"/>
      <c r="V2" s="35" t="s">
        <v>274</v>
      </c>
      <c r="W2" s="35" t="s">
        <v>241</v>
      </c>
    </row>
    <row r="3" s="1" customFormat="1" ht="16.5" spans="1:23">
      <c r="A3" s="7"/>
      <c r="B3" s="42"/>
      <c r="C3" s="42"/>
      <c r="D3" s="42"/>
      <c r="E3" s="42"/>
      <c r="F3" s="42"/>
      <c r="G3" s="4" t="s">
        <v>275</v>
      </c>
      <c r="H3" s="4" t="s">
        <v>33</v>
      </c>
      <c r="I3" s="4" t="s">
        <v>232</v>
      </c>
      <c r="J3" s="4" t="s">
        <v>275</v>
      </c>
      <c r="K3" s="4" t="s">
        <v>33</v>
      </c>
      <c r="L3" s="4" t="s">
        <v>232</v>
      </c>
      <c r="M3" s="4" t="s">
        <v>275</v>
      </c>
      <c r="N3" s="4" t="s">
        <v>33</v>
      </c>
      <c r="O3" s="4" t="s">
        <v>232</v>
      </c>
      <c r="P3" s="4" t="s">
        <v>275</v>
      </c>
      <c r="Q3" s="4" t="s">
        <v>33</v>
      </c>
      <c r="R3" s="4" t="s">
        <v>232</v>
      </c>
      <c r="S3" s="4" t="s">
        <v>275</v>
      </c>
      <c r="T3" s="4" t="s">
        <v>33</v>
      </c>
      <c r="U3" s="4" t="s">
        <v>232</v>
      </c>
      <c r="V3" s="50"/>
      <c r="W3" s="50"/>
    </row>
    <row r="4" spans="1:23">
      <c r="A4" s="43" t="s">
        <v>276</v>
      </c>
      <c r="B4" s="44"/>
      <c r="C4" s="44"/>
      <c r="D4" s="44"/>
      <c r="E4" s="44"/>
      <c r="F4" s="4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5"/>
      <c r="B5" s="46"/>
      <c r="C5" s="46"/>
      <c r="D5" s="46"/>
      <c r="E5" s="46"/>
      <c r="F5" s="46"/>
      <c r="G5" s="40" t="s">
        <v>277</v>
      </c>
      <c r="H5" s="41"/>
      <c r="I5" s="49"/>
      <c r="J5" s="40" t="s">
        <v>278</v>
      </c>
      <c r="K5" s="41"/>
      <c r="L5" s="49"/>
      <c r="M5" s="40" t="s">
        <v>279</v>
      </c>
      <c r="N5" s="41"/>
      <c r="O5" s="49"/>
      <c r="P5" s="40" t="s">
        <v>280</v>
      </c>
      <c r="Q5" s="41"/>
      <c r="R5" s="49"/>
      <c r="S5" s="41" t="s">
        <v>281</v>
      </c>
      <c r="T5" s="41"/>
      <c r="U5" s="49"/>
      <c r="V5" s="9"/>
      <c r="W5" s="9"/>
    </row>
    <row r="6" ht="16.5" spans="1:23">
      <c r="A6" s="45"/>
      <c r="B6" s="46"/>
      <c r="C6" s="46"/>
      <c r="D6" s="46"/>
      <c r="E6" s="46"/>
      <c r="F6" s="46"/>
      <c r="G6" s="4" t="s">
        <v>275</v>
      </c>
      <c r="H6" s="4" t="s">
        <v>33</v>
      </c>
      <c r="I6" s="4" t="s">
        <v>232</v>
      </c>
      <c r="J6" s="4" t="s">
        <v>275</v>
      </c>
      <c r="K6" s="4" t="s">
        <v>33</v>
      </c>
      <c r="L6" s="4" t="s">
        <v>232</v>
      </c>
      <c r="M6" s="4" t="s">
        <v>275</v>
      </c>
      <c r="N6" s="4" t="s">
        <v>33</v>
      </c>
      <c r="O6" s="4" t="s">
        <v>232</v>
      </c>
      <c r="P6" s="4" t="s">
        <v>275</v>
      </c>
      <c r="Q6" s="4" t="s">
        <v>33</v>
      </c>
      <c r="R6" s="4" t="s">
        <v>232</v>
      </c>
      <c r="S6" s="4" t="s">
        <v>275</v>
      </c>
      <c r="T6" s="4" t="s">
        <v>33</v>
      </c>
      <c r="U6" s="4" t="s">
        <v>232</v>
      </c>
      <c r="V6" s="9"/>
      <c r="W6" s="9"/>
    </row>
    <row r="7" spans="1:23">
      <c r="A7" s="47"/>
      <c r="B7" s="48"/>
      <c r="C7" s="48"/>
      <c r="D7" s="48"/>
      <c r="E7" s="48"/>
      <c r="F7" s="4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4" t="s">
        <v>282</v>
      </c>
      <c r="B8" s="44"/>
      <c r="C8" s="44"/>
      <c r="D8" s="44"/>
      <c r="E8" s="44"/>
      <c r="F8" s="4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8"/>
      <c r="B9" s="48"/>
      <c r="C9" s="48"/>
      <c r="D9" s="48"/>
      <c r="E9" s="48"/>
      <c r="F9" s="4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4" t="s">
        <v>283</v>
      </c>
      <c r="B10" s="44"/>
      <c r="C10" s="44"/>
      <c r="D10" s="44"/>
      <c r="E10" s="44"/>
      <c r="F10" s="4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8"/>
      <c r="B11" s="48"/>
      <c r="C11" s="48"/>
      <c r="D11" s="48"/>
      <c r="E11" s="48"/>
      <c r="F11" s="4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4" t="s">
        <v>284</v>
      </c>
      <c r="B12" s="44"/>
      <c r="C12" s="44"/>
      <c r="D12" s="44"/>
      <c r="E12" s="44"/>
      <c r="F12" s="4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8"/>
      <c r="B13" s="48"/>
      <c r="C13" s="48"/>
      <c r="D13" s="48"/>
      <c r="E13" s="48"/>
      <c r="F13" s="4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4" t="s">
        <v>285</v>
      </c>
      <c r="B14" s="44"/>
      <c r="C14" s="44"/>
      <c r="D14" s="44"/>
      <c r="E14" s="44"/>
      <c r="F14" s="4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8"/>
      <c r="B15" s="48"/>
      <c r="C15" s="48"/>
      <c r="D15" s="48"/>
      <c r="E15" s="48"/>
      <c r="F15" s="4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286</v>
      </c>
      <c r="B17" s="14"/>
      <c r="C17" s="14"/>
      <c r="D17" s="14"/>
      <c r="E17" s="15"/>
      <c r="F17" s="16"/>
      <c r="G17" s="39"/>
      <c r="H17" s="38"/>
      <c r="I17" s="38"/>
      <c r="J17" s="13" t="s">
        <v>287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288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266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290</v>
      </c>
      <c r="B2" s="35" t="s">
        <v>228</v>
      </c>
      <c r="C2" s="35" t="s">
        <v>229</v>
      </c>
      <c r="D2" s="35" t="s">
        <v>230</v>
      </c>
      <c r="E2" s="35" t="s">
        <v>231</v>
      </c>
      <c r="F2" s="35" t="s">
        <v>232</v>
      </c>
      <c r="G2" s="34" t="s">
        <v>291</v>
      </c>
      <c r="H2" s="34" t="s">
        <v>292</v>
      </c>
      <c r="I2" s="34" t="s">
        <v>293</v>
      </c>
      <c r="J2" s="34" t="s">
        <v>292</v>
      </c>
      <c r="K2" s="34" t="s">
        <v>294</v>
      </c>
      <c r="L2" s="34" t="s">
        <v>292</v>
      </c>
      <c r="M2" s="35" t="s">
        <v>274</v>
      </c>
      <c r="N2" s="35" t="s">
        <v>241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290</v>
      </c>
      <c r="B4" s="37" t="s">
        <v>295</v>
      </c>
      <c r="C4" s="37" t="s">
        <v>275</v>
      </c>
      <c r="D4" s="37" t="s">
        <v>230</v>
      </c>
      <c r="E4" s="35" t="s">
        <v>231</v>
      </c>
      <c r="F4" s="35" t="s">
        <v>232</v>
      </c>
      <c r="G4" s="34" t="s">
        <v>291</v>
      </c>
      <c r="H4" s="34" t="s">
        <v>292</v>
      </c>
      <c r="I4" s="34" t="s">
        <v>293</v>
      </c>
      <c r="J4" s="34" t="s">
        <v>292</v>
      </c>
      <c r="K4" s="34" t="s">
        <v>294</v>
      </c>
      <c r="L4" s="34" t="s">
        <v>292</v>
      </c>
      <c r="M4" s="35" t="s">
        <v>274</v>
      </c>
      <c r="N4" s="35" t="s">
        <v>241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286</v>
      </c>
      <c r="B11" s="14"/>
      <c r="C11" s="14"/>
      <c r="D11" s="15"/>
      <c r="E11" s="16"/>
      <c r="F11" s="38"/>
      <c r="G11" s="39"/>
      <c r="H11" s="38"/>
      <c r="I11" s="13" t="s">
        <v>287</v>
      </c>
      <c r="J11" s="14"/>
      <c r="K11" s="14"/>
      <c r="L11" s="14"/>
      <c r="M11" s="14"/>
      <c r="N11" s="21"/>
    </row>
    <row r="12" ht="68.25" customHeight="1" spans="1:14">
      <c r="A12" s="17" t="s">
        <v>296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266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D11" sqref="D11:F11"/>
    </sheetView>
  </sheetViews>
  <sheetFormatPr defaultColWidth="9" defaultRowHeight="14.25"/>
  <cols>
    <col min="1" max="1" width="16" customWidth="1"/>
    <col min="2" max="2" width="7" customWidth="1"/>
    <col min="3" max="3" width="18.3333333333333" customWidth="1"/>
    <col min="4" max="4" width="19.25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5.5" customWidth="1"/>
    <col min="10" max="10" width="11.5" customWidth="1"/>
  </cols>
  <sheetData>
    <row r="1" ht="29.25" spans="1:10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268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298</v>
      </c>
      <c r="H2" s="4" t="s">
        <v>299</v>
      </c>
      <c r="I2" s="4" t="s">
        <v>300</v>
      </c>
      <c r="J2" s="4" t="s">
        <v>301</v>
      </c>
      <c r="K2" s="5" t="s">
        <v>274</v>
      </c>
      <c r="L2" s="5" t="s">
        <v>241</v>
      </c>
    </row>
    <row r="3" ht="22" customHeight="1" spans="1:12">
      <c r="A3" s="22" t="s">
        <v>302</v>
      </c>
      <c r="B3" s="23" t="s">
        <v>245</v>
      </c>
      <c r="C3" s="24" t="s">
        <v>243</v>
      </c>
      <c r="D3" s="24" t="s">
        <v>244</v>
      </c>
      <c r="E3" s="24" t="s">
        <v>83</v>
      </c>
      <c r="F3" s="22" t="s">
        <v>28</v>
      </c>
      <c r="G3" s="23" t="s">
        <v>303</v>
      </c>
      <c r="H3" s="23" t="s">
        <v>304</v>
      </c>
      <c r="I3" s="22"/>
      <c r="J3" s="22"/>
      <c r="K3" s="24" t="s">
        <v>305</v>
      </c>
      <c r="L3" s="30"/>
    </row>
    <row r="4" ht="30" customHeight="1" spans="1:12">
      <c r="A4" s="22" t="s">
        <v>302</v>
      </c>
      <c r="B4" s="23" t="s">
        <v>245</v>
      </c>
      <c r="C4" s="24" t="s">
        <v>243</v>
      </c>
      <c r="D4" s="24" t="s">
        <v>244</v>
      </c>
      <c r="E4" s="24" t="s">
        <v>83</v>
      </c>
      <c r="F4" s="22" t="s">
        <v>28</v>
      </c>
      <c r="G4" s="22" t="s">
        <v>306</v>
      </c>
      <c r="H4" s="22"/>
      <c r="I4" s="31" t="s">
        <v>307</v>
      </c>
      <c r="J4" s="22"/>
      <c r="K4" s="24" t="s">
        <v>305</v>
      </c>
      <c r="L4" s="30"/>
    </row>
    <row r="5" ht="22" customHeight="1" spans="1:12">
      <c r="A5" s="22" t="s">
        <v>302</v>
      </c>
      <c r="B5" s="23" t="s">
        <v>245</v>
      </c>
      <c r="C5" s="24" t="s">
        <v>243</v>
      </c>
      <c r="D5" s="24" t="s">
        <v>244</v>
      </c>
      <c r="E5" s="24" t="s">
        <v>83</v>
      </c>
      <c r="F5" s="22" t="s">
        <v>28</v>
      </c>
      <c r="G5" s="23" t="s">
        <v>306</v>
      </c>
      <c r="H5" s="23"/>
      <c r="I5" s="22"/>
      <c r="J5" s="23" t="s">
        <v>308</v>
      </c>
      <c r="K5" s="24" t="s">
        <v>305</v>
      </c>
      <c r="L5" s="30"/>
    </row>
    <row r="6" ht="22" customHeight="1" spans="1:12">
      <c r="A6" s="22" t="s">
        <v>302</v>
      </c>
      <c r="B6" s="23" t="s">
        <v>245</v>
      </c>
      <c r="C6" s="24" t="s">
        <v>247</v>
      </c>
      <c r="D6" s="24" t="s">
        <v>244</v>
      </c>
      <c r="E6" s="24" t="s">
        <v>248</v>
      </c>
      <c r="F6" s="22" t="s">
        <v>28</v>
      </c>
      <c r="G6" s="23" t="s">
        <v>303</v>
      </c>
      <c r="H6" s="23" t="s">
        <v>304</v>
      </c>
      <c r="I6" s="22"/>
      <c r="J6" s="22"/>
      <c r="K6" s="24" t="s">
        <v>305</v>
      </c>
      <c r="L6" s="30"/>
    </row>
    <row r="7" ht="34" customHeight="1" spans="1:12">
      <c r="A7" s="22" t="s">
        <v>302</v>
      </c>
      <c r="B7" s="23" t="s">
        <v>245</v>
      </c>
      <c r="C7" s="24" t="s">
        <v>247</v>
      </c>
      <c r="D7" s="24" t="s">
        <v>244</v>
      </c>
      <c r="E7" s="24" t="s">
        <v>248</v>
      </c>
      <c r="F7" s="22" t="s">
        <v>28</v>
      </c>
      <c r="G7" s="22" t="s">
        <v>306</v>
      </c>
      <c r="H7" s="22"/>
      <c r="I7" s="31" t="s">
        <v>307</v>
      </c>
      <c r="J7" s="22"/>
      <c r="K7" s="24" t="s">
        <v>305</v>
      </c>
      <c r="L7" s="30"/>
    </row>
    <row r="8" ht="22" customHeight="1" spans="1:12">
      <c r="A8" s="22" t="s">
        <v>302</v>
      </c>
      <c r="B8" s="23" t="s">
        <v>245</v>
      </c>
      <c r="C8" s="24" t="s">
        <v>247</v>
      </c>
      <c r="D8" s="24" t="s">
        <v>244</v>
      </c>
      <c r="E8" s="24" t="s">
        <v>248</v>
      </c>
      <c r="F8" s="22" t="s">
        <v>28</v>
      </c>
      <c r="G8" s="23" t="s">
        <v>306</v>
      </c>
      <c r="H8" s="23"/>
      <c r="I8" s="22"/>
      <c r="J8" s="23" t="s">
        <v>308</v>
      </c>
      <c r="K8" s="24" t="s">
        <v>305</v>
      </c>
      <c r="L8" s="9"/>
    </row>
    <row r="9" ht="24" customHeight="1" spans="1:12">
      <c r="A9" s="22" t="s">
        <v>302</v>
      </c>
      <c r="B9" s="23" t="s">
        <v>245</v>
      </c>
      <c r="C9" s="22" t="s">
        <v>249</v>
      </c>
      <c r="D9" s="24" t="s">
        <v>244</v>
      </c>
      <c r="E9" s="22" t="s">
        <v>250</v>
      </c>
      <c r="F9" s="22" t="s">
        <v>28</v>
      </c>
      <c r="G9" s="23" t="s">
        <v>303</v>
      </c>
      <c r="H9" s="23" t="s">
        <v>304</v>
      </c>
      <c r="I9" s="22"/>
      <c r="J9" s="22"/>
      <c r="K9" s="24"/>
      <c r="L9" s="9"/>
    </row>
    <row r="10" ht="36" customHeight="1" spans="1:12">
      <c r="A10" s="22" t="s">
        <v>302</v>
      </c>
      <c r="B10" s="23" t="s">
        <v>245</v>
      </c>
      <c r="C10" s="22" t="s">
        <v>249</v>
      </c>
      <c r="D10" s="24" t="s">
        <v>244</v>
      </c>
      <c r="E10" s="24" t="s">
        <v>248</v>
      </c>
      <c r="F10" s="22" t="s">
        <v>28</v>
      </c>
      <c r="G10" s="22" t="s">
        <v>306</v>
      </c>
      <c r="H10" s="22"/>
      <c r="I10" s="31" t="s">
        <v>307</v>
      </c>
      <c r="J10" s="22"/>
      <c r="K10" s="24"/>
      <c r="L10" s="9"/>
    </row>
    <row r="11" ht="31" customHeight="1" spans="1:12">
      <c r="A11" s="22" t="s">
        <v>302</v>
      </c>
      <c r="B11" s="23" t="s">
        <v>245</v>
      </c>
      <c r="C11" s="22" t="s">
        <v>249</v>
      </c>
      <c r="D11" s="24" t="s">
        <v>244</v>
      </c>
      <c r="E11" s="24" t="s">
        <v>248</v>
      </c>
      <c r="F11" s="22" t="s">
        <v>28</v>
      </c>
      <c r="G11" s="23" t="s">
        <v>306</v>
      </c>
      <c r="H11" s="23"/>
      <c r="I11" s="22"/>
      <c r="J11" s="23" t="s">
        <v>308</v>
      </c>
      <c r="K11" s="32"/>
      <c r="L11" s="9"/>
    </row>
    <row r="12" ht="22" customHeight="1" spans="1:12">
      <c r="A12" s="10"/>
      <c r="B12" s="25"/>
      <c r="C12" s="9"/>
      <c r="D12" s="25"/>
      <c r="E12" s="26"/>
      <c r="F12" s="27"/>
      <c r="G12" s="25"/>
      <c r="H12" s="25"/>
      <c r="I12" s="9"/>
      <c r="J12" s="25"/>
      <c r="K12" s="11"/>
      <c r="L12" s="9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="2" customFormat="1" ht="18.75" spans="1:12">
      <c r="A16" s="28" t="s">
        <v>309</v>
      </c>
      <c r="B16" s="28"/>
      <c r="C16" s="28"/>
      <c r="D16" s="28"/>
      <c r="E16" s="28"/>
      <c r="F16" s="29"/>
      <c r="G16" s="29"/>
      <c r="H16" s="28" t="s">
        <v>310</v>
      </c>
      <c r="I16" s="28"/>
      <c r="J16" s="28"/>
      <c r="K16" s="28"/>
      <c r="L16" s="33"/>
    </row>
    <row r="17" ht="79.5" customHeight="1" spans="1:12">
      <c r="A17" s="17" t="s">
        <v>311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">
      <c r="A18" t="s">
        <v>266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A14" sqref="A14:I14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227</v>
      </c>
      <c r="B2" s="5" t="s">
        <v>232</v>
      </c>
      <c r="C2" s="5" t="s">
        <v>275</v>
      </c>
      <c r="D2" s="5" t="s">
        <v>230</v>
      </c>
      <c r="E2" s="5" t="s">
        <v>231</v>
      </c>
      <c r="F2" s="4" t="s">
        <v>313</v>
      </c>
      <c r="G2" s="4" t="s">
        <v>257</v>
      </c>
      <c r="H2" s="6" t="s">
        <v>258</v>
      </c>
      <c r="I2" s="19" t="s">
        <v>260</v>
      </c>
    </row>
    <row r="3" s="1" customFormat="1" ht="16.5" spans="1:9">
      <c r="A3" s="4"/>
      <c r="B3" s="7"/>
      <c r="C3" s="7"/>
      <c r="D3" s="7"/>
      <c r="E3" s="7"/>
      <c r="F3" s="4" t="s">
        <v>314</v>
      </c>
      <c r="G3" s="4" t="s">
        <v>261</v>
      </c>
      <c r="H3" s="8"/>
      <c r="I3" s="20"/>
    </row>
    <row r="4" spans="1:9">
      <c r="A4" s="9">
        <v>1</v>
      </c>
      <c r="B4" s="10" t="s">
        <v>245</v>
      </c>
      <c r="C4" s="9"/>
      <c r="D4" s="11"/>
      <c r="E4" s="12"/>
      <c r="F4" s="9"/>
      <c r="G4" s="9"/>
      <c r="H4" s="9"/>
      <c r="I4" s="12" t="s">
        <v>246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286</v>
      </c>
      <c r="B13" s="14"/>
      <c r="C13" s="14"/>
      <c r="D13" s="15"/>
      <c r="E13" s="16"/>
      <c r="F13" s="13" t="s">
        <v>310</v>
      </c>
      <c r="G13" s="14"/>
      <c r="H13" s="15"/>
      <c r="I13" s="21"/>
    </row>
    <row r="14" ht="39" customHeight="1" spans="1:9">
      <c r="A14" s="17" t="s">
        <v>315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266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2025-03-04T09:24:27Z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2052-12.1.0.20305</vt:lpwstr>
  </property>
</Properties>
</file>