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93" activeTab="3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<sst xmlns="http://schemas.openxmlformats.org/spreadsheetml/2006/main" count="803" uniqueCount="321">
  <si>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</si>
  <si>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</si>
  <si>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</si>
  <si>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</si>
  <si>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</si>
  <si>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</si>
  <si>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</si>
  <si>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</si>
  <si>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</si>
  <si>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</si>
  <si>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</si>
  <si>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</si>
  <si>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</si>
  <si>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</si>
  <si>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</si>
  <si>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</si>
  <si>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</si>
  <si>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</si>
  <si>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</si>
  <si>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</si>
  <si>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</si>
  <si>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</si>
  <si>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</si>
  <si>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</si>
  <si>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</si>
  <si>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</si>
  <si>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</si>
  <si>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</si>
  <si>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</si>
  <si>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</si>
  <si>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</si>
  <si>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</si>
  <si>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</si>
  <si>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</si>
  <si>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</si>
  <si>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</si>
  <si>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</si>
  <si>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</si>
  <si>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</si>
  <si>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</si>
  <si>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</si>
  <si>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</si>
  <si>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</si>
  <si>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</si>
  <si>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</si>
  <si>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</si>
  <si>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</si>
  <si>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</si>
  <si>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</si>
  <si>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</si>
  <si>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</si>
  <si>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</si>
  <si>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</si>
  <si>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</si>
  <si>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</si>
  <si>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</si>
  <si>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</si>
  <si>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</si>
  <si>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</si>
  <si>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</si>
  <si>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</si>
  <si>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</si>
  <si>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QAMMAN84133</t>
  </si>
  <si>
    <t>合同交期</t>
  </si>
  <si>
    <t>产前确认样</t>
  </si>
  <si>
    <t>有</t>
  </si>
  <si>
    <t>无</t>
  </si>
  <si>
    <t>品名</t>
  </si>
  <si>
    <t>儿童长裤</t>
  </si>
  <si>
    <t>上线日</t>
  </si>
  <si>
    <t>原辅材料卡</t>
  </si>
  <si>
    <t>色/号型数</t>
  </si>
  <si>
    <t>3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</si>
  <si>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</si>
  <si>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</si>
  <si>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</si>
  <si>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</si>
  <si>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</si>
  <si>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</si>
  <si>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CGDD24102200009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</si>
  <si>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</si>
  <si>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</si>
  <si>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</si>
  <si>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</si>
  <si>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</si>
  <si>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</si>
  <si>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</si>
  <si>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</si>
  <si>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</si>
  <si>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</si>
  <si>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</si>
  <si>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</si>
  <si>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</si>
  <si>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</si>
  <si>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</si>
  <si>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</si>
  <si>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</si>
  <si>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</si>
  <si>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</si>
  <si>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</si>
  <si>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</si>
  <si>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</si>
  <si>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</si>
  <si>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</si>
  <si>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</si>
  <si>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</si>
  <si>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</si>
  <si>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</si>
  <si>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</si>
  <si>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</si>
  <si>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</si>
  <si>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城市粉</t>
  </si>
  <si>
    <t>水手蓝</t>
  </si>
  <si>
    <t>嫩芽绿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</si>
  <si>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</si>
  <si>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</si>
  <si>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</si>
  <si>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</si>
  <si>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</si>
  <si>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</si>
  <si>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1.侧边拼接处不顺直，及边不饱满</t>
  </si>
  <si>
    <t>2.前后浪打边起波浪</t>
  </si>
  <si>
    <t>3、线头没有清理干净，脏污要注意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</si>
  <si>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</si>
  <si>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</si>
  <si>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</si>
  <si>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</si>
  <si>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</si>
  <si>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</si>
  <si>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</si>
  <si>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</si>
  <si>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</si>
  <si>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刘玉明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</si>
  <si>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</si>
  <si>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</si>
  <si>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</si>
  <si>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</si>
  <si>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</si>
  <si>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</si>
  <si>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</si>
  <si>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</si>
  <si>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120/56</t>
  </si>
  <si>
    <t>130/59</t>
  </si>
  <si>
    <t>140/55</t>
  </si>
  <si>
    <t>150/61</t>
  </si>
  <si>
    <t>160/67</t>
  </si>
  <si>
    <t>165/70</t>
  </si>
  <si>
    <t>洗前</t>
  </si>
  <si>
    <t>洗后</t>
  </si>
  <si>
    <t>裤外侧长</t>
  </si>
  <si>
    <t>+0</t>
  </si>
  <si>
    <t>-1</t>
  </si>
  <si>
    <t>全松紧腰围 平量</t>
  </si>
  <si>
    <t>+1</t>
  </si>
  <si>
    <t>臀围</t>
  </si>
  <si>
    <t>腿围/2</t>
  </si>
  <si>
    <t>膝围/2</t>
  </si>
  <si>
    <t>脚口平量/2</t>
  </si>
  <si>
    <t>前裆长</t>
  </si>
  <si>
    <t>后裆长</t>
  </si>
  <si>
    <t>+0.5</t>
  </si>
  <si>
    <t>腰高</t>
  </si>
  <si>
    <t>前插袋</t>
  </si>
  <si>
    <t>脚口本料高</t>
  </si>
  <si>
    <t>大货首件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</si>
  <si>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</si>
  <si>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</si>
  <si>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</si>
  <si>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</si>
  <si>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</si>
  <si>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</si>
  <si>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</si>
  <si>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</si>
  <si>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</si>
  <si>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</si>
  <si>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</si>
  <si>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</si>
  <si>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</si>
  <si>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</si>
  <si>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</si>
  <si>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刘碧云</t>
  </si>
  <si>
    <t>120/60</t>
  </si>
  <si>
    <t>130/64</t>
  </si>
  <si>
    <t>140/68</t>
  </si>
  <si>
    <t>150/72</t>
  </si>
  <si>
    <t>160/80</t>
  </si>
  <si>
    <t>170/88</t>
  </si>
  <si>
    <t>全松紧腰围 拉量</t>
  </si>
  <si>
    <t>脚口拉量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</si>
  <si>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</si>
  <si>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</si>
  <si>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</si>
  <si>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</si>
  <si>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</si>
  <si>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</si>
  <si>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</si>
  <si>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</si>
  <si>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</si>
  <si>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</si>
  <si>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</si>
  <si>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</si>
  <si>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</si>
  <si>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</si>
  <si>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</si>
  <si>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</si>
  <si>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</si>
  <si>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</si>
  <si>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</si>
  <si>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采购凭证编号：CGDD24102200009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</si>
  <si>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</si>
  <si>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</si>
  <si>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</si>
  <si>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</si>
  <si>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</si>
  <si>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</si>
  <si>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</si>
  <si>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</si>
  <si>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</si>
  <si>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</si>
  <si>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</si>
  <si>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</si>
  <si>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</si>
  <si>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</si>
  <si>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②检验明细：齐色齐码125件</t>
  </si>
  <si>
    <t>情况说明：</t>
  </si>
  <si>
    <t xml:space="preserve">【问题点描述】  </t>
  </si>
  <si>
    <t>数量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</si>
  <si>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</si>
  <si>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</si>
  <si>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</si>
  <si>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</si>
  <si>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</si>
  <si>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</si>
  <si>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</si>
  <si>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走货2000件，抽查125件，发现4件不良品，已按照以上提出的问题点改正，可以出货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</si>
  <si>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</si>
  <si>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</si>
  <si>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</si>
  <si>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</si>
  <si>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</si>
  <si>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</si>
  <si>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</si>
  <si>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</si>
  <si>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</si>
  <si>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</si>
  <si>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</si>
  <si>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</si>
  <si>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</si>
  <si>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</si>
  <si>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</si>
  <si>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</si>
  <si>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</si>
  <si>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</si>
  <si>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F240908071</t>
  </si>
  <si>
    <t>FK07150</t>
  </si>
  <si>
    <t>25SS嫩芽绿</t>
  </si>
  <si>
    <t>QAMMAN84133/QAMMAN84140</t>
  </si>
  <si>
    <t>宏港</t>
  </si>
  <si>
    <t>F240908074</t>
  </si>
  <si>
    <t>18WF水手蓝</t>
  </si>
  <si>
    <t>F240908072</t>
  </si>
  <si>
    <t>21SS城市粉</t>
  </si>
  <si>
    <t>制表时间：2024/11/19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</si>
  <si>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</si>
  <si>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</si>
  <si>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</si>
  <si>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</si>
  <si>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</si>
  <si>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</si>
  <si>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</si>
  <si>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</si>
  <si>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</si>
  <si>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</si>
  <si>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</si>
  <si>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制表时间：2024/11/20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</si>
  <si>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</si>
  <si>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</si>
  <si>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</si>
  <si>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</si>
  <si>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</si>
  <si>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</si>
  <si>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</si>
  <si>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</si>
  <si>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</si>
  <si>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</si>
  <si>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</si>
  <si>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无互染</t>
  </si>
  <si>
    <t>物料6</t>
  </si>
  <si>
    <t>物料7</t>
  </si>
  <si>
    <t>物料8</t>
  </si>
  <si>
    <t>物料9</t>
  </si>
  <si>
    <t>物料10</t>
  </si>
  <si>
    <t>锦湾</t>
  </si>
  <si>
    <t>制表时间：2024/11/25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</si>
  <si>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</si>
  <si>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</si>
  <si>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</si>
  <si>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</si>
  <si>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</si>
  <si>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</si>
  <si>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</si>
  <si>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</si>
  <si>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</si>
  <si>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</si>
  <si>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</si>
  <si>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</si>
  <si>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</si>
  <si>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</si>
  <si>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</si>
  <si>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</si>
  <si>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左前+左右两前侧烫标</t>
  </si>
  <si>
    <t>无脱落开裂</t>
  </si>
  <si>
    <t>制表时间：12/10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</si>
  <si>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</si>
  <si>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</si>
  <si>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</si>
  <si>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</si>
  <si>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</si>
  <si>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制表时间：10-15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</si>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</sst>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_ [$¥-804]* #,##0.00_ ;_ [$¥-804]* \-#,##0.00_ ;_ [$¥-804]* &quot;-&quot;??_ ;_ @_ "/>
  </numFmts>
  <fonts count="69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name val="宋体"/>
      <charset val="134"/>
    </font>
    <font>
      <b/>
      <sz val="11"/>
      <name val="Arial"/>
      <charset val="134"/>
    </font>
    <font>
      <b/>
      <sz val="10"/>
      <name val="微软雅黑"/>
      <charset val="134"/>
    </font>
    <font>
      <b/>
      <sz val="12"/>
      <name val="仿宋_GB2312"/>
      <charset val="134"/>
    </font>
    <font>
      <sz val="10"/>
      <name val="宋体"/>
      <charset val="134"/>
      <scheme val="major"/>
    </font>
    <font>
      <sz val="12"/>
      <name val="黑体"/>
      <charset val="134"/>
    </font>
    <font>
      <sz val="10"/>
      <name val="微软雅黑"/>
      <charset val="134"/>
    </font>
    <font>
      <sz val="11"/>
      <name val="Arial"/>
      <charset val="134"/>
    </font>
    <font>
      <b/>
      <sz val="12"/>
      <color theme="1"/>
      <name val="宋体"/>
      <charset val="134"/>
      <scheme val="minor"/>
    </font>
    <font>
      <b/>
      <sz val="11"/>
      <color rgb="FFFF0000"/>
      <name val="宋体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2"/>
      <color theme="1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8" borderId="75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76" applyNumberFormat="0" applyFill="0" applyAlignment="0" applyProtection="0">
      <alignment vertical="center"/>
    </xf>
    <xf numFmtId="0" fontId="55" fillId="0" borderId="76" applyNumberFormat="0" applyFill="0" applyAlignment="0" applyProtection="0">
      <alignment vertical="center"/>
    </xf>
    <xf numFmtId="0" fontId="56" fillId="0" borderId="7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9" borderId="78" applyNumberFormat="0" applyAlignment="0" applyProtection="0">
      <alignment vertical="center"/>
    </xf>
    <xf numFmtId="0" fontId="58" fillId="10" borderId="79" applyNumberFormat="0" applyAlignment="0" applyProtection="0">
      <alignment vertical="center"/>
    </xf>
    <xf numFmtId="0" fontId="59" fillId="10" borderId="78" applyNumberFormat="0" applyAlignment="0" applyProtection="0">
      <alignment vertical="center"/>
    </xf>
    <xf numFmtId="0" fontId="60" fillId="11" borderId="80" applyNumberFormat="0" applyAlignment="0" applyProtection="0">
      <alignment vertical="center"/>
    </xf>
    <xf numFmtId="0" fontId="61" fillId="0" borderId="81" applyNumberFormat="0" applyFill="0" applyAlignment="0" applyProtection="0">
      <alignment vertical="center"/>
    </xf>
    <xf numFmtId="0" fontId="62" fillId="0" borderId="82" applyNumberFormat="0" applyFill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6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6" fillId="21" borderId="0" applyNumberFormat="0" applyBorder="0" applyAlignment="0" applyProtection="0">
      <alignment vertical="center"/>
    </xf>
    <xf numFmtId="0" fontId="66" fillId="4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66" fillId="25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7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6" fillId="29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6" fillId="32" borderId="0" applyNumberFormat="0" applyBorder="0" applyAlignment="0" applyProtection="0">
      <alignment vertical="center"/>
    </xf>
    <xf numFmtId="0" fontId="66" fillId="33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11" fillId="0" borderId="0"/>
    <xf numFmtId="0" fontId="1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5" fillId="0" borderId="0">
      <alignment vertical="center"/>
    </xf>
    <xf numFmtId="0" fontId="11" fillId="0" borderId="0"/>
    <xf numFmtId="0" fontId="15" fillId="0" borderId="0">
      <alignment vertical="center"/>
    </xf>
    <xf numFmtId="0" fontId="68" fillId="0" borderId="0"/>
    <xf numFmtId="0" fontId="11" fillId="0" borderId="0">
      <alignment vertical="center"/>
    </xf>
    <xf numFmtId="0" fontId="15" fillId="0" borderId="0">
      <alignment vertical="center"/>
    </xf>
    <xf numFmtId="0" fontId="11" fillId="0" borderId="0"/>
    <xf numFmtId="0" fontId="6" fillId="0" borderId="0">
      <alignment horizontal="center" vertical="center"/>
    </xf>
  </cellStyleXfs>
  <cellXfs count="43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left" wrapText="1"/>
    </xf>
    <xf numFmtId="0" fontId="6" fillId="0" borderId="2" xfId="6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wrapText="1"/>
    </xf>
    <xf numFmtId="0" fontId="11" fillId="0" borderId="2" xfId="0" applyFont="1" applyFill="1" applyBorder="1" applyAlignment="1">
      <alignment vertical="center"/>
    </xf>
    <xf numFmtId="0" fontId="10" fillId="3" borderId="2" xfId="0" applyNumberFormat="1" applyFont="1" applyFill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12" fillId="3" borderId="2" xfId="0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0" fillId="0" borderId="10" xfId="0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10" fillId="3" borderId="2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8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15" fillId="0" borderId="2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5" fillId="0" borderId="2" xfId="0" applyNumberFormat="1" applyFont="1" applyFill="1" applyBorder="1" applyAlignment="1" applyProtection="1">
      <alignment horizontal="center"/>
    </xf>
    <xf numFmtId="177" fontId="15" fillId="0" borderId="2" xfId="0" applyNumberFormat="1" applyFont="1" applyFill="1" applyBorder="1" applyAlignment="1">
      <alignment horizontal="center"/>
    </xf>
    <xf numFmtId="0" fontId="15" fillId="0" borderId="3" xfId="0" applyNumberFormat="1" applyFont="1" applyFill="1" applyBorder="1" applyAlignment="1" applyProtection="1">
      <alignment horizontal="center"/>
    </xf>
    <xf numFmtId="0" fontId="3" fillId="0" borderId="7" xfId="0" applyFont="1" applyBorder="1" applyAlignment="1">
      <alignment horizontal="left" vertical="top" wrapText="1"/>
    </xf>
    <xf numFmtId="0" fontId="17" fillId="0" borderId="0" xfId="53" applyFont="1" applyFill="1" applyAlignment="1"/>
    <xf numFmtId="0" fontId="11" fillId="0" borderId="0" xfId="53" applyFont="1" applyFill="1" applyAlignment="1"/>
    <xf numFmtId="49" fontId="17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18" fillId="0" borderId="0" xfId="53" applyFont="1" applyFill="1" applyBorder="1" applyAlignment="1">
      <alignment horizontal="center" vertical="center"/>
    </xf>
    <xf numFmtId="0" fontId="11" fillId="0" borderId="0" xfId="53" applyFont="1" applyFill="1" applyBorder="1" applyAlignment="1">
      <alignment horizontal="center" vertical="center"/>
    </xf>
    <xf numFmtId="0" fontId="17" fillId="0" borderId="0" xfId="53" applyFont="1" applyFill="1" applyBorder="1" applyAlignment="1">
      <alignment horizontal="center" vertical="center"/>
    </xf>
    <xf numFmtId="0" fontId="19" fillId="0" borderId="11" xfId="52" applyFont="1" applyFill="1" applyBorder="1" applyAlignment="1">
      <alignment horizontal="left" vertical="center"/>
    </xf>
    <xf numFmtId="0" fontId="19" fillId="0" borderId="12" xfId="52" applyFont="1" applyFill="1" applyBorder="1" applyAlignment="1">
      <alignment horizontal="center" vertical="center"/>
    </xf>
    <xf numFmtId="0" fontId="20" fillId="0" borderId="12" xfId="52" applyFont="1" applyFill="1" applyBorder="1" applyAlignment="1">
      <alignment horizontal="center" vertical="center"/>
    </xf>
    <xf numFmtId="0" fontId="19" fillId="0" borderId="13" xfId="52" applyFont="1" applyFill="1" applyBorder="1" applyAlignment="1">
      <alignment horizontal="center" vertical="center"/>
    </xf>
    <xf numFmtId="0" fontId="19" fillId="0" borderId="14" xfId="52" applyFont="1" applyFill="1" applyBorder="1" applyAlignment="1">
      <alignment vertical="center"/>
    </xf>
    <xf numFmtId="0" fontId="21" fillId="0" borderId="14" xfId="52" applyFont="1" applyFill="1" applyBorder="1" applyAlignment="1">
      <alignment horizontal="center" vertical="center"/>
    </xf>
    <xf numFmtId="0" fontId="22" fillId="0" borderId="15" xfId="53" applyFont="1" applyFill="1" applyBorder="1" applyAlignment="1" applyProtection="1">
      <alignment horizontal="center" vertical="center"/>
    </xf>
    <xf numFmtId="0" fontId="23" fillId="0" borderId="2" xfId="53" applyFont="1" applyFill="1" applyBorder="1" applyAlignment="1">
      <alignment horizontal="center" vertical="center"/>
    </xf>
    <xf numFmtId="0" fontId="12" fillId="0" borderId="2" xfId="53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49" fontId="25" fillId="0" borderId="2" xfId="51" applyNumberFormat="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/>
    </xf>
    <xf numFmtId="0" fontId="14" fillId="0" borderId="15" xfId="0" applyFont="1" applyFill="1" applyBorder="1" applyAlignment="1">
      <alignment horizontal="left" vertical="center"/>
    </xf>
    <xf numFmtId="0" fontId="27" fillId="0" borderId="2" xfId="0" applyFont="1" applyFill="1" applyBorder="1" applyAlignment="1">
      <alignment horizontal="center" vertical="center"/>
    </xf>
    <xf numFmtId="0" fontId="28" fillId="0" borderId="2" xfId="49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horizontal="left" vertical="center"/>
    </xf>
    <xf numFmtId="0" fontId="27" fillId="0" borderId="15" xfId="0" applyFont="1" applyFill="1" applyBorder="1" applyAlignment="1">
      <alignment horizontal="left" vertical="center"/>
    </xf>
    <xf numFmtId="0" fontId="30" fillId="0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178" fontId="31" fillId="0" borderId="2" xfId="0" applyNumberFormat="1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31" fillId="0" borderId="2" xfId="0" applyNumberFormat="1" applyFont="1" applyFill="1" applyBorder="1" applyAlignment="1">
      <alignment horizontal="center" vertical="center"/>
    </xf>
    <xf numFmtId="0" fontId="33" fillId="0" borderId="16" xfId="0" applyNumberFormat="1" applyFont="1" applyFill="1" applyBorder="1" applyAlignment="1">
      <alignment shrinkToFit="1"/>
    </xf>
    <xf numFmtId="0" fontId="30" fillId="0" borderId="17" xfId="0" applyNumberFormat="1" applyFont="1" applyFill="1" applyBorder="1" applyAlignment="1">
      <alignment horizontal="center" vertical="center"/>
    </xf>
    <xf numFmtId="0" fontId="34" fillId="0" borderId="17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NumberFormat="1" applyFont="1" applyFill="1" applyBorder="1" applyAlignment="1">
      <alignment horizontal="center" vertical="center"/>
    </xf>
    <xf numFmtId="0" fontId="34" fillId="0" borderId="0" xfId="51" applyNumberFormat="1" applyFont="1" applyFill="1" applyBorder="1" applyAlignment="1">
      <alignment horizontal="center" vertical="center"/>
    </xf>
    <xf numFmtId="0" fontId="35" fillId="0" borderId="0" xfId="53" applyFont="1" applyFill="1" applyAlignment="1"/>
    <xf numFmtId="0" fontId="12" fillId="0" borderId="0" xfId="53" applyFont="1" applyFill="1" applyAlignment="1"/>
    <xf numFmtId="0" fontId="17" fillId="0" borderId="14" xfId="53" applyFont="1" applyFill="1" applyBorder="1" applyAlignment="1">
      <alignment horizontal="center"/>
    </xf>
    <xf numFmtId="0" fontId="19" fillId="0" borderId="14" xfId="52" applyFont="1" applyFill="1" applyBorder="1" applyAlignment="1">
      <alignment horizontal="left" vertical="center"/>
    </xf>
    <xf numFmtId="0" fontId="17" fillId="0" borderId="14" xfId="52" applyFont="1" applyFill="1" applyBorder="1" applyAlignment="1">
      <alignment horizontal="center" vertical="center"/>
    </xf>
    <xf numFmtId="0" fontId="17" fillId="0" borderId="18" xfId="52" applyFont="1" applyFill="1" applyBorder="1" applyAlignment="1">
      <alignment horizontal="center" vertical="center"/>
    </xf>
    <xf numFmtId="0" fontId="17" fillId="0" borderId="2" xfId="53" applyFont="1" applyFill="1" applyBorder="1" applyAlignment="1">
      <alignment horizontal="center"/>
    </xf>
    <xf numFmtId="0" fontId="23" fillId="0" borderId="2" xfId="53" applyFont="1" applyFill="1" applyBorder="1" applyAlignment="1" applyProtection="1">
      <alignment horizontal="center" vertical="center"/>
    </xf>
    <xf numFmtId="0" fontId="23" fillId="0" borderId="19" xfId="53" applyFont="1" applyFill="1" applyBorder="1" applyAlignment="1" applyProtection="1">
      <alignment horizontal="center" vertical="center"/>
    </xf>
    <xf numFmtId="179" fontId="26" fillId="0" borderId="10" xfId="0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horizontal="center" vertical="center"/>
    </xf>
    <xf numFmtId="0" fontId="17" fillId="0" borderId="5" xfId="53" applyFont="1" applyFill="1" applyBorder="1" applyAlignment="1">
      <alignment horizontal="center"/>
    </xf>
    <xf numFmtId="49" fontId="35" fillId="0" borderId="21" xfId="54" applyNumberFormat="1" applyFont="1" applyFill="1" applyBorder="1" applyAlignment="1">
      <alignment horizontal="center" vertical="center"/>
    </xf>
    <xf numFmtId="0" fontId="26" fillId="0" borderId="21" xfId="0" applyNumberFormat="1" applyFont="1" applyFill="1" applyBorder="1" applyAlignment="1">
      <alignment horizontal="center" vertical="center"/>
    </xf>
    <xf numFmtId="0" fontId="17" fillId="0" borderId="21" xfId="53" applyFont="1" applyFill="1" applyBorder="1" applyAlignment="1"/>
    <xf numFmtId="0" fontId="26" fillId="0" borderId="22" xfId="0" applyNumberFormat="1" applyFont="1" applyFill="1" applyBorder="1" applyAlignment="1">
      <alignment horizontal="center" vertical="center"/>
    </xf>
    <xf numFmtId="49" fontId="35" fillId="0" borderId="22" xfId="54" applyNumberFormat="1" applyFont="1" applyFill="1" applyBorder="1" applyAlignment="1">
      <alignment horizontal="center" vertical="center"/>
    </xf>
    <xf numFmtId="0" fontId="17" fillId="0" borderId="23" xfId="53" applyFont="1" applyFill="1" applyBorder="1" applyAlignment="1">
      <alignment horizontal="center"/>
    </xf>
    <xf numFmtId="49" fontId="17" fillId="0" borderId="24" xfId="53" applyNumberFormat="1" applyFont="1" applyFill="1" applyBorder="1" applyAlignment="1">
      <alignment horizontal="center"/>
    </xf>
    <xf numFmtId="49" fontId="35" fillId="0" borderId="24" xfId="54" applyNumberFormat="1" applyFont="1" applyFill="1" applyBorder="1" applyAlignment="1">
      <alignment horizontal="center" vertical="center"/>
    </xf>
    <xf numFmtId="49" fontId="35" fillId="0" borderId="25" xfId="54" applyNumberFormat="1" applyFont="1" applyFill="1" applyBorder="1" applyAlignment="1">
      <alignment horizontal="center" vertical="center"/>
    </xf>
    <xf numFmtId="0" fontId="23" fillId="0" borderId="0" xfId="53" applyFont="1" applyFill="1" applyAlignment="1"/>
    <xf numFmtId="14" fontId="23" fillId="0" borderId="0" xfId="53" applyNumberFormat="1" applyFont="1" applyFill="1" applyAlignment="1">
      <alignment horizontal="left"/>
    </xf>
    <xf numFmtId="0" fontId="23" fillId="0" borderId="0" xfId="53" applyFont="1" applyFill="1" applyAlignment="1">
      <alignment horizontal="center"/>
    </xf>
    <xf numFmtId="0" fontId="11" fillId="0" borderId="0" xfId="52" applyFill="1" applyBorder="1" applyAlignment="1">
      <alignment horizontal="left" vertical="center"/>
    </xf>
    <xf numFmtId="0" fontId="11" fillId="0" borderId="0" xfId="52" applyFont="1" applyFill="1" applyAlignment="1">
      <alignment horizontal="left" vertical="center"/>
    </xf>
    <xf numFmtId="0" fontId="11" fillId="0" borderId="0" xfId="52" applyFill="1" applyAlignment="1">
      <alignment horizontal="left" vertical="center"/>
    </xf>
    <xf numFmtId="0" fontId="36" fillId="0" borderId="26" xfId="52" applyFont="1" applyBorder="1" applyAlignment="1">
      <alignment horizontal="center" vertical="top"/>
    </xf>
    <xf numFmtId="0" fontId="37" fillId="0" borderId="27" xfId="52" applyFont="1" applyFill="1" applyBorder="1" applyAlignment="1">
      <alignment horizontal="left" vertical="center"/>
    </xf>
    <xf numFmtId="0" fontId="20" fillId="0" borderId="28" xfId="52" applyFont="1" applyFill="1" applyBorder="1" applyAlignment="1">
      <alignment horizontal="left" vertical="center"/>
    </xf>
    <xf numFmtId="0" fontId="37" fillId="0" borderId="28" xfId="52" applyFont="1" applyFill="1" applyBorder="1" applyAlignment="1">
      <alignment horizontal="center" vertical="center"/>
    </xf>
    <xf numFmtId="0" fontId="12" fillId="0" borderId="28" xfId="52" applyFont="1" applyFill="1" applyBorder="1" applyAlignment="1">
      <alignment vertical="center"/>
    </xf>
    <xf numFmtId="0" fontId="37" fillId="0" borderId="28" xfId="52" applyFont="1" applyFill="1" applyBorder="1" applyAlignment="1">
      <alignment vertical="center"/>
    </xf>
    <xf numFmtId="0" fontId="20" fillId="0" borderId="21" xfId="52" applyFont="1" applyBorder="1" applyAlignment="1">
      <alignment horizontal="left" vertical="center"/>
    </xf>
    <xf numFmtId="0" fontId="20" fillId="0" borderId="22" xfId="52" applyFont="1" applyBorder="1" applyAlignment="1">
      <alignment horizontal="left" vertical="center"/>
    </xf>
    <xf numFmtId="0" fontId="37" fillId="0" borderId="29" xfId="52" applyFont="1" applyFill="1" applyBorder="1" applyAlignment="1">
      <alignment vertical="center"/>
    </xf>
    <xf numFmtId="0" fontId="20" fillId="0" borderId="21" xfId="52" applyFont="1" applyFill="1" applyBorder="1" applyAlignment="1">
      <alignment horizontal="left" vertical="center"/>
    </xf>
    <xf numFmtId="0" fontId="37" fillId="0" borderId="21" xfId="52" applyFont="1" applyFill="1" applyBorder="1" applyAlignment="1">
      <alignment vertical="center"/>
    </xf>
    <xf numFmtId="58" fontId="12" fillId="0" borderId="21" xfId="52" applyNumberFormat="1" applyFont="1" applyFill="1" applyBorder="1" applyAlignment="1">
      <alignment horizontal="center" vertical="center"/>
    </xf>
    <xf numFmtId="0" fontId="12" fillId="0" borderId="21" xfId="52" applyFont="1" applyFill="1" applyBorder="1" applyAlignment="1">
      <alignment horizontal="center" vertical="center"/>
    </xf>
    <xf numFmtId="0" fontId="37" fillId="0" borderId="21" xfId="52" applyFont="1" applyFill="1" applyBorder="1" applyAlignment="1">
      <alignment horizontal="center" vertical="center"/>
    </xf>
    <xf numFmtId="0" fontId="37" fillId="0" borderId="29" xfId="52" applyFont="1" applyFill="1" applyBorder="1" applyAlignment="1">
      <alignment horizontal="left" vertical="center"/>
    </xf>
    <xf numFmtId="0" fontId="37" fillId="0" borderId="21" xfId="52" applyFont="1" applyFill="1" applyBorder="1" applyAlignment="1">
      <alignment horizontal="left" vertical="center"/>
    </xf>
    <xf numFmtId="0" fontId="37" fillId="0" borderId="30" xfId="52" applyFont="1" applyFill="1" applyBorder="1" applyAlignment="1">
      <alignment vertical="center"/>
    </xf>
    <xf numFmtId="0" fontId="20" fillId="0" borderId="24" xfId="52" applyFont="1" applyFill="1" applyBorder="1" applyAlignment="1">
      <alignment horizontal="left" vertical="center"/>
    </xf>
    <xf numFmtId="0" fontId="37" fillId="0" borderId="24" xfId="52" applyFont="1" applyFill="1" applyBorder="1" applyAlignment="1">
      <alignment vertical="center"/>
    </xf>
    <xf numFmtId="0" fontId="12" fillId="0" borderId="24" xfId="52" applyFont="1" applyFill="1" applyBorder="1" applyAlignment="1">
      <alignment horizontal="left" vertical="center"/>
    </xf>
    <xf numFmtId="0" fontId="37" fillId="0" borderId="24" xfId="52" applyFont="1" applyFill="1" applyBorder="1" applyAlignment="1">
      <alignment horizontal="left" vertical="center"/>
    </xf>
    <xf numFmtId="0" fontId="37" fillId="0" borderId="0" xfId="52" applyFont="1" applyFill="1" applyBorder="1" applyAlignment="1">
      <alignment vertical="center"/>
    </xf>
    <xf numFmtId="0" fontId="12" fillId="0" borderId="0" xfId="52" applyFont="1" applyFill="1" applyBorder="1" applyAlignment="1">
      <alignment vertical="center"/>
    </xf>
    <xf numFmtId="0" fontId="12" fillId="0" borderId="0" xfId="52" applyFont="1" applyFill="1" applyAlignment="1">
      <alignment horizontal="left" vertical="center"/>
    </xf>
    <xf numFmtId="0" fontId="37" fillId="0" borderId="27" xfId="52" applyFont="1" applyFill="1" applyBorder="1" applyAlignment="1">
      <alignment vertical="center"/>
    </xf>
    <xf numFmtId="0" fontId="37" fillId="0" borderId="31" xfId="52" applyFont="1" applyFill="1" applyBorder="1" applyAlignment="1">
      <alignment horizontal="left" vertical="center"/>
    </xf>
    <xf numFmtId="0" fontId="37" fillId="0" borderId="32" xfId="52" applyFont="1" applyFill="1" applyBorder="1" applyAlignment="1">
      <alignment horizontal="left" vertical="center"/>
    </xf>
    <xf numFmtId="0" fontId="12" fillId="0" borderId="21" xfId="52" applyFont="1" applyFill="1" applyBorder="1" applyAlignment="1">
      <alignment horizontal="left" vertical="center"/>
    </xf>
    <xf numFmtId="0" fontId="12" fillId="0" borderId="21" xfId="52" applyFont="1" applyFill="1" applyBorder="1" applyAlignment="1">
      <alignment vertical="center"/>
    </xf>
    <xf numFmtId="0" fontId="12" fillId="0" borderId="33" xfId="52" applyFont="1" applyFill="1" applyBorder="1" applyAlignment="1">
      <alignment horizontal="center" vertical="center"/>
    </xf>
    <xf numFmtId="0" fontId="12" fillId="0" borderId="34" xfId="52" applyFont="1" applyFill="1" applyBorder="1" applyAlignment="1">
      <alignment horizontal="center" vertical="center"/>
    </xf>
    <xf numFmtId="0" fontId="24" fillId="0" borderId="35" xfId="52" applyFont="1" applyFill="1" applyBorder="1" applyAlignment="1">
      <alignment horizontal="left" vertical="center"/>
    </xf>
    <xf numFmtId="0" fontId="24" fillId="0" borderId="34" xfId="52" applyFont="1" applyFill="1" applyBorder="1" applyAlignment="1">
      <alignment horizontal="left" vertical="center"/>
    </xf>
    <xf numFmtId="0" fontId="12" fillId="0" borderId="24" xfId="52" applyFont="1" applyFill="1" applyBorder="1" applyAlignment="1">
      <alignment vertical="center"/>
    </xf>
    <xf numFmtId="0" fontId="12" fillId="0" borderId="0" xfId="52" applyFont="1" applyFill="1" applyBorder="1" applyAlignment="1">
      <alignment horizontal="left" vertical="center"/>
    </xf>
    <xf numFmtId="0" fontId="37" fillId="0" borderId="28" xfId="52" applyFont="1" applyFill="1" applyBorder="1" applyAlignment="1">
      <alignment horizontal="left" vertical="center"/>
    </xf>
    <xf numFmtId="0" fontId="12" fillId="0" borderId="29" xfId="52" applyFont="1" applyFill="1" applyBorder="1" applyAlignment="1">
      <alignment horizontal="left" vertical="center"/>
    </xf>
    <xf numFmtId="0" fontId="12" fillId="0" borderId="35" xfId="52" applyFont="1" applyFill="1" applyBorder="1" applyAlignment="1">
      <alignment horizontal="left" vertical="center"/>
    </xf>
    <xf numFmtId="0" fontId="12" fillId="0" borderId="34" xfId="52" applyFont="1" applyFill="1" applyBorder="1" applyAlignment="1">
      <alignment horizontal="left" vertical="center"/>
    </xf>
    <xf numFmtId="0" fontId="12" fillId="0" borderId="29" xfId="52" applyFont="1" applyFill="1" applyBorder="1" applyAlignment="1">
      <alignment horizontal="left" vertical="center" wrapText="1"/>
    </xf>
    <xf numFmtId="0" fontId="12" fillId="0" borderId="21" xfId="52" applyFont="1" applyFill="1" applyBorder="1" applyAlignment="1">
      <alignment horizontal="left" vertical="center" wrapText="1"/>
    </xf>
    <xf numFmtId="0" fontId="37" fillId="0" borderId="30" xfId="52" applyFont="1" applyFill="1" applyBorder="1" applyAlignment="1">
      <alignment horizontal="left" vertical="center"/>
    </xf>
    <xf numFmtId="0" fontId="11" fillId="0" borderId="24" xfId="52" applyFill="1" applyBorder="1" applyAlignment="1">
      <alignment horizontal="center" vertical="center"/>
    </xf>
    <xf numFmtId="0" fontId="37" fillId="0" borderId="36" xfId="52" applyFont="1" applyFill="1" applyBorder="1" applyAlignment="1">
      <alignment horizontal="center" vertical="center"/>
    </xf>
    <xf numFmtId="0" fontId="37" fillId="0" borderId="37" xfId="52" applyFont="1" applyFill="1" applyBorder="1" applyAlignment="1">
      <alignment horizontal="left" vertical="center"/>
    </xf>
    <xf numFmtId="0" fontId="12" fillId="0" borderId="35" xfId="52" applyFont="1" applyFill="1" applyBorder="1" applyAlignment="1">
      <alignment horizontal="right" vertical="center"/>
    </xf>
    <xf numFmtId="0" fontId="12" fillId="0" borderId="34" xfId="52" applyFont="1" applyFill="1" applyBorder="1" applyAlignment="1">
      <alignment horizontal="right" vertical="center"/>
    </xf>
    <xf numFmtId="0" fontId="24" fillId="0" borderId="27" xfId="52" applyFont="1" applyFill="1" applyBorder="1" applyAlignment="1">
      <alignment horizontal="left" vertical="center"/>
    </xf>
    <xf numFmtId="0" fontId="24" fillId="0" borderId="28" xfId="52" applyFont="1" applyFill="1" applyBorder="1" applyAlignment="1">
      <alignment horizontal="left" vertical="center"/>
    </xf>
    <xf numFmtId="0" fontId="37" fillId="0" borderId="33" xfId="52" applyFont="1" applyFill="1" applyBorder="1" applyAlignment="1">
      <alignment horizontal="left" vertical="center"/>
    </xf>
    <xf numFmtId="0" fontId="37" fillId="0" borderId="38" xfId="52" applyFont="1" applyFill="1" applyBorder="1" applyAlignment="1">
      <alignment horizontal="left" vertical="center"/>
    </xf>
    <xf numFmtId="0" fontId="12" fillId="0" borderId="24" xfId="52" applyFont="1" applyFill="1" applyBorder="1" applyAlignment="1">
      <alignment horizontal="center" vertical="center"/>
    </xf>
    <xf numFmtId="58" fontId="12" fillId="0" borderId="24" xfId="52" applyNumberFormat="1" applyFont="1" applyFill="1" applyBorder="1" applyAlignment="1">
      <alignment horizontal="center" vertical="center"/>
    </xf>
    <xf numFmtId="0" fontId="37" fillId="0" borderId="24" xfId="52" applyFont="1" applyFill="1" applyBorder="1" applyAlignment="1">
      <alignment horizontal="center" vertical="center"/>
    </xf>
    <xf numFmtId="0" fontId="12" fillId="0" borderId="28" xfId="52" applyFont="1" applyFill="1" applyBorder="1" applyAlignment="1">
      <alignment horizontal="center" vertical="center"/>
    </xf>
    <xf numFmtId="0" fontId="12" fillId="0" borderId="39" xfId="52" applyFont="1" applyFill="1" applyBorder="1" applyAlignment="1">
      <alignment horizontal="center" vertical="center"/>
    </xf>
    <xf numFmtId="0" fontId="37" fillId="0" borderId="22" xfId="52" applyFont="1" applyFill="1" applyBorder="1" applyAlignment="1">
      <alignment horizontal="center" vertical="center"/>
    </xf>
    <xf numFmtId="0" fontId="12" fillId="0" borderId="22" xfId="52" applyFont="1" applyFill="1" applyBorder="1" applyAlignment="1">
      <alignment horizontal="left" vertical="center"/>
    </xf>
    <xf numFmtId="0" fontId="12" fillId="0" borderId="25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7" fillId="0" borderId="40" xfId="52" applyFont="1" applyFill="1" applyBorder="1" applyAlignment="1">
      <alignment horizontal="left" vertical="center"/>
    </xf>
    <xf numFmtId="0" fontId="12" fillId="0" borderId="41" xfId="52" applyFont="1" applyFill="1" applyBorder="1" applyAlignment="1">
      <alignment horizontal="center" vertical="center"/>
    </xf>
    <xf numFmtId="0" fontId="24" fillId="0" borderId="41" xfId="52" applyFont="1" applyFill="1" applyBorder="1" applyAlignment="1">
      <alignment horizontal="left" vertical="center"/>
    </xf>
    <xf numFmtId="0" fontId="37" fillId="0" borderId="39" xfId="52" applyFont="1" applyFill="1" applyBorder="1" applyAlignment="1">
      <alignment horizontal="left" vertical="center"/>
    </xf>
    <xf numFmtId="0" fontId="37" fillId="0" borderId="22" xfId="52" applyFont="1" applyFill="1" applyBorder="1" applyAlignment="1">
      <alignment horizontal="left" vertical="center"/>
    </xf>
    <xf numFmtId="0" fontId="12" fillId="0" borderId="41" xfId="52" applyFont="1" applyFill="1" applyBorder="1" applyAlignment="1">
      <alignment horizontal="left" vertical="center"/>
    </xf>
    <xf numFmtId="0" fontId="12" fillId="0" borderId="22" xfId="52" applyFont="1" applyFill="1" applyBorder="1" applyAlignment="1">
      <alignment horizontal="left" vertical="center" wrapText="1"/>
    </xf>
    <xf numFmtId="0" fontId="11" fillId="0" borderId="25" xfId="52" applyFill="1" applyBorder="1" applyAlignment="1">
      <alignment horizontal="center" vertical="center"/>
    </xf>
    <xf numFmtId="0" fontId="37" fillId="0" borderId="40" xfId="52" applyFont="1" applyFill="1" applyBorder="1" applyAlignment="1">
      <alignment horizontal="center" vertical="center"/>
    </xf>
    <xf numFmtId="0" fontId="12" fillId="0" borderId="38" xfId="52" applyFont="1" applyFill="1" applyBorder="1" applyAlignment="1">
      <alignment horizontal="left" vertical="center"/>
    </xf>
    <xf numFmtId="0" fontId="12" fillId="0" borderId="22" xfId="52" applyFont="1" applyFill="1" applyBorder="1" applyAlignment="1">
      <alignment horizontal="center" vertical="center"/>
    </xf>
    <xf numFmtId="0" fontId="12" fillId="0" borderId="22" xfId="52" applyFont="1" applyFill="1" applyBorder="1" applyAlignment="1">
      <alignment horizontal="center" vertical="center" wrapText="1"/>
    </xf>
    <xf numFmtId="0" fontId="11" fillId="0" borderId="41" xfId="52" applyFont="1" applyFill="1" applyBorder="1" applyAlignment="1">
      <alignment horizontal="center" vertical="center"/>
    </xf>
    <xf numFmtId="0" fontId="14" fillId="0" borderId="41" xfId="52" applyFont="1" applyFill="1" applyBorder="1" applyAlignment="1">
      <alignment horizontal="center" vertical="center"/>
    </xf>
    <xf numFmtId="0" fontId="12" fillId="0" borderId="38" xfId="52" applyFont="1" applyFill="1" applyBorder="1" applyAlignment="1">
      <alignment horizontal="right" vertical="center"/>
    </xf>
    <xf numFmtId="0" fontId="12" fillId="0" borderId="42" xfId="52" applyFont="1" applyFill="1" applyBorder="1" applyAlignment="1">
      <alignment horizontal="center" vertical="center"/>
    </xf>
    <xf numFmtId="0" fontId="24" fillId="0" borderId="39" xfId="52" applyFont="1" applyFill="1" applyBorder="1" applyAlignment="1">
      <alignment horizontal="left" vertical="center"/>
    </xf>
    <xf numFmtId="0" fontId="12" fillId="0" borderId="25" xfId="52" applyFont="1" applyFill="1" applyBorder="1" applyAlignment="1">
      <alignment horizontal="center" vertical="center"/>
    </xf>
    <xf numFmtId="0" fontId="35" fillId="0" borderId="0" xfId="53" applyFont="1" applyFill="1" applyAlignment="1">
      <alignment horizontal="center"/>
    </xf>
    <xf numFmtId="0" fontId="14" fillId="0" borderId="2" xfId="52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4" fontId="23" fillId="0" borderId="0" xfId="53" applyNumberFormat="1" applyFont="1" applyFill="1" applyAlignment="1"/>
    <xf numFmtId="0" fontId="11" fillId="0" borderId="0" xfId="52" applyFont="1" applyAlignment="1">
      <alignment horizontal="left" vertical="center"/>
    </xf>
    <xf numFmtId="0" fontId="14" fillId="0" borderId="43" xfId="52" applyFont="1" applyBorder="1" applyAlignment="1">
      <alignment horizontal="left" vertical="center"/>
    </xf>
    <xf numFmtId="0" fontId="20" fillId="0" borderId="44" xfId="52" applyFont="1" applyBorder="1" applyAlignment="1">
      <alignment horizontal="center" vertical="center"/>
    </xf>
    <xf numFmtId="0" fontId="14" fillId="0" borderId="44" xfId="52" applyFont="1" applyBorder="1" applyAlignment="1">
      <alignment horizontal="center" vertical="center"/>
    </xf>
    <xf numFmtId="0" fontId="24" fillId="0" borderId="44" xfId="52" applyFont="1" applyBorder="1" applyAlignment="1">
      <alignment horizontal="left" vertical="center"/>
    </xf>
    <xf numFmtId="0" fontId="24" fillId="0" borderId="27" xfId="52" applyFont="1" applyBorder="1" applyAlignment="1">
      <alignment horizontal="center" vertical="center"/>
    </xf>
    <xf numFmtId="0" fontId="24" fillId="0" borderId="28" xfId="52" applyFont="1" applyBorder="1" applyAlignment="1">
      <alignment horizontal="center" vertical="center"/>
    </xf>
    <xf numFmtId="0" fontId="24" fillId="0" borderId="39" xfId="52" applyFont="1" applyBorder="1" applyAlignment="1">
      <alignment horizontal="center" vertical="center"/>
    </xf>
    <xf numFmtId="0" fontId="14" fillId="0" borderId="27" xfId="52" applyFont="1" applyBorder="1" applyAlignment="1">
      <alignment horizontal="center" vertical="center"/>
    </xf>
    <xf numFmtId="0" fontId="14" fillId="0" borderId="28" xfId="52" applyFont="1" applyBorder="1" applyAlignment="1">
      <alignment horizontal="center" vertical="center"/>
    </xf>
    <xf numFmtId="0" fontId="14" fillId="0" borderId="39" xfId="52" applyFont="1" applyBorder="1" applyAlignment="1">
      <alignment horizontal="center" vertical="center"/>
    </xf>
    <xf numFmtId="0" fontId="24" fillId="0" borderId="29" xfId="52" applyFont="1" applyBorder="1" applyAlignment="1">
      <alignment horizontal="left" vertical="center"/>
    </xf>
    <xf numFmtId="0" fontId="24" fillId="0" borderId="21" xfId="52" applyFont="1" applyBorder="1" applyAlignment="1">
      <alignment horizontal="left" vertical="center"/>
    </xf>
    <xf numFmtId="14" fontId="20" fillId="0" borderId="21" xfId="52" applyNumberFormat="1" applyFont="1" applyBorder="1" applyAlignment="1">
      <alignment horizontal="center" vertical="center"/>
    </xf>
    <xf numFmtId="14" fontId="20" fillId="0" borderId="22" xfId="52" applyNumberFormat="1" applyFont="1" applyBorder="1" applyAlignment="1">
      <alignment horizontal="center" vertical="center"/>
    </xf>
    <xf numFmtId="0" fontId="24" fillId="0" borderId="29" xfId="52" applyFont="1" applyBorder="1" applyAlignment="1">
      <alignment vertical="center"/>
    </xf>
    <xf numFmtId="49" fontId="20" fillId="0" borderId="21" xfId="52" applyNumberFormat="1" applyFont="1" applyBorder="1" applyAlignment="1">
      <alignment horizontal="center" vertical="center"/>
    </xf>
    <xf numFmtId="0" fontId="20" fillId="0" borderId="22" xfId="52" applyFont="1" applyBorder="1" applyAlignment="1">
      <alignment horizontal="center" vertical="center"/>
    </xf>
    <xf numFmtId="0" fontId="24" fillId="0" borderId="21" xfId="52" applyFont="1" applyBorder="1" applyAlignment="1">
      <alignment vertical="center"/>
    </xf>
    <xf numFmtId="0" fontId="20" fillId="0" borderId="45" xfId="52" applyFont="1" applyBorder="1" applyAlignment="1">
      <alignment horizontal="center" vertical="center"/>
    </xf>
    <xf numFmtId="0" fontId="20" fillId="0" borderId="46" xfId="52" applyFont="1" applyBorder="1" applyAlignment="1">
      <alignment horizontal="center" vertical="center"/>
    </xf>
    <xf numFmtId="0" fontId="11" fillId="0" borderId="21" xfId="52" applyFont="1" applyBorder="1" applyAlignment="1">
      <alignment vertical="center"/>
    </xf>
    <xf numFmtId="0" fontId="38" fillId="0" borderId="30" xfId="52" applyFont="1" applyBorder="1" applyAlignment="1">
      <alignment vertical="center"/>
    </xf>
    <xf numFmtId="0" fontId="20" fillId="0" borderId="47" xfId="52" applyFont="1" applyBorder="1" applyAlignment="1">
      <alignment horizontal="center" vertical="center"/>
    </xf>
    <xf numFmtId="0" fontId="20" fillId="0" borderId="42" xfId="52" applyFont="1" applyBorder="1" applyAlignment="1">
      <alignment horizontal="center" vertical="center"/>
    </xf>
    <xf numFmtId="0" fontId="24" fillId="0" borderId="30" xfId="52" applyFont="1" applyBorder="1" applyAlignment="1">
      <alignment horizontal="left" vertical="center"/>
    </xf>
    <xf numFmtId="0" fontId="24" fillId="0" borderId="24" xfId="52" applyFont="1" applyBorder="1" applyAlignment="1">
      <alignment horizontal="left" vertical="center"/>
    </xf>
    <xf numFmtId="14" fontId="20" fillId="0" borderId="24" xfId="52" applyNumberFormat="1" applyFont="1" applyBorder="1" applyAlignment="1">
      <alignment horizontal="center" vertical="center"/>
    </xf>
    <xf numFmtId="14" fontId="20" fillId="0" borderId="25" xfId="52" applyNumberFormat="1" applyFont="1" applyBorder="1" applyAlignment="1">
      <alignment horizontal="center" vertical="center"/>
    </xf>
    <xf numFmtId="0" fontId="14" fillId="0" borderId="0" xfId="52" applyFont="1" applyBorder="1" applyAlignment="1">
      <alignment horizontal="left" vertical="center"/>
    </xf>
    <xf numFmtId="0" fontId="24" fillId="0" borderId="27" xfId="52" applyFont="1" applyBorder="1" applyAlignment="1">
      <alignment vertical="center"/>
    </xf>
    <xf numFmtId="0" fontId="11" fillId="0" borderId="28" xfId="52" applyFont="1" applyBorder="1" applyAlignment="1">
      <alignment horizontal="left" vertical="center"/>
    </xf>
    <xf numFmtId="0" fontId="20" fillId="0" borderId="28" xfId="52" applyFont="1" applyBorder="1" applyAlignment="1">
      <alignment horizontal="left" vertical="center"/>
    </xf>
    <xf numFmtId="0" fontId="11" fillId="0" borderId="28" xfId="52" applyFont="1" applyBorder="1" applyAlignment="1">
      <alignment vertical="center"/>
    </xf>
    <xf numFmtId="0" fontId="24" fillId="0" borderId="28" xfId="52" applyFont="1" applyBorder="1" applyAlignment="1">
      <alignment vertical="center"/>
    </xf>
    <xf numFmtId="0" fontId="11" fillId="0" borderId="21" xfId="52" applyFont="1" applyBorder="1" applyAlignment="1">
      <alignment horizontal="left" vertical="center"/>
    </xf>
    <xf numFmtId="0" fontId="24" fillId="0" borderId="0" xfId="52" applyFont="1" applyBorder="1" applyAlignment="1">
      <alignment horizontal="left" vertical="center"/>
    </xf>
    <xf numFmtId="0" fontId="12" fillId="0" borderId="37" xfId="52" applyFont="1" applyBorder="1" applyAlignment="1">
      <alignment horizontal="left" vertical="center" wrapText="1"/>
    </xf>
    <xf numFmtId="0" fontId="12" fillId="0" borderId="32" xfId="52" applyFont="1" applyBorder="1" applyAlignment="1">
      <alignment horizontal="left" vertical="center" wrapText="1"/>
    </xf>
    <xf numFmtId="0" fontId="12" fillId="0" borderId="48" xfId="52" applyFont="1" applyBorder="1" applyAlignment="1">
      <alignment horizontal="left" vertical="center" wrapText="1"/>
    </xf>
    <xf numFmtId="0" fontId="12" fillId="0" borderId="35" xfId="52" applyFont="1" applyBorder="1" applyAlignment="1">
      <alignment horizontal="left" vertical="center"/>
    </xf>
    <xf numFmtId="0" fontId="12" fillId="0" borderId="34" xfId="52" applyFont="1" applyBorder="1" applyAlignment="1">
      <alignment horizontal="left" vertical="center"/>
    </xf>
    <xf numFmtId="0" fontId="12" fillId="0" borderId="38" xfId="52" applyFont="1" applyBorder="1" applyAlignment="1">
      <alignment horizontal="left" vertical="center"/>
    </xf>
    <xf numFmtId="0" fontId="12" fillId="0" borderId="33" xfId="52" applyFont="1" applyBorder="1" applyAlignment="1">
      <alignment horizontal="left" vertical="center"/>
    </xf>
    <xf numFmtId="0" fontId="20" fillId="0" borderId="30" xfId="52" applyFont="1" applyBorder="1" applyAlignment="1">
      <alignment horizontal="left" vertical="center"/>
    </xf>
    <xf numFmtId="0" fontId="20" fillId="0" borderId="24" xfId="52" applyFont="1" applyBorder="1" applyAlignment="1">
      <alignment horizontal="left" vertical="center"/>
    </xf>
    <xf numFmtId="0" fontId="12" fillId="0" borderId="27" xfId="52" applyFont="1" applyBorder="1" applyAlignment="1">
      <alignment horizontal="left" vertical="center" wrapText="1"/>
    </xf>
    <xf numFmtId="0" fontId="12" fillId="0" borderId="28" xfId="52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24" fillId="0" borderId="29" xfId="52" applyFont="1" applyFill="1" applyBorder="1" applyAlignment="1">
      <alignment horizontal="left" vertical="center"/>
    </xf>
    <xf numFmtId="0" fontId="24" fillId="0" borderId="30" xfId="52" applyFont="1" applyBorder="1" applyAlignment="1">
      <alignment horizontal="center" vertical="center"/>
    </xf>
    <xf numFmtId="0" fontId="24" fillId="0" borderId="24" xfId="52" applyFont="1" applyBorder="1" applyAlignment="1">
      <alignment horizontal="center" vertical="center"/>
    </xf>
    <xf numFmtId="0" fontId="24" fillId="0" borderId="29" xfId="52" applyFont="1" applyBorder="1" applyAlignment="1">
      <alignment horizontal="center" vertical="center"/>
    </xf>
    <xf numFmtId="0" fontId="24" fillId="0" borderId="21" xfId="52" applyFont="1" applyBorder="1" applyAlignment="1">
      <alignment horizontal="center" vertical="center"/>
    </xf>
    <xf numFmtId="0" fontId="37" fillId="0" borderId="21" xfId="52" applyFont="1" applyBorder="1" applyAlignment="1">
      <alignment horizontal="left" vertical="center"/>
    </xf>
    <xf numFmtId="0" fontId="24" fillId="0" borderId="49" xfId="52" applyFont="1" applyFill="1" applyBorder="1" applyAlignment="1">
      <alignment horizontal="left" vertical="center"/>
    </xf>
    <xf numFmtId="0" fontId="24" fillId="0" borderId="50" xfId="52" applyFont="1" applyFill="1" applyBorder="1" applyAlignment="1">
      <alignment horizontal="left" vertical="center"/>
    </xf>
    <xf numFmtId="0" fontId="14" fillId="0" borderId="0" xfId="52" applyFont="1" applyFill="1" applyBorder="1" applyAlignment="1">
      <alignment horizontal="left" vertical="center"/>
    </xf>
    <xf numFmtId="0" fontId="20" fillId="0" borderId="37" xfId="52" applyFont="1" applyFill="1" applyBorder="1" applyAlignment="1">
      <alignment horizontal="left" vertical="center"/>
    </xf>
    <xf numFmtId="0" fontId="20" fillId="0" borderId="32" xfId="52" applyFont="1" applyFill="1" applyBorder="1" applyAlignment="1">
      <alignment horizontal="left" vertical="center"/>
    </xf>
    <xf numFmtId="0" fontId="20" fillId="0" borderId="35" xfId="52" applyFont="1" applyFill="1" applyBorder="1" applyAlignment="1">
      <alignment horizontal="left" vertical="center"/>
    </xf>
    <xf numFmtId="0" fontId="20" fillId="0" borderId="34" xfId="52" applyFont="1" applyFill="1" applyBorder="1" applyAlignment="1">
      <alignment horizontal="left" vertical="center"/>
    </xf>
    <xf numFmtId="0" fontId="24" fillId="0" borderId="35" xfId="52" applyFont="1" applyBorder="1" applyAlignment="1">
      <alignment horizontal="left" vertical="center"/>
    </xf>
    <xf numFmtId="0" fontId="24" fillId="0" borderId="34" xfId="52" applyFont="1" applyBorder="1" applyAlignment="1">
      <alignment horizontal="left" vertical="center"/>
    </xf>
    <xf numFmtId="0" fontId="14" fillId="0" borderId="51" xfId="52" applyFont="1" applyBorder="1" applyAlignment="1">
      <alignment vertical="center"/>
    </xf>
    <xf numFmtId="0" fontId="20" fillId="0" borderId="52" xfId="52" applyFont="1" applyBorder="1" applyAlignment="1">
      <alignment horizontal="center" vertical="center"/>
    </xf>
    <xf numFmtId="0" fontId="14" fillId="0" borderId="52" xfId="52" applyFont="1" applyBorder="1" applyAlignment="1">
      <alignment vertical="center"/>
    </xf>
    <xf numFmtId="58" fontId="11" fillId="0" borderId="52" xfId="52" applyNumberFormat="1" applyFont="1" applyBorder="1" applyAlignment="1">
      <alignment vertical="center"/>
    </xf>
    <xf numFmtId="0" fontId="14" fillId="0" borderId="52" xfId="52" applyFont="1" applyBorder="1" applyAlignment="1">
      <alignment horizontal="center" vertical="center"/>
    </xf>
    <xf numFmtId="0" fontId="14" fillId="0" borderId="53" xfId="52" applyFont="1" applyFill="1" applyBorder="1" applyAlignment="1">
      <alignment horizontal="left" vertical="center"/>
    </xf>
    <xf numFmtId="0" fontId="14" fillId="0" borderId="52" xfId="52" applyFont="1" applyFill="1" applyBorder="1" applyAlignment="1">
      <alignment horizontal="left" vertical="center"/>
    </xf>
    <xf numFmtId="0" fontId="14" fillId="0" borderId="54" xfId="52" applyFont="1" applyFill="1" applyBorder="1" applyAlignment="1">
      <alignment horizontal="center" vertical="center"/>
    </xf>
    <xf numFmtId="0" fontId="14" fillId="0" borderId="55" xfId="52" applyFont="1" applyFill="1" applyBorder="1" applyAlignment="1">
      <alignment horizontal="center" vertical="center"/>
    </xf>
    <xf numFmtId="0" fontId="14" fillId="0" borderId="30" xfId="52" applyFont="1" applyFill="1" applyBorder="1" applyAlignment="1">
      <alignment horizontal="center" vertical="center"/>
    </xf>
    <xf numFmtId="0" fontId="14" fillId="0" borderId="24" xfId="52" applyFont="1" applyFill="1" applyBorder="1" applyAlignment="1">
      <alignment horizontal="center" vertical="center"/>
    </xf>
    <xf numFmtId="0" fontId="11" fillId="0" borderId="44" xfId="52" applyFont="1" applyBorder="1" applyAlignment="1">
      <alignment horizontal="center" vertical="center"/>
    </xf>
    <xf numFmtId="0" fontId="11" fillId="0" borderId="56" xfId="52" applyFont="1" applyBorder="1" applyAlignment="1">
      <alignment horizontal="center" vertical="center"/>
    </xf>
    <xf numFmtId="0" fontId="20" fillId="0" borderId="25" xfId="52" applyFont="1" applyBorder="1" applyAlignment="1">
      <alignment horizontal="left" vertical="center"/>
    </xf>
    <xf numFmtId="0" fontId="20" fillId="0" borderId="39" xfId="52" applyFont="1" applyBorder="1" applyAlignment="1">
      <alignment horizontal="left" vertical="center"/>
    </xf>
    <xf numFmtId="0" fontId="24" fillId="0" borderId="25" xfId="52" applyFont="1" applyBorder="1" applyAlignment="1">
      <alignment horizontal="left" vertical="center"/>
    </xf>
    <xf numFmtId="0" fontId="37" fillId="0" borderId="28" xfId="52" applyFont="1" applyBorder="1" applyAlignment="1">
      <alignment horizontal="left" vertical="center"/>
    </xf>
    <xf numFmtId="0" fontId="37" fillId="0" borderId="39" xfId="52" applyFont="1" applyBorder="1" applyAlignment="1">
      <alignment horizontal="left" vertical="center"/>
    </xf>
    <xf numFmtId="0" fontId="37" fillId="0" borderId="33" xfId="52" applyFont="1" applyBorder="1" applyAlignment="1">
      <alignment horizontal="left" vertical="center"/>
    </xf>
    <xf numFmtId="0" fontId="37" fillId="0" borderId="34" xfId="52" applyFont="1" applyBorder="1" applyAlignment="1">
      <alignment horizontal="left" vertical="center"/>
    </xf>
    <xf numFmtId="0" fontId="37" fillId="0" borderId="41" xfId="52" applyFont="1" applyBorder="1" applyAlignment="1">
      <alignment horizontal="left" vertical="center"/>
    </xf>
    <xf numFmtId="0" fontId="20" fillId="0" borderId="22" xfId="52" applyFont="1" applyFill="1" applyBorder="1" applyAlignment="1">
      <alignment horizontal="left" vertical="center"/>
    </xf>
    <xf numFmtId="0" fontId="24" fillId="0" borderId="25" xfId="52" applyFont="1" applyBorder="1" applyAlignment="1">
      <alignment horizontal="center" vertical="center"/>
    </xf>
    <xf numFmtId="0" fontId="37" fillId="0" borderId="22" xfId="52" applyFont="1" applyBorder="1" applyAlignment="1">
      <alignment horizontal="left" vertical="center"/>
    </xf>
    <xf numFmtId="0" fontId="24" fillId="0" borderId="42" xfId="52" applyFont="1" applyFill="1" applyBorder="1" applyAlignment="1">
      <alignment horizontal="left" vertical="center"/>
    </xf>
    <xf numFmtId="0" fontId="20" fillId="0" borderId="40" xfId="52" applyFont="1" applyFill="1" applyBorder="1" applyAlignment="1">
      <alignment horizontal="left" vertical="center"/>
    </xf>
    <xf numFmtId="0" fontId="20" fillId="0" borderId="41" xfId="52" applyFont="1" applyFill="1" applyBorder="1" applyAlignment="1">
      <alignment horizontal="left" vertical="center"/>
    </xf>
    <xf numFmtId="0" fontId="24" fillId="0" borderId="41" xfId="52" applyFont="1" applyBorder="1" applyAlignment="1">
      <alignment horizontal="left" vertical="center"/>
    </xf>
    <xf numFmtId="0" fontId="20" fillId="0" borderId="57" xfId="52" applyFont="1" applyBorder="1" applyAlignment="1">
      <alignment horizontal="center" vertical="center"/>
    </xf>
    <xf numFmtId="0" fontId="14" fillId="0" borderId="58" xfId="52" applyFont="1" applyFill="1" applyBorder="1" applyAlignment="1">
      <alignment horizontal="left" vertical="center"/>
    </xf>
    <xf numFmtId="0" fontId="14" fillId="0" borderId="59" xfId="52" applyFont="1" applyFill="1" applyBorder="1" applyAlignment="1">
      <alignment horizontal="center" vertical="center"/>
    </xf>
    <xf numFmtId="0" fontId="14" fillId="0" borderId="25" xfId="52" applyFont="1" applyFill="1" applyBorder="1" applyAlignment="1">
      <alignment horizontal="center" vertical="center"/>
    </xf>
    <xf numFmtId="0" fontId="39" fillId="0" borderId="60" xfId="52" applyFont="1" applyFill="1" applyBorder="1" applyAlignment="1">
      <alignment horizontal="left" vertical="center"/>
    </xf>
    <xf numFmtId="0" fontId="39" fillId="0" borderId="3" xfId="52" applyFont="1" applyFill="1" applyBorder="1" applyAlignment="1">
      <alignment horizontal="center" vertical="center"/>
    </xf>
    <xf numFmtId="0" fontId="39" fillId="0" borderId="61" xfId="52" applyFont="1" applyFill="1" applyBorder="1" applyAlignment="1">
      <alignment horizontal="center" vertical="center"/>
    </xf>
    <xf numFmtId="0" fontId="11" fillId="0" borderId="0" xfId="52" applyFont="1" applyBorder="1" applyAlignment="1">
      <alignment horizontal="left" vertical="center"/>
    </xf>
    <xf numFmtId="0" fontId="40" fillId="0" borderId="26" xfId="52" applyFont="1" applyBorder="1" applyAlignment="1">
      <alignment horizontal="center" vertical="top"/>
    </xf>
    <xf numFmtId="0" fontId="24" fillId="0" borderId="62" xfId="52" applyFont="1" applyBorder="1" applyAlignment="1">
      <alignment horizontal="left" vertical="center"/>
    </xf>
    <xf numFmtId="0" fontId="24" fillId="0" borderId="26" xfId="52" applyFont="1" applyBorder="1" applyAlignment="1">
      <alignment horizontal="left" vertical="center"/>
    </xf>
    <xf numFmtId="0" fontId="24" fillId="0" borderId="36" xfId="52" applyFont="1" applyBorder="1" applyAlignment="1">
      <alignment horizontal="left" vertical="center"/>
    </xf>
    <xf numFmtId="0" fontId="14" fillId="0" borderId="53" xfId="52" applyFont="1" applyBorder="1" applyAlignment="1">
      <alignment horizontal="left" vertical="center"/>
    </xf>
    <xf numFmtId="0" fontId="14" fillId="0" borderId="52" xfId="52" applyFont="1" applyBorder="1" applyAlignment="1">
      <alignment horizontal="left" vertical="center"/>
    </xf>
    <xf numFmtId="0" fontId="24" fillId="0" borderId="54" xfId="52" applyFont="1" applyBorder="1" applyAlignment="1">
      <alignment vertical="center"/>
    </xf>
    <xf numFmtId="0" fontId="11" fillId="0" borderId="55" xfId="52" applyFont="1" applyBorder="1" applyAlignment="1">
      <alignment horizontal="left" vertical="center"/>
    </xf>
    <xf numFmtId="0" fontId="20" fillId="0" borderId="55" xfId="52" applyFont="1" applyBorder="1" applyAlignment="1">
      <alignment horizontal="left" vertical="center"/>
    </xf>
    <xf numFmtId="0" fontId="11" fillId="0" borderId="55" xfId="52" applyFont="1" applyBorder="1" applyAlignment="1">
      <alignment vertical="center"/>
    </xf>
    <xf numFmtId="0" fontId="24" fillId="0" borderId="55" xfId="52" applyFont="1" applyBorder="1" applyAlignment="1">
      <alignment vertical="center"/>
    </xf>
    <xf numFmtId="0" fontId="24" fillId="0" borderId="54" xfId="52" applyFont="1" applyBorder="1" applyAlignment="1">
      <alignment horizontal="center" vertical="center"/>
    </xf>
    <xf numFmtId="0" fontId="20" fillId="0" borderId="55" xfId="52" applyFont="1" applyBorder="1" applyAlignment="1">
      <alignment horizontal="center" vertical="center"/>
    </xf>
    <xf numFmtId="0" fontId="24" fillId="0" borderId="55" xfId="52" applyFont="1" applyBorder="1" applyAlignment="1">
      <alignment horizontal="center" vertical="center"/>
    </xf>
    <xf numFmtId="0" fontId="11" fillId="0" borderId="55" xfId="52" applyFont="1" applyBorder="1" applyAlignment="1">
      <alignment horizontal="center" vertical="center"/>
    </xf>
    <xf numFmtId="0" fontId="20" fillId="0" borderId="21" xfId="52" applyFont="1" applyBorder="1" applyAlignment="1">
      <alignment horizontal="center" vertical="center"/>
    </xf>
    <xf numFmtId="0" fontId="11" fillId="0" borderId="21" xfId="52" applyFont="1" applyBorder="1" applyAlignment="1">
      <alignment horizontal="center" vertical="center"/>
    </xf>
    <xf numFmtId="0" fontId="24" fillId="0" borderId="49" xfId="52" applyFont="1" applyBorder="1" applyAlignment="1">
      <alignment horizontal="left" vertical="center" wrapText="1"/>
    </xf>
    <xf numFmtId="0" fontId="24" fillId="0" borderId="50" xfId="52" applyFont="1" applyBorder="1" applyAlignment="1">
      <alignment horizontal="left" vertical="center" wrapText="1"/>
    </xf>
    <xf numFmtId="0" fontId="24" fillId="0" borderId="63" xfId="52" applyFont="1" applyBorder="1" applyAlignment="1">
      <alignment horizontal="left" vertical="center"/>
    </xf>
    <xf numFmtId="0" fontId="24" fillId="0" borderId="64" xfId="52" applyFont="1" applyBorder="1" applyAlignment="1">
      <alignment horizontal="left" vertical="center"/>
    </xf>
    <xf numFmtId="0" fontId="41" fillId="0" borderId="65" xfId="52" applyFont="1" applyBorder="1" applyAlignment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42" fillId="3" borderId="2" xfId="0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>
      <alignment vertical="center"/>
    </xf>
    <xf numFmtId="9" fontId="20" fillId="0" borderId="2" xfId="52" applyNumberFormat="1" applyFont="1" applyBorder="1" applyAlignment="1">
      <alignment horizontal="center" vertical="center"/>
    </xf>
    <xf numFmtId="9" fontId="20" fillId="0" borderId="55" xfId="52" applyNumberFormat="1" applyFont="1" applyBorder="1" applyAlignment="1">
      <alignment horizontal="center" vertical="center"/>
    </xf>
    <xf numFmtId="0" fontId="20" fillId="0" borderId="29" xfId="52" applyFont="1" applyBorder="1" applyAlignment="1">
      <alignment horizontal="left" vertical="center"/>
    </xf>
    <xf numFmtId="9" fontId="20" fillId="0" borderId="21" xfId="52" applyNumberFormat="1" applyFont="1" applyBorder="1" applyAlignment="1">
      <alignment horizontal="center" vertical="center"/>
    </xf>
    <xf numFmtId="0" fontId="14" fillId="0" borderId="53" xfId="0" applyFont="1" applyBorder="1" applyAlignment="1">
      <alignment horizontal="left" vertical="center"/>
    </xf>
    <xf numFmtId="0" fontId="14" fillId="0" borderId="52" xfId="0" applyFont="1" applyBorder="1" applyAlignment="1">
      <alignment horizontal="left" vertical="center"/>
    </xf>
    <xf numFmtId="9" fontId="20" fillId="0" borderId="37" xfId="52" applyNumberFormat="1" applyFont="1" applyBorder="1" applyAlignment="1">
      <alignment horizontal="left" vertical="center"/>
    </xf>
    <xf numFmtId="9" fontId="20" fillId="0" borderId="32" xfId="52" applyNumberFormat="1" applyFont="1" applyBorder="1" applyAlignment="1">
      <alignment horizontal="left" vertical="center"/>
    </xf>
    <xf numFmtId="9" fontId="20" fillId="0" borderId="49" xfId="52" applyNumberFormat="1" applyFont="1" applyBorder="1" applyAlignment="1">
      <alignment horizontal="left" vertical="center"/>
    </xf>
    <xf numFmtId="9" fontId="20" fillId="0" borderId="50" xfId="52" applyNumberFormat="1" applyFont="1" applyBorder="1" applyAlignment="1">
      <alignment horizontal="left" vertical="center"/>
    </xf>
    <xf numFmtId="0" fontId="37" fillId="0" borderId="54" xfId="52" applyFont="1" applyFill="1" applyBorder="1" applyAlignment="1">
      <alignment horizontal="left" vertical="center"/>
    </xf>
    <xf numFmtId="0" fontId="37" fillId="0" borderId="55" xfId="52" applyFont="1" applyFill="1" applyBorder="1" applyAlignment="1">
      <alignment horizontal="left" vertical="center"/>
    </xf>
    <xf numFmtId="0" fontId="37" fillId="0" borderId="47" xfId="52" applyFont="1" applyFill="1" applyBorder="1" applyAlignment="1">
      <alignment horizontal="left" vertical="center"/>
    </xf>
    <xf numFmtId="0" fontId="37" fillId="0" borderId="50" xfId="52" applyFont="1" applyFill="1" applyBorder="1" applyAlignment="1">
      <alignment horizontal="left" vertical="center"/>
    </xf>
    <xf numFmtId="0" fontId="14" fillId="0" borderId="36" xfId="52" applyFont="1" applyFill="1" applyBorder="1" applyAlignment="1">
      <alignment horizontal="left" vertical="center"/>
    </xf>
    <xf numFmtId="0" fontId="20" fillId="0" borderId="66" xfId="52" applyFont="1" applyFill="1" applyBorder="1" applyAlignment="1">
      <alignment horizontal="left" vertical="center"/>
    </xf>
    <xf numFmtId="0" fontId="20" fillId="0" borderId="67" xfId="52" applyFont="1" applyFill="1" applyBorder="1" applyAlignment="1">
      <alignment horizontal="left" vertical="center"/>
    </xf>
    <xf numFmtId="0" fontId="14" fillId="0" borderId="43" xfId="52" applyFont="1" applyBorder="1" applyAlignment="1">
      <alignment vertical="center"/>
    </xf>
    <xf numFmtId="0" fontId="43" fillId="0" borderId="52" xfId="52" applyFont="1" applyBorder="1" applyAlignment="1">
      <alignment horizontal="center" vertical="center"/>
    </xf>
    <xf numFmtId="0" fontId="14" fillId="0" borderId="44" xfId="52" applyFont="1" applyBorder="1" applyAlignment="1">
      <alignment vertical="center"/>
    </xf>
    <xf numFmtId="0" fontId="20" fillId="0" borderId="68" xfId="52" applyFont="1" applyBorder="1" applyAlignment="1">
      <alignment vertical="center"/>
    </xf>
    <xf numFmtId="0" fontId="14" fillId="0" borderId="68" xfId="52" applyFont="1" applyBorder="1" applyAlignment="1">
      <alignment vertical="center"/>
    </xf>
    <xf numFmtId="58" fontId="11" fillId="0" borderId="44" xfId="52" applyNumberFormat="1" applyFont="1" applyBorder="1" applyAlignment="1">
      <alignment vertical="center"/>
    </xf>
    <xf numFmtId="0" fontId="14" fillId="0" borderId="36" xfId="52" applyFont="1" applyBorder="1" applyAlignment="1">
      <alignment horizontal="center" vertical="center"/>
    </xf>
    <xf numFmtId="0" fontId="20" fillId="0" borderId="69" xfId="52" applyFont="1" applyFill="1" applyBorder="1" applyAlignment="1">
      <alignment horizontal="left" vertical="center"/>
    </xf>
    <xf numFmtId="0" fontId="20" fillId="0" borderId="36" xfId="52" applyFont="1" applyFill="1" applyBorder="1" applyAlignment="1">
      <alignment horizontal="left" vertical="center"/>
    </xf>
    <xf numFmtId="0" fontId="24" fillId="0" borderId="70" xfId="52" applyFont="1" applyBorder="1" applyAlignment="1">
      <alignment horizontal="left" vertical="center"/>
    </xf>
    <xf numFmtId="0" fontId="14" fillId="0" borderId="58" xfId="52" applyFont="1" applyBorder="1" applyAlignment="1">
      <alignment horizontal="left" vertical="center"/>
    </xf>
    <xf numFmtId="0" fontId="20" fillId="0" borderId="59" xfId="52" applyFont="1" applyBorder="1" applyAlignment="1">
      <alignment horizontal="left" vertical="center"/>
    </xf>
    <xf numFmtId="0" fontId="24" fillId="0" borderId="0" xfId="52" applyFont="1" applyBorder="1" applyAlignment="1">
      <alignment vertical="center"/>
    </xf>
    <xf numFmtId="0" fontId="24" fillId="0" borderId="42" xfId="52" applyFont="1" applyBorder="1" applyAlignment="1">
      <alignment horizontal="left" vertical="center" wrapText="1"/>
    </xf>
    <xf numFmtId="0" fontId="24" fillId="0" borderId="59" xfId="52" applyFont="1" applyBorder="1" applyAlignment="1">
      <alignment horizontal="left" vertical="center"/>
    </xf>
    <xf numFmtId="0" fontId="24" fillId="0" borderId="2" xfId="52" applyFont="1" applyBorder="1" applyAlignment="1">
      <alignment horizontal="center" vertical="center"/>
    </xf>
    <xf numFmtId="0" fontId="44" fillId="0" borderId="41" xfId="52" applyFont="1" applyBorder="1" applyAlignment="1">
      <alignment horizontal="left" vertical="center"/>
    </xf>
    <xf numFmtId="0" fontId="12" fillId="0" borderId="22" xfId="52" applyFont="1" applyBorder="1" applyAlignment="1">
      <alignment horizontal="left" vertical="center"/>
    </xf>
    <xf numFmtId="0" fontId="14" fillId="0" borderId="58" xfId="0" applyFont="1" applyBorder="1" applyAlignment="1">
      <alignment horizontal="left" vertical="center"/>
    </xf>
    <xf numFmtId="9" fontId="20" fillId="0" borderId="40" xfId="52" applyNumberFormat="1" applyFont="1" applyBorder="1" applyAlignment="1">
      <alignment horizontal="left" vertical="center"/>
    </xf>
    <xf numFmtId="9" fontId="20" fillId="0" borderId="42" xfId="52" applyNumberFormat="1" applyFont="1" applyBorder="1" applyAlignment="1">
      <alignment horizontal="left" vertical="center"/>
    </xf>
    <xf numFmtId="0" fontId="37" fillId="0" borderId="59" xfId="52" applyFont="1" applyFill="1" applyBorder="1" applyAlignment="1">
      <alignment horizontal="left" vertical="center"/>
    </xf>
    <xf numFmtId="0" fontId="37" fillId="0" borderId="42" xfId="52" applyFont="1" applyFill="1" applyBorder="1" applyAlignment="1">
      <alignment horizontal="left" vertical="center"/>
    </xf>
    <xf numFmtId="0" fontId="20" fillId="0" borderId="71" xfId="52" applyFont="1" applyFill="1" applyBorder="1" applyAlignment="1">
      <alignment horizontal="left" vertical="center"/>
    </xf>
    <xf numFmtId="0" fontId="14" fillId="0" borderId="72" xfId="52" applyFont="1" applyBorder="1" applyAlignment="1">
      <alignment horizontal="center" vertical="center"/>
    </xf>
    <xf numFmtId="0" fontId="20" fillId="0" borderId="68" xfId="52" applyFont="1" applyBorder="1" applyAlignment="1">
      <alignment horizontal="center" vertical="center"/>
    </xf>
    <xf numFmtId="0" fontId="20" fillId="0" borderId="70" xfId="52" applyFont="1" applyBorder="1" applyAlignment="1">
      <alignment horizontal="center" vertical="center"/>
    </xf>
    <xf numFmtId="0" fontId="20" fillId="0" borderId="70" xfId="52" applyFont="1" applyFill="1" applyBorder="1" applyAlignment="1">
      <alignment horizontal="left" vertical="center"/>
    </xf>
    <xf numFmtId="0" fontId="45" fillId="0" borderId="11" xfId="0" applyFont="1" applyBorder="1" applyAlignment="1">
      <alignment horizontal="center" vertical="center" wrapText="1"/>
    </xf>
    <xf numFmtId="0" fontId="45" fillId="0" borderId="14" xfId="0" applyFont="1" applyBorder="1" applyAlignment="1">
      <alignment horizontal="center" vertical="center" wrapText="1"/>
    </xf>
    <xf numFmtId="0" fontId="46" fillId="0" borderId="15" xfId="0" applyFont="1" applyBorder="1"/>
    <xf numFmtId="0" fontId="46" fillId="0" borderId="2" xfId="0" applyFont="1" applyBorder="1"/>
    <xf numFmtId="0" fontId="46" fillId="0" borderId="5" xfId="0" applyFont="1" applyBorder="1" applyAlignment="1">
      <alignment horizontal="center" vertical="center"/>
    </xf>
    <xf numFmtId="0" fontId="46" fillId="0" borderId="7" xfId="0" applyFont="1" applyBorder="1" applyAlignment="1">
      <alignment horizontal="center" vertical="center"/>
    </xf>
    <xf numFmtId="0" fontId="46" fillId="4" borderId="5" xfId="0" applyFont="1" applyFill="1" applyBorder="1" applyAlignment="1">
      <alignment horizontal="center" vertical="center"/>
    </xf>
    <xf numFmtId="0" fontId="46" fillId="4" borderId="7" xfId="0" applyFont="1" applyFill="1" applyBorder="1" applyAlignment="1">
      <alignment horizontal="center" vertical="center"/>
    </xf>
    <xf numFmtId="0" fontId="46" fillId="4" borderId="2" xfId="0" applyFont="1" applyFill="1" applyBorder="1"/>
    <xf numFmtId="0" fontId="0" fillId="0" borderId="15" xfId="0" applyBorder="1"/>
    <xf numFmtId="0" fontId="0" fillId="4" borderId="2" xfId="0" applyFill="1" applyBorder="1"/>
    <xf numFmtId="0" fontId="0" fillId="0" borderId="16" xfId="0" applyBorder="1"/>
    <xf numFmtId="0" fontId="0" fillId="0" borderId="17" xfId="0" applyBorder="1"/>
    <xf numFmtId="0" fontId="0" fillId="4" borderId="17" xfId="0" applyFill="1" applyBorder="1"/>
    <xf numFmtId="0" fontId="0" fillId="5" borderId="0" xfId="0" applyFill="1"/>
    <xf numFmtId="0" fontId="45" fillId="0" borderId="18" xfId="0" applyFont="1" applyBorder="1" applyAlignment="1">
      <alignment horizontal="center" vertical="center" wrapText="1"/>
    </xf>
    <xf numFmtId="0" fontId="46" fillId="0" borderId="73" xfId="0" applyFont="1" applyBorder="1" applyAlignment="1">
      <alignment horizontal="center" vertical="center"/>
    </xf>
    <xf numFmtId="0" fontId="46" fillId="0" borderId="19" xfId="0" applyFont="1" applyBorder="1"/>
    <xf numFmtId="0" fontId="0" fillId="0" borderId="19" xfId="0" applyBorder="1"/>
    <xf numFmtId="0" fontId="0" fillId="0" borderId="74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4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7" borderId="2" xfId="0" applyFont="1" applyFill="1" applyBorder="1" applyAlignment="1">
      <alignment vertical="top" wrapText="1"/>
    </xf>
    <xf numFmtId="0" fontId="46" fillId="6" borderId="2" xfId="0" applyFont="1" applyFill="1" applyBorder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8" fillId="0" borderId="0" xfId="0" applyFont="1"/>
    <xf numFmtId="0" fontId="48" fillId="0" borderId="0" xfId="0" applyFont="1" applyAlignment="1">
      <alignment vertical="top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 68 3" xfId="60"/>
    <cellStyle name="S16" xfId="61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checked="Checked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checked="Checked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checked="Checked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checked="Checked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checked="Checked" noThreeD="1" val="0"/>
</file>

<file path=xl/ctrlProps/ctrlProp183.xml><?xml version="1.0" encoding="utf-8"?>
<formControlPr xmlns="http://schemas.microsoft.com/office/spreadsheetml/2009/9/main" objectType="CheckBox" checked="Checked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checked="Checked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checked="Checked" noThreeD="1" val="0"/>
</file>

<file path=xl/ctrlProps/ctrlProp19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62037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6203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6964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8679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86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867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58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58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27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270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270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27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27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27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270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270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27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27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27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26" name="Check Box 58" hidden="1">
              <a:extLst>
                <a:ext uri="{63B3BB69-23CF-44E3-9099-C40C66FF867C}">
                  <a14:compatExt spid="_x0000_s722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27" name="Check Box 59" hidden="1">
              <a:extLst>
                <a:ext uri="{63B3BB69-23CF-44E3-9099-C40C66FF867C}">
                  <a14:compatExt spid="_x0000_s722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28" name="Check Box 60" hidden="1">
              <a:extLst>
                <a:ext uri="{63B3BB69-23CF-44E3-9099-C40C66FF867C}">
                  <a14:compatExt spid="_x0000_s722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29" name="Check Box 61" hidden="1">
              <a:extLst>
                <a:ext uri="{63B3BB69-23CF-44E3-9099-C40C66FF867C}">
                  <a14:compatExt spid="_x0000_s722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30" name="Check Box 62" hidden="1">
              <a:extLst>
                <a:ext uri="{63B3BB69-23CF-44E3-9099-C40C66FF867C}">
                  <a14:compatExt spid="_x0000_s723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31" name="Check Box 63" hidden="1">
              <a:extLst>
                <a:ext uri="{63B3BB69-23CF-44E3-9099-C40C66FF867C}">
                  <a14:compatExt spid="_x0000_s723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32" name="Check Box 64" hidden="1">
              <a:extLst>
                <a:ext uri="{63B3BB69-23CF-44E3-9099-C40C66FF867C}">
                  <a14:compatExt spid="_x0000_s723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33" name="Check Box 65" hidden="1">
              <a:extLst>
                <a:ext uri="{63B3BB69-23CF-44E3-9099-C40C66FF867C}">
                  <a14:compatExt spid="_x0000_s723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34" name="Check Box 66" hidden="1">
              <a:extLst>
                <a:ext uri="{63B3BB69-23CF-44E3-9099-C40C66FF867C}">
                  <a14:compatExt spid="_x0000_s723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35" name="Check Box 67" hidden="1">
              <a:extLst>
                <a:ext uri="{63B3BB69-23CF-44E3-9099-C40C66FF867C}">
                  <a14:compatExt spid="_x0000_s723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36" name="Check Box 68" hidden="1">
              <a:extLst>
                <a:ext uri="{63B3BB69-23CF-44E3-9099-C40C66FF867C}">
                  <a14:compatExt spid="_x0000_s723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37" name="Check Box 69" hidden="1">
              <a:extLst>
                <a:ext uri="{63B3BB69-23CF-44E3-9099-C40C66FF867C}">
                  <a14:compatExt spid="_x0000_s723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38" name="Check Box 70" hidden="1">
              <a:extLst>
                <a:ext uri="{63B3BB69-23CF-44E3-9099-C40C66FF867C}">
                  <a14:compatExt spid="_x0000_s723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39" name="Check Box 71" hidden="1">
              <a:extLst>
                <a:ext uri="{63B3BB69-23CF-44E3-9099-C40C66FF867C}">
                  <a14:compatExt spid="_x0000_s723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40" name="Check Box 72" hidden="1">
              <a:extLst>
                <a:ext uri="{63B3BB69-23CF-44E3-9099-C40C66FF867C}">
                  <a14:compatExt spid="_x0000_s724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41" name="Check Box 73" hidden="1">
              <a:extLst>
                <a:ext uri="{63B3BB69-23CF-44E3-9099-C40C66FF867C}">
                  <a14:compatExt spid="_x0000_s724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42" name="Check Box 74" hidden="1">
              <a:extLst>
                <a:ext uri="{63B3BB69-23CF-44E3-9099-C40C66FF867C}">
                  <a14:compatExt spid="_x0000_s724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43" name="Check Box 75" hidden="1">
              <a:extLst>
                <a:ext uri="{63B3BB69-23CF-44E3-9099-C40C66FF867C}">
                  <a14:compatExt spid="_x0000_s724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44" name="Check Box 76" hidden="1">
              <a:extLst>
                <a:ext uri="{63B3BB69-23CF-44E3-9099-C40C66FF867C}">
                  <a14:compatExt spid="_x0000_s724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45" name="Check Box 77" hidden="1">
              <a:extLst>
                <a:ext uri="{63B3BB69-23CF-44E3-9099-C40C66FF867C}">
                  <a14:compatExt spid="_x0000_s724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46" name="Check Box 78" hidden="1">
              <a:extLst>
                <a:ext uri="{63B3BB69-23CF-44E3-9099-C40C66FF867C}">
                  <a14:compatExt spid="_x0000_s724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47" name="Check Box 79" hidden="1">
              <a:extLst>
                <a:ext uri="{63B3BB69-23CF-44E3-9099-C40C66FF867C}">
                  <a14:compatExt spid="_x0000_s724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48" name="Check Box 80" hidden="1">
              <a:extLst>
                <a:ext uri="{63B3BB69-23CF-44E3-9099-C40C66FF867C}">
                  <a14:compatExt spid="_x0000_s724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49" name="Check Box 81" hidden="1">
              <a:extLst>
                <a:ext uri="{63B3BB69-23CF-44E3-9099-C40C66FF867C}">
                  <a14:compatExt spid="_x0000_s724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50" name="Check Box 82" hidden="1">
              <a:extLst>
                <a:ext uri="{63B3BB69-23CF-44E3-9099-C40C66FF867C}">
                  <a14:compatExt spid="_x0000_s725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51" name="Check Box 83" hidden="1">
              <a:extLst>
                <a:ext uri="{63B3BB69-23CF-44E3-9099-C40C66FF867C}">
                  <a14:compatExt spid="_x0000_s725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52" name="Check Box 84" hidden="1">
              <a:extLst>
                <a:ext uri="{63B3BB69-23CF-44E3-9099-C40C66FF867C}">
                  <a14:compatExt spid="_x0000_s725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53" name="Check Box 85" hidden="1">
              <a:extLst>
                <a:ext uri="{63B3BB69-23CF-44E3-9099-C40C66FF867C}">
                  <a14:compatExt spid="_x0000_s725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54" name="Check Box 86" hidden="1">
              <a:extLst>
                <a:ext uri="{63B3BB69-23CF-44E3-9099-C40C66FF867C}">
                  <a14:compatExt spid="_x0000_s725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55" name="Check Box 87" hidden="1">
              <a:extLst>
                <a:ext uri="{63B3BB69-23CF-44E3-9099-C40C66FF867C}">
                  <a14:compatExt spid="_x0000_s725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56" name="Check Box 88" hidden="1">
              <a:extLst>
                <a:ext uri="{63B3BB69-23CF-44E3-9099-C40C66FF867C}">
                  <a14:compatExt spid="_x0000_s725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57" name="Check Box 89" hidden="1">
              <a:extLst>
                <a:ext uri="{63B3BB69-23CF-44E3-9099-C40C66FF867C}">
                  <a14:compatExt spid="_x0000_s725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58" name="Check Box 90" hidden="1">
              <a:extLst>
                <a:ext uri="{63B3BB69-23CF-44E3-9099-C40C66FF867C}">
                  <a14:compatExt spid="_x0000_s725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59" name="Check Box 91" hidden="1">
              <a:extLst>
                <a:ext uri="{63B3BB69-23CF-44E3-9099-C40C66FF867C}">
                  <a14:compatExt spid="_x0000_s725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60" name="Check Box 92" hidden="1">
              <a:extLst>
                <a:ext uri="{63B3BB69-23CF-44E3-9099-C40C66FF867C}">
                  <a14:compatExt spid="_x0000_s726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61" name="Check Box 93" hidden="1">
              <a:extLst>
                <a:ext uri="{63B3BB69-23CF-44E3-9099-C40C66FF867C}">
                  <a14:compatExt spid="_x0000_s726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62" name="Check Box 94" hidden="1">
              <a:extLst>
                <a:ext uri="{63B3BB69-23CF-44E3-9099-C40C66FF867C}">
                  <a14:compatExt spid="_x0000_s726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63" name="Check Box 95" hidden="1">
              <a:extLst>
                <a:ext uri="{63B3BB69-23CF-44E3-9099-C40C66FF867C}">
                  <a14:compatExt spid="_x0000_s726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64" name="Check Box 96" hidden="1">
              <a:extLst>
                <a:ext uri="{63B3BB69-23CF-44E3-9099-C40C66FF867C}">
                  <a14:compatExt spid="_x0000_s726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65" name="Check Box 97" hidden="1">
              <a:extLst>
                <a:ext uri="{63B3BB69-23CF-44E3-9099-C40C66FF867C}">
                  <a14:compatExt spid="_x0000_s726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129540</xdr:colOff>
      <xdr:row>2</xdr:row>
      <xdr:rowOff>11430</xdr:rowOff>
    </xdr:from>
    <xdr:to>
      <xdr:col>7</xdr:col>
      <xdr:colOff>939165</xdr:colOff>
      <xdr:row>2</xdr:row>
      <xdr:rowOff>354330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66685" y="592455"/>
          <a:ext cx="80962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205740</xdr:colOff>
      <xdr:row>3</xdr:row>
      <xdr:rowOff>83820</xdr:rowOff>
    </xdr:from>
    <xdr:to>
      <xdr:col>7</xdr:col>
      <xdr:colOff>548640</xdr:colOff>
      <xdr:row>5</xdr:row>
      <xdr:rowOff>90805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842885" y="1045845"/>
          <a:ext cx="342900" cy="7689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9" Type="http://schemas.openxmlformats.org/officeDocument/2006/relationships/ctrlProp" Target="../ctrlProps/ctrlProp151.xml"/><Relationship Id="rId88" Type="http://schemas.openxmlformats.org/officeDocument/2006/relationships/ctrlProp" Target="../ctrlProps/ctrlProp150.xml"/><Relationship Id="rId87" Type="http://schemas.openxmlformats.org/officeDocument/2006/relationships/ctrlProp" Target="../ctrlProps/ctrlProp149.xml"/><Relationship Id="rId86" Type="http://schemas.openxmlformats.org/officeDocument/2006/relationships/ctrlProp" Target="../ctrlProps/ctrlProp148.xml"/><Relationship Id="rId85" Type="http://schemas.openxmlformats.org/officeDocument/2006/relationships/ctrlProp" Target="../ctrlProps/ctrlProp147.xml"/><Relationship Id="rId84" Type="http://schemas.openxmlformats.org/officeDocument/2006/relationships/ctrlProp" Target="../ctrlProps/ctrlProp146.xml"/><Relationship Id="rId83" Type="http://schemas.openxmlformats.org/officeDocument/2006/relationships/ctrlProp" Target="../ctrlProps/ctrlProp145.xml"/><Relationship Id="rId82" Type="http://schemas.openxmlformats.org/officeDocument/2006/relationships/ctrlProp" Target="../ctrlProps/ctrlProp144.xml"/><Relationship Id="rId81" Type="http://schemas.openxmlformats.org/officeDocument/2006/relationships/ctrlProp" Target="../ctrlProps/ctrlProp143.xml"/><Relationship Id="rId80" Type="http://schemas.openxmlformats.org/officeDocument/2006/relationships/ctrlProp" Target="../ctrlProps/ctrlProp142.xml"/><Relationship Id="rId8" Type="http://schemas.openxmlformats.org/officeDocument/2006/relationships/ctrlProp" Target="../ctrlProps/ctrlProp70.xml"/><Relationship Id="rId79" Type="http://schemas.openxmlformats.org/officeDocument/2006/relationships/ctrlProp" Target="../ctrlProps/ctrlProp141.xml"/><Relationship Id="rId78" Type="http://schemas.openxmlformats.org/officeDocument/2006/relationships/ctrlProp" Target="../ctrlProps/ctrlProp140.xml"/><Relationship Id="rId77" Type="http://schemas.openxmlformats.org/officeDocument/2006/relationships/ctrlProp" Target="../ctrlProps/ctrlProp139.xml"/><Relationship Id="rId76" Type="http://schemas.openxmlformats.org/officeDocument/2006/relationships/ctrlProp" Target="../ctrlProps/ctrlProp138.xml"/><Relationship Id="rId75" Type="http://schemas.openxmlformats.org/officeDocument/2006/relationships/ctrlProp" Target="../ctrlProps/ctrlProp137.xml"/><Relationship Id="rId74" Type="http://schemas.openxmlformats.org/officeDocument/2006/relationships/ctrlProp" Target="../ctrlProps/ctrlProp136.xml"/><Relationship Id="rId73" Type="http://schemas.openxmlformats.org/officeDocument/2006/relationships/ctrlProp" Target="../ctrlProps/ctrlProp135.xml"/><Relationship Id="rId72" Type="http://schemas.openxmlformats.org/officeDocument/2006/relationships/ctrlProp" Target="../ctrlProps/ctrlProp134.xml"/><Relationship Id="rId71" Type="http://schemas.openxmlformats.org/officeDocument/2006/relationships/ctrlProp" Target="../ctrlProps/ctrlProp133.xml"/><Relationship Id="rId70" Type="http://schemas.openxmlformats.org/officeDocument/2006/relationships/ctrlProp" Target="../ctrlProps/ctrlProp132.xml"/><Relationship Id="rId7" Type="http://schemas.openxmlformats.org/officeDocument/2006/relationships/ctrlProp" Target="../ctrlProps/ctrlProp69.xml"/><Relationship Id="rId69" Type="http://schemas.openxmlformats.org/officeDocument/2006/relationships/ctrlProp" Target="../ctrlProps/ctrlProp131.xml"/><Relationship Id="rId68" Type="http://schemas.openxmlformats.org/officeDocument/2006/relationships/ctrlProp" Target="../ctrlProps/ctrlProp130.xml"/><Relationship Id="rId67" Type="http://schemas.openxmlformats.org/officeDocument/2006/relationships/ctrlProp" Target="../ctrlProps/ctrlProp129.xml"/><Relationship Id="rId66" Type="http://schemas.openxmlformats.org/officeDocument/2006/relationships/ctrlProp" Target="../ctrlProps/ctrlProp128.xml"/><Relationship Id="rId65" Type="http://schemas.openxmlformats.org/officeDocument/2006/relationships/ctrlProp" Target="../ctrlProps/ctrlProp127.xml"/><Relationship Id="rId64" Type="http://schemas.openxmlformats.org/officeDocument/2006/relationships/ctrlProp" Target="../ctrlProps/ctrlProp126.xml"/><Relationship Id="rId63" Type="http://schemas.openxmlformats.org/officeDocument/2006/relationships/ctrlProp" Target="../ctrlProps/ctrlProp125.xml"/><Relationship Id="rId62" Type="http://schemas.openxmlformats.org/officeDocument/2006/relationships/ctrlProp" Target="../ctrlProps/ctrlProp124.xml"/><Relationship Id="rId61" Type="http://schemas.openxmlformats.org/officeDocument/2006/relationships/ctrlProp" Target="../ctrlProps/ctrlProp123.xml"/><Relationship Id="rId60" Type="http://schemas.openxmlformats.org/officeDocument/2006/relationships/ctrlProp" Target="../ctrlProps/ctrlProp122.xml"/><Relationship Id="rId6" Type="http://schemas.openxmlformats.org/officeDocument/2006/relationships/ctrlProp" Target="../ctrlProps/ctrlProp68.xml"/><Relationship Id="rId59" Type="http://schemas.openxmlformats.org/officeDocument/2006/relationships/ctrlProp" Target="../ctrlProps/ctrlProp121.xml"/><Relationship Id="rId58" Type="http://schemas.openxmlformats.org/officeDocument/2006/relationships/ctrlProp" Target="../ctrlProps/ctrlProp120.xml"/><Relationship Id="rId57" Type="http://schemas.openxmlformats.org/officeDocument/2006/relationships/ctrlProp" Target="../ctrlProps/ctrlProp119.xml"/><Relationship Id="rId56" Type="http://schemas.openxmlformats.org/officeDocument/2006/relationships/ctrlProp" Target="../ctrlProps/ctrlProp118.xml"/><Relationship Id="rId55" Type="http://schemas.openxmlformats.org/officeDocument/2006/relationships/ctrlProp" Target="../ctrlProps/ctrlProp117.xml"/><Relationship Id="rId54" Type="http://schemas.openxmlformats.org/officeDocument/2006/relationships/ctrlProp" Target="../ctrlProps/ctrlProp116.xml"/><Relationship Id="rId53" Type="http://schemas.openxmlformats.org/officeDocument/2006/relationships/ctrlProp" Target="../ctrlProps/ctrlProp115.xml"/><Relationship Id="rId52" Type="http://schemas.openxmlformats.org/officeDocument/2006/relationships/ctrlProp" Target="../ctrlProps/ctrlProp114.xml"/><Relationship Id="rId51" Type="http://schemas.openxmlformats.org/officeDocument/2006/relationships/ctrlProp" Target="../ctrlProps/ctrlProp113.xml"/><Relationship Id="rId50" Type="http://schemas.openxmlformats.org/officeDocument/2006/relationships/ctrlProp" Target="../ctrlProps/ctrlProp112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58.xml"/><Relationship Id="rId8" Type="http://schemas.openxmlformats.org/officeDocument/2006/relationships/ctrlProp" Target="../ctrlProps/ctrlProp157.xml"/><Relationship Id="rId7" Type="http://schemas.openxmlformats.org/officeDocument/2006/relationships/ctrlProp" Target="../ctrlProps/ctrlProp156.xml"/><Relationship Id="rId6" Type="http://schemas.openxmlformats.org/officeDocument/2006/relationships/ctrlProp" Target="../ctrlProps/ctrlProp155.xml"/><Relationship Id="rId5" Type="http://schemas.openxmlformats.org/officeDocument/2006/relationships/ctrlProp" Target="../ctrlProps/ctrlProp154.xml"/><Relationship Id="rId41" Type="http://schemas.openxmlformats.org/officeDocument/2006/relationships/ctrlProp" Target="../ctrlProps/ctrlProp190.xml"/><Relationship Id="rId40" Type="http://schemas.openxmlformats.org/officeDocument/2006/relationships/ctrlProp" Target="../ctrlProps/ctrlProp189.xml"/><Relationship Id="rId4" Type="http://schemas.openxmlformats.org/officeDocument/2006/relationships/ctrlProp" Target="../ctrlProps/ctrlProp153.xml"/><Relationship Id="rId39" Type="http://schemas.openxmlformats.org/officeDocument/2006/relationships/ctrlProp" Target="../ctrlProps/ctrlProp188.xml"/><Relationship Id="rId38" Type="http://schemas.openxmlformats.org/officeDocument/2006/relationships/ctrlProp" Target="../ctrlProps/ctrlProp187.xml"/><Relationship Id="rId37" Type="http://schemas.openxmlformats.org/officeDocument/2006/relationships/ctrlProp" Target="../ctrlProps/ctrlProp186.xml"/><Relationship Id="rId36" Type="http://schemas.openxmlformats.org/officeDocument/2006/relationships/ctrlProp" Target="../ctrlProps/ctrlProp185.xml"/><Relationship Id="rId35" Type="http://schemas.openxmlformats.org/officeDocument/2006/relationships/ctrlProp" Target="../ctrlProps/ctrlProp184.xml"/><Relationship Id="rId34" Type="http://schemas.openxmlformats.org/officeDocument/2006/relationships/ctrlProp" Target="../ctrlProps/ctrlProp183.xml"/><Relationship Id="rId33" Type="http://schemas.openxmlformats.org/officeDocument/2006/relationships/ctrlProp" Target="../ctrlProps/ctrlProp182.xml"/><Relationship Id="rId32" Type="http://schemas.openxmlformats.org/officeDocument/2006/relationships/ctrlProp" Target="../ctrlProps/ctrlProp181.xml"/><Relationship Id="rId31" Type="http://schemas.openxmlformats.org/officeDocument/2006/relationships/ctrlProp" Target="../ctrlProps/ctrlProp180.xml"/><Relationship Id="rId30" Type="http://schemas.openxmlformats.org/officeDocument/2006/relationships/ctrlProp" Target="../ctrlProps/ctrlProp179.xml"/><Relationship Id="rId3" Type="http://schemas.openxmlformats.org/officeDocument/2006/relationships/ctrlProp" Target="../ctrlProps/ctrlProp152.xml"/><Relationship Id="rId29" Type="http://schemas.openxmlformats.org/officeDocument/2006/relationships/ctrlProp" Target="../ctrlProps/ctrlProp178.xml"/><Relationship Id="rId28" Type="http://schemas.openxmlformats.org/officeDocument/2006/relationships/ctrlProp" Target="../ctrlProps/ctrlProp177.xml"/><Relationship Id="rId27" Type="http://schemas.openxmlformats.org/officeDocument/2006/relationships/ctrlProp" Target="../ctrlProps/ctrlProp176.xml"/><Relationship Id="rId26" Type="http://schemas.openxmlformats.org/officeDocument/2006/relationships/ctrlProp" Target="../ctrlProps/ctrlProp175.xml"/><Relationship Id="rId25" Type="http://schemas.openxmlformats.org/officeDocument/2006/relationships/ctrlProp" Target="../ctrlProps/ctrlProp174.xml"/><Relationship Id="rId24" Type="http://schemas.openxmlformats.org/officeDocument/2006/relationships/ctrlProp" Target="../ctrlProps/ctrlProp173.xml"/><Relationship Id="rId23" Type="http://schemas.openxmlformats.org/officeDocument/2006/relationships/ctrlProp" Target="../ctrlProps/ctrlProp172.xml"/><Relationship Id="rId22" Type="http://schemas.openxmlformats.org/officeDocument/2006/relationships/ctrlProp" Target="../ctrlProps/ctrlProp171.xml"/><Relationship Id="rId21" Type="http://schemas.openxmlformats.org/officeDocument/2006/relationships/ctrlProp" Target="../ctrlProps/ctrlProp170.xml"/><Relationship Id="rId20" Type="http://schemas.openxmlformats.org/officeDocument/2006/relationships/ctrlProp" Target="../ctrlProps/ctrlProp16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68.xml"/><Relationship Id="rId18" Type="http://schemas.openxmlformats.org/officeDocument/2006/relationships/ctrlProp" Target="../ctrlProps/ctrlProp167.xml"/><Relationship Id="rId17" Type="http://schemas.openxmlformats.org/officeDocument/2006/relationships/ctrlProp" Target="../ctrlProps/ctrlProp166.xml"/><Relationship Id="rId16" Type="http://schemas.openxmlformats.org/officeDocument/2006/relationships/ctrlProp" Target="../ctrlProps/ctrlProp165.xml"/><Relationship Id="rId15" Type="http://schemas.openxmlformats.org/officeDocument/2006/relationships/ctrlProp" Target="../ctrlProps/ctrlProp164.xml"/><Relationship Id="rId14" Type="http://schemas.openxmlformats.org/officeDocument/2006/relationships/ctrlProp" Target="../ctrlProps/ctrlProp163.xml"/><Relationship Id="rId13" Type="http://schemas.openxmlformats.org/officeDocument/2006/relationships/ctrlProp" Target="../ctrlProps/ctrlProp162.xml"/><Relationship Id="rId12" Type="http://schemas.openxmlformats.org/officeDocument/2006/relationships/ctrlProp" Target="../ctrlProps/ctrlProp161.xml"/><Relationship Id="rId11" Type="http://schemas.openxmlformats.org/officeDocument/2006/relationships/ctrlProp" Target="../ctrlProps/ctrlProp160.xml"/><Relationship Id="rId10" Type="http://schemas.openxmlformats.org/officeDocument/2006/relationships/ctrlProp" Target="../ctrlProps/ctrlProp15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27" customWidth="1"/>
    <col min="3" max="3" width="10.125" customWidth="1"/>
  </cols>
  <sheetData>
    <row r="1" ht="21" customHeight="1" spans="1:2">
      <c r="A1" s="428"/>
      <c r="B1" s="429" t="s">
        <v>0</v>
      </c>
    </row>
    <row r="2" spans="1:2">
      <c r="A2" s="9">
        <v>1</v>
      </c>
      <c r="B2" s="430" t="s">
        <v>1</v>
      </c>
    </row>
    <row r="3" spans="1:2">
      <c r="A3" s="9">
        <v>2</v>
      </c>
      <c r="B3" s="430" t="s">
        <v>2</v>
      </c>
    </row>
    <row r="4" spans="1:2">
      <c r="A4" s="9">
        <v>3</v>
      </c>
      <c r="B4" s="430" t="s">
        <v>3</v>
      </c>
    </row>
    <row r="5" spans="1:2">
      <c r="A5" s="9">
        <v>4</v>
      </c>
      <c r="B5" s="430" t="s">
        <v>4</v>
      </c>
    </row>
    <row r="6" spans="1:2">
      <c r="A6" s="9">
        <v>5</v>
      </c>
      <c r="B6" s="430" t="s">
        <v>5</v>
      </c>
    </row>
    <row r="7" spans="1:2">
      <c r="A7" s="9">
        <v>6</v>
      </c>
      <c r="B7" s="430" t="s">
        <v>6</v>
      </c>
    </row>
    <row r="8" s="426" customFormat="1" ht="15" customHeight="1" spans="1:2">
      <c r="A8" s="431">
        <v>7</v>
      </c>
      <c r="B8" s="432" t="s">
        <v>7</v>
      </c>
    </row>
    <row r="9" ht="18.95" customHeight="1" spans="1:2">
      <c r="A9" s="428"/>
      <c r="B9" s="433" t="s">
        <v>8</v>
      </c>
    </row>
    <row r="10" ht="15.95" customHeight="1" spans="1:2">
      <c r="A10" s="9">
        <v>1</v>
      </c>
      <c r="B10" s="434" t="s">
        <v>9</v>
      </c>
    </row>
    <row r="11" spans="1:2">
      <c r="A11" s="9">
        <v>2</v>
      </c>
      <c r="B11" s="430" t="s">
        <v>10</v>
      </c>
    </row>
    <row r="12" spans="1:2">
      <c r="A12" s="9">
        <v>3</v>
      </c>
      <c r="B12" s="432" t="s">
        <v>11</v>
      </c>
    </row>
    <row r="13" spans="1:2">
      <c r="A13" s="9">
        <v>4</v>
      </c>
      <c r="B13" s="430" t="s">
        <v>12</v>
      </c>
    </row>
    <row r="14" spans="1:2">
      <c r="A14" s="9">
        <v>5</v>
      </c>
      <c r="B14" s="430" t="s">
        <v>13</v>
      </c>
    </row>
    <row r="15" spans="1:2">
      <c r="A15" s="9">
        <v>6</v>
      </c>
      <c r="B15" s="430" t="s">
        <v>14</v>
      </c>
    </row>
    <row r="16" spans="1:2">
      <c r="A16" s="9">
        <v>7</v>
      </c>
      <c r="B16" s="430" t="s">
        <v>15</v>
      </c>
    </row>
    <row r="17" spans="1:2">
      <c r="A17" s="9">
        <v>8</v>
      </c>
      <c r="B17" s="430" t="s">
        <v>16</v>
      </c>
    </row>
    <row r="18" spans="1:2">
      <c r="A18" s="9">
        <v>9</v>
      </c>
      <c r="B18" s="430" t="s">
        <v>17</v>
      </c>
    </row>
    <row r="19" spans="1:2">
      <c r="A19" s="9"/>
      <c r="B19" s="430"/>
    </row>
    <row r="20" ht="20.25" spans="1:2">
      <c r="A20" s="428"/>
      <c r="B20" s="429" t="s">
        <v>18</v>
      </c>
    </row>
    <row r="21" spans="1:2">
      <c r="A21" s="9">
        <v>1</v>
      </c>
      <c r="B21" s="435" t="s">
        <v>19</v>
      </c>
    </row>
    <row r="22" spans="1:2">
      <c r="A22" s="9">
        <v>2</v>
      </c>
      <c r="B22" s="430" t="s">
        <v>20</v>
      </c>
    </row>
    <row r="23" spans="1:2">
      <c r="A23" s="9">
        <v>3</v>
      </c>
      <c r="B23" s="430" t="s">
        <v>21</v>
      </c>
    </row>
    <row r="24" spans="1:2">
      <c r="A24" s="9">
        <v>4</v>
      </c>
      <c r="B24" s="430" t="s">
        <v>22</v>
      </c>
    </row>
    <row r="25" spans="1:2">
      <c r="A25" s="9">
        <v>5</v>
      </c>
      <c r="B25" s="430" t="s">
        <v>23</v>
      </c>
    </row>
    <row r="26" spans="1:2">
      <c r="A26" s="9">
        <v>6</v>
      </c>
      <c r="B26" s="430" t="s">
        <v>24</v>
      </c>
    </row>
    <row r="27" spans="1:2">
      <c r="A27" s="9">
        <v>7</v>
      </c>
      <c r="B27" s="430" t="s">
        <v>25</v>
      </c>
    </row>
    <row r="28" spans="1:2">
      <c r="A28" s="9"/>
      <c r="B28" s="430"/>
    </row>
    <row r="29" ht="20.25" spans="1:2">
      <c r="A29" s="428"/>
      <c r="B29" s="429" t="s">
        <v>26</v>
      </c>
    </row>
    <row r="30" spans="1:2">
      <c r="A30" s="9">
        <v>1</v>
      </c>
      <c r="B30" s="435" t="s">
        <v>27</v>
      </c>
    </row>
    <row r="31" spans="1:2">
      <c r="A31" s="9">
        <v>2</v>
      </c>
      <c r="B31" s="430" t="s">
        <v>28</v>
      </c>
    </row>
    <row r="32" spans="1:2">
      <c r="A32" s="9">
        <v>3</v>
      </c>
      <c r="B32" s="430" t="s">
        <v>29</v>
      </c>
    </row>
    <row r="33" ht="28.5" spans="1:2">
      <c r="A33" s="9">
        <v>4</v>
      </c>
      <c r="B33" s="430" t="s">
        <v>30</v>
      </c>
    </row>
    <row r="34" spans="1:2">
      <c r="A34" s="9">
        <v>5</v>
      </c>
      <c r="B34" s="430" t="s">
        <v>31</v>
      </c>
    </row>
    <row r="35" spans="1:2">
      <c r="A35" s="9">
        <v>6</v>
      </c>
      <c r="B35" s="430" t="s">
        <v>32</v>
      </c>
    </row>
    <row r="36" spans="1:2">
      <c r="A36" s="9">
        <v>7</v>
      </c>
      <c r="B36" s="430" t="s">
        <v>33</v>
      </c>
    </row>
    <row r="37" spans="1:2">
      <c r="A37" s="9"/>
      <c r="B37" s="430"/>
    </row>
    <row r="39" spans="1:2">
      <c r="A39" s="436" t="s">
        <v>34</v>
      </c>
      <c r="B39" s="437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9" sqref="B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06" t="s">
        <v>35</v>
      </c>
      <c r="C2" s="407"/>
      <c r="D2" s="407"/>
      <c r="E2" s="407"/>
      <c r="F2" s="407"/>
      <c r="G2" s="407"/>
      <c r="H2" s="407"/>
      <c r="I2" s="421"/>
    </row>
    <row r="3" ht="27.95" customHeight="1" spans="2:9">
      <c r="B3" s="408"/>
      <c r="C3" s="409"/>
      <c r="D3" s="410" t="s">
        <v>36</v>
      </c>
      <c r="E3" s="411"/>
      <c r="F3" s="412" t="s">
        <v>37</v>
      </c>
      <c r="G3" s="413"/>
      <c r="H3" s="410" t="s">
        <v>38</v>
      </c>
      <c r="I3" s="422"/>
    </row>
    <row r="4" ht="27.95" customHeight="1" spans="2:9">
      <c r="B4" s="408" t="s">
        <v>39</v>
      </c>
      <c r="C4" s="409" t="s">
        <v>40</v>
      </c>
      <c r="D4" s="409" t="s">
        <v>41</v>
      </c>
      <c r="E4" s="409" t="s">
        <v>42</v>
      </c>
      <c r="F4" s="414" t="s">
        <v>41</v>
      </c>
      <c r="G4" s="414" t="s">
        <v>42</v>
      </c>
      <c r="H4" s="409" t="s">
        <v>41</v>
      </c>
      <c r="I4" s="423" t="s">
        <v>42</v>
      </c>
    </row>
    <row r="5" ht="27.95" customHeight="1" spans="2:9">
      <c r="B5" s="415" t="s">
        <v>43</v>
      </c>
      <c r="C5" s="9">
        <v>13</v>
      </c>
      <c r="D5" s="9">
        <v>0</v>
      </c>
      <c r="E5" s="9">
        <v>1</v>
      </c>
      <c r="F5" s="416">
        <v>0</v>
      </c>
      <c r="G5" s="416">
        <v>1</v>
      </c>
      <c r="H5" s="9">
        <v>1</v>
      </c>
      <c r="I5" s="424">
        <v>2</v>
      </c>
    </row>
    <row r="6" ht="27.95" customHeight="1" spans="2:9">
      <c r="B6" s="415" t="s">
        <v>44</v>
      </c>
      <c r="C6" s="9">
        <v>20</v>
      </c>
      <c r="D6" s="9">
        <v>0</v>
      </c>
      <c r="E6" s="9">
        <v>1</v>
      </c>
      <c r="F6" s="416">
        <v>1</v>
      </c>
      <c r="G6" s="416">
        <v>2</v>
      </c>
      <c r="H6" s="9">
        <v>2</v>
      </c>
      <c r="I6" s="424">
        <v>3</v>
      </c>
    </row>
    <row r="7" ht="27.95" customHeight="1" spans="2:9">
      <c r="B7" s="415" t="s">
        <v>45</v>
      </c>
      <c r="C7" s="9">
        <v>32</v>
      </c>
      <c r="D7" s="9">
        <v>0</v>
      </c>
      <c r="E7" s="9">
        <v>1</v>
      </c>
      <c r="F7" s="416">
        <v>2</v>
      </c>
      <c r="G7" s="416">
        <v>3</v>
      </c>
      <c r="H7" s="9">
        <v>3</v>
      </c>
      <c r="I7" s="424">
        <v>4</v>
      </c>
    </row>
    <row r="8" ht="27.95" customHeight="1" spans="2:9">
      <c r="B8" s="415" t="s">
        <v>46</v>
      </c>
      <c r="C8" s="9">
        <v>50</v>
      </c>
      <c r="D8" s="9">
        <v>1</v>
      </c>
      <c r="E8" s="9">
        <v>2</v>
      </c>
      <c r="F8" s="416">
        <v>3</v>
      </c>
      <c r="G8" s="416">
        <v>4</v>
      </c>
      <c r="H8" s="9">
        <v>5</v>
      </c>
      <c r="I8" s="424">
        <v>6</v>
      </c>
    </row>
    <row r="9" ht="27.95" customHeight="1" spans="2:9">
      <c r="B9" s="415" t="s">
        <v>47</v>
      </c>
      <c r="C9" s="9">
        <v>80</v>
      </c>
      <c r="D9" s="9">
        <v>2</v>
      </c>
      <c r="E9" s="9">
        <v>3</v>
      </c>
      <c r="F9" s="416">
        <v>5</v>
      </c>
      <c r="G9" s="416">
        <v>6</v>
      </c>
      <c r="H9" s="9">
        <v>7</v>
      </c>
      <c r="I9" s="424">
        <v>8</v>
      </c>
    </row>
    <row r="10" ht="27.95" customHeight="1" spans="2:9">
      <c r="B10" s="415" t="s">
        <v>48</v>
      </c>
      <c r="C10" s="9">
        <v>125</v>
      </c>
      <c r="D10" s="9">
        <v>3</v>
      </c>
      <c r="E10" s="9">
        <v>4</v>
      </c>
      <c r="F10" s="416">
        <v>7</v>
      </c>
      <c r="G10" s="416">
        <v>8</v>
      </c>
      <c r="H10" s="9">
        <v>10</v>
      </c>
      <c r="I10" s="424">
        <v>11</v>
      </c>
    </row>
    <row r="11" ht="27.95" customHeight="1" spans="2:9">
      <c r="B11" s="415" t="s">
        <v>49</v>
      </c>
      <c r="C11" s="9">
        <v>200</v>
      </c>
      <c r="D11" s="9">
        <v>5</v>
      </c>
      <c r="E11" s="9">
        <v>6</v>
      </c>
      <c r="F11" s="416">
        <v>10</v>
      </c>
      <c r="G11" s="416">
        <v>11</v>
      </c>
      <c r="H11" s="9">
        <v>14</v>
      </c>
      <c r="I11" s="424">
        <v>15</v>
      </c>
    </row>
    <row r="12" ht="27.95" customHeight="1" spans="2:9">
      <c r="B12" s="417" t="s">
        <v>50</v>
      </c>
      <c r="C12" s="418">
        <v>315</v>
      </c>
      <c r="D12" s="418">
        <v>7</v>
      </c>
      <c r="E12" s="418">
        <v>8</v>
      </c>
      <c r="F12" s="419">
        <v>14</v>
      </c>
      <c r="G12" s="419">
        <v>15</v>
      </c>
      <c r="H12" s="418">
        <v>21</v>
      </c>
      <c r="I12" s="425">
        <v>22</v>
      </c>
    </row>
    <row r="14" spans="2:4">
      <c r="B14" s="420" t="s">
        <v>51</v>
      </c>
      <c r="C14" s="420"/>
      <c r="D14" s="42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view="pageBreakPreview" zoomScaleNormal="100" topLeftCell="A6" workbookViewId="0">
      <selection activeCell="A18" sqref="A18:K18"/>
    </sheetView>
  </sheetViews>
  <sheetFormatPr defaultColWidth="10.375" defaultRowHeight="16.5" customHeight="1"/>
  <cols>
    <col min="1" max="1" width="11.125" style="236" customWidth="1"/>
    <col min="2" max="9" width="10.375" style="236"/>
    <col min="10" max="10" width="8.875" style="236" customWidth="1"/>
    <col min="11" max="11" width="12" style="236" customWidth="1"/>
    <col min="12" max="16384" width="10.375" style="236"/>
  </cols>
  <sheetData>
    <row r="1" ht="21" spans="1:11">
      <c r="A1" s="336" t="s">
        <v>52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</row>
    <row r="2" ht="15" spans="1:11">
      <c r="A2" s="237" t="s">
        <v>53</v>
      </c>
      <c r="B2" s="238" t="s">
        <v>54</v>
      </c>
      <c r="C2" s="238"/>
      <c r="D2" s="239" t="s">
        <v>55</v>
      </c>
      <c r="E2" s="239"/>
      <c r="F2" s="238" t="s">
        <v>56</v>
      </c>
      <c r="G2" s="238"/>
      <c r="H2" s="240" t="s">
        <v>57</v>
      </c>
      <c r="I2" s="311" t="s">
        <v>56</v>
      </c>
      <c r="J2" s="311"/>
      <c r="K2" s="312"/>
    </row>
    <row r="3" ht="14.25" spans="1:11">
      <c r="A3" s="241" t="s">
        <v>58</v>
      </c>
      <c r="B3" s="242"/>
      <c r="C3" s="243"/>
      <c r="D3" s="244" t="s">
        <v>59</v>
      </c>
      <c r="E3" s="245"/>
      <c r="F3" s="245"/>
      <c r="G3" s="246"/>
      <c r="H3" s="244" t="s">
        <v>60</v>
      </c>
      <c r="I3" s="245"/>
      <c r="J3" s="245"/>
      <c r="K3" s="246"/>
    </row>
    <row r="4" ht="14.25" spans="1:11">
      <c r="A4" s="247" t="s">
        <v>61</v>
      </c>
      <c r="B4" s="160" t="s">
        <v>62</v>
      </c>
      <c r="C4" s="161"/>
      <c r="D4" s="247" t="s">
        <v>63</v>
      </c>
      <c r="E4" s="248"/>
      <c r="F4" s="249">
        <v>45712</v>
      </c>
      <c r="G4" s="250"/>
      <c r="H4" s="247" t="s">
        <v>64</v>
      </c>
      <c r="I4" s="248"/>
      <c r="J4" s="160" t="s">
        <v>65</v>
      </c>
      <c r="K4" s="161" t="s">
        <v>66</v>
      </c>
    </row>
    <row r="5" ht="14.25" spans="1:11">
      <c r="A5" s="251" t="s">
        <v>67</v>
      </c>
      <c r="B5" s="160" t="s">
        <v>68</v>
      </c>
      <c r="C5" s="161"/>
      <c r="D5" s="247" t="s">
        <v>69</v>
      </c>
      <c r="E5" s="248"/>
      <c r="F5" s="249">
        <v>45700</v>
      </c>
      <c r="G5" s="250"/>
      <c r="H5" s="247" t="s">
        <v>70</v>
      </c>
      <c r="I5" s="248"/>
      <c r="J5" s="160" t="s">
        <v>65</v>
      </c>
      <c r="K5" s="161" t="s">
        <v>66</v>
      </c>
    </row>
    <row r="6" ht="14.25" spans="1:11">
      <c r="A6" s="247" t="s">
        <v>71</v>
      </c>
      <c r="B6" s="252" t="s">
        <v>72</v>
      </c>
      <c r="C6" s="253">
        <v>6</v>
      </c>
      <c r="D6" s="251" t="s">
        <v>73</v>
      </c>
      <c r="E6" s="254"/>
      <c r="F6" s="249">
        <v>45710</v>
      </c>
      <c r="G6" s="250"/>
      <c r="H6" s="247" t="s">
        <v>74</v>
      </c>
      <c r="I6" s="248"/>
      <c r="J6" s="160" t="s">
        <v>65</v>
      </c>
      <c r="K6" s="161" t="s">
        <v>66</v>
      </c>
    </row>
    <row r="7" ht="14.25" spans="1:11">
      <c r="A7" s="247" t="s">
        <v>75</v>
      </c>
      <c r="B7" s="255">
        <v>2704</v>
      </c>
      <c r="C7" s="256"/>
      <c r="D7" s="251" t="s">
        <v>76</v>
      </c>
      <c r="E7" s="257"/>
      <c r="F7" s="249">
        <v>45712</v>
      </c>
      <c r="G7" s="250"/>
      <c r="H7" s="247" t="s">
        <v>77</v>
      </c>
      <c r="I7" s="248"/>
      <c r="J7" s="160" t="s">
        <v>65</v>
      </c>
      <c r="K7" s="161" t="s">
        <v>66</v>
      </c>
    </row>
    <row r="8" ht="15" spans="1:11">
      <c r="A8" s="258" t="s">
        <v>78</v>
      </c>
      <c r="B8" s="259" t="s">
        <v>79</v>
      </c>
      <c r="C8" s="260"/>
      <c r="D8" s="261" t="s">
        <v>80</v>
      </c>
      <c r="E8" s="262"/>
      <c r="F8" s="263">
        <v>45712</v>
      </c>
      <c r="G8" s="264"/>
      <c r="H8" s="261" t="s">
        <v>81</v>
      </c>
      <c r="I8" s="262"/>
      <c r="J8" s="281" t="s">
        <v>65</v>
      </c>
      <c r="K8" s="313" t="s">
        <v>66</v>
      </c>
    </row>
    <row r="9" ht="15" spans="1:11">
      <c r="A9" s="337" t="s">
        <v>82</v>
      </c>
      <c r="B9" s="338"/>
      <c r="C9" s="338"/>
      <c r="D9" s="339"/>
      <c r="E9" s="339"/>
      <c r="F9" s="339"/>
      <c r="G9" s="339"/>
      <c r="H9" s="339"/>
      <c r="I9" s="339"/>
      <c r="J9" s="339"/>
      <c r="K9" s="387"/>
    </row>
    <row r="10" ht="15" spans="1:11">
      <c r="A10" s="340" t="s">
        <v>83</v>
      </c>
      <c r="B10" s="341"/>
      <c r="C10" s="341"/>
      <c r="D10" s="341"/>
      <c r="E10" s="341"/>
      <c r="F10" s="341"/>
      <c r="G10" s="341"/>
      <c r="H10" s="341"/>
      <c r="I10" s="341"/>
      <c r="J10" s="341"/>
      <c r="K10" s="388"/>
    </row>
    <row r="11" ht="14.25" spans="1:11">
      <c r="A11" s="342" t="s">
        <v>84</v>
      </c>
      <c r="B11" s="343" t="s">
        <v>85</v>
      </c>
      <c r="C11" s="344" t="s">
        <v>86</v>
      </c>
      <c r="D11" s="345"/>
      <c r="E11" s="346" t="s">
        <v>87</v>
      </c>
      <c r="F11" s="343" t="s">
        <v>85</v>
      </c>
      <c r="G11" s="344" t="s">
        <v>86</v>
      </c>
      <c r="H11" s="344" t="s">
        <v>88</v>
      </c>
      <c r="I11" s="346" t="s">
        <v>89</v>
      </c>
      <c r="J11" s="343" t="s">
        <v>85</v>
      </c>
      <c r="K11" s="389" t="s">
        <v>86</v>
      </c>
    </row>
    <row r="12" ht="14.25" spans="1:11">
      <c r="A12" s="251" t="s">
        <v>90</v>
      </c>
      <c r="B12" s="271" t="s">
        <v>85</v>
      </c>
      <c r="C12" s="160" t="s">
        <v>86</v>
      </c>
      <c r="D12" s="257"/>
      <c r="E12" s="254" t="s">
        <v>91</v>
      </c>
      <c r="F12" s="271" t="s">
        <v>85</v>
      </c>
      <c r="G12" s="160" t="s">
        <v>86</v>
      </c>
      <c r="H12" s="160" t="s">
        <v>88</v>
      </c>
      <c r="I12" s="254" t="s">
        <v>92</v>
      </c>
      <c r="J12" s="271" t="s">
        <v>85</v>
      </c>
      <c r="K12" s="161" t="s">
        <v>86</v>
      </c>
    </row>
    <row r="13" ht="14.25" spans="1:11">
      <c r="A13" s="251" t="s">
        <v>93</v>
      </c>
      <c r="B13" s="271" t="s">
        <v>85</v>
      </c>
      <c r="C13" s="160" t="s">
        <v>86</v>
      </c>
      <c r="D13" s="257"/>
      <c r="E13" s="254" t="s">
        <v>94</v>
      </c>
      <c r="F13" s="160" t="s">
        <v>95</v>
      </c>
      <c r="G13" s="160" t="s">
        <v>96</v>
      </c>
      <c r="H13" s="160" t="s">
        <v>88</v>
      </c>
      <c r="I13" s="254" t="s">
        <v>97</v>
      </c>
      <c r="J13" s="271" t="s">
        <v>85</v>
      </c>
      <c r="K13" s="161" t="s">
        <v>86</v>
      </c>
    </row>
    <row r="14" ht="15" spans="1:11">
      <c r="A14" s="261" t="s">
        <v>98</v>
      </c>
      <c r="B14" s="262"/>
      <c r="C14" s="262"/>
      <c r="D14" s="262"/>
      <c r="E14" s="262"/>
      <c r="F14" s="262"/>
      <c r="G14" s="262"/>
      <c r="H14" s="262"/>
      <c r="I14" s="262"/>
      <c r="J14" s="262"/>
      <c r="K14" s="315"/>
    </row>
    <row r="15" ht="15" spans="1:11">
      <c r="A15" s="340" t="s">
        <v>99</v>
      </c>
      <c r="B15" s="341"/>
      <c r="C15" s="341"/>
      <c r="D15" s="341"/>
      <c r="E15" s="341"/>
      <c r="F15" s="341"/>
      <c r="G15" s="341"/>
      <c r="H15" s="341"/>
      <c r="I15" s="341"/>
      <c r="J15" s="341"/>
      <c r="K15" s="388"/>
    </row>
    <row r="16" ht="14.25" spans="1:11">
      <c r="A16" s="347" t="s">
        <v>100</v>
      </c>
      <c r="B16" s="344" t="s">
        <v>95</v>
      </c>
      <c r="C16" s="344" t="s">
        <v>96</v>
      </c>
      <c r="D16" s="348"/>
      <c r="E16" s="349" t="s">
        <v>101</v>
      </c>
      <c r="F16" s="344" t="s">
        <v>95</v>
      </c>
      <c r="G16" s="344" t="s">
        <v>96</v>
      </c>
      <c r="H16" s="350"/>
      <c r="I16" s="349" t="s">
        <v>102</v>
      </c>
      <c r="J16" s="344" t="s">
        <v>95</v>
      </c>
      <c r="K16" s="389" t="s">
        <v>96</v>
      </c>
    </row>
    <row r="17" customHeight="1" spans="1:22">
      <c r="A17" s="288" t="s">
        <v>103</v>
      </c>
      <c r="B17" s="160" t="s">
        <v>95</v>
      </c>
      <c r="C17" s="160" t="s">
        <v>96</v>
      </c>
      <c r="D17" s="351"/>
      <c r="E17" s="289" t="s">
        <v>104</v>
      </c>
      <c r="F17" s="160" t="s">
        <v>95</v>
      </c>
      <c r="G17" s="160" t="s">
        <v>96</v>
      </c>
      <c r="H17" s="352"/>
      <c r="I17" s="289" t="s">
        <v>105</v>
      </c>
      <c r="J17" s="160" t="s">
        <v>95</v>
      </c>
      <c r="K17" s="161" t="s">
        <v>96</v>
      </c>
      <c r="L17" s="390"/>
      <c r="M17" s="390"/>
      <c r="N17" s="390"/>
      <c r="O17" s="390"/>
      <c r="P17" s="390"/>
      <c r="Q17" s="390"/>
      <c r="R17" s="390"/>
      <c r="S17" s="390"/>
      <c r="T17" s="390"/>
      <c r="U17" s="390"/>
      <c r="V17" s="390"/>
    </row>
    <row r="18" ht="18" customHeight="1" spans="1:11">
      <c r="A18" s="353" t="s">
        <v>106</v>
      </c>
      <c r="B18" s="354"/>
      <c r="C18" s="354"/>
      <c r="D18" s="354"/>
      <c r="E18" s="354"/>
      <c r="F18" s="354"/>
      <c r="G18" s="354"/>
      <c r="H18" s="354"/>
      <c r="I18" s="354"/>
      <c r="J18" s="354"/>
      <c r="K18" s="391"/>
    </row>
    <row r="19" s="335" customFormat="1" ht="18" customHeight="1" spans="1:11">
      <c r="A19" s="340" t="s">
        <v>107</v>
      </c>
      <c r="B19" s="341"/>
      <c r="C19" s="341"/>
      <c r="D19" s="341"/>
      <c r="E19" s="341"/>
      <c r="F19" s="341"/>
      <c r="G19" s="341"/>
      <c r="H19" s="341"/>
      <c r="I19" s="341"/>
      <c r="J19" s="341"/>
      <c r="K19" s="388"/>
    </row>
    <row r="20" customHeight="1" spans="1:11">
      <c r="A20" s="355" t="s">
        <v>108</v>
      </c>
      <c r="B20" s="356"/>
      <c r="C20" s="356"/>
      <c r="D20" s="356"/>
      <c r="E20" s="356"/>
      <c r="F20" s="356"/>
      <c r="G20" s="356"/>
      <c r="H20" s="356"/>
      <c r="I20" s="356"/>
      <c r="J20" s="356"/>
      <c r="K20" s="392"/>
    </row>
    <row r="21" ht="21.75" customHeight="1" spans="1:11">
      <c r="A21" s="357" t="s">
        <v>109</v>
      </c>
      <c r="B21" s="107"/>
      <c r="C21" s="358">
        <v>120</v>
      </c>
      <c r="D21" s="358">
        <v>130</v>
      </c>
      <c r="E21" s="358">
        <v>140</v>
      </c>
      <c r="F21" s="358">
        <v>150</v>
      </c>
      <c r="G21" s="358">
        <v>160</v>
      </c>
      <c r="H21" s="359">
        <v>165</v>
      </c>
      <c r="I21" s="107"/>
      <c r="J21" s="393"/>
      <c r="K21" s="320" t="s">
        <v>110</v>
      </c>
    </row>
    <row r="22" ht="23" customHeight="1" spans="1:11">
      <c r="A22" s="360" t="s">
        <v>111</v>
      </c>
      <c r="B22" s="361"/>
      <c r="C22" s="361" t="s">
        <v>95</v>
      </c>
      <c r="D22" s="361" t="s">
        <v>95</v>
      </c>
      <c r="E22" s="361" t="s">
        <v>95</v>
      </c>
      <c r="F22" s="361" t="s">
        <v>95</v>
      </c>
      <c r="G22" s="361" t="s">
        <v>95</v>
      </c>
      <c r="H22" s="361" t="s">
        <v>95</v>
      </c>
      <c r="I22" s="361"/>
      <c r="J22" s="361"/>
      <c r="K22" s="394" t="s">
        <v>95</v>
      </c>
    </row>
    <row r="23" ht="23" customHeight="1" spans="1:11">
      <c r="A23" s="360" t="s">
        <v>112</v>
      </c>
      <c r="B23" s="361"/>
      <c r="C23" s="361" t="s">
        <v>95</v>
      </c>
      <c r="D23" s="361" t="s">
        <v>95</v>
      </c>
      <c r="E23" s="361" t="s">
        <v>95</v>
      </c>
      <c r="F23" s="361" t="s">
        <v>95</v>
      </c>
      <c r="G23" s="361" t="s">
        <v>95</v>
      </c>
      <c r="H23" s="361" t="s">
        <v>95</v>
      </c>
      <c r="I23" s="361"/>
      <c r="J23" s="361"/>
      <c r="K23" s="394" t="s">
        <v>95</v>
      </c>
    </row>
    <row r="24" ht="23" customHeight="1" spans="1:11">
      <c r="A24" s="360" t="s">
        <v>113</v>
      </c>
      <c r="B24" s="362"/>
      <c r="C24" s="361" t="s">
        <v>95</v>
      </c>
      <c r="D24" s="361" t="s">
        <v>95</v>
      </c>
      <c r="E24" s="361" t="s">
        <v>95</v>
      </c>
      <c r="F24" s="361" t="s">
        <v>95</v>
      </c>
      <c r="G24" s="361" t="s">
        <v>95</v>
      </c>
      <c r="H24" s="361" t="s">
        <v>95</v>
      </c>
      <c r="I24" s="361"/>
      <c r="J24" s="361"/>
      <c r="K24" s="394" t="s">
        <v>95</v>
      </c>
    </row>
    <row r="25" ht="23" customHeight="1" spans="1:11">
      <c r="A25" s="363"/>
      <c r="B25" s="364"/>
      <c r="C25" s="364"/>
      <c r="D25" s="364"/>
      <c r="E25" s="364"/>
      <c r="F25" s="364"/>
      <c r="G25" s="364"/>
      <c r="H25" s="364"/>
      <c r="I25" s="364"/>
      <c r="J25" s="364"/>
      <c r="K25" s="395"/>
    </row>
    <row r="26" ht="23" customHeight="1" spans="1:11">
      <c r="A26" s="363"/>
      <c r="B26" s="364"/>
      <c r="C26" s="364"/>
      <c r="D26" s="364"/>
      <c r="E26" s="364"/>
      <c r="F26" s="364"/>
      <c r="G26" s="364"/>
      <c r="H26" s="364"/>
      <c r="I26" s="364"/>
      <c r="J26" s="364"/>
      <c r="K26" s="395"/>
    </row>
    <row r="27" ht="23" customHeight="1" spans="1:11">
      <c r="A27" s="363"/>
      <c r="B27" s="364"/>
      <c r="C27" s="364"/>
      <c r="D27" s="364"/>
      <c r="E27" s="364"/>
      <c r="F27" s="364"/>
      <c r="G27" s="364"/>
      <c r="H27" s="364"/>
      <c r="I27" s="364"/>
      <c r="J27" s="364"/>
      <c r="K27" s="395"/>
    </row>
    <row r="28" ht="18" customHeight="1" spans="1:11">
      <c r="A28" s="365" t="s">
        <v>114</v>
      </c>
      <c r="B28" s="366"/>
      <c r="C28" s="366"/>
      <c r="D28" s="366"/>
      <c r="E28" s="366"/>
      <c r="F28" s="366"/>
      <c r="G28" s="366"/>
      <c r="H28" s="366"/>
      <c r="I28" s="366"/>
      <c r="J28" s="366"/>
      <c r="K28" s="396"/>
    </row>
    <row r="29" ht="18.75" customHeight="1" spans="1:11">
      <c r="A29" s="367"/>
      <c r="B29" s="368"/>
      <c r="C29" s="368"/>
      <c r="D29" s="368"/>
      <c r="E29" s="368"/>
      <c r="F29" s="368"/>
      <c r="G29" s="368"/>
      <c r="H29" s="368"/>
      <c r="I29" s="368"/>
      <c r="J29" s="368"/>
      <c r="K29" s="397"/>
    </row>
    <row r="30" ht="18.75" customHeight="1" spans="1:11">
      <c r="A30" s="369"/>
      <c r="B30" s="370"/>
      <c r="C30" s="370"/>
      <c r="D30" s="370"/>
      <c r="E30" s="370"/>
      <c r="F30" s="370"/>
      <c r="G30" s="370"/>
      <c r="H30" s="370"/>
      <c r="I30" s="370"/>
      <c r="J30" s="370"/>
      <c r="K30" s="398"/>
    </row>
    <row r="31" ht="18" customHeight="1" spans="1:11">
      <c r="A31" s="365" t="s">
        <v>115</v>
      </c>
      <c r="B31" s="366"/>
      <c r="C31" s="366"/>
      <c r="D31" s="366"/>
      <c r="E31" s="366"/>
      <c r="F31" s="366"/>
      <c r="G31" s="366"/>
      <c r="H31" s="366"/>
      <c r="I31" s="366"/>
      <c r="J31" s="366"/>
      <c r="K31" s="396"/>
    </row>
    <row r="32" ht="14.25" spans="1:11">
      <c r="A32" s="371" t="s">
        <v>116</v>
      </c>
      <c r="B32" s="372"/>
      <c r="C32" s="372"/>
      <c r="D32" s="372"/>
      <c r="E32" s="372"/>
      <c r="F32" s="372"/>
      <c r="G32" s="372"/>
      <c r="H32" s="372"/>
      <c r="I32" s="372"/>
      <c r="J32" s="372"/>
      <c r="K32" s="399"/>
    </row>
    <row r="33" ht="15" spans="1:11">
      <c r="A33" s="168" t="s">
        <v>117</v>
      </c>
      <c r="B33" s="169"/>
      <c r="C33" s="160" t="s">
        <v>65</v>
      </c>
      <c r="D33" s="160" t="s">
        <v>66</v>
      </c>
      <c r="E33" s="373" t="s">
        <v>118</v>
      </c>
      <c r="F33" s="374"/>
      <c r="G33" s="374"/>
      <c r="H33" s="374"/>
      <c r="I33" s="374"/>
      <c r="J33" s="374"/>
      <c r="K33" s="400"/>
    </row>
    <row r="34" ht="15" spans="1:11">
      <c r="A34" s="375" t="s">
        <v>119</v>
      </c>
      <c r="B34" s="375"/>
      <c r="C34" s="375"/>
      <c r="D34" s="375"/>
      <c r="E34" s="375"/>
      <c r="F34" s="375"/>
      <c r="G34" s="375"/>
      <c r="H34" s="375"/>
      <c r="I34" s="375"/>
      <c r="J34" s="375"/>
      <c r="K34" s="375"/>
    </row>
    <row r="35" ht="21" customHeight="1" spans="1:11">
      <c r="A35" s="376" t="s">
        <v>120</v>
      </c>
      <c r="B35" s="377"/>
      <c r="C35" s="377"/>
      <c r="D35" s="377"/>
      <c r="E35" s="377"/>
      <c r="F35" s="377"/>
      <c r="G35" s="377"/>
      <c r="H35" s="377"/>
      <c r="I35" s="377"/>
      <c r="J35" s="377"/>
      <c r="K35" s="401"/>
    </row>
    <row r="36" ht="21" customHeight="1" spans="1:11">
      <c r="A36" s="296" t="s">
        <v>121</v>
      </c>
      <c r="B36" s="297"/>
      <c r="C36" s="297"/>
      <c r="D36" s="297"/>
      <c r="E36" s="297"/>
      <c r="F36" s="297"/>
      <c r="G36" s="297"/>
      <c r="H36" s="297"/>
      <c r="I36" s="297"/>
      <c r="J36" s="297"/>
      <c r="K36" s="326"/>
    </row>
    <row r="37" ht="21" customHeight="1" spans="1:11">
      <c r="A37" s="296" t="s">
        <v>122</v>
      </c>
      <c r="B37" s="297"/>
      <c r="C37" s="297"/>
      <c r="D37" s="297"/>
      <c r="E37" s="297"/>
      <c r="F37" s="297"/>
      <c r="G37" s="297"/>
      <c r="H37" s="297"/>
      <c r="I37" s="297"/>
      <c r="J37" s="297"/>
      <c r="K37" s="326"/>
    </row>
    <row r="38" ht="21" customHeight="1" spans="1:11">
      <c r="A38" s="296"/>
      <c r="B38" s="297"/>
      <c r="C38" s="297"/>
      <c r="D38" s="297"/>
      <c r="E38" s="297"/>
      <c r="F38" s="297"/>
      <c r="G38" s="297"/>
      <c r="H38" s="297"/>
      <c r="I38" s="297"/>
      <c r="J38" s="297"/>
      <c r="K38" s="326"/>
    </row>
    <row r="39" ht="21" customHeight="1" spans="1:11">
      <c r="A39" s="296"/>
      <c r="B39" s="297"/>
      <c r="C39" s="297"/>
      <c r="D39" s="297"/>
      <c r="E39" s="297"/>
      <c r="F39" s="297"/>
      <c r="G39" s="297"/>
      <c r="H39" s="297"/>
      <c r="I39" s="297"/>
      <c r="J39" s="297"/>
      <c r="K39" s="326"/>
    </row>
    <row r="40" ht="21" customHeight="1" spans="1:11">
      <c r="A40" s="296"/>
      <c r="B40" s="297"/>
      <c r="C40" s="297"/>
      <c r="D40" s="297"/>
      <c r="E40" s="297"/>
      <c r="F40" s="297"/>
      <c r="G40" s="297"/>
      <c r="H40" s="297"/>
      <c r="I40" s="297"/>
      <c r="J40" s="297"/>
      <c r="K40" s="326"/>
    </row>
    <row r="41" ht="21" customHeight="1" spans="1:11">
      <c r="A41" s="296"/>
      <c r="B41" s="297"/>
      <c r="C41" s="297"/>
      <c r="D41" s="297"/>
      <c r="E41" s="297"/>
      <c r="F41" s="297"/>
      <c r="G41" s="297"/>
      <c r="H41" s="297"/>
      <c r="I41" s="297"/>
      <c r="J41" s="297"/>
      <c r="K41" s="326"/>
    </row>
    <row r="42" ht="15" spans="1:11">
      <c r="A42" s="291" t="s">
        <v>123</v>
      </c>
      <c r="B42" s="292"/>
      <c r="C42" s="292"/>
      <c r="D42" s="292"/>
      <c r="E42" s="292"/>
      <c r="F42" s="292"/>
      <c r="G42" s="292"/>
      <c r="H42" s="292"/>
      <c r="I42" s="292"/>
      <c r="J42" s="292"/>
      <c r="K42" s="324"/>
    </row>
    <row r="43" ht="15" spans="1:11">
      <c r="A43" s="340" t="s">
        <v>124</v>
      </c>
      <c r="B43" s="341"/>
      <c r="C43" s="341"/>
      <c r="D43" s="341"/>
      <c r="E43" s="341"/>
      <c r="F43" s="341"/>
      <c r="G43" s="341"/>
      <c r="H43" s="341"/>
      <c r="I43" s="341"/>
      <c r="J43" s="341"/>
      <c r="K43" s="388"/>
    </row>
    <row r="44" ht="14.25" spans="1:11">
      <c r="A44" s="347" t="s">
        <v>125</v>
      </c>
      <c r="B44" s="344" t="s">
        <v>95</v>
      </c>
      <c r="C44" s="344" t="s">
        <v>96</v>
      </c>
      <c r="D44" s="344" t="s">
        <v>88</v>
      </c>
      <c r="E44" s="349" t="s">
        <v>126</v>
      </c>
      <c r="F44" s="344" t="s">
        <v>95</v>
      </c>
      <c r="G44" s="344" t="s">
        <v>96</v>
      </c>
      <c r="H44" s="344" t="s">
        <v>88</v>
      </c>
      <c r="I44" s="349" t="s">
        <v>127</v>
      </c>
      <c r="J44" s="344" t="s">
        <v>95</v>
      </c>
      <c r="K44" s="389" t="s">
        <v>96</v>
      </c>
    </row>
    <row r="45" ht="14.25" spans="1:11">
      <c r="A45" s="288" t="s">
        <v>87</v>
      </c>
      <c r="B45" s="160" t="s">
        <v>95</v>
      </c>
      <c r="C45" s="160" t="s">
        <v>96</v>
      </c>
      <c r="D45" s="160" t="s">
        <v>88</v>
      </c>
      <c r="E45" s="289" t="s">
        <v>94</v>
      </c>
      <c r="F45" s="160" t="s">
        <v>95</v>
      </c>
      <c r="G45" s="160" t="s">
        <v>96</v>
      </c>
      <c r="H45" s="160" t="s">
        <v>88</v>
      </c>
      <c r="I45" s="289" t="s">
        <v>105</v>
      </c>
      <c r="J45" s="160" t="s">
        <v>95</v>
      </c>
      <c r="K45" s="161" t="s">
        <v>96</v>
      </c>
    </row>
    <row r="46" ht="15" spans="1:11">
      <c r="A46" s="261" t="s">
        <v>98</v>
      </c>
      <c r="B46" s="262"/>
      <c r="C46" s="262"/>
      <c r="D46" s="262"/>
      <c r="E46" s="262"/>
      <c r="F46" s="262"/>
      <c r="G46" s="262"/>
      <c r="H46" s="262"/>
      <c r="I46" s="262"/>
      <c r="J46" s="262"/>
      <c r="K46" s="315"/>
    </row>
    <row r="47" ht="15" spans="1:11">
      <c r="A47" s="375" t="s">
        <v>128</v>
      </c>
      <c r="B47" s="375"/>
      <c r="C47" s="375"/>
      <c r="D47" s="375"/>
      <c r="E47" s="375"/>
      <c r="F47" s="375"/>
      <c r="G47" s="375"/>
      <c r="H47" s="375"/>
      <c r="I47" s="375"/>
      <c r="J47" s="375"/>
      <c r="K47" s="375"/>
    </row>
    <row r="48" ht="15" spans="1:11">
      <c r="A48" s="376"/>
      <c r="B48" s="377"/>
      <c r="C48" s="377"/>
      <c r="D48" s="377"/>
      <c r="E48" s="377"/>
      <c r="F48" s="377"/>
      <c r="G48" s="377"/>
      <c r="H48" s="377"/>
      <c r="I48" s="377"/>
      <c r="J48" s="377"/>
      <c r="K48" s="401"/>
    </row>
    <row r="49" ht="15" spans="1:11">
      <c r="A49" s="378" t="s">
        <v>129</v>
      </c>
      <c r="B49" s="379" t="s">
        <v>130</v>
      </c>
      <c r="C49" s="379"/>
      <c r="D49" s="380" t="s">
        <v>131</v>
      </c>
      <c r="E49" s="381" t="s">
        <v>132</v>
      </c>
      <c r="F49" s="382" t="s">
        <v>133</v>
      </c>
      <c r="G49" s="383">
        <v>45705</v>
      </c>
      <c r="H49" s="384" t="s">
        <v>134</v>
      </c>
      <c r="I49" s="402"/>
      <c r="J49" s="403" t="s">
        <v>135</v>
      </c>
      <c r="K49" s="404"/>
    </row>
    <row r="50" ht="15" spans="1:11">
      <c r="A50" s="375" t="s">
        <v>136</v>
      </c>
      <c r="B50" s="375"/>
      <c r="C50" s="375"/>
      <c r="D50" s="375"/>
      <c r="E50" s="375"/>
      <c r="F50" s="375"/>
      <c r="G50" s="375"/>
      <c r="H50" s="375"/>
      <c r="I50" s="375"/>
      <c r="J50" s="375"/>
      <c r="K50" s="375"/>
    </row>
    <row r="51" ht="15" spans="1:11">
      <c r="A51" s="385" t="s">
        <v>137</v>
      </c>
      <c r="B51" s="386"/>
      <c r="C51" s="386"/>
      <c r="D51" s="386"/>
      <c r="E51" s="386"/>
      <c r="F51" s="386"/>
      <c r="G51" s="386"/>
      <c r="H51" s="386"/>
      <c r="I51" s="386"/>
      <c r="J51" s="386"/>
      <c r="K51" s="405"/>
    </row>
    <row r="52" ht="15" spans="1:11">
      <c r="A52" s="378" t="s">
        <v>129</v>
      </c>
      <c r="B52" s="379" t="s">
        <v>130</v>
      </c>
      <c r="C52" s="379"/>
      <c r="D52" s="380" t="s">
        <v>131</v>
      </c>
      <c r="E52" s="381" t="s">
        <v>132</v>
      </c>
      <c r="F52" s="382" t="s">
        <v>138</v>
      </c>
      <c r="G52" s="383">
        <v>45705</v>
      </c>
      <c r="H52" s="384" t="s">
        <v>134</v>
      </c>
      <c r="I52" s="402"/>
      <c r="J52" s="403" t="s">
        <v>135</v>
      </c>
      <c r="K52" s="40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1"/>
  <sheetViews>
    <sheetView tabSelected="1" workbookViewId="0">
      <selection activeCell="N12" sqref="N12"/>
    </sheetView>
  </sheetViews>
  <sheetFormatPr defaultColWidth="9" defaultRowHeight="14.25"/>
  <cols>
    <col min="1" max="1" width="15.625" style="89" customWidth="1"/>
    <col min="2" max="2" width="9" style="89" customWidth="1"/>
    <col min="3" max="4" width="8.5" style="90" customWidth="1"/>
    <col min="5" max="7" width="8.5" style="89" customWidth="1"/>
    <col min="8" max="8" width="6.5" style="89" customWidth="1"/>
    <col min="9" max="9" width="2.75" style="89" customWidth="1"/>
    <col min="10" max="10" width="9.15833333333333" style="89" customWidth="1"/>
    <col min="11" max="11" width="12.625" style="89" customWidth="1"/>
    <col min="12" max="15" width="9.75" style="89" customWidth="1"/>
    <col min="16" max="253" width="9" style="89"/>
    <col min="254" max="16384" width="9" style="92"/>
  </cols>
  <sheetData>
    <row r="1" s="89" customFormat="1" ht="29" customHeight="1" spans="1:256">
      <c r="A1" s="93" t="s">
        <v>139</v>
      </c>
      <c r="B1" s="93"/>
      <c r="C1" s="94"/>
      <c r="D1" s="94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2"/>
      <c r="FB1" s="92"/>
      <c r="FC1" s="92"/>
      <c r="FD1" s="92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/>
      <c r="GD1" s="92"/>
      <c r="GE1" s="92"/>
      <c r="GF1" s="92"/>
      <c r="GG1" s="92"/>
      <c r="GH1" s="92"/>
      <c r="GI1" s="92"/>
      <c r="GJ1" s="92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2"/>
      <c r="HI1" s="92"/>
      <c r="HJ1" s="92"/>
      <c r="HK1" s="92"/>
      <c r="HL1" s="92"/>
      <c r="HM1" s="92"/>
      <c r="HN1" s="92"/>
      <c r="HO1" s="92"/>
      <c r="HP1" s="92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2"/>
      <c r="IO1" s="92"/>
      <c r="IP1" s="92"/>
      <c r="IQ1" s="92"/>
      <c r="IR1" s="92"/>
      <c r="IS1" s="92"/>
      <c r="IT1" s="92"/>
      <c r="IU1" s="92"/>
      <c r="IV1" s="92"/>
    </row>
    <row r="2" s="89" customFormat="1" ht="20" customHeight="1" spans="1:256">
      <c r="A2" s="96" t="s">
        <v>61</v>
      </c>
      <c r="B2" s="97" t="str">
        <f>首期!B4</f>
        <v>QAMMAN84133</v>
      </c>
      <c r="C2" s="98"/>
      <c r="D2" s="99"/>
      <c r="E2" s="100" t="s">
        <v>67</v>
      </c>
      <c r="F2" s="101" t="str">
        <f>首期!B5</f>
        <v>儿童长裤</v>
      </c>
      <c r="G2" s="101"/>
      <c r="H2" s="101"/>
      <c r="I2" s="127"/>
      <c r="J2" s="128" t="s">
        <v>57</v>
      </c>
      <c r="K2" s="129" t="s">
        <v>56</v>
      </c>
      <c r="L2" s="129"/>
      <c r="M2" s="129"/>
      <c r="N2" s="129"/>
      <c r="O2" s="130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  <c r="HH2" s="92"/>
      <c r="HI2" s="92"/>
      <c r="HJ2" s="92"/>
      <c r="HK2" s="92"/>
      <c r="HL2" s="92"/>
      <c r="HM2" s="92"/>
      <c r="HN2" s="92"/>
      <c r="HO2" s="92"/>
      <c r="HP2" s="92"/>
      <c r="HQ2" s="92"/>
      <c r="HR2" s="92"/>
      <c r="HS2" s="92"/>
      <c r="HT2" s="92"/>
      <c r="HU2" s="92"/>
      <c r="HV2" s="92"/>
      <c r="HW2" s="92"/>
      <c r="HX2" s="92"/>
      <c r="HY2" s="92"/>
      <c r="HZ2" s="92"/>
      <c r="IA2" s="92"/>
      <c r="IB2" s="92"/>
      <c r="IC2" s="92"/>
      <c r="ID2" s="92"/>
      <c r="IE2" s="92"/>
      <c r="IF2" s="92"/>
      <c r="IG2" s="92"/>
      <c r="IH2" s="92"/>
      <c r="II2" s="92"/>
      <c r="IJ2" s="92"/>
      <c r="IK2" s="92"/>
      <c r="IL2" s="92"/>
      <c r="IM2" s="92"/>
      <c r="IN2" s="92"/>
      <c r="IO2" s="92"/>
      <c r="IP2" s="92"/>
      <c r="IQ2" s="92"/>
      <c r="IR2" s="92"/>
      <c r="IS2" s="92"/>
      <c r="IT2" s="92"/>
      <c r="IU2" s="92"/>
      <c r="IV2" s="92"/>
    </row>
    <row r="3" s="89" customFormat="1" spans="1:256">
      <c r="A3" s="102" t="s">
        <v>140</v>
      </c>
      <c r="B3" s="103"/>
      <c r="C3" s="104"/>
      <c r="D3" s="103"/>
      <c r="E3" s="103"/>
      <c r="F3" s="103"/>
      <c r="G3" s="103"/>
      <c r="H3" s="103"/>
      <c r="I3" s="131"/>
      <c r="J3" s="132"/>
      <c r="K3" s="132"/>
      <c r="L3" s="132"/>
      <c r="M3" s="132"/>
      <c r="N3" s="132"/>
      <c r="O3" s="133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92"/>
      <c r="HD3" s="92"/>
      <c r="HE3" s="92"/>
      <c r="HF3" s="92"/>
      <c r="HG3" s="92"/>
      <c r="HH3" s="92"/>
      <c r="HI3" s="92"/>
      <c r="HJ3" s="92"/>
      <c r="HK3" s="92"/>
      <c r="HL3" s="92"/>
      <c r="HM3" s="92"/>
      <c r="HN3" s="92"/>
      <c r="HO3" s="92"/>
      <c r="HP3" s="92"/>
      <c r="HQ3" s="92"/>
      <c r="HR3" s="92"/>
      <c r="HS3" s="92"/>
      <c r="HT3" s="92"/>
      <c r="HU3" s="92"/>
      <c r="HV3" s="92"/>
      <c r="HW3" s="92"/>
      <c r="HX3" s="92"/>
      <c r="HY3" s="92"/>
      <c r="HZ3" s="92"/>
      <c r="IA3" s="92"/>
      <c r="IB3" s="92"/>
      <c r="IC3" s="92"/>
      <c r="ID3" s="92"/>
      <c r="IE3" s="92"/>
      <c r="IF3" s="92"/>
      <c r="IG3" s="92"/>
      <c r="IH3" s="92"/>
      <c r="II3" s="92"/>
      <c r="IJ3" s="92"/>
      <c r="IK3" s="92"/>
      <c r="IL3" s="92"/>
      <c r="IM3" s="92"/>
      <c r="IN3" s="92"/>
      <c r="IO3" s="92"/>
      <c r="IP3" s="92"/>
      <c r="IQ3" s="92"/>
      <c r="IR3" s="92"/>
      <c r="IS3" s="92"/>
      <c r="IT3" s="92"/>
      <c r="IU3" s="92"/>
      <c r="IV3" s="92"/>
    </row>
    <row r="4" s="89" customFormat="1" ht="16.5" spans="1:256">
      <c r="A4" s="102"/>
      <c r="B4" s="105" t="s">
        <v>141</v>
      </c>
      <c r="C4" s="105" t="s">
        <v>142</v>
      </c>
      <c r="D4" s="105" t="s">
        <v>143</v>
      </c>
      <c r="E4" s="105" t="s">
        <v>144</v>
      </c>
      <c r="F4" s="105" t="s">
        <v>145</v>
      </c>
      <c r="G4" s="105" t="s">
        <v>146</v>
      </c>
      <c r="H4" s="106"/>
      <c r="I4" s="131"/>
      <c r="J4" s="134"/>
      <c r="K4" s="135"/>
      <c r="L4" s="135" t="s">
        <v>147</v>
      </c>
      <c r="M4" s="135" t="s">
        <v>148</v>
      </c>
      <c r="N4" s="136"/>
      <c r="O4" s="137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  <c r="IS4" s="92"/>
      <c r="IT4" s="92"/>
      <c r="IU4" s="92"/>
      <c r="IV4" s="92"/>
    </row>
    <row r="5" s="89" customFormat="1" ht="16.5" spans="1:256">
      <c r="A5" s="102"/>
      <c r="B5" s="107"/>
      <c r="C5" s="107"/>
      <c r="D5" s="108"/>
      <c r="E5" s="108"/>
      <c r="F5" s="108"/>
      <c r="G5" s="108"/>
      <c r="H5" s="106"/>
      <c r="I5" s="138"/>
      <c r="J5" s="139"/>
      <c r="K5" s="140" t="s">
        <v>113</v>
      </c>
      <c r="L5" s="140">
        <v>130</v>
      </c>
      <c r="M5" s="140">
        <v>130</v>
      </c>
      <c r="N5" s="141"/>
      <c r="O5" s="14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92"/>
      <c r="HD5" s="92"/>
      <c r="HE5" s="92"/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2"/>
      <c r="HS5" s="92"/>
      <c r="HT5" s="92"/>
      <c r="HU5" s="92"/>
      <c r="HV5" s="92"/>
      <c r="HW5" s="92"/>
      <c r="HX5" s="92"/>
      <c r="HY5" s="92"/>
      <c r="HZ5" s="92"/>
      <c r="IA5" s="92"/>
      <c r="IB5" s="92"/>
      <c r="IC5" s="92"/>
      <c r="ID5" s="92"/>
      <c r="IE5" s="92"/>
      <c r="IF5" s="92"/>
      <c r="IG5" s="92"/>
      <c r="IH5" s="92"/>
      <c r="II5" s="92"/>
      <c r="IJ5" s="92"/>
      <c r="IK5" s="92"/>
      <c r="IL5" s="92"/>
      <c r="IM5" s="92"/>
      <c r="IN5" s="92"/>
      <c r="IO5" s="92"/>
      <c r="IP5" s="92"/>
      <c r="IQ5" s="92"/>
      <c r="IR5" s="92"/>
      <c r="IS5" s="92"/>
      <c r="IT5" s="92"/>
      <c r="IU5" s="92"/>
      <c r="IV5" s="92"/>
    </row>
    <row r="6" s="89" customFormat="1" ht="20" customHeight="1" spans="1:256">
      <c r="A6" s="109" t="s">
        <v>149</v>
      </c>
      <c r="B6" s="110">
        <f>C6-5</f>
        <v>69</v>
      </c>
      <c r="C6" s="110">
        <v>74</v>
      </c>
      <c r="D6" s="110">
        <f>C6+6</f>
        <v>80</v>
      </c>
      <c r="E6" s="110">
        <f>D6+6</f>
        <v>86</v>
      </c>
      <c r="F6" s="110">
        <f>E6+6</f>
        <v>92</v>
      </c>
      <c r="G6" s="110">
        <f>F6+3</f>
        <v>95</v>
      </c>
      <c r="H6" s="111"/>
      <c r="I6" s="138"/>
      <c r="J6" s="139"/>
      <c r="K6" s="139"/>
      <c r="L6" s="139" t="s">
        <v>150</v>
      </c>
      <c r="M6" s="139" t="s">
        <v>151</v>
      </c>
      <c r="N6" s="139"/>
      <c r="O6" s="143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92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  <c r="HB6" s="92"/>
      <c r="HC6" s="92"/>
      <c r="HD6" s="92"/>
      <c r="HE6" s="92"/>
      <c r="HF6" s="92"/>
      <c r="HG6" s="92"/>
      <c r="HH6" s="92"/>
      <c r="HI6" s="92"/>
      <c r="HJ6" s="92"/>
      <c r="HK6" s="92"/>
      <c r="HL6" s="92"/>
      <c r="HM6" s="92"/>
      <c r="HN6" s="92"/>
      <c r="HO6" s="92"/>
      <c r="HP6" s="92"/>
      <c r="HQ6" s="92"/>
      <c r="HR6" s="92"/>
      <c r="HS6" s="92"/>
      <c r="HT6" s="92"/>
      <c r="HU6" s="92"/>
      <c r="HV6" s="92"/>
      <c r="HW6" s="92"/>
      <c r="HX6" s="92"/>
      <c r="HY6" s="92"/>
      <c r="HZ6" s="92"/>
      <c r="IA6" s="92"/>
      <c r="IB6" s="92"/>
      <c r="IC6" s="92"/>
      <c r="ID6" s="92"/>
      <c r="IE6" s="92"/>
      <c r="IF6" s="92"/>
      <c r="IG6" s="92"/>
      <c r="IH6" s="92"/>
      <c r="II6" s="92"/>
      <c r="IJ6" s="92"/>
      <c r="IK6" s="92"/>
      <c r="IL6" s="92"/>
      <c r="IM6" s="92"/>
      <c r="IN6" s="92"/>
      <c r="IO6" s="92"/>
      <c r="IP6" s="92"/>
      <c r="IQ6" s="92"/>
      <c r="IR6" s="92"/>
      <c r="IS6" s="92"/>
      <c r="IT6" s="92"/>
      <c r="IU6" s="92"/>
      <c r="IV6" s="92"/>
    </row>
    <row r="7" s="89" customFormat="1" ht="20" customHeight="1" spans="1:256">
      <c r="A7" s="112" t="s">
        <v>152</v>
      </c>
      <c r="B7" s="110">
        <f>C7-3</f>
        <v>51</v>
      </c>
      <c r="C7" s="110">
        <v>54</v>
      </c>
      <c r="D7" s="110">
        <f>C7+4</f>
        <v>58</v>
      </c>
      <c r="E7" s="110">
        <f>D7+3</f>
        <v>61</v>
      </c>
      <c r="F7" s="110">
        <f>E7+4</f>
        <v>65</v>
      </c>
      <c r="G7" s="110">
        <f>F7+2</f>
        <v>67</v>
      </c>
      <c r="H7" s="111"/>
      <c r="I7" s="138"/>
      <c r="J7" s="139"/>
      <c r="K7" s="139"/>
      <c r="L7" s="139" t="s">
        <v>153</v>
      </c>
      <c r="M7" s="139" t="s">
        <v>153</v>
      </c>
      <c r="N7" s="139"/>
      <c r="O7" s="143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  <c r="ES7" s="92"/>
      <c r="ET7" s="92"/>
      <c r="EU7" s="92"/>
      <c r="EV7" s="92"/>
      <c r="EW7" s="92"/>
      <c r="EX7" s="92"/>
      <c r="EY7" s="92"/>
      <c r="EZ7" s="92"/>
      <c r="FA7" s="92"/>
      <c r="FB7" s="92"/>
      <c r="FC7" s="92"/>
      <c r="FD7" s="92"/>
      <c r="FE7" s="92"/>
      <c r="FF7" s="92"/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  <c r="GP7" s="92"/>
      <c r="GQ7" s="92"/>
      <c r="GR7" s="92"/>
      <c r="GS7" s="92"/>
      <c r="GT7" s="92"/>
      <c r="GU7" s="92"/>
      <c r="GV7" s="92"/>
      <c r="GW7" s="92"/>
      <c r="GX7" s="92"/>
      <c r="GY7" s="92"/>
      <c r="GZ7" s="92"/>
      <c r="HA7" s="92"/>
      <c r="HB7" s="92"/>
      <c r="HC7" s="92"/>
      <c r="HD7" s="92"/>
      <c r="HE7" s="92"/>
      <c r="HF7" s="92"/>
      <c r="HG7" s="92"/>
      <c r="HH7" s="92"/>
      <c r="HI7" s="92"/>
      <c r="HJ7" s="92"/>
      <c r="HK7" s="92"/>
      <c r="HL7" s="92"/>
      <c r="HM7" s="92"/>
      <c r="HN7" s="92"/>
      <c r="HO7" s="92"/>
      <c r="HP7" s="92"/>
      <c r="HQ7" s="92"/>
      <c r="HR7" s="92"/>
      <c r="HS7" s="92"/>
      <c r="HT7" s="92"/>
      <c r="HU7" s="92"/>
      <c r="HV7" s="92"/>
      <c r="HW7" s="92"/>
      <c r="HX7" s="92"/>
      <c r="HY7" s="92"/>
      <c r="HZ7" s="92"/>
      <c r="IA7" s="92"/>
      <c r="IB7" s="92"/>
      <c r="IC7" s="92"/>
      <c r="ID7" s="92"/>
      <c r="IE7" s="92"/>
      <c r="IF7" s="92"/>
      <c r="IG7" s="92"/>
      <c r="IH7" s="92"/>
      <c r="II7" s="92"/>
      <c r="IJ7" s="92"/>
      <c r="IK7" s="92"/>
      <c r="IL7" s="92"/>
      <c r="IM7" s="92"/>
      <c r="IN7" s="92"/>
      <c r="IO7" s="92"/>
      <c r="IP7" s="92"/>
      <c r="IQ7" s="92"/>
      <c r="IR7" s="92"/>
      <c r="IS7" s="92"/>
      <c r="IT7" s="92"/>
      <c r="IU7" s="92"/>
      <c r="IV7" s="92"/>
    </row>
    <row r="8" s="89" customFormat="1" ht="20" customHeight="1" spans="1:256">
      <c r="A8" s="113" t="s">
        <v>154</v>
      </c>
      <c r="B8" s="110">
        <f>C8-5</f>
        <v>79</v>
      </c>
      <c r="C8" s="110">
        <v>84</v>
      </c>
      <c r="D8" s="110">
        <f>C8+5</f>
        <v>89</v>
      </c>
      <c r="E8" s="110">
        <f>D8+5</f>
        <v>94</v>
      </c>
      <c r="F8" s="110">
        <f>E8+5</f>
        <v>99</v>
      </c>
      <c r="G8" s="110">
        <f>F8+3</f>
        <v>102</v>
      </c>
      <c r="H8" s="111"/>
      <c r="I8" s="138"/>
      <c r="J8" s="139"/>
      <c r="K8" s="139"/>
      <c r="L8" s="139" t="s">
        <v>150</v>
      </c>
      <c r="M8" s="139" t="s">
        <v>150</v>
      </c>
      <c r="N8" s="139"/>
      <c r="O8" s="143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2"/>
      <c r="HS8" s="92"/>
      <c r="HT8" s="92"/>
      <c r="HU8" s="92"/>
      <c r="HV8" s="92"/>
      <c r="HW8" s="92"/>
      <c r="HX8" s="92"/>
      <c r="HY8" s="92"/>
      <c r="HZ8" s="92"/>
      <c r="IA8" s="92"/>
      <c r="IB8" s="92"/>
      <c r="IC8" s="92"/>
      <c r="ID8" s="92"/>
      <c r="IE8" s="92"/>
      <c r="IF8" s="92"/>
      <c r="IG8" s="92"/>
      <c r="IH8" s="92"/>
      <c r="II8" s="92"/>
      <c r="IJ8" s="92"/>
      <c r="IK8" s="92"/>
      <c r="IL8" s="92"/>
      <c r="IM8" s="92"/>
      <c r="IN8" s="92"/>
      <c r="IO8" s="92"/>
      <c r="IP8" s="92"/>
      <c r="IQ8" s="92"/>
      <c r="IR8" s="92"/>
      <c r="IS8" s="92"/>
      <c r="IT8" s="92"/>
      <c r="IU8" s="92"/>
      <c r="IV8" s="92"/>
    </row>
    <row r="9" s="89" customFormat="1" ht="20" customHeight="1" spans="1:256">
      <c r="A9" s="113" t="s">
        <v>155</v>
      </c>
      <c r="B9" s="110">
        <f>C9-1.6</f>
        <v>24.9</v>
      </c>
      <c r="C9" s="110">
        <v>26.5</v>
      </c>
      <c r="D9" s="110">
        <f>C9+1.6</f>
        <v>28.1</v>
      </c>
      <c r="E9" s="110">
        <f>D9+1.6</f>
        <v>29.7</v>
      </c>
      <c r="F9" s="110">
        <f>E9+1.6</f>
        <v>31.3</v>
      </c>
      <c r="G9" s="110">
        <f>F9+0.9</f>
        <v>32.2</v>
      </c>
      <c r="H9" s="111"/>
      <c r="I9" s="138"/>
      <c r="J9" s="139"/>
      <c r="K9" s="139"/>
      <c r="L9" s="139" t="s">
        <v>150</v>
      </c>
      <c r="M9" s="139" t="s">
        <v>150</v>
      </c>
      <c r="N9" s="139"/>
      <c r="O9" s="143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92"/>
      <c r="HD9" s="92"/>
      <c r="HE9" s="92"/>
      <c r="HF9" s="92"/>
      <c r="HG9" s="92"/>
      <c r="HH9" s="92"/>
      <c r="HI9" s="92"/>
      <c r="HJ9" s="92"/>
      <c r="HK9" s="92"/>
      <c r="HL9" s="92"/>
      <c r="HM9" s="92"/>
      <c r="HN9" s="92"/>
      <c r="HO9" s="92"/>
      <c r="HP9" s="92"/>
      <c r="HQ9" s="92"/>
      <c r="HR9" s="92"/>
      <c r="HS9" s="92"/>
      <c r="HT9" s="92"/>
      <c r="HU9" s="92"/>
      <c r="HV9" s="92"/>
      <c r="HW9" s="92"/>
      <c r="HX9" s="92"/>
      <c r="HY9" s="92"/>
      <c r="HZ9" s="92"/>
      <c r="IA9" s="92"/>
      <c r="IB9" s="92"/>
      <c r="IC9" s="92"/>
      <c r="ID9" s="92"/>
      <c r="IE9" s="92"/>
      <c r="IF9" s="92"/>
      <c r="IG9" s="92"/>
      <c r="IH9" s="92"/>
      <c r="II9" s="92"/>
      <c r="IJ9" s="92"/>
      <c r="IK9" s="92"/>
      <c r="IL9" s="92"/>
      <c r="IM9" s="92"/>
      <c r="IN9" s="92"/>
      <c r="IO9" s="92"/>
      <c r="IP9" s="92"/>
      <c r="IQ9" s="92"/>
      <c r="IR9" s="92"/>
      <c r="IS9" s="92"/>
      <c r="IT9" s="92"/>
      <c r="IU9" s="92"/>
      <c r="IV9" s="92"/>
    </row>
    <row r="10" s="89" customFormat="1" ht="20" customHeight="1" spans="1:256">
      <c r="A10" s="113" t="s">
        <v>156</v>
      </c>
      <c r="B10" s="110">
        <f>C10-1</f>
        <v>19</v>
      </c>
      <c r="C10" s="110">
        <v>20</v>
      </c>
      <c r="D10" s="110">
        <f>C10+1.2</f>
        <v>21.2</v>
      </c>
      <c r="E10" s="110">
        <f>D10+1.2</f>
        <v>22.4</v>
      </c>
      <c r="F10" s="110">
        <f>E10+1.2</f>
        <v>23.6</v>
      </c>
      <c r="G10" s="110">
        <f>F10+0.6</f>
        <v>24.2</v>
      </c>
      <c r="H10" s="111"/>
      <c r="I10" s="138"/>
      <c r="J10" s="139"/>
      <c r="K10" s="139"/>
      <c r="L10" s="139" t="s">
        <v>150</v>
      </c>
      <c r="M10" s="139" t="s">
        <v>150</v>
      </c>
      <c r="N10" s="139"/>
      <c r="O10" s="143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2"/>
      <c r="HS10" s="92"/>
      <c r="HT10" s="92"/>
      <c r="HU10" s="92"/>
      <c r="HV10" s="92"/>
      <c r="HW10" s="92"/>
      <c r="HX10" s="92"/>
      <c r="HY10" s="92"/>
      <c r="HZ10" s="92"/>
      <c r="IA10" s="92"/>
      <c r="IB10" s="92"/>
      <c r="IC10" s="92"/>
      <c r="ID10" s="92"/>
      <c r="IE10" s="92"/>
      <c r="IF10" s="92"/>
      <c r="IG10" s="92"/>
      <c r="IH10" s="92"/>
      <c r="II10" s="92"/>
      <c r="IJ10" s="92"/>
      <c r="IK10" s="92"/>
      <c r="IL10" s="92"/>
      <c r="IM10" s="92"/>
      <c r="IN10" s="92"/>
      <c r="IO10" s="92"/>
      <c r="IP10" s="92"/>
      <c r="IQ10" s="92"/>
      <c r="IR10" s="92"/>
      <c r="IS10" s="92"/>
      <c r="IT10" s="92"/>
      <c r="IU10" s="92"/>
      <c r="IV10" s="92"/>
    </row>
    <row r="11" s="89" customFormat="1" ht="20" customHeight="1" spans="1:256">
      <c r="A11" s="113" t="s">
        <v>157</v>
      </c>
      <c r="B11" s="110">
        <f>C11-0.5</f>
        <v>10.5</v>
      </c>
      <c r="C11" s="110">
        <v>11</v>
      </c>
      <c r="D11" s="110">
        <f t="shared" ref="D11:G11" si="0">C11+0.5</f>
        <v>11.5</v>
      </c>
      <c r="E11" s="110">
        <f t="shared" si="0"/>
        <v>12</v>
      </c>
      <c r="F11" s="110">
        <f t="shared" si="0"/>
        <v>12.5</v>
      </c>
      <c r="G11" s="110">
        <f t="shared" si="0"/>
        <v>13</v>
      </c>
      <c r="H11" s="111"/>
      <c r="I11" s="138"/>
      <c r="J11" s="139"/>
      <c r="K11" s="139"/>
      <c r="L11" s="139" t="s">
        <v>150</v>
      </c>
      <c r="M11" s="139" t="s">
        <v>150</v>
      </c>
      <c r="N11" s="139"/>
      <c r="O11" s="143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2"/>
      <c r="GW11" s="92"/>
      <c r="GX11" s="92"/>
      <c r="GY11" s="92"/>
      <c r="GZ11" s="92"/>
      <c r="HA11" s="92"/>
      <c r="HB11" s="92"/>
      <c r="HC11" s="92"/>
      <c r="HD11" s="92"/>
      <c r="HE11" s="92"/>
      <c r="HF11" s="92"/>
      <c r="HG11" s="92"/>
      <c r="HH11" s="92"/>
      <c r="HI11" s="92"/>
      <c r="HJ11" s="92"/>
      <c r="HK11" s="92"/>
      <c r="HL11" s="92"/>
      <c r="HM11" s="92"/>
      <c r="HN11" s="92"/>
      <c r="HO11" s="92"/>
      <c r="HP11" s="92"/>
      <c r="HQ11" s="92"/>
      <c r="HR11" s="92"/>
      <c r="HS11" s="92"/>
      <c r="HT11" s="92"/>
      <c r="HU11" s="92"/>
      <c r="HV11" s="92"/>
      <c r="HW11" s="92"/>
      <c r="HX11" s="92"/>
      <c r="HY11" s="92"/>
      <c r="HZ11" s="92"/>
      <c r="IA11" s="92"/>
      <c r="IB11" s="92"/>
      <c r="IC11" s="92"/>
      <c r="ID11" s="92"/>
      <c r="IE11" s="92"/>
      <c r="IF11" s="92"/>
      <c r="IG11" s="92"/>
      <c r="IH11" s="92"/>
      <c r="II11" s="92"/>
      <c r="IJ11" s="92"/>
      <c r="IK11" s="92"/>
      <c r="IL11" s="92"/>
      <c r="IM11" s="92"/>
      <c r="IN11" s="92"/>
      <c r="IO11" s="92"/>
      <c r="IP11" s="92"/>
      <c r="IQ11" s="92"/>
      <c r="IR11" s="92"/>
      <c r="IS11" s="92"/>
      <c r="IT11" s="92"/>
      <c r="IU11" s="92"/>
      <c r="IV11" s="92"/>
    </row>
    <row r="12" s="89" customFormat="1" ht="20" customHeight="1" spans="1:256">
      <c r="A12" s="113" t="s">
        <v>158</v>
      </c>
      <c r="B12" s="110">
        <f>C12-1.5</f>
        <v>24</v>
      </c>
      <c r="C12" s="110">
        <v>25.5</v>
      </c>
      <c r="D12" s="110">
        <f>C12+1.5</f>
        <v>27</v>
      </c>
      <c r="E12" s="110">
        <f>D12+1.5</f>
        <v>28.5</v>
      </c>
      <c r="F12" s="110">
        <f>E12+1.5</f>
        <v>30</v>
      </c>
      <c r="G12" s="110">
        <f>F12+1</f>
        <v>31</v>
      </c>
      <c r="H12" s="114"/>
      <c r="I12" s="138"/>
      <c r="J12" s="139"/>
      <c r="K12" s="139"/>
      <c r="L12" s="139" t="s">
        <v>150</v>
      </c>
      <c r="M12" s="139" t="s">
        <v>150</v>
      </c>
      <c r="N12" s="139"/>
      <c r="O12" s="143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/>
      <c r="FZ12" s="92"/>
      <c r="GA12" s="92"/>
      <c r="GB12" s="92"/>
      <c r="GC12" s="92"/>
      <c r="GD12" s="92"/>
      <c r="GE12" s="92"/>
      <c r="GF12" s="92"/>
      <c r="GG12" s="92"/>
      <c r="GH12" s="92"/>
      <c r="GI12" s="92"/>
      <c r="GJ12" s="92"/>
      <c r="GK12" s="92"/>
      <c r="GL12" s="92"/>
      <c r="GM12" s="92"/>
      <c r="GN12" s="92"/>
      <c r="GO12" s="92"/>
      <c r="GP12" s="92"/>
      <c r="GQ12" s="92"/>
      <c r="GR12" s="92"/>
      <c r="GS12" s="92"/>
      <c r="GT12" s="92"/>
      <c r="GU12" s="92"/>
      <c r="GV12" s="92"/>
      <c r="GW12" s="92"/>
      <c r="GX12" s="92"/>
      <c r="GY12" s="92"/>
      <c r="GZ12" s="92"/>
      <c r="HA12" s="92"/>
      <c r="HB12" s="92"/>
      <c r="HC12" s="92"/>
      <c r="HD12" s="92"/>
      <c r="HE12" s="92"/>
      <c r="HF12" s="92"/>
      <c r="HG12" s="92"/>
      <c r="HH12" s="92"/>
      <c r="HI12" s="92"/>
      <c r="HJ12" s="92"/>
      <c r="HK12" s="92"/>
      <c r="HL12" s="92"/>
      <c r="HM12" s="92"/>
      <c r="HN12" s="92"/>
      <c r="HO12" s="92"/>
      <c r="HP12" s="92"/>
      <c r="HQ12" s="92"/>
      <c r="HR12" s="92"/>
      <c r="HS12" s="92"/>
      <c r="HT12" s="92"/>
      <c r="HU12" s="92"/>
      <c r="HV12" s="92"/>
      <c r="HW12" s="92"/>
      <c r="HX12" s="92"/>
      <c r="HY12" s="92"/>
      <c r="HZ12" s="92"/>
      <c r="IA12" s="92"/>
      <c r="IB12" s="92"/>
      <c r="IC12" s="92"/>
      <c r="ID12" s="92"/>
      <c r="IE12" s="92"/>
      <c r="IF12" s="92"/>
      <c r="IG12" s="92"/>
      <c r="IH12" s="92"/>
      <c r="II12" s="92"/>
      <c r="IJ12" s="92"/>
      <c r="IK12" s="92"/>
      <c r="IL12" s="92"/>
      <c r="IM12" s="92"/>
      <c r="IN12" s="92"/>
      <c r="IO12" s="92"/>
      <c r="IP12" s="92"/>
      <c r="IQ12" s="92"/>
      <c r="IR12" s="92"/>
      <c r="IS12" s="92"/>
      <c r="IT12" s="92"/>
      <c r="IU12" s="92"/>
      <c r="IV12" s="92"/>
    </row>
    <row r="13" s="89" customFormat="1" ht="20" customHeight="1" spans="1:256">
      <c r="A13" s="113" t="s">
        <v>159</v>
      </c>
      <c r="B13" s="110">
        <f>C13-1.8</f>
        <v>32.7</v>
      </c>
      <c r="C13" s="110">
        <v>34.5</v>
      </c>
      <c r="D13" s="110">
        <f>C13+1.8</f>
        <v>36.3</v>
      </c>
      <c r="E13" s="110">
        <f>D13+1.8</f>
        <v>38.1</v>
      </c>
      <c r="F13" s="110">
        <f>E13+1.8</f>
        <v>39.9</v>
      </c>
      <c r="G13" s="110">
        <f>F13+1.1</f>
        <v>41</v>
      </c>
      <c r="H13" s="114"/>
      <c r="I13" s="138"/>
      <c r="J13" s="139"/>
      <c r="K13" s="139"/>
      <c r="L13" s="139" t="s">
        <v>160</v>
      </c>
      <c r="M13" s="139" t="s">
        <v>150</v>
      </c>
      <c r="N13" s="139"/>
      <c r="O13" s="143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2"/>
      <c r="GI13" s="92"/>
      <c r="GJ13" s="92"/>
      <c r="GK13" s="92"/>
      <c r="GL13" s="92"/>
      <c r="GM13" s="92"/>
      <c r="GN13" s="92"/>
      <c r="GO13" s="92"/>
      <c r="GP13" s="92"/>
      <c r="GQ13" s="92"/>
      <c r="GR13" s="92"/>
      <c r="GS13" s="92"/>
      <c r="GT13" s="92"/>
      <c r="GU13" s="92"/>
      <c r="GV13" s="92"/>
      <c r="GW13" s="92"/>
      <c r="GX13" s="92"/>
      <c r="GY13" s="92"/>
      <c r="GZ13" s="92"/>
      <c r="HA13" s="92"/>
      <c r="HB13" s="92"/>
      <c r="HC13" s="92"/>
      <c r="HD13" s="92"/>
      <c r="HE13" s="92"/>
      <c r="HF13" s="92"/>
      <c r="HG13" s="92"/>
      <c r="HH13" s="92"/>
      <c r="HI13" s="92"/>
      <c r="HJ13" s="92"/>
      <c r="HK13" s="92"/>
      <c r="HL13" s="92"/>
      <c r="HM13" s="92"/>
      <c r="HN13" s="92"/>
      <c r="HO13" s="92"/>
      <c r="HP13" s="92"/>
      <c r="HQ13" s="92"/>
      <c r="HR13" s="92"/>
      <c r="HS13" s="92"/>
      <c r="HT13" s="92"/>
      <c r="HU13" s="92"/>
      <c r="HV13" s="92"/>
      <c r="HW13" s="92"/>
      <c r="HX13" s="92"/>
      <c r="HY13" s="92"/>
      <c r="HZ13" s="92"/>
      <c r="IA13" s="92"/>
      <c r="IB13" s="92"/>
      <c r="IC13" s="92"/>
      <c r="ID13" s="92"/>
      <c r="IE13" s="92"/>
      <c r="IF13" s="92"/>
      <c r="IG13" s="92"/>
      <c r="IH13" s="92"/>
      <c r="II13" s="92"/>
      <c r="IJ13" s="92"/>
      <c r="IK13" s="92"/>
      <c r="IL13" s="92"/>
      <c r="IM13" s="92"/>
      <c r="IN13" s="92"/>
      <c r="IO13" s="92"/>
      <c r="IP13" s="92"/>
      <c r="IQ13" s="92"/>
      <c r="IR13" s="92"/>
      <c r="IS13" s="92"/>
      <c r="IT13" s="92"/>
      <c r="IU13" s="92"/>
      <c r="IV13" s="92"/>
    </row>
    <row r="14" s="89" customFormat="1" ht="20" customHeight="1" spans="1:256">
      <c r="A14" s="113" t="s">
        <v>161</v>
      </c>
      <c r="B14" s="110">
        <v>3.5</v>
      </c>
      <c r="C14" s="110">
        <v>3.5</v>
      </c>
      <c r="D14" s="110">
        <v>3.5</v>
      </c>
      <c r="E14" s="110">
        <v>3.5</v>
      </c>
      <c r="F14" s="110">
        <v>3.5</v>
      </c>
      <c r="G14" s="110">
        <v>3.5</v>
      </c>
      <c r="H14" s="114"/>
      <c r="I14" s="138"/>
      <c r="J14" s="139"/>
      <c r="K14" s="139"/>
      <c r="L14" s="139" t="s">
        <v>150</v>
      </c>
      <c r="M14" s="139" t="s">
        <v>150</v>
      </c>
      <c r="N14" s="139"/>
      <c r="O14" s="143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  <c r="IN14" s="92"/>
      <c r="IO14" s="92"/>
      <c r="IP14" s="92"/>
      <c r="IQ14" s="92"/>
      <c r="IR14" s="92"/>
      <c r="IS14" s="92"/>
      <c r="IT14" s="92"/>
      <c r="IU14" s="92"/>
      <c r="IV14" s="92"/>
    </row>
    <row r="15" s="89" customFormat="1" ht="20" customHeight="1" spans="1:256">
      <c r="A15" s="113" t="s">
        <v>162</v>
      </c>
      <c r="B15" s="115">
        <v>13</v>
      </c>
      <c r="C15" s="115">
        <v>13</v>
      </c>
      <c r="D15" s="110">
        <v>14.5</v>
      </c>
      <c r="E15" s="110">
        <v>14.5</v>
      </c>
      <c r="F15" s="115">
        <f>D15+1.5</f>
        <v>16</v>
      </c>
      <c r="G15" s="115">
        <f>F15</f>
        <v>16</v>
      </c>
      <c r="H15" s="114"/>
      <c r="I15" s="138"/>
      <c r="J15" s="139"/>
      <c r="K15" s="139"/>
      <c r="L15" s="139" t="s">
        <v>150</v>
      </c>
      <c r="M15" s="139" t="s">
        <v>150</v>
      </c>
      <c r="N15" s="139"/>
      <c r="O15" s="143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/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2"/>
      <c r="GI15" s="92"/>
      <c r="GJ15" s="92"/>
      <c r="GK15" s="92"/>
      <c r="GL15" s="92"/>
      <c r="GM15" s="92"/>
      <c r="GN15" s="92"/>
      <c r="GO15" s="92"/>
      <c r="GP15" s="92"/>
      <c r="GQ15" s="92"/>
      <c r="GR15" s="92"/>
      <c r="GS15" s="92"/>
      <c r="GT15" s="92"/>
      <c r="GU15" s="92"/>
      <c r="GV15" s="92"/>
      <c r="GW15" s="92"/>
      <c r="GX15" s="92"/>
      <c r="GY15" s="92"/>
      <c r="GZ15" s="92"/>
      <c r="HA15" s="92"/>
      <c r="HB15" s="92"/>
      <c r="HC15" s="92"/>
      <c r="HD15" s="92"/>
      <c r="HE15" s="92"/>
      <c r="HF15" s="92"/>
      <c r="HG15" s="92"/>
      <c r="HH15" s="92"/>
      <c r="HI15" s="92"/>
      <c r="HJ15" s="92"/>
      <c r="HK15" s="92"/>
      <c r="HL15" s="92"/>
      <c r="HM15" s="92"/>
      <c r="HN15" s="92"/>
      <c r="HO15" s="92"/>
      <c r="HP15" s="92"/>
      <c r="HQ15" s="92"/>
      <c r="HR15" s="92"/>
      <c r="HS15" s="92"/>
      <c r="HT15" s="92"/>
      <c r="HU15" s="92"/>
      <c r="HV15" s="92"/>
      <c r="HW15" s="92"/>
      <c r="HX15" s="92"/>
      <c r="HY15" s="92"/>
      <c r="HZ15" s="92"/>
      <c r="IA15" s="92"/>
      <c r="IB15" s="92"/>
      <c r="IC15" s="92"/>
      <c r="ID15" s="92"/>
      <c r="IE15" s="92"/>
      <c r="IF15" s="92"/>
      <c r="IG15" s="92"/>
      <c r="IH15" s="92"/>
      <c r="II15" s="92"/>
      <c r="IJ15" s="92"/>
      <c r="IK15" s="92"/>
      <c r="IL15" s="92"/>
      <c r="IM15" s="92"/>
      <c r="IN15" s="92"/>
      <c r="IO15" s="92"/>
      <c r="IP15" s="92"/>
      <c r="IQ15" s="92"/>
      <c r="IR15" s="92"/>
      <c r="IS15" s="92"/>
      <c r="IT15" s="92"/>
      <c r="IU15" s="92"/>
      <c r="IV15" s="92"/>
    </row>
    <row r="16" s="89" customFormat="1" ht="20" customHeight="1" spans="1:256">
      <c r="A16" s="109" t="s">
        <v>163</v>
      </c>
      <c r="B16" s="117">
        <v>2</v>
      </c>
      <c r="C16" s="117">
        <v>2</v>
      </c>
      <c r="D16" s="117">
        <v>2</v>
      </c>
      <c r="E16" s="117">
        <v>2</v>
      </c>
      <c r="F16" s="117">
        <v>2</v>
      </c>
      <c r="G16" s="117">
        <v>2</v>
      </c>
      <c r="H16" s="114"/>
      <c r="I16" s="138"/>
      <c r="J16" s="139"/>
      <c r="K16" s="139"/>
      <c r="L16" s="139" t="s">
        <v>150</v>
      </c>
      <c r="M16" s="139" t="s">
        <v>150</v>
      </c>
      <c r="N16" s="139"/>
      <c r="O16" s="143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/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2"/>
      <c r="GI16" s="92"/>
      <c r="GJ16" s="92"/>
      <c r="GK16" s="92"/>
      <c r="GL16" s="92"/>
      <c r="GM16" s="92"/>
      <c r="GN16" s="92"/>
      <c r="GO16" s="92"/>
      <c r="GP16" s="92"/>
      <c r="GQ16" s="92"/>
      <c r="GR16" s="92"/>
      <c r="GS16" s="92"/>
      <c r="GT16" s="92"/>
      <c r="GU16" s="92"/>
      <c r="GV16" s="92"/>
      <c r="GW16" s="92"/>
      <c r="GX16" s="92"/>
      <c r="GY16" s="92"/>
      <c r="GZ16" s="92"/>
      <c r="HA16" s="92"/>
      <c r="HB16" s="92"/>
      <c r="HC16" s="92"/>
      <c r="HD16" s="92"/>
      <c r="HE16" s="92"/>
      <c r="HF16" s="92"/>
      <c r="HG16" s="92"/>
      <c r="HH16" s="92"/>
      <c r="HI16" s="92"/>
      <c r="HJ16" s="92"/>
      <c r="HK16" s="92"/>
      <c r="HL16" s="92"/>
      <c r="HM16" s="92"/>
      <c r="HN16" s="92"/>
      <c r="HO16" s="92"/>
      <c r="HP16" s="92"/>
      <c r="HQ16" s="92"/>
      <c r="HR16" s="92"/>
      <c r="HS16" s="92"/>
      <c r="HT16" s="92"/>
      <c r="HU16" s="92"/>
      <c r="HV16" s="92"/>
      <c r="HW16" s="92"/>
      <c r="HX16" s="92"/>
      <c r="HY16" s="92"/>
      <c r="HZ16" s="92"/>
      <c r="IA16" s="92"/>
      <c r="IB16" s="92"/>
      <c r="IC16" s="92"/>
      <c r="ID16" s="92"/>
      <c r="IE16" s="92"/>
      <c r="IF16" s="92"/>
      <c r="IG16" s="92"/>
      <c r="IH16" s="92"/>
      <c r="II16" s="92"/>
      <c r="IJ16" s="92"/>
      <c r="IK16" s="92"/>
      <c r="IL16" s="92"/>
      <c r="IM16" s="92"/>
      <c r="IN16" s="92"/>
      <c r="IO16" s="92"/>
      <c r="IP16" s="92"/>
      <c r="IQ16" s="92"/>
      <c r="IR16" s="92"/>
      <c r="IS16" s="92"/>
      <c r="IT16" s="92"/>
      <c r="IU16" s="92"/>
      <c r="IV16" s="92"/>
    </row>
    <row r="17" s="89" customFormat="1" ht="20" customHeight="1" spans="1:256">
      <c r="A17" s="332"/>
      <c r="B17" s="333"/>
      <c r="C17" s="333"/>
      <c r="D17" s="333"/>
      <c r="E17" s="333"/>
      <c r="F17" s="333"/>
      <c r="G17" s="334"/>
      <c r="H17" s="114"/>
      <c r="I17" s="138"/>
      <c r="J17" s="139"/>
      <c r="K17" s="139"/>
      <c r="L17" s="139"/>
      <c r="M17" s="139" t="s">
        <v>164</v>
      </c>
      <c r="N17" s="139"/>
      <c r="O17" s="143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2"/>
      <c r="FI17" s="92"/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C17" s="92"/>
      <c r="GD17" s="92"/>
      <c r="GE17" s="92"/>
      <c r="GF17" s="92"/>
      <c r="GG17" s="92"/>
      <c r="GH17" s="92"/>
      <c r="GI17" s="92"/>
      <c r="GJ17" s="92"/>
      <c r="GK17" s="92"/>
      <c r="GL17" s="92"/>
      <c r="GM17" s="92"/>
      <c r="GN17" s="92"/>
      <c r="GO17" s="92"/>
      <c r="GP17" s="92"/>
      <c r="GQ17" s="92"/>
      <c r="GR17" s="92"/>
      <c r="GS17" s="92"/>
      <c r="GT17" s="92"/>
      <c r="GU17" s="92"/>
      <c r="GV17" s="92"/>
      <c r="GW17" s="92"/>
      <c r="GX17" s="92"/>
      <c r="GY17" s="92"/>
      <c r="GZ17" s="92"/>
      <c r="HA17" s="92"/>
      <c r="HB17" s="92"/>
      <c r="HC17" s="92"/>
      <c r="HD17" s="92"/>
      <c r="HE17" s="92"/>
      <c r="HF17" s="92"/>
      <c r="HG17" s="92"/>
      <c r="HH17" s="92"/>
      <c r="HI17" s="92"/>
      <c r="HJ17" s="92"/>
      <c r="HK17" s="92"/>
      <c r="HL17" s="92"/>
      <c r="HM17" s="92"/>
      <c r="HN17" s="92"/>
      <c r="HO17" s="92"/>
      <c r="HP17" s="92"/>
      <c r="HQ17" s="92"/>
      <c r="HR17" s="92"/>
      <c r="HS17" s="92"/>
      <c r="HT17" s="92"/>
      <c r="HU17" s="92"/>
      <c r="HV17" s="92"/>
      <c r="HW17" s="92"/>
      <c r="HX17" s="92"/>
      <c r="HY17" s="92"/>
      <c r="HZ17" s="92"/>
      <c r="IA17" s="92"/>
      <c r="IB17" s="92"/>
      <c r="IC17" s="92"/>
      <c r="ID17" s="92"/>
      <c r="IE17" s="92"/>
      <c r="IF17" s="92"/>
      <c r="IG17" s="92"/>
      <c r="IH17" s="92"/>
      <c r="II17" s="92"/>
      <c r="IJ17" s="92"/>
      <c r="IK17" s="92"/>
      <c r="IL17" s="92"/>
      <c r="IM17" s="92"/>
      <c r="IN17" s="92"/>
      <c r="IO17" s="92"/>
      <c r="IP17" s="92"/>
      <c r="IQ17" s="92"/>
      <c r="IR17" s="92"/>
      <c r="IS17" s="92"/>
      <c r="IT17" s="92"/>
      <c r="IU17" s="92"/>
      <c r="IV17" s="92"/>
    </row>
    <row r="18" s="89" customFormat="1" ht="20" customHeight="1" spans="1:256">
      <c r="A18" s="119"/>
      <c r="B18" s="120"/>
      <c r="C18" s="120"/>
      <c r="D18" s="120"/>
      <c r="E18" s="121"/>
      <c r="F18" s="120"/>
      <c r="G18" s="120"/>
      <c r="H18" s="120"/>
      <c r="I18" s="144"/>
      <c r="J18" s="145"/>
      <c r="K18" s="145"/>
      <c r="L18" s="146"/>
      <c r="M18" s="145"/>
      <c r="N18" s="145"/>
      <c r="O18" s="147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I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/>
      <c r="FV18" s="92"/>
      <c r="FW18" s="92"/>
      <c r="FX18" s="92"/>
      <c r="FY18" s="92"/>
      <c r="FZ18" s="92"/>
      <c r="GA18" s="92"/>
      <c r="GB18" s="92"/>
      <c r="GC18" s="92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  <c r="GU18" s="92"/>
      <c r="GV18" s="92"/>
      <c r="GW18" s="92"/>
      <c r="GX18" s="92"/>
      <c r="GY18" s="92"/>
      <c r="GZ18" s="92"/>
      <c r="HA18" s="92"/>
      <c r="HB18" s="92"/>
      <c r="HC18" s="92"/>
      <c r="HD18" s="92"/>
      <c r="HE18" s="92"/>
      <c r="HF18" s="92"/>
      <c r="HG18" s="92"/>
      <c r="HH18" s="92"/>
      <c r="HI18" s="92"/>
      <c r="HJ18" s="92"/>
      <c r="HK18" s="92"/>
      <c r="HL18" s="92"/>
      <c r="HM18" s="92"/>
      <c r="HN18" s="92"/>
      <c r="HO18" s="92"/>
      <c r="HP18" s="92"/>
      <c r="HQ18" s="92"/>
      <c r="HR18" s="92"/>
      <c r="HS18" s="92"/>
      <c r="HT18" s="92"/>
      <c r="HU18" s="92"/>
      <c r="HV18" s="92"/>
      <c r="HW18" s="92"/>
      <c r="HX18" s="92"/>
      <c r="HY18" s="92"/>
      <c r="HZ18" s="92"/>
      <c r="IA18" s="92"/>
      <c r="IB18" s="92"/>
      <c r="IC18" s="92"/>
      <c r="ID18" s="92"/>
      <c r="IE18" s="92"/>
      <c r="IF18" s="92"/>
      <c r="IG18" s="92"/>
      <c r="IH18" s="92"/>
      <c r="II18" s="92"/>
      <c r="IJ18" s="92"/>
      <c r="IK18" s="92"/>
      <c r="IL18" s="92"/>
      <c r="IM18" s="92"/>
      <c r="IN18" s="92"/>
      <c r="IO18" s="92"/>
      <c r="IP18" s="92"/>
      <c r="IQ18" s="92"/>
      <c r="IR18" s="92"/>
      <c r="IS18" s="92"/>
      <c r="IT18" s="92"/>
      <c r="IU18" s="92"/>
      <c r="IV18" s="92"/>
    </row>
    <row r="19" s="89" customFormat="1" ht="16.5" spans="1:256">
      <c r="A19" s="122"/>
      <c r="B19" s="122"/>
      <c r="C19" s="123"/>
      <c r="D19" s="123"/>
      <c r="E19" s="124"/>
      <c r="F19" s="123"/>
      <c r="G19" s="123"/>
      <c r="H19" s="123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  <c r="FQ19" s="92"/>
      <c r="FR19" s="92"/>
      <c r="FS19" s="92"/>
      <c r="FT19" s="92"/>
      <c r="FU19" s="92"/>
      <c r="FV19" s="92"/>
      <c r="FW19" s="92"/>
      <c r="FX19" s="92"/>
      <c r="FY19" s="92"/>
      <c r="FZ19" s="92"/>
      <c r="GA19" s="92"/>
      <c r="GB19" s="92"/>
      <c r="GC19" s="92"/>
      <c r="GD19" s="92"/>
      <c r="GE19" s="92"/>
      <c r="GF19" s="92"/>
      <c r="GG19" s="92"/>
      <c r="GH19" s="92"/>
      <c r="GI19" s="92"/>
      <c r="GJ19" s="92"/>
      <c r="GK19" s="92"/>
      <c r="GL19" s="92"/>
      <c r="GM19" s="92"/>
      <c r="GN19" s="92"/>
      <c r="GO19" s="92"/>
      <c r="GP19" s="92"/>
      <c r="GQ19" s="92"/>
      <c r="GR19" s="92"/>
      <c r="GS19" s="92"/>
      <c r="GT19" s="92"/>
      <c r="GU19" s="92"/>
      <c r="GV19" s="92"/>
      <c r="GW19" s="92"/>
      <c r="GX19" s="92"/>
      <c r="GY19" s="92"/>
      <c r="GZ19" s="92"/>
      <c r="HA19" s="92"/>
      <c r="HB19" s="92"/>
      <c r="HC19" s="92"/>
      <c r="HD19" s="92"/>
      <c r="HE19" s="92"/>
      <c r="HF19" s="92"/>
      <c r="HG19" s="92"/>
      <c r="HH19" s="92"/>
      <c r="HI19" s="92"/>
      <c r="HJ19" s="92"/>
      <c r="HK19" s="92"/>
      <c r="HL19" s="92"/>
      <c r="HM19" s="92"/>
      <c r="HN19" s="92"/>
      <c r="HO19" s="92"/>
      <c r="HP19" s="92"/>
      <c r="HQ19" s="92"/>
      <c r="HR19" s="92"/>
      <c r="HS19" s="92"/>
      <c r="HT19" s="92"/>
      <c r="HU19" s="92"/>
      <c r="HV19" s="92"/>
      <c r="HW19" s="92"/>
      <c r="HX19" s="92"/>
      <c r="HY19" s="92"/>
      <c r="HZ19" s="92"/>
      <c r="IA19" s="92"/>
      <c r="IB19" s="92"/>
      <c r="IC19" s="92"/>
      <c r="ID19" s="92"/>
      <c r="IE19" s="92"/>
      <c r="IF19" s="92"/>
      <c r="IG19" s="92"/>
      <c r="IH19" s="92"/>
      <c r="II19" s="92"/>
      <c r="IJ19" s="92"/>
      <c r="IK19" s="92"/>
      <c r="IL19" s="92"/>
      <c r="IM19" s="92"/>
      <c r="IN19" s="92"/>
      <c r="IO19" s="92"/>
      <c r="IP19" s="92"/>
      <c r="IQ19" s="92"/>
      <c r="IR19" s="92"/>
      <c r="IS19" s="92"/>
      <c r="IT19" s="92"/>
      <c r="IU19" s="92"/>
      <c r="IV19" s="92"/>
    </row>
    <row r="20" s="89" customFormat="1" spans="1:256">
      <c r="A20" s="125" t="s">
        <v>165</v>
      </c>
      <c r="B20" s="125"/>
      <c r="C20" s="126"/>
      <c r="D20" s="126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2"/>
      <c r="EH20" s="92"/>
      <c r="EI20" s="92"/>
      <c r="EJ20" s="92"/>
      <c r="EK20" s="92"/>
      <c r="EL20" s="92"/>
      <c r="EM20" s="92"/>
      <c r="EN20" s="92"/>
      <c r="EO20" s="92"/>
      <c r="EP20" s="92"/>
      <c r="EQ20" s="92"/>
      <c r="ER20" s="92"/>
      <c r="ES20" s="92"/>
      <c r="ET20" s="92"/>
      <c r="EU20" s="92"/>
      <c r="EV20" s="92"/>
      <c r="EW20" s="92"/>
      <c r="EX20" s="92"/>
      <c r="EY20" s="92"/>
      <c r="EZ20" s="92"/>
      <c r="FA20" s="92"/>
      <c r="FB20" s="92"/>
      <c r="FC20" s="92"/>
      <c r="FD20" s="92"/>
      <c r="FE20" s="92"/>
      <c r="FF20" s="92"/>
      <c r="FG20" s="92"/>
      <c r="FH20" s="92"/>
      <c r="FI20" s="92"/>
      <c r="FJ20" s="92"/>
      <c r="FK20" s="92"/>
      <c r="FL20" s="92"/>
      <c r="FM20" s="92"/>
      <c r="FN20" s="92"/>
      <c r="FO20" s="92"/>
      <c r="FP20" s="92"/>
      <c r="FQ20" s="92"/>
      <c r="FR20" s="92"/>
      <c r="FS20" s="92"/>
      <c r="FT20" s="92"/>
      <c r="FU20" s="92"/>
      <c r="FV20" s="92"/>
      <c r="FW20" s="92"/>
      <c r="FX20" s="92"/>
      <c r="FY20" s="92"/>
      <c r="FZ20" s="92"/>
      <c r="GA20" s="92"/>
      <c r="GB20" s="92"/>
      <c r="GC20" s="92"/>
      <c r="GD20" s="92"/>
      <c r="GE20" s="92"/>
      <c r="GF20" s="92"/>
      <c r="GG20" s="92"/>
      <c r="GH20" s="92"/>
      <c r="GI20" s="92"/>
      <c r="GJ20" s="92"/>
      <c r="GK20" s="92"/>
      <c r="GL20" s="92"/>
      <c r="GM20" s="92"/>
      <c r="GN20" s="92"/>
      <c r="GO20" s="92"/>
      <c r="GP20" s="92"/>
      <c r="GQ20" s="92"/>
      <c r="GR20" s="92"/>
      <c r="GS20" s="92"/>
      <c r="GT20" s="92"/>
      <c r="GU20" s="92"/>
      <c r="GV20" s="92"/>
      <c r="GW20" s="92"/>
      <c r="GX20" s="92"/>
      <c r="GY20" s="92"/>
      <c r="GZ20" s="92"/>
      <c r="HA20" s="92"/>
      <c r="HB20" s="92"/>
      <c r="HC20" s="92"/>
      <c r="HD20" s="92"/>
      <c r="HE20" s="92"/>
      <c r="HF20" s="92"/>
      <c r="HG20" s="92"/>
      <c r="HH20" s="92"/>
      <c r="HI20" s="92"/>
      <c r="HJ20" s="92"/>
      <c r="HK20" s="92"/>
      <c r="HL20" s="92"/>
      <c r="HM20" s="92"/>
      <c r="HN20" s="92"/>
      <c r="HO20" s="92"/>
      <c r="HP20" s="92"/>
      <c r="HQ20" s="92"/>
      <c r="HR20" s="92"/>
      <c r="HS20" s="92"/>
      <c r="HT20" s="92"/>
      <c r="HU20" s="92"/>
      <c r="HV20" s="92"/>
      <c r="HW20" s="92"/>
      <c r="HX20" s="92"/>
      <c r="HY20" s="92"/>
      <c r="HZ20" s="92"/>
      <c r="IA20" s="92"/>
      <c r="IB20" s="92"/>
      <c r="IC20" s="92"/>
      <c r="ID20" s="92"/>
      <c r="IE20" s="92"/>
      <c r="IF20" s="92"/>
      <c r="IG20" s="92"/>
      <c r="IH20" s="92"/>
      <c r="II20" s="92"/>
      <c r="IJ20" s="92"/>
      <c r="IK20" s="92"/>
      <c r="IL20" s="92"/>
      <c r="IM20" s="92"/>
      <c r="IN20" s="92"/>
      <c r="IO20" s="92"/>
      <c r="IP20" s="92"/>
      <c r="IQ20" s="92"/>
      <c r="IR20" s="92"/>
      <c r="IS20" s="92"/>
      <c r="IT20" s="92"/>
      <c r="IU20" s="92"/>
      <c r="IV20" s="92"/>
    </row>
    <row r="21" s="89" customFormat="1" spans="3:256">
      <c r="C21" s="90"/>
      <c r="D21" s="90"/>
      <c r="J21" s="148" t="s">
        <v>166</v>
      </c>
      <c r="K21" s="149">
        <v>45705</v>
      </c>
      <c r="L21" s="148" t="s">
        <v>167</v>
      </c>
      <c r="M21" s="148" t="s">
        <v>132</v>
      </c>
      <c r="N21" s="148" t="s">
        <v>168</v>
      </c>
      <c r="O21" s="89" t="s">
        <v>135</v>
      </c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/>
      <c r="EI21" s="92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U21" s="92"/>
      <c r="EV21" s="92"/>
      <c r="EW21" s="92"/>
      <c r="EX21" s="92"/>
      <c r="EY21" s="92"/>
      <c r="EZ21" s="92"/>
      <c r="FA21" s="92"/>
      <c r="FB21" s="92"/>
      <c r="FC21" s="92"/>
      <c r="FD21" s="92"/>
      <c r="FE21" s="92"/>
      <c r="FF21" s="92"/>
      <c r="FG21" s="92"/>
      <c r="FH21" s="92"/>
      <c r="FI21" s="92"/>
      <c r="FJ21" s="92"/>
      <c r="FK21" s="92"/>
      <c r="FL21" s="92"/>
      <c r="FM21" s="92"/>
      <c r="FN21" s="92"/>
      <c r="FO21" s="92"/>
      <c r="FP21" s="92"/>
      <c r="FQ21" s="92"/>
      <c r="FR21" s="92"/>
      <c r="FS21" s="92"/>
      <c r="FT21" s="92"/>
      <c r="FU21" s="92"/>
      <c r="FV21" s="92"/>
      <c r="FW21" s="92"/>
      <c r="FX21" s="92"/>
      <c r="FY21" s="92"/>
      <c r="FZ21" s="92"/>
      <c r="GA21" s="92"/>
      <c r="GB21" s="92"/>
      <c r="GC21" s="92"/>
      <c r="GD21" s="92"/>
      <c r="GE21" s="92"/>
      <c r="GF21" s="92"/>
      <c r="GG21" s="92"/>
      <c r="GH21" s="92"/>
      <c r="GI21" s="92"/>
      <c r="GJ21" s="92"/>
      <c r="GK21" s="92"/>
      <c r="GL21" s="92"/>
      <c r="GM21" s="92"/>
      <c r="GN21" s="92"/>
      <c r="GO21" s="92"/>
      <c r="GP21" s="92"/>
      <c r="GQ21" s="92"/>
      <c r="GR21" s="92"/>
      <c r="GS21" s="92"/>
      <c r="GT21" s="92"/>
      <c r="GU21" s="92"/>
      <c r="GV21" s="92"/>
      <c r="GW21" s="92"/>
      <c r="GX21" s="92"/>
      <c r="GY21" s="92"/>
      <c r="GZ21" s="92"/>
      <c r="HA21" s="92"/>
      <c r="HB21" s="92"/>
      <c r="HC21" s="92"/>
      <c r="HD21" s="92"/>
      <c r="HE21" s="92"/>
      <c r="HF21" s="92"/>
      <c r="HG21" s="92"/>
      <c r="HH21" s="92"/>
      <c r="HI21" s="92"/>
      <c r="HJ21" s="92"/>
      <c r="HK21" s="92"/>
      <c r="HL21" s="92"/>
      <c r="HM21" s="92"/>
      <c r="HN21" s="92"/>
      <c r="HO21" s="92"/>
      <c r="HP21" s="92"/>
      <c r="HQ21" s="92"/>
      <c r="HR21" s="92"/>
      <c r="HS21" s="92"/>
      <c r="HT21" s="92"/>
      <c r="HU21" s="92"/>
      <c r="HV21" s="92"/>
      <c r="HW21" s="92"/>
      <c r="HX21" s="92"/>
      <c r="HY21" s="92"/>
      <c r="HZ21" s="92"/>
      <c r="IA21" s="92"/>
      <c r="IB21" s="92"/>
      <c r="IC21" s="92"/>
      <c r="ID21" s="92"/>
      <c r="IE21" s="92"/>
      <c r="IF21" s="92"/>
      <c r="IG21" s="92"/>
      <c r="IH21" s="92"/>
      <c r="II21" s="92"/>
      <c r="IJ21" s="92"/>
      <c r="IK21" s="92"/>
      <c r="IL21" s="92"/>
      <c r="IM21" s="92"/>
      <c r="IN21" s="92"/>
      <c r="IO21" s="92"/>
      <c r="IP21" s="92"/>
      <c r="IQ21" s="92"/>
      <c r="IR21" s="92"/>
      <c r="IS21" s="92"/>
      <c r="IT21" s="92"/>
      <c r="IU21" s="92"/>
      <c r="IV21" s="92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18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workbookViewId="0">
      <selection activeCell="N18" sqref="N18"/>
    </sheetView>
  </sheetViews>
  <sheetFormatPr defaultColWidth="10" defaultRowHeight="16.5" customHeight="1"/>
  <cols>
    <col min="1" max="1" width="10.875" style="236" customWidth="1"/>
    <col min="2" max="16384" width="10" style="236"/>
  </cols>
  <sheetData>
    <row r="1" ht="22.5" customHeight="1" spans="1:11">
      <c r="A1" s="154" t="s">
        <v>169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</row>
    <row r="2" ht="17.25" customHeight="1" spans="1:11">
      <c r="A2" s="237" t="s">
        <v>53</v>
      </c>
      <c r="B2" s="238" t="s">
        <v>54</v>
      </c>
      <c r="C2" s="238"/>
      <c r="D2" s="239" t="s">
        <v>55</v>
      </c>
      <c r="E2" s="239"/>
      <c r="F2" s="238" t="s">
        <v>56</v>
      </c>
      <c r="G2" s="238"/>
      <c r="H2" s="240" t="s">
        <v>57</v>
      </c>
      <c r="I2" s="311" t="s">
        <v>56</v>
      </c>
      <c r="J2" s="311"/>
      <c r="K2" s="312"/>
    </row>
    <row r="3" customHeight="1" spans="1:11">
      <c r="A3" s="241" t="s">
        <v>58</v>
      </c>
      <c r="B3" s="242"/>
      <c r="C3" s="243"/>
      <c r="D3" s="244" t="s">
        <v>59</v>
      </c>
      <c r="E3" s="245"/>
      <c r="F3" s="245"/>
      <c r="G3" s="246"/>
      <c r="H3" s="244" t="s">
        <v>60</v>
      </c>
      <c r="I3" s="245"/>
      <c r="J3" s="245"/>
      <c r="K3" s="246"/>
    </row>
    <row r="4" customHeight="1" spans="1:11">
      <c r="A4" s="247" t="s">
        <v>61</v>
      </c>
      <c r="B4" s="160" t="s">
        <v>62</v>
      </c>
      <c r="C4" s="161"/>
      <c r="D4" s="247" t="s">
        <v>63</v>
      </c>
      <c r="E4" s="248"/>
      <c r="F4" s="249">
        <v>45712</v>
      </c>
      <c r="G4" s="250"/>
      <c r="H4" s="247" t="s">
        <v>64</v>
      </c>
      <c r="I4" s="248"/>
      <c r="J4" s="160" t="s">
        <v>65</v>
      </c>
      <c r="K4" s="161" t="s">
        <v>66</v>
      </c>
    </row>
    <row r="5" customHeight="1" spans="1:11">
      <c r="A5" s="251" t="s">
        <v>67</v>
      </c>
      <c r="B5" s="160" t="s">
        <v>68</v>
      </c>
      <c r="C5" s="161"/>
      <c r="D5" s="247" t="s">
        <v>69</v>
      </c>
      <c r="E5" s="248"/>
      <c r="F5" s="249">
        <v>45655</v>
      </c>
      <c r="G5" s="250"/>
      <c r="H5" s="247" t="s">
        <v>70</v>
      </c>
      <c r="I5" s="248"/>
      <c r="J5" s="160" t="s">
        <v>65</v>
      </c>
      <c r="K5" s="161" t="s">
        <v>66</v>
      </c>
    </row>
    <row r="6" customHeight="1" spans="1:11">
      <c r="A6" s="247" t="s">
        <v>71</v>
      </c>
      <c r="B6" s="252" t="s">
        <v>72</v>
      </c>
      <c r="C6" s="253">
        <v>6</v>
      </c>
      <c r="D6" s="251" t="s">
        <v>73</v>
      </c>
      <c r="E6" s="254"/>
      <c r="F6" s="249">
        <v>45296</v>
      </c>
      <c r="G6" s="250"/>
      <c r="H6" s="247" t="s">
        <v>74</v>
      </c>
      <c r="I6" s="248"/>
      <c r="J6" s="160" t="s">
        <v>65</v>
      </c>
      <c r="K6" s="161" t="s">
        <v>66</v>
      </c>
    </row>
    <row r="7" customHeight="1" spans="1:11">
      <c r="A7" s="247" t="s">
        <v>75</v>
      </c>
      <c r="B7" s="255">
        <v>2704</v>
      </c>
      <c r="C7" s="256"/>
      <c r="D7" s="251" t="s">
        <v>76</v>
      </c>
      <c r="E7" s="257"/>
      <c r="F7" s="249">
        <v>45301</v>
      </c>
      <c r="G7" s="250"/>
      <c r="H7" s="247" t="s">
        <v>77</v>
      </c>
      <c r="I7" s="248"/>
      <c r="J7" s="160" t="s">
        <v>65</v>
      </c>
      <c r="K7" s="161" t="s">
        <v>66</v>
      </c>
    </row>
    <row r="8" customHeight="1" spans="1:16">
      <c r="A8" s="258" t="s">
        <v>78</v>
      </c>
      <c r="B8" s="259" t="s">
        <v>79</v>
      </c>
      <c r="C8" s="260"/>
      <c r="D8" s="261" t="s">
        <v>80</v>
      </c>
      <c r="E8" s="262"/>
      <c r="F8" s="263">
        <v>45306</v>
      </c>
      <c r="G8" s="264"/>
      <c r="H8" s="261" t="s">
        <v>81</v>
      </c>
      <c r="I8" s="262"/>
      <c r="J8" s="281" t="s">
        <v>65</v>
      </c>
      <c r="K8" s="313" t="s">
        <v>66</v>
      </c>
      <c r="P8" s="213" t="s">
        <v>170</v>
      </c>
    </row>
    <row r="9" customHeight="1" spans="1:11">
      <c r="A9" s="265" t="s">
        <v>171</v>
      </c>
      <c r="B9" s="265"/>
      <c r="C9" s="265"/>
      <c r="D9" s="265"/>
      <c r="E9" s="265"/>
      <c r="F9" s="265"/>
      <c r="G9" s="265"/>
      <c r="H9" s="265"/>
      <c r="I9" s="265"/>
      <c r="J9" s="265"/>
      <c r="K9" s="265"/>
    </row>
    <row r="10" customHeight="1" spans="1:11">
      <c r="A10" s="266" t="s">
        <v>84</v>
      </c>
      <c r="B10" s="267" t="s">
        <v>85</v>
      </c>
      <c r="C10" s="268" t="s">
        <v>86</v>
      </c>
      <c r="D10" s="269"/>
      <c r="E10" s="270" t="s">
        <v>89</v>
      </c>
      <c r="F10" s="267" t="s">
        <v>85</v>
      </c>
      <c r="G10" s="268" t="s">
        <v>86</v>
      </c>
      <c r="H10" s="267"/>
      <c r="I10" s="270" t="s">
        <v>87</v>
      </c>
      <c r="J10" s="267" t="s">
        <v>85</v>
      </c>
      <c r="K10" s="314" t="s">
        <v>86</v>
      </c>
    </row>
    <row r="11" customHeight="1" spans="1:11">
      <c r="A11" s="251" t="s">
        <v>90</v>
      </c>
      <c r="B11" s="271" t="s">
        <v>85</v>
      </c>
      <c r="C11" s="160" t="s">
        <v>86</v>
      </c>
      <c r="D11" s="257"/>
      <c r="E11" s="254" t="s">
        <v>92</v>
      </c>
      <c r="F11" s="271" t="s">
        <v>85</v>
      </c>
      <c r="G11" s="160" t="s">
        <v>86</v>
      </c>
      <c r="H11" s="271"/>
      <c r="I11" s="254" t="s">
        <v>97</v>
      </c>
      <c r="J11" s="271" t="s">
        <v>85</v>
      </c>
      <c r="K11" s="161" t="s">
        <v>86</v>
      </c>
    </row>
    <row r="12" customHeight="1" spans="1:11">
      <c r="A12" s="261" t="s">
        <v>118</v>
      </c>
      <c r="B12" s="262"/>
      <c r="C12" s="262"/>
      <c r="D12" s="262"/>
      <c r="E12" s="262"/>
      <c r="F12" s="262"/>
      <c r="G12" s="262"/>
      <c r="H12" s="262"/>
      <c r="I12" s="262"/>
      <c r="J12" s="262"/>
      <c r="K12" s="315"/>
    </row>
    <row r="13" customHeight="1" spans="1:11">
      <c r="A13" s="272" t="s">
        <v>172</v>
      </c>
      <c r="B13" s="272"/>
      <c r="C13" s="272"/>
      <c r="D13" s="272"/>
      <c r="E13" s="272"/>
      <c r="F13" s="272"/>
      <c r="G13" s="272"/>
      <c r="H13" s="272"/>
      <c r="I13" s="272"/>
      <c r="J13" s="272"/>
      <c r="K13" s="272"/>
    </row>
    <row r="14" customHeight="1" spans="1:11">
      <c r="A14" s="273" t="s">
        <v>173</v>
      </c>
      <c r="B14" s="274"/>
      <c r="C14" s="274"/>
      <c r="D14" s="274"/>
      <c r="E14" s="274"/>
      <c r="F14" s="274"/>
      <c r="G14" s="274"/>
      <c r="H14" s="275"/>
      <c r="I14" s="316"/>
      <c r="J14" s="316"/>
      <c r="K14" s="317"/>
    </row>
    <row r="15" customHeight="1" spans="1:11">
      <c r="A15" s="276"/>
      <c r="B15" s="277"/>
      <c r="C15" s="277"/>
      <c r="D15" s="278"/>
      <c r="E15" s="279"/>
      <c r="F15" s="277"/>
      <c r="G15" s="277"/>
      <c r="H15" s="278"/>
      <c r="I15" s="318"/>
      <c r="J15" s="319"/>
      <c r="K15" s="320"/>
    </row>
    <row r="16" customHeight="1" spans="1:11">
      <c r="A16" s="280"/>
      <c r="B16" s="281"/>
      <c r="C16" s="281"/>
      <c r="D16" s="281"/>
      <c r="E16" s="281"/>
      <c r="F16" s="281"/>
      <c r="G16" s="281"/>
      <c r="H16" s="281"/>
      <c r="I16" s="281"/>
      <c r="J16" s="281"/>
      <c r="K16" s="313"/>
    </row>
    <row r="17" customHeight="1" spans="1:11">
      <c r="A17" s="272" t="s">
        <v>174</v>
      </c>
      <c r="B17" s="272"/>
      <c r="C17" s="272"/>
      <c r="D17" s="272"/>
      <c r="E17" s="272"/>
      <c r="F17" s="272"/>
      <c r="G17" s="272"/>
      <c r="H17" s="272"/>
      <c r="I17" s="272"/>
      <c r="J17" s="272"/>
      <c r="K17" s="272"/>
    </row>
    <row r="18" customHeight="1" spans="1:11">
      <c r="A18" s="282" t="s">
        <v>175</v>
      </c>
      <c r="B18" s="283"/>
      <c r="C18" s="283"/>
      <c r="D18" s="283"/>
      <c r="E18" s="283"/>
      <c r="F18" s="283"/>
      <c r="G18" s="283"/>
      <c r="H18" s="283"/>
      <c r="I18" s="316"/>
      <c r="J18" s="316"/>
      <c r="K18" s="317"/>
    </row>
    <row r="19" customHeight="1" spans="1:11">
      <c r="A19" s="276"/>
      <c r="B19" s="277"/>
      <c r="C19" s="277"/>
      <c r="D19" s="278"/>
      <c r="E19" s="279"/>
      <c r="F19" s="277"/>
      <c r="G19" s="277"/>
      <c r="H19" s="278"/>
      <c r="I19" s="318"/>
      <c r="J19" s="319"/>
      <c r="K19" s="320"/>
    </row>
    <row r="20" customHeight="1" spans="1:11">
      <c r="A20" s="280"/>
      <c r="B20" s="281"/>
      <c r="C20" s="281"/>
      <c r="D20" s="281"/>
      <c r="E20" s="281"/>
      <c r="F20" s="281"/>
      <c r="G20" s="281"/>
      <c r="H20" s="281"/>
      <c r="I20" s="281"/>
      <c r="J20" s="281"/>
      <c r="K20" s="313"/>
    </row>
    <row r="21" customHeight="1" spans="1:11">
      <c r="A21" s="284" t="s">
        <v>115</v>
      </c>
      <c r="B21" s="284"/>
      <c r="C21" s="284"/>
      <c r="D21" s="284"/>
      <c r="E21" s="284"/>
      <c r="F21" s="284"/>
      <c r="G21" s="284"/>
      <c r="H21" s="284"/>
      <c r="I21" s="284"/>
      <c r="J21" s="284"/>
      <c r="K21" s="284"/>
    </row>
    <row r="22" customHeight="1" spans="1:11">
      <c r="A22" s="155" t="s">
        <v>116</v>
      </c>
      <c r="B22" s="189"/>
      <c r="C22" s="189"/>
      <c r="D22" s="189"/>
      <c r="E22" s="189"/>
      <c r="F22" s="189"/>
      <c r="G22" s="189"/>
      <c r="H22" s="189"/>
      <c r="I22" s="189"/>
      <c r="J22" s="189"/>
      <c r="K22" s="217"/>
    </row>
    <row r="23" customHeight="1" spans="1:11">
      <c r="A23" s="168" t="s">
        <v>117</v>
      </c>
      <c r="B23" s="169"/>
      <c r="C23" s="160" t="s">
        <v>65</v>
      </c>
      <c r="D23" s="160" t="s">
        <v>66</v>
      </c>
      <c r="E23" s="167"/>
      <c r="F23" s="167"/>
      <c r="G23" s="167"/>
      <c r="H23" s="167"/>
      <c r="I23" s="167"/>
      <c r="J23" s="167"/>
      <c r="K23" s="210"/>
    </row>
    <row r="24" customHeight="1" spans="1:11">
      <c r="A24" s="285" t="s">
        <v>176</v>
      </c>
      <c r="B24" s="163"/>
      <c r="C24" s="163"/>
      <c r="D24" s="163"/>
      <c r="E24" s="163"/>
      <c r="F24" s="163"/>
      <c r="G24" s="163"/>
      <c r="H24" s="163"/>
      <c r="I24" s="163"/>
      <c r="J24" s="163"/>
      <c r="K24" s="321"/>
    </row>
    <row r="25" customHeight="1" spans="1:11">
      <c r="A25" s="286"/>
      <c r="B25" s="287"/>
      <c r="C25" s="287"/>
      <c r="D25" s="287"/>
      <c r="E25" s="287"/>
      <c r="F25" s="287"/>
      <c r="G25" s="287"/>
      <c r="H25" s="287"/>
      <c r="I25" s="287"/>
      <c r="J25" s="287"/>
      <c r="K25" s="322"/>
    </row>
    <row r="26" customHeight="1" spans="1:11">
      <c r="A26" s="265" t="s">
        <v>124</v>
      </c>
      <c r="B26" s="265"/>
      <c r="C26" s="265"/>
      <c r="D26" s="265"/>
      <c r="E26" s="265"/>
      <c r="F26" s="265"/>
      <c r="G26" s="265"/>
      <c r="H26" s="265"/>
      <c r="I26" s="265"/>
      <c r="J26" s="265"/>
      <c r="K26" s="265"/>
    </row>
    <row r="27" customHeight="1" spans="1:11">
      <c r="A27" s="241" t="s">
        <v>125</v>
      </c>
      <c r="B27" s="268" t="s">
        <v>95</v>
      </c>
      <c r="C27" s="268" t="s">
        <v>96</v>
      </c>
      <c r="D27" s="268" t="s">
        <v>88</v>
      </c>
      <c r="E27" s="242" t="s">
        <v>126</v>
      </c>
      <c r="F27" s="268" t="s">
        <v>95</v>
      </c>
      <c r="G27" s="268" t="s">
        <v>96</v>
      </c>
      <c r="H27" s="268" t="s">
        <v>88</v>
      </c>
      <c r="I27" s="242" t="s">
        <v>127</v>
      </c>
      <c r="J27" s="268" t="s">
        <v>95</v>
      </c>
      <c r="K27" s="314" t="s">
        <v>96</v>
      </c>
    </row>
    <row r="28" customHeight="1" spans="1:11">
      <c r="A28" s="288" t="s">
        <v>87</v>
      </c>
      <c r="B28" s="160" t="s">
        <v>95</v>
      </c>
      <c r="C28" s="160" t="s">
        <v>96</v>
      </c>
      <c r="D28" s="160" t="s">
        <v>88</v>
      </c>
      <c r="E28" s="289" t="s">
        <v>94</v>
      </c>
      <c r="F28" s="160" t="s">
        <v>95</v>
      </c>
      <c r="G28" s="160" t="s">
        <v>96</v>
      </c>
      <c r="H28" s="160" t="s">
        <v>88</v>
      </c>
      <c r="I28" s="289" t="s">
        <v>105</v>
      </c>
      <c r="J28" s="160" t="s">
        <v>95</v>
      </c>
      <c r="K28" s="161" t="s">
        <v>96</v>
      </c>
    </row>
    <row r="29" customHeight="1" spans="1:11">
      <c r="A29" s="247" t="s">
        <v>98</v>
      </c>
      <c r="B29" s="290"/>
      <c r="C29" s="290"/>
      <c r="D29" s="290"/>
      <c r="E29" s="290"/>
      <c r="F29" s="290"/>
      <c r="G29" s="290"/>
      <c r="H29" s="290"/>
      <c r="I29" s="290"/>
      <c r="J29" s="290"/>
      <c r="K29" s="323"/>
    </row>
    <row r="30" customHeight="1" spans="1:11">
      <c r="A30" s="291"/>
      <c r="B30" s="292"/>
      <c r="C30" s="292"/>
      <c r="D30" s="292"/>
      <c r="E30" s="292"/>
      <c r="F30" s="292"/>
      <c r="G30" s="292"/>
      <c r="H30" s="292"/>
      <c r="I30" s="292"/>
      <c r="J30" s="292"/>
      <c r="K30" s="324"/>
    </row>
    <row r="31" customHeight="1" spans="1:11">
      <c r="A31" s="293" t="s">
        <v>177</v>
      </c>
      <c r="B31" s="293"/>
      <c r="C31" s="293"/>
      <c r="D31" s="293"/>
      <c r="E31" s="293"/>
      <c r="F31" s="293"/>
      <c r="G31" s="293"/>
      <c r="H31" s="293"/>
      <c r="I31" s="293"/>
      <c r="J31" s="293"/>
      <c r="K31" s="293"/>
    </row>
    <row r="32" ht="21" customHeight="1" spans="1:11">
      <c r="A32" s="294"/>
      <c r="B32" s="295"/>
      <c r="C32" s="295"/>
      <c r="D32" s="295"/>
      <c r="E32" s="295"/>
      <c r="F32" s="295"/>
      <c r="G32" s="295"/>
      <c r="H32" s="295"/>
      <c r="I32" s="295"/>
      <c r="J32" s="295"/>
      <c r="K32" s="325"/>
    </row>
    <row r="33" ht="21" customHeight="1" spans="1:11">
      <c r="A33" s="296"/>
      <c r="B33" s="297"/>
      <c r="C33" s="297"/>
      <c r="D33" s="297"/>
      <c r="E33" s="297"/>
      <c r="F33" s="297"/>
      <c r="G33" s="297"/>
      <c r="H33" s="297"/>
      <c r="I33" s="297"/>
      <c r="J33" s="297"/>
      <c r="K33" s="326"/>
    </row>
    <row r="34" ht="21" customHeight="1" spans="1:11">
      <c r="A34" s="296"/>
      <c r="B34" s="297"/>
      <c r="C34" s="297"/>
      <c r="D34" s="297"/>
      <c r="E34" s="297"/>
      <c r="F34" s="297"/>
      <c r="G34" s="297"/>
      <c r="H34" s="297"/>
      <c r="I34" s="297"/>
      <c r="J34" s="297"/>
      <c r="K34" s="326"/>
    </row>
    <row r="35" ht="21" customHeight="1" spans="1:11">
      <c r="A35" s="296"/>
      <c r="B35" s="297"/>
      <c r="C35" s="297"/>
      <c r="D35" s="297"/>
      <c r="E35" s="297"/>
      <c r="F35" s="297"/>
      <c r="G35" s="297"/>
      <c r="H35" s="297"/>
      <c r="I35" s="297"/>
      <c r="J35" s="297"/>
      <c r="K35" s="326"/>
    </row>
    <row r="36" ht="21" customHeight="1" spans="1:11">
      <c r="A36" s="296"/>
      <c r="B36" s="297"/>
      <c r="C36" s="297"/>
      <c r="D36" s="297"/>
      <c r="E36" s="297"/>
      <c r="F36" s="297"/>
      <c r="G36" s="297"/>
      <c r="H36" s="297"/>
      <c r="I36" s="297"/>
      <c r="J36" s="297"/>
      <c r="K36" s="326"/>
    </row>
    <row r="37" ht="21" customHeight="1" spans="1:11">
      <c r="A37" s="296"/>
      <c r="B37" s="297"/>
      <c r="C37" s="297"/>
      <c r="D37" s="297"/>
      <c r="E37" s="297"/>
      <c r="F37" s="297"/>
      <c r="G37" s="297"/>
      <c r="H37" s="297"/>
      <c r="I37" s="297"/>
      <c r="J37" s="297"/>
      <c r="K37" s="326"/>
    </row>
    <row r="38" ht="21" customHeight="1" spans="1:11">
      <c r="A38" s="296"/>
      <c r="B38" s="297"/>
      <c r="C38" s="297"/>
      <c r="D38" s="297"/>
      <c r="E38" s="297"/>
      <c r="F38" s="297"/>
      <c r="G38" s="297"/>
      <c r="H38" s="297"/>
      <c r="I38" s="297"/>
      <c r="J38" s="297"/>
      <c r="K38" s="326"/>
    </row>
    <row r="39" ht="21" customHeight="1" spans="1:11">
      <c r="A39" s="296"/>
      <c r="B39" s="297"/>
      <c r="C39" s="297"/>
      <c r="D39" s="297"/>
      <c r="E39" s="297"/>
      <c r="F39" s="297"/>
      <c r="G39" s="297"/>
      <c r="H39" s="297"/>
      <c r="I39" s="297"/>
      <c r="J39" s="297"/>
      <c r="K39" s="326"/>
    </row>
    <row r="40" ht="21" customHeight="1" spans="1:11">
      <c r="A40" s="296"/>
      <c r="B40" s="297"/>
      <c r="C40" s="297"/>
      <c r="D40" s="297"/>
      <c r="E40" s="297"/>
      <c r="F40" s="297"/>
      <c r="G40" s="297"/>
      <c r="H40" s="297"/>
      <c r="I40" s="297"/>
      <c r="J40" s="297"/>
      <c r="K40" s="326"/>
    </row>
    <row r="41" ht="21" customHeight="1" spans="1:11">
      <c r="A41" s="296"/>
      <c r="B41" s="297"/>
      <c r="C41" s="297"/>
      <c r="D41" s="297"/>
      <c r="E41" s="297"/>
      <c r="F41" s="297"/>
      <c r="G41" s="297"/>
      <c r="H41" s="297"/>
      <c r="I41" s="297"/>
      <c r="J41" s="297"/>
      <c r="K41" s="326"/>
    </row>
    <row r="42" ht="21" customHeight="1" spans="1:11">
      <c r="A42" s="296"/>
      <c r="B42" s="297"/>
      <c r="C42" s="297"/>
      <c r="D42" s="297"/>
      <c r="E42" s="297"/>
      <c r="F42" s="297"/>
      <c r="G42" s="297"/>
      <c r="H42" s="297"/>
      <c r="I42" s="297"/>
      <c r="J42" s="297"/>
      <c r="K42" s="326"/>
    </row>
    <row r="43" ht="17.25" customHeight="1" spans="1:11">
      <c r="A43" s="291" t="s">
        <v>123</v>
      </c>
      <c r="B43" s="292"/>
      <c r="C43" s="292"/>
      <c r="D43" s="292"/>
      <c r="E43" s="292"/>
      <c r="F43" s="292"/>
      <c r="G43" s="292"/>
      <c r="H43" s="292"/>
      <c r="I43" s="292"/>
      <c r="J43" s="292"/>
      <c r="K43" s="324"/>
    </row>
    <row r="44" customHeight="1" spans="1:11">
      <c r="A44" s="293" t="s">
        <v>178</v>
      </c>
      <c r="B44" s="293"/>
      <c r="C44" s="293"/>
      <c r="D44" s="293"/>
      <c r="E44" s="293"/>
      <c r="F44" s="293"/>
      <c r="G44" s="293"/>
      <c r="H44" s="293"/>
      <c r="I44" s="293"/>
      <c r="J44" s="293"/>
      <c r="K44" s="293"/>
    </row>
    <row r="45" ht="18" customHeight="1" spans="1:11">
      <c r="A45" s="298" t="s">
        <v>118</v>
      </c>
      <c r="B45" s="299"/>
      <c r="C45" s="299"/>
      <c r="D45" s="299"/>
      <c r="E45" s="299"/>
      <c r="F45" s="299"/>
      <c r="G45" s="299"/>
      <c r="H45" s="299"/>
      <c r="I45" s="299"/>
      <c r="J45" s="299"/>
      <c r="K45" s="327"/>
    </row>
    <row r="46" ht="18" customHeight="1" spans="1:11">
      <c r="A46" s="298" t="s">
        <v>179</v>
      </c>
      <c r="B46" s="299"/>
      <c r="C46" s="299"/>
      <c r="D46" s="299"/>
      <c r="E46" s="299"/>
      <c r="F46" s="299"/>
      <c r="G46" s="299"/>
      <c r="H46" s="299"/>
      <c r="I46" s="299"/>
      <c r="J46" s="299"/>
      <c r="K46" s="327"/>
    </row>
    <row r="47" ht="18" customHeight="1" spans="1:11">
      <c r="A47" s="286"/>
      <c r="B47" s="287"/>
      <c r="C47" s="287"/>
      <c r="D47" s="287"/>
      <c r="E47" s="287"/>
      <c r="F47" s="287"/>
      <c r="G47" s="287"/>
      <c r="H47" s="287"/>
      <c r="I47" s="287"/>
      <c r="J47" s="287"/>
      <c r="K47" s="322"/>
    </row>
    <row r="48" ht="21" customHeight="1" spans="1:11">
      <c r="A48" s="300" t="s">
        <v>129</v>
      </c>
      <c r="B48" s="301" t="s">
        <v>130</v>
      </c>
      <c r="C48" s="301"/>
      <c r="D48" s="302" t="s">
        <v>131</v>
      </c>
      <c r="E48" s="302" t="s">
        <v>180</v>
      </c>
      <c r="F48" s="302" t="s">
        <v>133</v>
      </c>
      <c r="G48" s="303">
        <v>45634</v>
      </c>
      <c r="H48" s="304" t="s">
        <v>134</v>
      </c>
      <c r="I48" s="304"/>
      <c r="J48" s="301" t="s">
        <v>135</v>
      </c>
      <c r="K48" s="328"/>
    </row>
    <row r="49" customHeight="1" spans="1:11">
      <c r="A49" s="305" t="s">
        <v>136</v>
      </c>
      <c r="B49" s="306"/>
      <c r="C49" s="306"/>
      <c r="D49" s="306"/>
      <c r="E49" s="306"/>
      <c r="F49" s="306"/>
      <c r="G49" s="306"/>
      <c r="H49" s="306"/>
      <c r="I49" s="306"/>
      <c r="J49" s="306"/>
      <c r="K49" s="329"/>
    </row>
    <row r="50" customHeight="1" spans="1:11">
      <c r="A50" s="307"/>
      <c r="B50" s="308"/>
      <c r="C50" s="308"/>
      <c r="D50" s="308"/>
      <c r="E50" s="308"/>
      <c r="F50" s="308"/>
      <c r="G50" s="308"/>
      <c r="H50" s="308"/>
      <c r="I50" s="308"/>
      <c r="J50" s="308"/>
      <c r="K50" s="330"/>
    </row>
    <row r="51" customHeight="1" spans="1:11">
      <c r="A51" s="309"/>
      <c r="B51" s="310"/>
      <c r="C51" s="310"/>
      <c r="D51" s="310"/>
      <c r="E51" s="310"/>
      <c r="F51" s="310"/>
      <c r="G51" s="310"/>
      <c r="H51" s="310"/>
      <c r="I51" s="310"/>
      <c r="J51" s="310"/>
      <c r="K51" s="331"/>
    </row>
    <row r="52" ht="21" customHeight="1" spans="1:11">
      <c r="A52" s="300" t="s">
        <v>129</v>
      </c>
      <c r="B52" s="301" t="s">
        <v>130</v>
      </c>
      <c r="C52" s="301"/>
      <c r="D52" s="302" t="s">
        <v>131</v>
      </c>
      <c r="E52" s="302" t="s">
        <v>180</v>
      </c>
      <c r="F52" s="302" t="s">
        <v>133</v>
      </c>
      <c r="G52" s="303">
        <v>45634</v>
      </c>
      <c r="H52" s="304" t="s">
        <v>134</v>
      </c>
      <c r="I52" s="304"/>
      <c r="J52" s="301" t="s">
        <v>135</v>
      </c>
      <c r="K52" s="328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name="Check Box 58" r:id="rId5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name="Check Box 59" r:id="rId5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name="Check Box 60" r:id="rId5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name="Check Box 61" r:id="rId5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name="Check Box 62" r:id="rId5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name="Check Box 63" r:id="rId5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name="Check Box 64" r:id="rId5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name="Check Box 65" r:id="rId5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name="Check Box 66" r:id="rId5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name="Check Box 67" r:id="rId5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name="Check Box 68" r:id="rId6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name="Check Box 69" r:id="rId6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name="Check Box 70" r:id="rId6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name="Check Box 71" r:id="rId6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name="Check Box 72" r:id="rId6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name="Check Box 73" r:id="rId6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2" name="Check Box 74" r:id="rId6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3" name="Check Box 75" r:id="rId6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4" name="Check Box 76" r:id="rId6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5" name="Check Box 77" r:id="rId6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6" name="Check Box 78" r:id="rId7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7" name="Check Box 79" r:id="rId7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8" name="Check Box 80" r:id="rId7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9" name="Check Box 81" r:id="rId7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0" name="Check Box 82" r:id="rId7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1" name="Check Box 83" r:id="rId7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2" name="Check Box 84" r:id="rId7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3" name="Check Box 85" r:id="rId7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4" name="Check Box 86" r:id="rId7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5" name="Check Box 87" r:id="rId7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6" name="Check Box 88" r:id="rId8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7" name="Check Box 89" r:id="rId8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8" name="Check Box 90" r:id="rId8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9" name="Check Box 91" r:id="rId8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0" name="Check Box 92" r:id="rId8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1" name="Check Box 93" r:id="rId8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2" name="Check Box 94" r:id="rId8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3" name="Check Box 95" r:id="rId8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4" name="Check Box 96" r:id="rId8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5" name="Check Box 97" r:id="rId8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23"/>
  <sheetViews>
    <sheetView workbookViewId="0">
      <selection activeCell="A6" sqref="A6:G18"/>
    </sheetView>
  </sheetViews>
  <sheetFormatPr defaultColWidth="9" defaultRowHeight="14.25"/>
  <cols>
    <col min="1" max="1" width="17.625" style="89" customWidth="1"/>
    <col min="2" max="2" width="8.5" style="89" customWidth="1"/>
    <col min="3" max="3" width="8.5" style="90" customWidth="1"/>
    <col min="4" max="7" width="8.5" style="89" customWidth="1"/>
    <col min="8" max="8" width="2.75" style="89" customWidth="1"/>
    <col min="9" max="9" width="8.875" style="89" customWidth="1"/>
    <col min="10" max="14" width="10.625" style="89" customWidth="1"/>
    <col min="15" max="15" width="10.625" style="232" customWidth="1"/>
    <col min="16" max="246" width="9" style="89"/>
    <col min="247" max="16384" width="9" style="92"/>
  </cols>
  <sheetData>
    <row r="1" s="89" customFormat="1" ht="29" customHeight="1" spans="1:249">
      <c r="A1" s="93" t="s">
        <v>139</v>
      </c>
      <c r="B1" s="95"/>
      <c r="C1" s="94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234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2"/>
      <c r="FB1" s="92"/>
      <c r="FC1" s="92"/>
      <c r="FD1" s="92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/>
      <c r="GD1" s="92"/>
      <c r="GE1" s="92"/>
      <c r="GF1" s="92"/>
      <c r="GG1" s="92"/>
      <c r="GH1" s="92"/>
      <c r="GI1" s="92"/>
      <c r="GJ1" s="92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2"/>
      <c r="HI1" s="92"/>
      <c r="HJ1" s="92"/>
      <c r="HK1" s="92"/>
      <c r="HL1" s="92"/>
      <c r="HM1" s="92"/>
      <c r="HN1" s="92"/>
      <c r="HO1" s="92"/>
      <c r="HP1" s="92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2"/>
      <c r="IO1" s="92"/>
    </row>
    <row r="2" s="89" customFormat="1" ht="20" customHeight="1" spans="1:249">
      <c r="A2" s="96" t="s">
        <v>61</v>
      </c>
      <c r="B2" s="97" t="str">
        <f>首期!B4</f>
        <v>QAMMAN84133</v>
      </c>
      <c r="C2" s="98"/>
      <c r="D2" s="99"/>
      <c r="E2" s="100" t="s">
        <v>67</v>
      </c>
      <c r="F2" s="101" t="str">
        <f>首期!B5</f>
        <v>儿童长裤</v>
      </c>
      <c r="G2" s="101"/>
      <c r="H2" s="101"/>
      <c r="I2" s="127"/>
      <c r="J2" s="128" t="s">
        <v>57</v>
      </c>
      <c r="K2" s="129" t="s">
        <v>56</v>
      </c>
      <c r="L2" s="129"/>
      <c r="M2" s="129"/>
      <c r="N2" s="129"/>
      <c r="O2" s="130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  <c r="HH2" s="92"/>
      <c r="HI2" s="92"/>
      <c r="HJ2" s="92"/>
      <c r="HK2" s="92"/>
      <c r="HL2" s="92"/>
      <c r="HM2" s="92"/>
      <c r="HN2" s="92"/>
      <c r="HO2" s="92"/>
      <c r="HP2" s="92"/>
      <c r="HQ2" s="92"/>
      <c r="HR2" s="92"/>
      <c r="HS2" s="92"/>
      <c r="HT2" s="92"/>
      <c r="HU2" s="92"/>
      <c r="HV2" s="92"/>
      <c r="HW2" s="92"/>
      <c r="HX2" s="92"/>
      <c r="HY2" s="92"/>
      <c r="HZ2" s="92"/>
      <c r="IA2" s="92"/>
      <c r="IB2" s="92"/>
      <c r="IC2" s="92"/>
      <c r="ID2" s="92"/>
      <c r="IE2" s="92"/>
      <c r="IF2" s="92"/>
      <c r="IG2" s="92"/>
      <c r="IH2" s="92"/>
      <c r="II2" s="92"/>
      <c r="IJ2" s="92"/>
      <c r="IK2" s="92"/>
      <c r="IL2" s="92"/>
      <c r="IM2" s="92"/>
      <c r="IN2" s="92"/>
      <c r="IO2" s="92"/>
    </row>
    <row r="3" s="89" customFormat="1" spans="1:249">
      <c r="A3" s="102" t="s">
        <v>140</v>
      </c>
      <c r="B3" s="103"/>
      <c r="C3" s="104"/>
      <c r="D3" s="103"/>
      <c r="E3" s="103"/>
      <c r="F3" s="103"/>
      <c r="G3" s="103"/>
      <c r="H3" s="103"/>
      <c r="I3" s="131"/>
      <c r="J3" s="132"/>
      <c r="K3" s="132"/>
      <c r="L3" s="132"/>
      <c r="M3" s="132"/>
      <c r="N3" s="132"/>
      <c r="O3" s="133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92"/>
      <c r="HD3" s="92"/>
      <c r="HE3" s="92"/>
      <c r="HF3" s="92"/>
      <c r="HG3" s="92"/>
      <c r="HH3" s="92"/>
      <c r="HI3" s="92"/>
      <c r="HJ3" s="92"/>
      <c r="HK3" s="92"/>
      <c r="HL3" s="92"/>
      <c r="HM3" s="92"/>
      <c r="HN3" s="92"/>
      <c r="HO3" s="92"/>
      <c r="HP3" s="92"/>
      <c r="HQ3" s="92"/>
      <c r="HR3" s="92"/>
      <c r="HS3" s="92"/>
      <c r="HT3" s="92"/>
      <c r="HU3" s="92"/>
      <c r="HV3" s="92"/>
      <c r="HW3" s="92"/>
      <c r="HX3" s="92"/>
      <c r="HY3" s="92"/>
      <c r="HZ3" s="92"/>
      <c r="IA3" s="92"/>
      <c r="IB3" s="92"/>
      <c r="IC3" s="92"/>
      <c r="ID3" s="92"/>
      <c r="IE3" s="92"/>
      <c r="IF3" s="92"/>
      <c r="IG3" s="92"/>
      <c r="IH3" s="92"/>
      <c r="II3" s="92"/>
      <c r="IJ3" s="92"/>
      <c r="IK3" s="92"/>
      <c r="IL3" s="92"/>
      <c r="IM3" s="92"/>
      <c r="IN3" s="92"/>
      <c r="IO3" s="92"/>
    </row>
    <row r="4" s="89" customFormat="1" ht="16.5" spans="1:249">
      <c r="A4" s="102"/>
      <c r="B4" s="233" t="s">
        <v>181</v>
      </c>
      <c r="C4" s="233" t="s">
        <v>182</v>
      </c>
      <c r="D4" s="233" t="s">
        <v>183</v>
      </c>
      <c r="E4" s="233" t="s">
        <v>184</v>
      </c>
      <c r="F4" s="233" t="s">
        <v>185</v>
      </c>
      <c r="G4" s="233" t="s">
        <v>186</v>
      </c>
      <c r="H4" s="106"/>
      <c r="I4" s="131"/>
      <c r="J4" s="134"/>
      <c r="K4" s="135"/>
      <c r="L4" s="135" t="s">
        <v>147</v>
      </c>
      <c r="M4" s="135" t="s">
        <v>148</v>
      </c>
      <c r="N4" s="136"/>
      <c r="O4" s="137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</row>
    <row r="5" s="89" customFormat="1" ht="20" customHeight="1" spans="1:249">
      <c r="A5" s="102"/>
      <c r="B5" s="107"/>
      <c r="C5" s="107"/>
      <c r="D5" s="108"/>
      <c r="E5" s="108"/>
      <c r="F5" s="108"/>
      <c r="G5" s="108"/>
      <c r="H5" s="106"/>
      <c r="I5" s="138"/>
      <c r="J5" s="139"/>
      <c r="K5" s="140"/>
      <c r="L5" s="140"/>
      <c r="M5" s="140"/>
      <c r="N5" s="141"/>
      <c r="O5" s="14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92"/>
      <c r="HD5" s="92"/>
      <c r="HE5" s="92"/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2"/>
      <c r="HS5" s="92"/>
      <c r="HT5" s="92"/>
      <c r="HU5" s="92"/>
      <c r="HV5" s="92"/>
      <c r="HW5" s="92"/>
      <c r="HX5" s="92"/>
      <c r="HY5" s="92"/>
      <c r="HZ5" s="92"/>
      <c r="IA5" s="92"/>
      <c r="IB5" s="92"/>
      <c r="IC5" s="92"/>
      <c r="ID5" s="92"/>
      <c r="IE5" s="92"/>
      <c r="IF5" s="92"/>
      <c r="IG5" s="92"/>
      <c r="IH5" s="92"/>
      <c r="II5" s="92"/>
      <c r="IJ5" s="92"/>
      <c r="IK5" s="92"/>
      <c r="IL5" s="92"/>
      <c r="IM5" s="92"/>
      <c r="IN5" s="92"/>
      <c r="IO5" s="92"/>
    </row>
    <row r="6" s="89" customFormat="1" ht="20" customHeight="1" spans="1:249">
      <c r="A6" s="109" t="s">
        <v>149</v>
      </c>
      <c r="B6" s="110">
        <f t="shared" ref="B6:B9" si="0">C6-5</f>
        <v>69</v>
      </c>
      <c r="C6" s="110">
        <v>74</v>
      </c>
      <c r="D6" s="110">
        <f>C6+6</f>
        <v>80</v>
      </c>
      <c r="E6" s="110">
        <f>D6+6</f>
        <v>86</v>
      </c>
      <c r="F6" s="110">
        <f>E6+6</f>
        <v>92</v>
      </c>
      <c r="G6" s="110">
        <f t="shared" ref="G6:G9" si="1">F6+3</f>
        <v>95</v>
      </c>
      <c r="H6" s="111"/>
      <c r="I6" s="138"/>
      <c r="J6" s="139"/>
      <c r="K6" s="139"/>
      <c r="L6" s="139"/>
      <c r="M6" s="139"/>
      <c r="N6" s="139"/>
      <c r="O6" s="143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92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  <c r="HB6" s="92"/>
      <c r="HC6" s="92"/>
      <c r="HD6" s="92"/>
      <c r="HE6" s="92"/>
      <c r="HF6" s="92"/>
      <c r="HG6" s="92"/>
      <c r="HH6" s="92"/>
      <c r="HI6" s="92"/>
      <c r="HJ6" s="92"/>
      <c r="HK6" s="92"/>
      <c r="HL6" s="92"/>
      <c r="HM6" s="92"/>
      <c r="HN6" s="92"/>
      <c r="HO6" s="92"/>
      <c r="HP6" s="92"/>
      <c r="HQ6" s="92"/>
      <c r="HR6" s="92"/>
      <c r="HS6" s="92"/>
      <c r="HT6" s="92"/>
      <c r="HU6" s="92"/>
      <c r="HV6" s="92"/>
      <c r="HW6" s="92"/>
      <c r="HX6" s="92"/>
      <c r="HY6" s="92"/>
      <c r="HZ6" s="92"/>
      <c r="IA6" s="92"/>
      <c r="IB6" s="92"/>
      <c r="IC6" s="92"/>
      <c r="ID6" s="92"/>
      <c r="IE6" s="92"/>
      <c r="IF6" s="92"/>
      <c r="IG6" s="92"/>
      <c r="IH6" s="92"/>
      <c r="II6" s="92"/>
      <c r="IJ6" s="92"/>
      <c r="IK6" s="92"/>
      <c r="IL6" s="92"/>
      <c r="IM6" s="92"/>
      <c r="IN6" s="92"/>
      <c r="IO6" s="92"/>
    </row>
    <row r="7" s="89" customFormat="1" ht="20" customHeight="1" spans="1:249">
      <c r="A7" s="112" t="s">
        <v>152</v>
      </c>
      <c r="B7" s="110">
        <f>C7-3</f>
        <v>51</v>
      </c>
      <c r="C7" s="110">
        <v>54</v>
      </c>
      <c r="D7" s="110">
        <f>C7+4</f>
        <v>58</v>
      </c>
      <c r="E7" s="110">
        <f>D7+3</f>
        <v>61</v>
      </c>
      <c r="F7" s="110">
        <f>E7+4</f>
        <v>65</v>
      </c>
      <c r="G7" s="110">
        <f>F7+2</f>
        <v>67</v>
      </c>
      <c r="H7" s="111"/>
      <c r="I7" s="138"/>
      <c r="J7" s="139"/>
      <c r="K7" s="139"/>
      <c r="L7" s="139"/>
      <c r="M7" s="139"/>
      <c r="N7" s="139"/>
      <c r="O7" s="143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  <c r="ES7" s="92"/>
      <c r="ET7" s="92"/>
      <c r="EU7" s="92"/>
      <c r="EV7" s="92"/>
      <c r="EW7" s="92"/>
      <c r="EX7" s="92"/>
      <c r="EY7" s="92"/>
      <c r="EZ7" s="92"/>
      <c r="FA7" s="92"/>
      <c r="FB7" s="92"/>
      <c r="FC7" s="92"/>
      <c r="FD7" s="92"/>
      <c r="FE7" s="92"/>
      <c r="FF7" s="92"/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  <c r="GP7" s="92"/>
      <c r="GQ7" s="92"/>
      <c r="GR7" s="92"/>
      <c r="GS7" s="92"/>
      <c r="GT7" s="92"/>
      <c r="GU7" s="92"/>
      <c r="GV7" s="92"/>
      <c r="GW7" s="92"/>
      <c r="GX7" s="92"/>
      <c r="GY7" s="92"/>
      <c r="GZ7" s="92"/>
      <c r="HA7" s="92"/>
      <c r="HB7" s="92"/>
      <c r="HC7" s="92"/>
      <c r="HD7" s="92"/>
      <c r="HE7" s="92"/>
      <c r="HF7" s="92"/>
      <c r="HG7" s="92"/>
      <c r="HH7" s="92"/>
      <c r="HI7" s="92"/>
      <c r="HJ7" s="92"/>
      <c r="HK7" s="92"/>
      <c r="HL7" s="92"/>
      <c r="HM7" s="92"/>
      <c r="HN7" s="92"/>
      <c r="HO7" s="92"/>
      <c r="HP7" s="92"/>
      <c r="HQ7" s="92"/>
      <c r="HR7" s="92"/>
      <c r="HS7" s="92"/>
      <c r="HT7" s="92"/>
      <c r="HU7" s="92"/>
      <c r="HV7" s="92"/>
      <c r="HW7" s="92"/>
      <c r="HX7" s="92"/>
      <c r="HY7" s="92"/>
      <c r="HZ7" s="92"/>
      <c r="IA7" s="92"/>
      <c r="IB7" s="92"/>
      <c r="IC7" s="92"/>
      <c r="ID7" s="92"/>
      <c r="IE7" s="92"/>
      <c r="IF7" s="92"/>
      <c r="IG7" s="92"/>
      <c r="IH7" s="92"/>
      <c r="II7" s="92"/>
      <c r="IJ7" s="92"/>
      <c r="IK7" s="92"/>
      <c r="IL7" s="92"/>
      <c r="IM7" s="92"/>
      <c r="IN7" s="92"/>
      <c r="IO7" s="92"/>
    </row>
    <row r="8" s="89" customFormat="1" ht="20" customHeight="1" spans="1:249">
      <c r="A8" s="112" t="s">
        <v>187</v>
      </c>
      <c r="B8" s="110">
        <f t="shared" si="0"/>
        <v>72</v>
      </c>
      <c r="C8" s="110">
        <v>77</v>
      </c>
      <c r="D8" s="110">
        <f>C8+5</f>
        <v>82</v>
      </c>
      <c r="E8" s="110">
        <f>D8+5</f>
        <v>87</v>
      </c>
      <c r="F8" s="110">
        <f>E8+5</f>
        <v>92</v>
      </c>
      <c r="G8" s="110">
        <f t="shared" si="1"/>
        <v>95</v>
      </c>
      <c r="H8" s="111"/>
      <c r="I8" s="138"/>
      <c r="J8" s="139"/>
      <c r="K8" s="139"/>
      <c r="L8" s="139"/>
      <c r="M8" s="139"/>
      <c r="N8" s="139"/>
      <c r="O8" s="143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2"/>
      <c r="HS8" s="92"/>
      <c r="HT8" s="92"/>
      <c r="HU8" s="92"/>
      <c r="HV8" s="92"/>
      <c r="HW8" s="92"/>
      <c r="HX8" s="92"/>
      <c r="HY8" s="92"/>
      <c r="HZ8" s="92"/>
      <c r="IA8" s="92"/>
      <c r="IB8" s="92"/>
      <c r="IC8" s="92"/>
      <c r="ID8" s="92"/>
      <c r="IE8" s="92"/>
      <c r="IF8" s="92"/>
      <c r="IG8" s="92"/>
      <c r="IH8" s="92"/>
      <c r="II8" s="92"/>
      <c r="IJ8" s="92"/>
      <c r="IK8" s="92"/>
      <c r="IL8" s="92"/>
      <c r="IM8" s="92"/>
      <c r="IN8" s="92"/>
      <c r="IO8" s="92"/>
    </row>
    <row r="9" s="89" customFormat="1" ht="20" customHeight="1" spans="1:249">
      <c r="A9" s="113" t="s">
        <v>154</v>
      </c>
      <c r="B9" s="110">
        <f t="shared" si="0"/>
        <v>79</v>
      </c>
      <c r="C9" s="110">
        <v>84</v>
      </c>
      <c r="D9" s="110">
        <f>C9+5</f>
        <v>89</v>
      </c>
      <c r="E9" s="110">
        <f>D9+5</f>
        <v>94</v>
      </c>
      <c r="F9" s="110">
        <f>E9+5</f>
        <v>99</v>
      </c>
      <c r="G9" s="110">
        <f t="shared" si="1"/>
        <v>102</v>
      </c>
      <c r="H9" s="111"/>
      <c r="I9" s="138"/>
      <c r="J9" s="139"/>
      <c r="K9" s="139"/>
      <c r="L9" s="139"/>
      <c r="M9" s="139"/>
      <c r="N9" s="139"/>
      <c r="O9" s="143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92"/>
      <c r="HD9" s="92"/>
      <c r="HE9" s="92"/>
      <c r="HF9" s="92"/>
      <c r="HG9" s="92"/>
      <c r="HH9" s="92"/>
      <c r="HI9" s="92"/>
      <c r="HJ9" s="92"/>
      <c r="HK9" s="92"/>
      <c r="HL9" s="92"/>
      <c r="HM9" s="92"/>
      <c r="HN9" s="92"/>
      <c r="HO9" s="92"/>
      <c r="HP9" s="92"/>
      <c r="HQ9" s="92"/>
      <c r="HR9" s="92"/>
      <c r="HS9" s="92"/>
      <c r="HT9" s="92"/>
      <c r="HU9" s="92"/>
      <c r="HV9" s="92"/>
      <c r="HW9" s="92"/>
      <c r="HX9" s="92"/>
      <c r="HY9" s="92"/>
      <c r="HZ9" s="92"/>
      <c r="IA9" s="92"/>
      <c r="IB9" s="92"/>
      <c r="IC9" s="92"/>
      <c r="ID9" s="92"/>
      <c r="IE9" s="92"/>
      <c r="IF9" s="92"/>
      <c r="IG9" s="92"/>
      <c r="IH9" s="92"/>
      <c r="II9" s="92"/>
      <c r="IJ9" s="92"/>
      <c r="IK9" s="92"/>
      <c r="IL9" s="92"/>
      <c r="IM9" s="92"/>
      <c r="IN9" s="92"/>
      <c r="IO9" s="92"/>
    </row>
    <row r="10" s="89" customFormat="1" ht="20" customHeight="1" spans="1:249">
      <c r="A10" s="113" t="s">
        <v>155</v>
      </c>
      <c r="B10" s="110">
        <f>C10-1.6</f>
        <v>24.9</v>
      </c>
      <c r="C10" s="110">
        <v>26.5</v>
      </c>
      <c r="D10" s="110">
        <f>C10+1.6</f>
        <v>28.1</v>
      </c>
      <c r="E10" s="110">
        <f>D10+1.6</f>
        <v>29.7</v>
      </c>
      <c r="F10" s="110">
        <f>E10+1.6</f>
        <v>31.3</v>
      </c>
      <c r="G10" s="110">
        <f>F10+0.9</f>
        <v>32.2</v>
      </c>
      <c r="H10" s="111"/>
      <c r="I10" s="138"/>
      <c r="J10" s="139"/>
      <c r="K10" s="139"/>
      <c r="L10" s="139"/>
      <c r="M10" s="139"/>
      <c r="N10" s="139"/>
      <c r="O10" s="143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2"/>
      <c r="HS10" s="92"/>
      <c r="HT10" s="92"/>
      <c r="HU10" s="92"/>
      <c r="HV10" s="92"/>
      <c r="HW10" s="92"/>
      <c r="HX10" s="92"/>
      <c r="HY10" s="92"/>
      <c r="HZ10" s="92"/>
      <c r="IA10" s="92"/>
      <c r="IB10" s="92"/>
      <c r="IC10" s="92"/>
      <c r="ID10" s="92"/>
      <c r="IE10" s="92"/>
      <c r="IF10" s="92"/>
      <c r="IG10" s="92"/>
      <c r="IH10" s="92"/>
      <c r="II10" s="92"/>
      <c r="IJ10" s="92"/>
      <c r="IK10" s="92"/>
      <c r="IL10" s="92"/>
      <c r="IM10" s="92"/>
      <c r="IN10" s="92"/>
      <c r="IO10" s="92"/>
    </row>
    <row r="11" s="89" customFormat="1" ht="20" customHeight="1" spans="1:249">
      <c r="A11" s="113" t="s">
        <v>156</v>
      </c>
      <c r="B11" s="110">
        <f>C11-1</f>
        <v>19</v>
      </c>
      <c r="C11" s="110">
        <v>20</v>
      </c>
      <c r="D11" s="110">
        <f>C11+1.2</f>
        <v>21.2</v>
      </c>
      <c r="E11" s="110">
        <f>D11+1.2</f>
        <v>22.4</v>
      </c>
      <c r="F11" s="110">
        <f>E11+1.2</f>
        <v>23.6</v>
      </c>
      <c r="G11" s="110">
        <f>F11+0.6</f>
        <v>24.2</v>
      </c>
      <c r="H11" s="111"/>
      <c r="I11" s="138"/>
      <c r="J11" s="139"/>
      <c r="K11" s="139"/>
      <c r="L11" s="139"/>
      <c r="M11" s="139"/>
      <c r="N11" s="139"/>
      <c r="O11" s="143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2"/>
      <c r="GW11" s="92"/>
      <c r="GX11" s="92"/>
      <c r="GY11" s="92"/>
      <c r="GZ11" s="92"/>
      <c r="HA11" s="92"/>
      <c r="HB11" s="92"/>
      <c r="HC11" s="92"/>
      <c r="HD11" s="92"/>
      <c r="HE11" s="92"/>
      <c r="HF11" s="92"/>
      <c r="HG11" s="92"/>
      <c r="HH11" s="92"/>
      <c r="HI11" s="92"/>
      <c r="HJ11" s="92"/>
      <c r="HK11" s="92"/>
      <c r="HL11" s="92"/>
      <c r="HM11" s="92"/>
      <c r="HN11" s="92"/>
      <c r="HO11" s="92"/>
      <c r="HP11" s="92"/>
      <c r="HQ11" s="92"/>
      <c r="HR11" s="92"/>
      <c r="HS11" s="92"/>
      <c r="HT11" s="92"/>
      <c r="HU11" s="92"/>
      <c r="HV11" s="92"/>
      <c r="HW11" s="92"/>
      <c r="HX11" s="92"/>
      <c r="HY11" s="92"/>
      <c r="HZ11" s="92"/>
      <c r="IA11" s="92"/>
      <c r="IB11" s="92"/>
      <c r="IC11" s="92"/>
      <c r="ID11" s="92"/>
      <c r="IE11" s="92"/>
      <c r="IF11" s="92"/>
      <c r="IG11" s="92"/>
      <c r="IH11" s="92"/>
      <c r="II11" s="92"/>
      <c r="IJ11" s="92"/>
      <c r="IK11" s="92"/>
      <c r="IL11" s="92"/>
      <c r="IM11" s="92"/>
      <c r="IN11" s="92"/>
      <c r="IO11" s="92"/>
    </row>
    <row r="12" s="89" customFormat="1" ht="20" customHeight="1" spans="1:249">
      <c r="A12" s="113" t="s">
        <v>157</v>
      </c>
      <c r="B12" s="110">
        <f>C12-0.5</f>
        <v>10.5</v>
      </c>
      <c r="C12" s="110">
        <v>11</v>
      </c>
      <c r="D12" s="110">
        <f t="shared" ref="D12:G12" si="2">C12+0.5</f>
        <v>11.5</v>
      </c>
      <c r="E12" s="110">
        <f t="shared" si="2"/>
        <v>12</v>
      </c>
      <c r="F12" s="110">
        <f t="shared" si="2"/>
        <v>12.5</v>
      </c>
      <c r="G12" s="110">
        <f t="shared" si="2"/>
        <v>13</v>
      </c>
      <c r="H12" s="111"/>
      <c r="I12" s="138"/>
      <c r="J12" s="139"/>
      <c r="K12" s="139"/>
      <c r="L12" s="139"/>
      <c r="M12" s="139"/>
      <c r="N12" s="139"/>
      <c r="O12" s="143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/>
      <c r="FZ12" s="92"/>
      <c r="GA12" s="92"/>
      <c r="GB12" s="92"/>
      <c r="GC12" s="92"/>
      <c r="GD12" s="92"/>
      <c r="GE12" s="92"/>
      <c r="GF12" s="92"/>
      <c r="GG12" s="92"/>
      <c r="GH12" s="92"/>
      <c r="GI12" s="92"/>
      <c r="GJ12" s="92"/>
      <c r="GK12" s="92"/>
      <c r="GL12" s="92"/>
      <c r="GM12" s="92"/>
      <c r="GN12" s="92"/>
      <c r="GO12" s="92"/>
      <c r="GP12" s="92"/>
      <c r="GQ12" s="92"/>
      <c r="GR12" s="92"/>
      <c r="GS12" s="92"/>
      <c r="GT12" s="92"/>
      <c r="GU12" s="92"/>
      <c r="GV12" s="92"/>
      <c r="GW12" s="92"/>
      <c r="GX12" s="92"/>
      <c r="GY12" s="92"/>
      <c r="GZ12" s="92"/>
      <c r="HA12" s="92"/>
      <c r="HB12" s="92"/>
      <c r="HC12" s="92"/>
      <c r="HD12" s="92"/>
      <c r="HE12" s="92"/>
      <c r="HF12" s="92"/>
      <c r="HG12" s="92"/>
      <c r="HH12" s="92"/>
      <c r="HI12" s="92"/>
      <c r="HJ12" s="92"/>
      <c r="HK12" s="92"/>
      <c r="HL12" s="92"/>
      <c r="HM12" s="92"/>
      <c r="HN12" s="92"/>
      <c r="HO12" s="92"/>
      <c r="HP12" s="92"/>
      <c r="HQ12" s="92"/>
      <c r="HR12" s="92"/>
      <c r="HS12" s="92"/>
      <c r="HT12" s="92"/>
      <c r="HU12" s="92"/>
      <c r="HV12" s="92"/>
      <c r="HW12" s="92"/>
      <c r="HX12" s="92"/>
      <c r="HY12" s="92"/>
      <c r="HZ12" s="92"/>
      <c r="IA12" s="92"/>
      <c r="IB12" s="92"/>
      <c r="IC12" s="92"/>
      <c r="ID12" s="92"/>
      <c r="IE12" s="92"/>
      <c r="IF12" s="92"/>
      <c r="IG12" s="92"/>
      <c r="IH12" s="92"/>
      <c r="II12" s="92"/>
      <c r="IJ12" s="92"/>
      <c r="IK12" s="92"/>
      <c r="IL12" s="92"/>
      <c r="IM12" s="92"/>
      <c r="IN12" s="92"/>
      <c r="IO12" s="92"/>
    </row>
    <row r="13" s="89" customFormat="1" ht="20" customHeight="1" spans="1:249">
      <c r="A13" s="113" t="s">
        <v>188</v>
      </c>
      <c r="B13" s="110">
        <f>C13-0.5</f>
        <v>14</v>
      </c>
      <c r="C13" s="110">
        <v>14.5</v>
      </c>
      <c r="D13" s="110">
        <f t="shared" ref="D13:G13" si="3">C13+0.5</f>
        <v>15</v>
      </c>
      <c r="E13" s="110">
        <f t="shared" si="3"/>
        <v>15.5</v>
      </c>
      <c r="F13" s="110">
        <f t="shared" si="3"/>
        <v>16</v>
      </c>
      <c r="G13" s="110">
        <f t="shared" si="3"/>
        <v>16.5</v>
      </c>
      <c r="H13" s="111"/>
      <c r="I13" s="138"/>
      <c r="J13" s="139"/>
      <c r="K13" s="139"/>
      <c r="L13" s="139"/>
      <c r="M13" s="139"/>
      <c r="N13" s="139"/>
      <c r="O13" s="143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2"/>
      <c r="GI13" s="92"/>
      <c r="GJ13" s="92"/>
      <c r="GK13" s="92"/>
      <c r="GL13" s="92"/>
      <c r="GM13" s="92"/>
      <c r="GN13" s="92"/>
      <c r="GO13" s="92"/>
      <c r="GP13" s="92"/>
      <c r="GQ13" s="92"/>
      <c r="GR13" s="92"/>
      <c r="GS13" s="92"/>
      <c r="GT13" s="92"/>
      <c r="GU13" s="92"/>
      <c r="GV13" s="92"/>
      <c r="GW13" s="92"/>
      <c r="GX13" s="92"/>
      <c r="GY13" s="92"/>
      <c r="GZ13" s="92"/>
      <c r="HA13" s="92"/>
      <c r="HB13" s="92"/>
      <c r="HC13" s="92"/>
      <c r="HD13" s="92"/>
      <c r="HE13" s="92"/>
      <c r="HF13" s="92"/>
      <c r="HG13" s="92"/>
      <c r="HH13" s="92"/>
      <c r="HI13" s="92"/>
      <c r="HJ13" s="92"/>
      <c r="HK13" s="92"/>
      <c r="HL13" s="92"/>
      <c r="HM13" s="92"/>
      <c r="HN13" s="92"/>
      <c r="HO13" s="92"/>
      <c r="HP13" s="92"/>
      <c r="HQ13" s="92"/>
      <c r="HR13" s="92"/>
      <c r="HS13" s="92"/>
      <c r="HT13" s="92"/>
      <c r="HU13" s="92"/>
      <c r="HV13" s="92"/>
      <c r="HW13" s="92"/>
      <c r="HX13" s="92"/>
      <c r="HY13" s="92"/>
      <c r="HZ13" s="92"/>
      <c r="IA13" s="92"/>
      <c r="IB13" s="92"/>
      <c r="IC13" s="92"/>
      <c r="ID13" s="92"/>
      <c r="IE13" s="92"/>
      <c r="IF13" s="92"/>
      <c r="IG13" s="92"/>
      <c r="IH13" s="92"/>
      <c r="II13" s="92"/>
      <c r="IJ13" s="92"/>
      <c r="IK13" s="92"/>
      <c r="IL13" s="92"/>
      <c r="IM13" s="92"/>
      <c r="IN13" s="92"/>
      <c r="IO13" s="92"/>
    </row>
    <row r="14" s="89" customFormat="1" ht="20" customHeight="1" spans="1:249">
      <c r="A14" s="113" t="s">
        <v>158</v>
      </c>
      <c r="B14" s="110">
        <f>C14-1.5</f>
        <v>24</v>
      </c>
      <c r="C14" s="110">
        <v>25.5</v>
      </c>
      <c r="D14" s="110">
        <f>C14+1.5</f>
        <v>27</v>
      </c>
      <c r="E14" s="110">
        <f>D14+1.5</f>
        <v>28.5</v>
      </c>
      <c r="F14" s="110">
        <f>E14+1.5</f>
        <v>30</v>
      </c>
      <c r="G14" s="110">
        <f>F14+1</f>
        <v>31</v>
      </c>
      <c r="H14" s="114"/>
      <c r="I14" s="138"/>
      <c r="J14" s="139"/>
      <c r="K14" s="139"/>
      <c r="L14" s="139"/>
      <c r="M14" s="139"/>
      <c r="N14" s="139"/>
      <c r="O14" s="143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  <c r="IN14" s="92"/>
      <c r="IO14" s="92"/>
    </row>
    <row r="15" s="89" customFormat="1" ht="20" customHeight="1" spans="1:249">
      <c r="A15" s="113" t="s">
        <v>159</v>
      </c>
      <c r="B15" s="110">
        <f>C15-1.8</f>
        <v>32.7</v>
      </c>
      <c r="C15" s="110">
        <v>34.5</v>
      </c>
      <c r="D15" s="110">
        <f>C15+1.8</f>
        <v>36.3</v>
      </c>
      <c r="E15" s="110">
        <f>D15+1.8</f>
        <v>38.1</v>
      </c>
      <c r="F15" s="110">
        <f>E15+1.8</f>
        <v>39.9</v>
      </c>
      <c r="G15" s="110">
        <f>F15+1.1</f>
        <v>41</v>
      </c>
      <c r="H15" s="114"/>
      <c r="I15" s="138"/>
      <c r="J15" s="139"/>
      <c r="K15" s="139"/>
      <c r="L15" s="139"/>
      <c r="M15" s="139"/>
      <c r="N15" s="139"/>
      <c r="O15" s="143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/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2"/>
      <c r="GI15" s="92"/>
      <c r="GJ15" s="92"/>
      <c r="GK15" s="92"/>
      <c r="GL15" s="92"/>
      <c r="GM15" s="92"/>
      <c r="GN15" s="92"/>
      <c r="GO15" s="92"/>
      <c r="GP15" s="92"/>
      <c r="GQ15" s="92"/>
      <c r="GR15" s="92"/>
      <c r="GS15" s="92"/>
      <c r="GT15" s="92"/>
      <c r="GU15" s="92"/>
      <c r="GV15" s="92"/>
      <c r="GW15" s="92"/>
      <c r="GX15" s="92"/>
      <c r="GY15" s="92"/>
      <c r="GZ15" s="92"/>
      <c r="HA15" s="92"/>
      <c r="HB15" s="92"/>
      <c r="HC15" s="92"/>
      <c r="HD15" s="92"/>
      <c r="HE15" s="92"/>
      <c r="HF15" s="92"/>
      <c r="HG15" s="92"/>
      <c r="HH15" s="92"/>
      <c r="HI15" s="92"/>
      <c r="HJ15" s="92"/>
      <c r="HK15" s="92"/>
      <c r="HL15" s="92"/>
      <c r="HM15" s="92"/>
      <c r="HN15" s="92"/>
      <c r="HO15" s="92"/>
      <c r="HP15" s="92"/>
      <c r="HQ15" s="92"/>
      <c r="HR15" s="92"/>
      <c r="HS15" s="92"/>
      <c r="HT15" s="92"/>
      <c r="HU15" s="92"/>
      <c r="HV15" s="92"/>
      <c r="HW15" s="92"/>
      <c r="HX15" s="92"/>
      <c r="HY15" s="92"/>
      <c r="HZ15" s="92"/>
      <c r="IA15" s="92"/>
      <c r="IB15" s="92"/>
      <c r="IC15" s="92"/>
      <c r="ID15" s="92"/>
      <c r="IE15" s="92"/>
      <c r="IF15" s="92"/>
      <c r="IG15" s="92"/>
      <c r="IH15" s="92"/>
      <c r="II15" s="92"/>
      <c r="IJ15" s="92"/>
      <c r="IK15" s="92"/>
      <c r="IL15" s="92"/>
      <c r="IM15" s="92"/>
      <c r="IN15" s="92"/>
      <c r="IO15" s="92"/>
    </row>
    <row r="16" s="89" customFormat="1" ht="20" customHeight="1" spans="1:249">
      <c r="A16" s="113" t="s">
        <v>161</v>
      </c>
      <c r="B16" s="110">
        <v>3.5</v>
      </c>
      <c r="C16" s="110">
        <v>3.5</v>
      </c>
      <c r="D16" s="110">
        <v>3.5</v>
      </c>
      <c r="E16" s="110">
        <v>3.5</v>
      </c>
      <c r="F16" s="110">
        <v>3.5</v>
      </c>
      <c r="G16" s="110">
        <v>3.5</v>
      </c>
      <c r="H16" s="114"/>
      <c r="I16" s="138"/>
      <c r="J16" s="139"/>
      <c r="K16" s="139"/>
      <c r="L16" s="139"/>
      <c r="M16" s="139"/>
      <c r="N16" s="139"/>
      <c r="O16" s="143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/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2"/>
      <c r="GI16" s="92"/>
      <c r="GJ16" s="92"/>
      <c r="GK16" s="92"/>
      <c r="GL16" s="92"/>
      <c r="GM16" s="92"/>
      <c r="GN16" s="92"/>
      <c r="GO16" s="92"/>
      <c r="GP16" s="92"/>
      <c r="GQ16" s="92"/>
      <c r="GR16" s="92"/>
      <c r="GS16" s="92"/>
      <c r="GT16" s="92"/>
      <c r="GU16" s="92"/>
      <c r="GV16" s="92"/>
      <c r="GW16" s="92"/>
      <c r="GX16" s="92"/>
      <c r="GY16" s="92"/>
      <c r="GZ16" s="92"/>
      <c r="HA16" s="92"/>
      <c r="HB16" s="92"/>
      <c r="HC16" s="92"/>
      <c r="HD16" s="92"/>
      <c r="HE16" s="92"/>
      <c r="HF16" s="92"/>
      <c r="HG16" s="92"/>
      <c r="HH16" s="92"/>
      <c r="HI16" s="92"/>
      <c r="HJ16" s="92"/>
      <c r="HK16" s="92"/>
      <c r="HL16" s="92"/>
      <c r="HM16" s="92"/>
      <c r="HN16" s="92"/>
      <c r="HO16" s="92"/>
      <c r="HP16" s="92"/>
      <c r="HQ16" s="92"/>
      <c r="HR16" s="92"/>
      <c r="HS16" s="92"/>
      <c r="HT16" s="92"/>
      <c r="HU16" s="92"/>
      <c r="HV16" s="92"/>
      <c r="HW16" s="92"/>
      <c r="HX16" s="92"/>
      <c r="HY16" s="92"/>
      <c r="HZ16" s="92"/>
      <c r="IA16" s="92"/>
      <c r="IB16" s="92"/>
      <c r="IC16" s="92"/>
      <c r="ID16" s="92"/>
      <c r="IE16" s="92"/>
      <c r="IF16" s="92"/>
      <c r="IG16" s="92"/>
      <c r="IH16" s="92"/>
      <c r="II16" s="92"/>
      <c r="IJ16" s="92"/>
      <c r="IK16" s="92"/>
      <c r="IL16" s="92"/>
      <c r="IM16" s="92"/>
      <c r="IN16" s="92"/>
      <c r="IO16" s="92"/>
    </row>
    <row r="17" s="89" customFormat="1" ht="20" customHeight="1" spans="1:249">
      <c r="A17" s="113" t="s">
        <v>162</v>
      </c>
      <c r="B17" s="115">
        <v>13</v>
      </c>
      <c r="C17" s="115">
        <v>13</v>
      </c>
      <c r="D17" s="110">
        <v>14.5</v>
      </c>
      <c r="E17" s="110">
        <v>14.5</v>
      </c>
      <c r="F17" s="115">
        <f>D17+1.5</f>
        <v>16</v>
      </c>
      <c r="G17" s="115">
        <f>F17</f>
        <v>16</v>
      </c>
      <c r="H17" s="116"/>
      <c r="I17" s="138"/>
      <c r="J17" s="139"/>
      <c r="K17" s="139"/>
      <c r="L17" s="139"/>
      <c r="M17" s="139"/>
      <c r="N17" s="139"/>
      <c r="O17" s="143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2"/>
      <c r="FI17" s="92"/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C17" s="92"/>
      <c r="GD17" s="92"/>
      <c r="GE17" s="92"/>
      <c r="GF17" s="92"/>
      <c r="GG17" s="92"/>
      <c r="GH17" s="92"/>
      <c r="GI17" s="92"/>
      <c r="GJ17" s="92"/>
      <c r="GK17" s="92"/>
      <c r="GL17" s="92"/>
      <c r="GM17" s="92"/>
      <c r="GN17" s="92"/>
      <c r="GO17" s="92"/>
      <c r="GP17" s="92"/>
      <c r="GQ17" s="92"/>
      <c r="GR17" s="92"/>
      <c r="GS17" s="92"/>
      <c r="GT17" s="92"/>
      <c r="GU17" s="92"/>
      <c r="GV17" s="92"/>
      <c r="GW17" s="92"/>
      <c r="GX17" s="92"/>
      <c r="GY17" s="92"/>
      <c r="GZ17" s="92"/>
      <c r="HA17" s="92"/>
      <c r="HB17" s="92"/>
      <c r="HC17" s="92"/>
      <c r="HD17" s="92"/>
      <c r="HE17" s="92"/>
      <c r="HF17" s="92"/>
      <c r="HG17" s="92"/>
      <c r="HH17" s="92"/>
      <c r="HI17" s="92"/>
      <c r="HJ17" s="92"/>
      <c r="HK17" s="92"/>
      <c r="HL17" s="92"/>
      <c r="HM17" s="92"/>
      <c r="HN17" s="92"/>
      <c r="HO17" s="92"/>
      <c r="HP17" s="92"/>
      <c r="HQ17" s="92"/>
      <c r="HR17" s="92"/>
      <c r="HS17" s="92"/>
      <c r="HT17" s="92"/>
      <c r="HU17" s="92"/>
      <c r="HV17" s="92"/>
      <c r="HW17" s="92"/>
      <c r="HX17" s="92"/>
      <c r="HY17" s="92"/>
      <c r="HZ17" s="92"/>
      <c r="IA17" s="92"/>
      <c r="IB17" s="92"/>
      <c r="IC17" s="92"/>
      <c r="ID17" s="92"/>
      <c r="IE17" s="92"/>
      <c r="IF17" s="92"/>
      <c r="IG17" s="92"/>
      <c r="IH17" s="92"/>
      <c r="II17" s="92"/>
      <c r="IJ17" s="92"/>
      <c r="IK17" s="92"/>
      <c r="IL17" s="92"/>
      <c r="IM17" s="92"/>
      <c r="IN17" s="92"/>
      <c r="IO17" s="92"/>
    </row>
    <row r="18" s="89" customFormat="1" ht="20" customHeight="1" spans="1:249">
      <c r="A18" s="109" t="s">
        <v>163</v>
      </c>
      <c r="B18" s="117">
        <v>2</v>
      </c>
      <c r="C18" s="117">
        <v>2</v>
      </c>
      <c r="D18" s="117">
        <v>2</v>
      </c>
      <c r="E18" s="117">
        <v>2</v>
      </c>
      <c r="F18" s="117">
        <v>2</v>
      </c>
      <c r="G18" s="117">
        <v>2</v>
      </c>
      <c r="H18" s="116"/>
      <c r="I18" s="138"/>
      <c r="J18" s="139"/>
      <c r="K18" s="139"/>
      <c r="L18" s="139"/>
      <c r="M18" s="139"/>
      <c r="N18" s="139"/>
      <c r="O18" s="143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I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/>
      <c r="FV18" s="92"/>
      <c r="FW18" s="92"/>
      <c r="FX18" s="92"/>
      <c r="FY18" s="92"/>
      <c r="FZ18" s="92"/>
      <c r="GA18" s="92"/>
      <c r="GB18" s="92"/>
      <c r="GC18" s="92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  <c r="GU18" s="92"/>
      <c r="GV18" s="92"/>
      <c r="GW18" s="92"/>
      <c r="GX18" s="92"/>
      <c r="GY18" s="92"/>
      <c r="GZ18" s="92"/>
      <c r="HA18" s="92"/>
      <c r="HB18" s="92"/>
      <c r="HC18" s="92"/>
      <c r="HD18" s="92"/>
      <c r="HE18" s="92"/>
      <c r="HF18" s="92"/>
      <c r="HG18" s="92"/>
      <c r="HH18" s="92"/>
      <c r="HI18" s="92"/>
      <c r="HJ18" s="92"/>
      <c r="HK18" s="92"/>
      <c r="HL18" s="92"/>
      <c r="HM18" s="92"/>
      <c r="HN18" s="92"/>
      <c r="HO18" s="92"/>
      <c r="HP18" s="92"/>
      <c r="HQ18" s="92"/>
      <c r="HR18" s="92"/>
      <c r="HS18" s="92"/>
      <c r="HT18" s="92"/>
      <c r="HU18" s="92"/>
      <c r="HV18" s="92"/>
      <c r="HW18" s="92"/>
      <c r="HX18" s="92"/>
      <c r="HY18" s="92"/>
      <c r="HZ18" s="92"/>
      <c r="IA18" s="92"/>
      <c r="IB18" s="92"/>
      <c r="IC18" s="92"/>
      <c r="ID18" s="92"/>
      <c r="IE18" s="92"/>
      <c r="IF18" s="92"/>
      <c r="IG18" s="92"/>
      <c r="IH18" s="92"/>
      <c r="II18" s="92"/>
      <c r="IJ18" s="92"/>
      <c r="IK18" s="92"/>
      <c r="IL18" s="92"/>
      <c r="IM18" s="92"/>
      <c r="IN18" s="92"/>
      <c r="IO18" s="92"/>
    </row>
    <row r="19" s="89" customFormat="1" ht="20" customHeight="1" spans="1:249">
      <c r="A19" s="113"/>
      <c r="B19" s="110"/>
      <c r="C19" s="110"/>
      <c r="D19" s="110"/>
      <c r="E19" s="110"/>
      <c r="F19" s="110"/>
      <c r="G19" s="110"/>
      <c r="H19" s="116"/>
      <c r="I19" s="138"/>
      <c r="J19" s="139"/>
      <c r="K19" s="139"/>
      <c r="L19" s="139"/>
      <c r="M19" s="139"/>
      <c r="N19" s="139"/>
      <c r="O19" s="143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  <c r="FQ19" s="92"/>
      <c r="FR19" s="92"/>
      <c r="FS19" s="92"/>
      <c r="FT19" s="92"/>
      <c r="FU19" s="92"/>
      <c r="FV19" s="92"/>
      <c r="FW19" s="92"/>
      <c r="FX19" s="92"/>
      <c r="FY19" s="92"/>
      <c r="FZ19" s="92"/>
      <c r="GA19" s="92"/>
      <c r="GB19" s="92"/>
      <c r="GC19" s="92"/>
      <c r="GD19" s="92"/>
      <c r="GE19" s="92"/>
      <c r="GF19" s="92"/>
      <c r="GG19" s="92"/>
      <c r="GH19" s="92"/>
      <c r="GI19" s="92"/>
      <c r="GJ19" s="92"/>
      <c r="GK19" s="92"/>
      <c r="GL19" s="92"/>
      <c r="GM19" s="92"/>
      <c r="GN19" s="92"/>
      <c r="GO19" s="92"/>
      <c r="GP19" s="92"/>
      <c r="GQ19" s="92"/>
      <c r="GR19" s="92"/>
      <c r="GS19" s="92"/>
      <c r="GT19" s="92"/>
      <c r="GU19" s="92"/>
      <c r="GV19" s="92"/>
      <c r="GW19" s="92"/>
      <c r="GX19" s="92"/>
      <c r="GY19" s="92"/>
      <c r="GZ19" s="92"/>
      <c r="HA19" s="92"/>
      <c r="HB19" s="92"/>
      <c r="HC19" s="92"/>
      <c r="HD19" s="92"/>
      <c r="HE19" s="92"/>
      <c r="HF19" s="92"/>
      <c r="HG19" s="92"/>
      <c r="HH19" s="92"/>
      <c r="HI19" s="92"/>
      <c r="HJ19" s="92"/>
      <c r="HK19" s="92"/>
      <c r="HL19" s="92"/>
      <c r="HM19" s="92"/>
      <c r="HN19" s="92"/>
      <c r="HO19" s="92"/>
      <c r="HP19" s="92"/>
      <c r="HQ19" s="92"/>
      <c r="HR19" s="92"/>
      <c r="HS19" s="92"/>
      <c r="HT19" s="92"/>
      <c r="HU19" s="92"/>
      <c r="HV19" s="92"/>
      <c r="HW19" s="92"/>
      <c r="HX19" s="92"/>
      <c r="HY19" s="92"/>
      <c r="HZ19" s="92"/>
      <c r="IA19" s="92"/>
      <c r="IB19" s="92"/>
      <c r="IC19" s="92"/>
      <c r="ID19" s="92"/>
      <c r="IE19" s="92"/>
      <c r="IF19" s="92"/>
      <c r="IG19" s="92"/>
      <c r="IH19" s="92"/>
      <c r="II19" s="92"/>
      <c r="IJ19" s="92"/>
      <c r="IK19" s="92"/>
      <c r="IL19" s="92"/>
      <c r="IM19" s="92"/>
      <c r="IN19" s="92"/>
      <c r="IO19" s="92"/>
    </row>
    <row r="20" s="89" customFormat="1" ht="20" customHeight="1" spans="1:249">
      <c r="A20" s="113"/>
      <c r="B20" s="110"/>
      <c r="C20" s="110"/>
      <c r="D20" s="110"/>
      <c r="E20" s="110"/>
      <c r="F20" s="110"/>
      <c r="G20" s="110"/>
      <c r="H20" s="118"/>
      <c r="I20" s="138"/>
      <c r="J20" s="139"/>
      <c r="K20" s="139"/>
      <c r="L20" s="139"/>
      <c r="M20" s="139"/>
      <c r="N20" s="139"/>
      <c r="O20" s="143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2"/>
      <c r="EH20" s="92"/>
      <c r="EI20" s="92"/>
      <c r="EJ20" s="92"/>
      <c r="EK20" s="92"/>
      <c r="EL20" s="92"/>
      <c r="EM20" s="92"/>
      <c r="EN20" s="92"/>
      <c r="EO20" s="92"/>
      <c r="EP20" s="92"/>
      <c r="EQ20" s="92"/>
      <c r="ER20" s="92"/>
      <c r="ES20" s="92"/>
      <c r="ET20" s="92"/>
      <c r="EU20" s="92"/>
      <c r="EV20" s="92"/>
      <c r="EW20" s="92"/>
      <c r="EX20" s="92"/>
      <c r="EY20" s="92"/>
      <c r="EZ20" s="92"/>
      <c r="FA20" s="92"/>
      <c r="FB20" s="92"/>
      <c r="FC20" s="92"/>
      <c r="FD20" s="92"/>
      <c r="FE20" s="92"/>
      <c r="FF20" s="92"/>
      <c r="FG20" s="92"/>
      <c r="FH20" s="92"/>
      <c r="FI20" s="92"/>
      <c r="FJ20" s="92"/>
      <c r="FK20" s="92"/>
      <c r="FL20" s="92"/>
      <c r="FM20" s="92"/>
      <c r="FN20" s="92"/>
      <c r="FO20" s="92"/>
      <c r="FP20" s="92"/>
      <c r="FQ20" s="92"/>
      <c r="FR20" s="92"/>
      <c r="FS20" s="92"/>
      <c r="FT20" s="92"/>
      <c r="FU20" s="92"/>
      <c r="FV20" s="92"/>
      <c r="FW20" s="92"/>
      <c r="FX20" s="92"/>
      <c r="FY20" s="92"/>
      <c r="FZ20" s="92"/>
      <c r="GA20" s="92"/>
      <c r="GB20" s="92"/>
      <c r="GC20" s="92"/>
      <c r="GD20" s="92"/>
      <c r="GE20" s="92"/>
      <c r="GF20" s="92"/>
      <c r="GG20" s="92"/>
      <c r="GH20" s="92"/>
      <c r="GI20" s="92"/>
      <c r="GJ20" s="92"/>
      <c r="GK20" s="92"/>
      <c r="GL20" s="92"/>
      <c r="GM20" s="92"/>
      <c r="GN20" s="92"/>
      <c r="GO20" s="92"/>
      <c r="GP20" s="92"/>
      <c r="GQ20" s="92"/>
      <c r="GR20" s="92"/>
      <c r="GS20" s="92"/>
      <c r="GT20" s="92"/>
      <c r="GU20" s="92"/>
      <c r="GV20" s="92"/>
      <c r="GW20" s="92"/>
      <c r="GX20" s="92"/>
      <c r="GY20" s="92"/>
      <c r="GZ20" s="92"/>
      <c r="HA20" s="92"/>
      <c r="HB20" s="92"/>
      <c r="HC20" s="92"/>
      <c r="HD20" s="92"/>
      <c r="HE20" s="92"/>
      <c r="HF20" s="92"/>
      <c r="HG20" s="92"/>
      <c r="HH20" s="92"/>
      <c r="HI20" s="92"/>
      <c r="HJ20" s="92"/>
      <c r="HK20" s="92"/>
      <c r="HL20" s="92"/>
      <c r="HM20" s="92"/>
      <c r="HN20" s="92"/>
      <c r="HO20" s="92"/>
      <c r="HP20" s="92"/>
      <c r="HQ20" s="92"/>
      <c r="HR20" s="92"/>
      <c r="HS20" s="92"/>
      <c r="HT20" s="92"/>
      <c r="HU20" s="92"/>
      <c r="HV20" s="92"/>
      <c r="HW20" s="92"/>
      <c r="HX20" s="92"/>
      <c r="HY20" s="92"/>
      <c r="HZ20" s="92"/>
      <c r="IA20" s="92"/>
      <c r="IB20" s="92"/>
      <c r="IC20" s="92"/>
      <c r="ID20" s="92"/>
      <c r="IE20" s="92"/>
      <c r="IF20" s="92"/>
      <c r="IG20" s="92"/>
      <c r="IH20" s="92"/>
      <c r="II20" s="92"/>
      <c r="IJ20" s="92"/>
      <c r="IK20" s="92"/>
      <c r="IL20" s="92"/>
      <c r="IM20" s="92"/>
      <c r="IN20" s="92"/>
      <c r="IO20" s="92"/>
    </row>
    <row r="21" s="89" customFormat="1" ht="17.25" spans="1:249">
      <c r="A21" s="119"/>
      <c r="B21" s="120"/>
      <c r="C21" s="120"/>
      <c r="D21" s="120"/>
      <c r="E21" s="121"/>
      <c r="F21" s="120"/>
      <c r="G21" s="120"/>
      <c r="H21" s="120"/>
      <c r="I21" s="144"/>
      <c r="J21" s="145"/>
      <c r="K21" s="145"/>
      <c r="L21" s="146"/>
      <c r="M21" s="145"/>
      <c r="N21" s="145"/>
      <c r="O21" s="147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/>
      <c r="EI21" s="92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U21" s="92"/>
      <c r="EV21" s="92"/>
      <c r="EW21" s="92"/>
      <c r="EX21" s="92"/>
      <c r="EY21" s="92"/>
      <c r="EZ21" s="92"/>
      <c r="FA21" s="92"/>
      <c r="FB21" s="92"/>
      <c r="FC21" s="92"/>
      <c r="FD21" s="92"/>
      <c r="FE21" s="92"/>
      <c r="FF21" s="92"/>
      <c r="FG21" s="92"/>
      <c r="FH21" s="92"/>
      <c r="FI21" s="92"/>
      <c r="FJ21" s="92"/>
      <c r="FK21" s="92"/>
      <c r="FL21" s="92"/>
      <c r="FM21" s="92"/>
      <c r="FN21" s="92"/>
      <c r="FO21" s="92"/>
      <c r="FP21" s="92"/>
      <c r="FQ21" s="92"/>
      <c r="FR21" s="92"/>
      <c r="FS21" s="92"/>
      <c r="FT21" s="92"/>
      <c r="FU21" s="92"/>
      <c r="FV21" s="92"/>
      <c r="FW21" s="92"/>
      <c r="FX21" s="92"/>
      <c r="FY21" s="92"/>
      <c r="FZ21" s="92"/>
      <c r="GA21" s="92"/>
      <c r="GB21" s="92"/>
      <c r="GC21" s="92"/>
      <c r="GD21" s="92"/>
      <c r="GE21" s="92"/>
      <c r="GF21" s="92"/>
      <c r="GG21" s="92"/>
      <c r="GH21" s="92"/>
      <c r="GI21" s="92"/>
      <c r="GJ21" s="92"/>
      <c r="GK21" s="92"/>
      <c r="GL21" s="92"/>
      <c r="GM21" s="92"/>
      <c r="GN21" s="92"/>
      <c r="GO21" s="92"/>
      <c r="GP21" s="92"/>
      <c r="GQ21" s="92"/>
      <c r="GR21" s="92"/>
      <c r="GS21" s="92"/>
      <c r="GT21" s="92"/>
      <c r="GU21" s="92"/>
      <c r="GV21" s="92"/>
      <c r="GW21" s="92"/>
      <c r="GX21" s="92"/>
      <c r="GY21" s="92"/>
      <c r="GZ21" s="92"/>
      <c r="HA21" s="92"/>
      <c r="HB21" s="92"/>
      <c r="HC21" s="92"/>
      <c r="HD21" s="92"/>
      <c r="HE21" s="92"/>
      <c r="HF21" s="92"/>
      <c r="HG21" s="92"/>
      <c r="HH21" s="92"/>
      <c r="HI21" s="92"/>
      <c r="HJ21" s="92"/>
      <c r="HK21" s="92"/>
      <c r="HL21" s="92"/>
      <c r="HM21" s="92"/>
      <c r="HN21" s="92"/>
      <c r="HO21" s="92"/>
      <c r="HP21" s="92"/>
      <c r="HQ21" s="92"/>
      <c r="HR21" s="92"/>
      <c r="HS21" s="92"/>
      <c r="HT21" s="92"/>
      <c r="HU21" s="92"/>
      <c r="HV21" s="92"/>
      <c r="HW21" s="92"/>
      <c r="HX21" s="92"/>
      <c r="HY21" s="92"/>
      <c r="HZ21" s="92"/>
      <c r="IA21" s="92"/>
      <c r="IB21" s="92"/>
      <c r="IC21" s="92"/>
      <c r="ID21" s="92"/>
      <c r="IE21" s="92"/>
      <c r="IF21" s="92"/>
      <c r="IG21" s="92"/>
      <c r="IH21" s="92"/>
      <c r="II21" s="92"/>
      <c r="IJ21" s="92"/>
      <c r="IK21" s="92"/>
      <c r="IL21" s="92"/>
      <c r="IM21" s="92"/>
      <c r="IN21" s="92"/>
      <c r="IO21" s="92"/>
    </row>
    <row r="22" s="89" customFormat="1" spans="1:249">
      <c r="A22" s="125" t="s">
        <v>165</v>
      </c>
      <c r="B22" s="125"/>
      <c r="C22" s="126"/>
      <c r="O22" s="234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  <c r="CO22" s="92"/>
      <c r="CP22" s="92"/>
      <c r="CQ22" s="92"/>
      <c r="CR22" s="92"/>
      <c r="CS22" s="92"/>
      <c r="CT22" s="92"/>
      <c r="CU22" s="92"/>
      <c r="CV22" s="92"/>
      <c r="CW22" s="92"/>
      <c r="CX22" s="92"/>
      <c r="CY22" s="92"/>
      <c r="CZ22" s="92"/>
      <c r="DA22" s="92"/>
      <c r="DB22" s="92"/>
      <c r="DC22" s="92"/>
      <c r="DD22" s="92"/>
      <c r="DE22" s="92"/>
      <c r="DF22" s="92"/>
      <c r="DG22" s="92"/>
      <c r="DH22" s="92"/>
      <c r="DI22" s="92"/>
      <c r="DJ22" s="92"/>
      <c r="DK22" s="92"/>
      <c r="DL22" s="92"/>
      <c r="DM22" s="92"/>
      <c r="DN22" s="92"/>
      <c r="DO22" s="92"/>
      <c r="DP22" s="92"/>
      <c r="DQ22" s="92"/>
      <c r="DR22" s="92"/>
      <c r="DS22" s="92"/>
      <c r="DT22" s="92"/>
      <c r="DU22" s="92"/>
      <c r="DV22" s="92"/>
      <c r="DW22" s="92"/>
      <c r="DX22" s="92"/>
      <c r="DY22" s="92"/>
      <c r="DZ22" s="92"/>
      <c r="EA22" s="92"/>
      <c r="EB22" s="92"/>
      <c r="EC22" s="92"/>
      <c r="ED22" s="92"/>
      <c r="EE22" s="92"/>
      <c r="EF22" s="92"/>
      <c r="EG22" s="92"/>
      <c r="EH22" s="92"/>
      <c r="EI22" s="92"/>
      <c r="EJ22" s="92"/>
      <c r="EK22" s="92"/>
      <c r="EL22" s="92"/>
      <c r="EM22" s="92"/>
      <c r="EN22" s="92"/>
      <c r="EO22" s="92"/>
      <c r="EP22" s="92"/>
      <c r="EQ22" s="92"/>
      <c r="ER22" s="92"/>
      <c r="ES22" s="92"/>
      <c r="ET22" s="92"/>
      <c r="EU22" s="92"/>
      <c r="EV22" s="92"/>
      <c r="EW22" s="92"/>
      <c r="EX22" s="92"/>
      <c r="EY22" s="92"/>
      <c r="EZ22" s="92"/>
      <c r="FA22" s="92"/>
      <c r="FB22" s="92"/>
      <c r="FC22" s="92"/>
      <c r="FD22" s="92"/>
      <c r="FE22" s="92"/>
      <c r="FF22" s="92"/>
      <c r="FG22" s="92"/>
      <c r="FH22" s="92"/>
      <c r="FI22" s="92"/>
      <c r="FJ22" s="92"/>
      <c r="FK22" s="92"/>
      <c r="FL22" s="92"/>
      <c r="FM22" s="92"/>
      <c r="FN22" s="92"/>
      <c r="FO22" s="92"/>
      <c r="FP22" s="92"/>
      <c r="FQ22" s="92"/>
      <c r="FR22" s="92"/>
      <c r="FS22" s="92"/>
      <c r="FT22" s="92"/>
      <c r="FU22" s="92"/>
      <c r="FV22" s="92"/>
      <c r="FW22" s="92"/>
      <c r="FX22" s="92"/>
      <c r="FY22" s="92"/>
      <c r="FZ22" s="92"/>
      <c r="GA22" s="92"/>
      <c r="GB22" s="92"/>
      <c r="GC22" s="92"/>
      <c r="GD22" s="92"/>
      <c r="GE22" s="92"/>
      <c r="GF22" s="92"/>
      <c r="GG22" s="92"/>
      <c r="GH22" s="92"/>
      <c r="GI22" s="92"/>
      <c r="GJ22" s="92"/>
      <c r="GK22" s="92"/>
      <c r="GL22" s="92"/>
      <c r="GM22" s="92"/>
      <c r="GN22" s="92"/>
      <c r="GO22" s="92"/>
      <c r="GP22" s="92"/>
      <c r="GQ22" s="92"/>
      <c r="GR22" s="92"/>
      <c r="GS22" s="92"/>
      <c r="GT22" s="92"/>
      <c r="GU22" s="92"/>
      <c r="GV22" s="92"/>
      <c r="GW22" s="92"/>
      <c r="GX22" s="92"/>
      <c r="GY22" s="92"/>
      <c r="GZ22" s="92"/>
      <c r="HA22" s="92"/>
      <c r="HB22" s="92"/>
      <c r="HC22" s="92"/>
      <c r="HD22" s="92"/>
      <c r="HE22" s="92"/>
      <c r="HF22" s="92"/>
      <c r="HG22" s="92"/>
      <c r="HH22" s="92"/>
      <c r="HI22" s="92"/>
      <c r="HJ22" s="92"/>
      <c r="HK22" s="92"/>
      <c r="HL22" s="92"/>
      <c r="HM22" s="92"/>
      <c r="HN22" s="92"/>
      <c r="HO22" s="92"/>
      <c r="HP22" s="92"/>
      <c r="HQ22" s="92"/>
      <c r="HR22" s="92"/>
      <c r="HS22" s="92"/>
      <c r="HT22" s="92"/>
      <c r="HU22" s="92"/>
      <c r="HV22" s="92"/>
      <c r="HW22" s="92"/>
      <c r="HX22" s="92"/>
      <c r="HY22" s="92"/>
      <c r="HZ22" s="92"/>
      <c r="IA22" s="92"/>
      <c r="IB22" s="92"/>
      <c r="IC22" s="92"/>
      <c r="ID22" s="92"/>
      <c r="IE22" s="92"/>
      <c r="IF22" s="92"/>
      <c r="IG22" s="92"/>
      <c r="IH22" s="92"/>
      <c r="II22" s="92"/>
      <c r="IJ22" s="92"/>
      <c r="IK22" s="92"/>
      <c r="IL22" s="92"/>
      <c r="IM22" s="92"/>
      <c r="IN22" s="92"/>
      <c r="IO22" s="92"/>
    </row>
    <row r="23" s="89" customFormat="1" spans="3:249">
      <c r="C23" s="90"/>
      <c r="I23" s="148" t="s">
        <v>166</v>
      </c>
      <c r="J23" s="235">
        <v>45634</v>
      </c>
      <c r="K23" s="148" t="s">
        <v>167</v>
      </c>
      <c r="L23" s="89" t="s">
        <v>180</v>
      </c>
      <c r="M23" s="148" t="s">
        <v>168</v>
      </c>
      <c r="N23" s="234" t="s">
        <v>135</v>
      </c>
      <c r="O23" s="234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  <c r="CD23" s="92"/>
      <c r="CE23" s="92"/>
      <c r="CF23" s="92"/>
      <c r="CG23" s="92"/>
      <c r="CH23" s="92"/>
      <c r="CI23" s="92"/>
      <c r="CJ23" s="92"/>
      <c r="CK23" s="92"/>
      <c r="CL23" s="92"/>
      <c r="CM23" s="92"/>
      <c r="CN23" s="92"/>
      <c r="CO23" s="92"/>
      <c r="CP23" s="92"/>
      <c r="CQ23" s="92"/>
      <c r="CR23" s="92"/>
      <c r="CS23" s="92"/>
      <c r="CT23" s="92"/>
      <c r="CU23" s="92"/>
      <c r="CV23" s="92"/>
      <c r="CW23" s="92"/>
      <c r="CX23" s="92"/>
      <c r="CY23" s="92"/>
      <c r="CZ23" s="92"/>
      <c r="DA23" s="92"/>
      <c r="DB23" s="92"/>
      <c r="DC23" s="92"/>
      <c r="DD23" s="92"/>
      <c r="DE23" s="92"/>
      <c r="DF23" s="92"/>
      <c r="DG23" s="92"/>
      <c r="DH23" s="92"/>
      <c r="DI23" s="92"/>
      <c r="DJ23" s="92"/>
      <c r="DK23" s="92"/>
      <c r="DL23" s="92"/>
      <c r="DM23" s="92"/>
      <c r="DN23" s="92"/>
      <c r="DO23" s="92"/>
      <c r="DP23" s="92"/>
      <c r="DQ23" s="92"/>
      <c r="DR23" s="92"/>
      <c r="DS23" s="92"/>
      <c r="DT23" s="92"/>
      <c r="DU23" s="92"/>
      <c r="DV23" s="92"/>
      <c r="DW23" s="92"/>
      <c r="DX23" s="92"/>
      <c r="DY23" s="92"/>
      <c r="DZ23" s="92"/>
      <c r="EA23" s="92"/>
      <c r="EB23" s="92"/>
      <c r="EC23" s="92"/>
      <c r="ED23" s="92"/>
      <c r="EE23" s="92"/>
      <c r="EF23" s="92"/>
      <c r="EG23" s="92"/>
      <c r="EH23" s="92"/>
      <c r="EI23" s="92"/>
      <c r="EJ23" s="92"/>
      <c r="EK23" s="92"/>
      <c r="EL23" s="92"/>
      <c r="EM23" s="92"/>
      <c r="EN23" s="92"/>
      <c r="EO23" s="92"/>
      <c r="EP23" s="92"/>
      <c r="EQ23" s="92"/>
      <c r="ER23" s="92"/>
      <c r="ES23" s="92"/>
      <c r="ET23" s="92"/>
      <c r="EU23" s="92"/>
      <c r="EV23" s="92"/>
      <c r="EW23" s="92"/>
      <c r="EX23" s="92"/>
      <c r="EY23" s="92"/>
      <c r="EZ23" s="92"/>
      <c r="FA23" s="92"/>
      <c r="FB23" s="92"/>
      <c r="FC23" s="92"/>
      <c r="FD23" s="92"/>
      <c r="FE23" s="92"/>
      <c r="FF23" s="92"/>
      <c r="FG23" s="92"/>
      <c r="FH23" s="92"/>
      <c r="FI23" s="92"/>
      <c r="FJ23" s="92"/>
      <c r="FK23" s="92"/>
      <c r="FL23" s="92"/>
      <c r="FM23" s="92"/>
      <c r="FN23" s="92"/>
      <c r="FO23" s="92"/>
      <c r="FP23" s="92"/>
      <c r="FQ23" s="92"/>
      <c r="FR23" s="92"/>
      <c r="FS23" s="92"/>
      <c r="FT23" s="92"/>
      <c r="FU23" s="92"/>
      <c r="FV23" s="92"/>
      <c r="FW23" s="92"/>
      <c r="FX23" s="92"/>
      <c r="FY23" s="92"/>
      <c r="FZ23" s="92"/>
      <c r="GA23" s="92"/>
      <c r="GB23" s="92"/>
      <c r="GC23" s="92"/>
      <c r="GD23" s="92"/>
      <c r="GE23" s="92"/>
      <c r="GF23" s="92"/>
      <c r="GG23" s="92"/>
      <c r="GH23" s="92"/>
      <c r="GI23" s="92"/>
      <c r="GJ23" s="92"/>
      <c r="GK23" s="92"/>
      <c r="GL23" s="92"/>
      <c r="GM23" s="92"/>
      <c r="GN23" s="92"/>
      <c r="GO23" s="92"/>
      <c r="GP23" s="92"/>
      <c r="GQ23" s="92"/>
      <c r="GR23" s="92"/>
      <c r="GS23" s="92"/>
      <c r="GT23" s="92"/>
      <c r="GU23" s="92"/>
      <c r="GV23" s="92"/>
      <c r="GW23" s="92"/>
      <c r="GX23" s="92"/>
      <c r="GY23" s="92"/>
      <c r="GZ23" s="92"/>
      <c r="HA23" s="92"/>
      <c r="HB23" s="92"/>
      <c r="HC23" s="92"/>
      <c r="HD23" s="92"/>
      <c r="HE23" s="92"/>
      <c r="HF23" s="92"/>
      <c r="HG23" s="92"/>
      <c r="HH23" s="92"/>
      <c r="HI23" s="92"/>
      <c r="HJ23" s="92"/>
      <c r="HK23" s="92"/>
      <c r="HL23" s="92"/>
      <c r="HM23" s="92"/>
      <c r="HN23" s="92"/>
      <c r="HO23" s="92"/>
      <c r="HP23" s="92"/>
      <c r="HQ23" s="92"/>
      <c r="HR23" s="92"/>
      <c r="HS23" s="92"/>
      <c r="HT23" s="92"/>
      <c r="HU23" s="92"/>
      <c r="HV23" s="92"/>
      <c r="HW23" s="92"/>
      <c r="HX23" s="92"/>
      <c r="HY23" s="92"/>
      <c r="HZ23" s="92"/>
      <c r="IA23" s="92"/>
      <c r="IB23" s="92"/>
      <c r="IC23" s="92"/>
      <c r="ID23" s="92"/>
      <c r="IE23" s="92"/>
      <c r="IF23" s="92"/>
      <c r="IG23" s="92"/>
      <c r="IH23" s="92"/>
      <c r="II23" s="92"/>
      <c r="IJ23" s="92"/>
      <c r="IK23" s="92"/>
      <c r="IL23" s="92"/>
      <c r="IM23" s="92"/>
      <c r="IN23" s="92"/>
      <c r="IO23" s="92"/>
    </row>
  </sheetData>
  <mergeCells count="9">
    <mergeCell ref="A1:N1"/>
    <mergeCell ref="B2:D2"/>
    <mergeCell ref="F2:H2"/>
    <mergeCell ref="K2:O2"/>
    <mergeCell ref="B3:H3"/>
    <mergeCell ref="J3:O3"/>
    <mergeCell ref="A3:A5"/>
    <mergeCell ref="H4:H5"/>
    <mergeCell ref="I2:I21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M14" sqref="M14"/>
    </sheetView>
  </sheetViews>
  <sheetFormatPr defaultColWidth="10.125" defaultRowHeight="14.25"/>
  <cols>
    <col min="1" max="1" width="9.625" style="153" customWidth="1"/>
    <col min="2" max="2" width="11.125" style="153" customWidth="1"/>
    <col min="3" max="3" width="9.125" style="153" customWidth="1"/>
    <col min="4" max="4" width="9.5" style="153" customWidth="1"/>
    <col min="5" max="5" width="11.375" style="153" customWidth="1"/>
    <col min="6" max="6" width="10.375" style="153" customWidth="1"/>
    <col min="7" max="7" width="9.5" style="153" customWidth="1"/>
    <col min="8" max="8" width="9.125" style="153" customWidth="1"/>
    <col min="9" max="9" width="8.125" style="153" customWidth="1"/>
    <col min="10" max="10" width="10.5" style="153" customWidth="1"/>
    <col min="11" max="11" width="12.125" style="153" customWidth="1"/>
    <col min="12" max="16384" width="10.125" style="153"/>
  </cols>
  <sheetData>
    <row r="1" ht="23.25" spans="1:11">
      <c r="A1" s="154" t="s">
        <v>189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</row>
    <row r="2" ht="18" customHeight="1" spans="1:11">
      <c r="A2" s="155" t="s">
        <v>53</v>
      </c>
      <c r="B2" s="156" t="s">
        <v>54</v>
      </c>
      <c r="C2" s="156"/>
      <c r="D2" s="157" t="s">
        <v>61</v>
      </c>
      <c r="E2" s="158" t="str">
        <f>首期!B4</f>
        <v>QAMMAN84133</v>
      </c>
      <c r="F2" s="159" t="s">
        <v>190</v>
      </c>
      <c r="G2" s="160" t="str">
        <f>首期!B5</f>
        <v>儿童长裤</v>
      </c>
      <c r="H2" s="161"/>
      <c r="I2" s="189" t="s">
        <v>57</v>
      </c>
      <c r="J2" s="208" t="s">
        <v>56</v>
      </c>
      <c r="K2" s="209"/>
    </row>
    <row r="3" ht="18" customHeight="1" spans="1:11">
      <c r="A3" s="162" t="s">
        <v>75</v>
      </c>
      <c r="B3" s="163">
        <f>首期!B7</f>
        <v>2704</v>
      </c>
      <c r="C3" s="163"/>
      <c r="D3" s="164" t="s">
        <v>191</v>
      </c>
      <c r="E3" s="165">
        <v>45346</v>
      </c>
      <c r="F3" s="166"/>
      <c r="G3" s="166"/>
      <c r="H3" s="167" t="s">
        <v>192</v>
      </c>
      <c r="I3" s="167"/>
      <c r="J3" s="167"/>
      <c r="K3" s="210"/>
    </row>
    <row r="4" ht="18" customHeight="1" spans="1:11">
      <c r="A4" s="168" t="s">
        <v>71</v>
      </c>
      <c r="B4" s="163">
        <v>3</v>
      </c>
      <c r="C4" s="163">
        <v>6</v>
      </c>
      <c r="D4" s="169" t="s">
        <v>193</v>
      </c>
      <c r="E4" s="166" t="s">
        <v>194</v>
      </c>
      <c r="F4" s="166"/>
      <c r="G4" s="166"/>
      <c r="H4" s="169" t="s">
        <v>195</v>
      </c>
      <c r="I4" s="169"/>
      <c r="J4" s="181" t="s">
        <v>65</v>
      </c>
      <c r="K4" s="211" t="s">
        <v>66</v>
      </c>
    </row>
    <row r="5" ht="18" customHeight="1" spans="1:11">
      <c r="A5" s="168" t="s">
        <v>196</v>
      </c>
      <c r="B5" s="163">
        <v>1</v>
      </c>
      <c r="C5" s="163"/>
      <c r="D5" s="164" t="s">
        <v>197</v>
      </c>
      <c r="E5" s="164"/>
      <c r="G5" s="164"/>
      <c r="H5" s="169" t="s">
        <v>198</v>
      </c>
      <c r="I5" s="169"/>
      <c r="J5" s="181" t="s">
        <v>65</v>
      </c>
      <c r="K5" s="211" t="s">
        <v>66</v>
      </c>
    </row>
    <row r="6" ht="18" customHeight="1" spans="1:13">
      <c r="A6" s="170" t="s">
        <v>199</v>
      </c>
      <c r="B6" s="171">
        <v>125</v>
      </c>
      <c r="C6" s="171"/>
      <c r="D6" s="172" t="s">
        <v>200</v>
      </c>
      <c r="E6" s="173"/>
      <c r="F6" s="173"/>
      <c r="G6" s="172"/>
      <c r="H6" s="174" t="s">
        <v>201</v>
      </c>
      <c r="I6" s="174"/>
      <c r="J6" s="173" t="s">
        <v>65</v>
      </c>
      <c r="K6" s="212" t="s">
        <v>66</v>
      </c>
      <c r="M6" s="213"/>
    </row>
    <row r="7" ht="18" customHeight="1" spans="1:11">
      <c r="A7" s="175"/>
      <c r="B7" s="176"/>
      <c r="C7" s="176"/>
      <c r="D7" s="175"/>
      <c r="E7" s="176"/>
      <c r="F7" s="177"/>
      <c r="G7" s="175"/>
      <c r="H7" s="177"/>
      <c r="I7" s="176"/>
      <c r="J7" s="176"/>
      <c r="K7" s="176"/>
    </row>
    <row r="8" ht="18" customHeight="1" spans="1:11">
      <c r="A8" s="178" t="s">
        <v>202</v>
      </c>
      <c r="B8" s="159" t="s">
        <v>203</v>
      </c>
      <c r="C8" s="159" t="s">
        <v>204</v>
      </c>
      <c r="D8" s="159" t="s">
        <v>205</v>
      </c>
      <c r="E8" s="159" t="s">
        <v>206</v>
      </c>
      <c r="F8" s="159" t="s">
        <v>207</v>
      </c>
      <c r="G8" s="179" t="s">
        <v>208</v>
      </c>
      <c r="H8" s="180"/>
      <c r="I8" s="180"/>
      <c r="J8" s="180"/>
      <c r="K8" s="214"/>
    </row>
    <row r="9" ht="18" customHeight="1" spans="1:11">
      <c r="A9" s="168" t="s">
        <v>209</v>
      </c>
      <c r="B9" s="169"/>
      <c r="C9" s="181" t="s">
        <v>65</v>
      </c>
      <c r="D9" s="181" t="s">
        <v>66</v>
      </c>
      <c r="E9" s="164" t="s">
        <v>210</v>
      </c>
      <c r="F9" s="182" t="s">
        <v>211</v>
      </c>
      <c r="G9" s="183"/>
      <c r="H9" s="184"/>
      <c r="I9" s="184"/>
      <c r="J9" s="184"/>
      <c r="K9" s="215"/>
    </row>
    <row r="10" ht="18" customHeight="1" spans="1:11">
      <c r="A10" s="168" t="s">
        <v>212</v>
      </c>
      <c r="B10" s="169"/>
      <c r="C10" s="181" t="s">
        <v>65</v>
      </c>
      <c r="D10" s="181" t="s">
        <v>66</v>
      </c>
      <c r="E10" s="164" t="s">
        <v>213</v>
      </c>
      <c r="F10" s="182" t="s">
        <v>214</v>
      </c>
      <c r="G10" s="183" t="s">
        <v>215</v>
      </c>
      <c r="H10" s="184"/>
      <c r="I10" s="184"/>
      <c r="J10" s="184"/>
      <c r="K10" s="215"/>
    </row>
    <row r="11" ht="18" customHeight="1" spans="1:11">
      <c r="A11" s="185" t="s">
        <v>171</v>
      </c>
      <c r="B11" s="186"/>
      <c r="C11" s="186"/>
      <c r="D11" s="186"/>
      <c r="E11" s="186"/>
      <c r="F11" s="186"/>
      <c r="G11" s="186"/>
      <c r="H11" s="186"/>
      <c r="I11" s="186"/>
      <c r="J11" s="186"/>
      <c r="K11" s="216"/>
    </row>
    <row r="12" ht="18" customHeight="1" spans="1:11">
      <c r="A12" s="162" t="s">
        <v>89</v>
      </c>
      <c r="B12" s="181" t="s">
        <v>85</v>
      </c>
      <c r="C12" s="181" t="s">
        <v>86</v>
      </c>
      <c r="D12" s="182"/>
      <c r="E12" s="164" t="s">
        <v>87</v>
      </c>
      <c r="F12" s="181" t="s">
        <v>85</v>
      </c>
      <c r="G12" s="181" t="s">
        <v>86</v>
      </c>
      <c r="H12" s="181"/>
      <c r="I12" s="164" t="s">
        <v>216</v>
      </c>
      <c r="J12" s="181" t="s">
        <v>85</v>
      </c>
      <c r="K12" s="211" t="s">
        <v>86</v>
      </c>
    </row>
    <row r="13" ht="18" customHeight="1" spans="1:11">
      <c r="A13" s="162" t="s">
        <v>92</v>
      </c>
      <c r="B13" s="181" t="s">
        <v>85</v>
      </c>
      <c r="C13" s="181" t="s">
        <v>86</v>
      </c>
      <c r="D13" s="182"/>
      <c r="E13" s="164" t="s">
        <v>97</v>
      </c>
      <c r="F13" s="181" t="s">
        <v>85</v>
      </c>
      <c r="G13" s="181" t="s">
        <v>86</v>
      </c>
      <c r="H13" s="181"/>
      <c r="I13" s="164" t="s">
        <v>217</v>
      </c>
      <c r="J13" s="181" t="s">
        <v>85</v>
      </c>
      <c r="K13" s="211" t="s">
        <v>86</v>
      </c>
    </row>
    <row r="14" ht="18" customHeight="1" spans="1:11">
      <c r="A14" s="170" t="s">
        <v>218</v>
      </c>
      <c r="B14" s="173" t="s">
        <v>85</v>
      </c>
      <c r="C14" s="173" t="s">
        <v>86</v>
      </c>
      <c r="D14" s="187"/>
      <c r="E14" s="172" t="s">
        <v>219</v>
      </c>
      <c r="F14" s="173" t="s">
        <v>85</v>
      </c>
      <c r="G14" s="173" t="s">
        <v>86</v>
      </c>
      <c r="H14" s="173"/>
      <c r="I14" s="172" t="s">
        <v>220</v>
      </c>
      <c r="J14" s="173" t="s">
        <v>85</v>
      </c>
      <c r="K14" s="212" t="s">
        <v>86</v>
      </c>
    </row>
    <row r="15" ht="18" customHeight="1" spans="1:11">
      <c r="A15" s="175"/>
      <c r="B15" s="188"/>
      <c r="C15" s="188"/>
      <c r="D15" s="176"/>
      <c r="E15" s="175"/>
      <c r="F15" s="188"/>
      <c r="G15" s="188"/>
      <c r="H15" s="188"/>
      <c r="I15" s="175"/>
      <c r="J15" s="188"/>
      <c r="K15" s="188"/>
    </row>
    <row r="16" s="151" customFormat="1" ht="18" customHeight="1" spans="1:11">
      <c r="A16" s="155" t="s">
        <v>221</v>
      </c>
      <c r="B16" s="189"/>
      <c r="C16" s="189"/>
      <c r="D16" s="189"/>
      <c r="E16" s="189"/>
      <c r="F16" s="189"/>
      <c r="G16" s="189"/>
      <c r="H16" s="189"/>
      <c r="I16" s="189"/>
      <c r="J16" s="189"/>
      <c r="K16" s="217"/>
    </row>
    <row r="17" ht="18" customHeight="1" spans="1:11">
      <c r="A17" s="168" t="s">
        <v>222</v>
      </c>
      <c r="B17" s="169"/>
      <c r="C17" s="169"/>
      <c r="D17" s="169"/>
      <c r="E17" s="169"/>
      <c r="F17" s="169"/>
      <c r="G17" s="169"/>
      <c r="H17" s="169"/>
      <c r="I17" s="169"/>
      <c r="J17" s="169"/>
      <c r="K17" s="218"/>
    </row>
    <row r="18" ht="18" customHeight="1" spans="1:11">
      <c r="A18" s="168" t="s">
        <v>223</v>
      </c>
      <c r="B18" s="169"/>
      <c r="C18" s="169"/>
      <c r="D18" s="169"/>
      <c r="E18" s="169"/>
      <c r="F18" s="169"/>
      <c r="G18" s="169"/>
      <c r="H18" s="169"/>
      <c r="I18" s="169"/>
      <c r="J18" s="169"/>
      <c r="K18" s="218"/>
    </row>
    <row r="19" ht="22" customHeight="1" spans="1:11">
      <c r="A19" s="190"/>
      <c r="B19" s="181"/>
      <c r="C19" s="181"/>
      <c r="D19" s="181"/>
      <c r="E19" s="181"/>
      <c r="F19" s="181"/>
      <c r="G19" s="181"/>
      <c r="H19" s="181"/>
      <c r="I19" s="181"/>
      <c r="J19" s="181"/>
      <c r="K19" s="211"/>
    </row>
    <row r="20" ht="22" customHeight="1" spans="1:11">
      <c r="A20" s="191"/>
      <c r="B20" s="192"/>
      <c r="C20" s="192"/>
      <c r="D20" s="192"/>
      <c r="E20" s="192"/>
      <c r="F20" s="192"/>
      <c r="G20" s="192"/>
      <c r="H20" s="192"/>
      <c r="I20" s="192"/>
      <c r="J20" s="192"/>
      <c r="K20" s="219"/>
    </row>
    <row r="21" ht="22" customHeight="1" spans="1:11">
      <c r="A21" s="191"/>
      <c r="B21" s="192"/>
      <c r="C21" s="192"/>
      <c r="D21" s="192"/>
      <c r="E21" s="192"/>
      <c r="F21" s="192"/>
      <c r="G21" s="192"/>
      <c r="H21" s="192"/>
      <c r="I21" s="192"/>
      <c r="J21" s="192"/>
      <c r="K21" s="219"/>
    </row>
    <row r="22" ht="22" customHeight="1" spans="1:11">
      <c r="A22" s="191"/>
      <c r="B22" s="192"/>
      <c r="C22" s="192"/>
      <c r="D22" s="192"/>
      <c r="E22" s="192"/>
      <c r="F22" s="192"/>
      <c r="G22" s="192"/>
      <c r="H22" s="192"/>
      <c r="I22" s="192"/>
      <c r="J22" s="192"/>
      <c r="K22" s="219"/>
    </row>
    <row r="23" ht="22" customHeight="1" spans="1:11">
      <c r="A23" s="193"/>
      <c r="B23" s="194"/>
      <c r="C23" s="194"/>
      <c r="D23" s="194"/>
      <c r="E23" s="194"/>
      <c r="F23" s="194"/>
      <c r="G23" s="194"/>
      <c r="H23" s="194"/>
      <c r="I23" s="194"/>
      <c r="J23" s="194"/>
      <c r="K23" s="220"/>
    </row>
    <row r="24" ht="18" customHeight="1" spans="1:11">
      <c r="A24" s="168" t="s">
        <v>117</v>
      </c>
      <c r="B24" s="169"/>
      <c r="C24" s="181" t="s">
        <v>65</v>
      </c>
      <c r="D24" s="181" t="s">
        <v>66</v>
      </c>
      <c r="E24" s="167"/>
      <c r="F24" s="167"/>
      <c r="G24" s="167"/>
      <c r="H24" s="167"/>
      <c r="I24" s="167"/>
      <c r="J24" s="167"/>
      <c r="K24" s="210"/>
    </row>
    <row r="25" ht="18" customHeight="1" spans="1:11">
      <c r="A25" s="195" t="s">
        <v>224</v>
      </c>
      <c r="B25" s="196"/>
      <c r="C25" s="196"/>
      <c r="D25" s="196"/>
      <c r="E25" s="196"/>
      <c r="F25" s="196"/>
      <c r="G25" s="196"/>
      <c r="H25" s="196"/>
      <c r="I25" s="196"/>
      <c r="J25" s="196"/>
      <c r="K25" s="221"/>
    </row>
    <row r="26" ht="15" spans="1:11">
      <c r="A26" s="197"/>
      <c r="B26" s="197"/>
      <c r="C26" s="197"/>
      <c r="D26" s="197"/>
      <c r="E26" s="197"/>
      <c r="F26" s="197"/>
      <c r="G26" s="197"/>
      <c r="H26" s="197"/>
      <c r="I26" s="197"/>
      <c r="J26" s="197"/>
      <c r="K26" s="197"/>
    </row>
    <row r="27" ht="20" customHeight="1" spans="1:11">
      <c r="A27" s="198" t="s">
        <v>225</v>
      </c>
      <c r="B27" s="180"/>
      <c r="C27" s="180"/>
      <c r="D27" s="180"/>
      <c r="E27" s="180"/>
      <c r="F27" s="180"/>
      <c r="G27" s="180"/>
      <c r="H27" s="180"/>
      <c r="I27" s="180"/>
      <c r="J27" s="180"/>
      <c r="K27" s="222" t="s">
        <v>226</v>
      </c>
    </row>
    <row r="28" ht="23" customHeight="1" spans="1:11">
      <c r="A28" s="191"/>
      <c r="B28" s="192"/>
      <c r="C28" s="192"/>
      <c r="D28" s="192"/>
      <c r="E28" s="192"/>
      <c r="F28" s="192"/>
      <c r="G28" s="192"/>
      <c r="H28" s="192"/>
      <c r="I28" s="192"/>
      <c r="J28" s="223"/>
      <c r="K28" s="224">
        <v>2</v>
      </c>
    </row>
    <row r="29" ht="23" customHeight="1" spans="1:11">
      <c r="A29" s="191"/>
      <c r="B29" s="192"/>
      <c r="C29" s="192"/>
      <c r="D29" s="192"/>
      <c r="E29" s="192"/>
      <c r="F29" s="192"/>
      <c r="G29" s="192"/>
      <c r="H29" s="192"/>
      <c r="I29" s="192"/>
      <c r="J29" s="223"/>
      <c r="K29" s="215">
        <v>1</v>
      </c>
    </row>
    <row r="30" ht="23" customHeight="1" spans="1:11">
      <c r="A30" s="191"/>
      <c r="B30" s="192"/>
      <c r="C30" s="192"/>
      <c r="D30" s="192"/>
      <c r="E30" s="192"/>
      <c r="F30" s="192"/>
      <c r="G30" s="192"/>
      <c r="H30" s="192"/>
      <c r="I30" s="192"/>
      <c r="J30" s="223"/>
      <c r="K30" s="215">
        <v>1</v>
      </c>
    </row>
    <row r="31" ht="23" customHeight="1" spans="1:11">
      <c r="A31" s="191"/>
      <c r="B31" s="192"/>
      <c r="C31" s="192"/>
      <c r="D31" s="192"/>
      <c r="E31" s="192"/>
      <c r="F31" s="192"/>
      <c r="G31" s="192"/>
      <c r="H31" s="192"/>
      <c r="I31" s="192"/>
      <c r="J31" s="223"/>
      <c r="K31" s="215"/>
    </row>
    <row r="32" ht="23" customHeight="1" spans="1:11">
      <c r="A32" s="191"/>
      <c r="B32" s="192"/>
      <c r="C32" s="192"/>
      <c r="D32" s="192"/>
      <c r="E32" s="192"/>
      <c r="F32" s="192"/>
      <c r="G32" s="192"/>
      <c r="H32" s="192"/>
      <c r="I32" s="192"/>
      <c r="J32" s="223"/>
      <c r="K32" s="225"/>
    </row>
    <row r="33" ht="23" customHeight="1" spans="1:11">
      <c r="A33" s="191"/>
      <c r="B33" s="192"/>
      <c r="C33" s="192"/>
      <c r="D33" s="192"/>
      <c r="E33" s="192"/>
      <c r="F33" s="192"/>
      <c r="G33" s="192"/>
      <c r="H33" s="192"/>
      <c r="I33" s="192"/>
      <c r="J33" s="223"/>
      <c r="K33" s="226"/>
    </row>
    <row r="34" ht="23" customHeight="1" spans="1:11">
      <c r="A34" s="191"/>
      <c r="B34" s="192"/>
      <c r="C34" s="192"/>
      <c r="D34" s="192"/>
      <c r="E34" s="192"/>
      <c r="F34" s="192"/>
      <c r="G34" s="192"/>
      <c r="H34" s="192"/>
      <c r="I34" s="192"/>
      <c r="J34" s="223"/>
      <c r="K34" s="215"/>
    </row>
    <row r="35" ht="23" customHeight="1" spans="1:11">
      <c r="A35" s="191"/>
      <c r="B35" s="192"/>
      <c r="C35" s="192"/>
      <c r="D35" s="192"/>
      <c r="E35" s="192"/>
      <c r="F35" s="192"/>
      <c r="G35" s="192"/>
      <c r="H35" s="192"/>
      <c r="I35" s="192"/>
      <c r="J35" s="223"/>
      <c r="K35" s="227"/>
    </row>
    <row r="36" ht="23" customHeight="1" spans="1:11">
      <c r="A36" s="199" t="s">
        <v>227</v>
      </c>
      <c r="B36" s="200"/>
      <c r="C36" s="200"/>
      <c r="D36" s="200"/>
      <c r="E36" s="200"/>
      <c r="F36" s="200"/>
      <c r="G36" s="200"/>
      <c r="H36" s="200"/>
      <c r="I36" s="200"/>
      <c r="J36" s="228"/>
      <c r="K36" s="229">
        <f>SUM(K28:K35)</f>
        <v>4</v>
      </c>
    </row>
    <row r="37" ht="18.75" customHeight="1" spans="1:11">
      <c r="A37" s="201" t="s">
        <v>228</v>
      </c>
      <c r="B37" s="202"/>
      <c r="C37" s="202"/>
      <c r="D37" s="202"/>
      <c r="E37" s="202"/>
      <c r="F37" s="202"/>
      <c r="G37" s="202"/>
      <c r="H37" s="202"/>
      <c r="I37" s="202"/>
      <c r="J37" s="202"/>
      <c r="K37" s="230"/>
    </row>
    <row r="38" s="152" customFormat="1" ht="18.75" customHeight="1" spans="1:11">
      <c r="A38" s="168" t="s">
        <v>229</v>
      </c>
      <c r="B38" s="169"/>
      <c r="C38" s="169"/>
      <c r="D38" s="167" t="s">
        <v>230</v>
      </c>
      <c r="E38" s="167"/>
      <c r="F38" s="203" t="s">
        <v>231</v>
      </c>
      <c r="G38" s="204"/>
      <c r="H38" s="169" t="s">
        <v>232</v>
      </c>
      <c r="I38" s="169"/>
      <c r="J38" s="169" t="s">
        <v>233</v>
      </c>
      <c r="K38" s="218"/>
    </row>
    <row r="39" ht="18.75" customHeight="1" spans="1:11">
      <c r="A39" s="168" t="s">
        <v>118</v>
      </c>
      <c r="B39" s="169" t="s">
        <v>234</v>
      </c>
      <c r="C39" s="169"/>
      <c r="D39" s="169"/>
      <c r="E39" s="169"/>
      <c r="F39" s="169"/>
      <c r="G39" s="169"/>
      <c r="H39" s="169"/>
      <c r="I39" s="169"/>
      <c r="J39" s="169"/>
      <c r="K39" s="218"/>
    </row>
    <row r="40" ht="24" customHeight="1" spans="1:11">
      <c r="A40" s="168"/>
      <c r="B40" s="169"/>
      <c r="C40" s="169"/>
      <c r="D40" s="169"/>
      <c r="E40" s="169"/>
      <c r="F40" s="169"/>
      <c r="G40" s="169"/>
      <c r="H40" s="169"/>
      <c r="I40" s="169"/>
      <c r="J40" s="169"/>
      <c r="K40" s="218"/>
    </row>
    <row r="41" ht="24" customHeight="1" spans="1:11">
      <c r="A41" s="168"/>
      <c r="B41" s="169"/>
      <c r="C41" s="169"/>
      <c r="D41" s="169"/>
      <c r="E41" s="169"/>
      <c r="F41" s="169"/>
      <c r="G41" s="169"/>
      <c r="H41" s="169"/>
      <c r="I41" s="169"/>
      <c r="J41" s="169"/>
      <c r="K41" s="218"/>
    </row>
    <row r="42" ht="32.1" customHeight="1" spans="1:11">
      <c r="A42" s="170" t="s">
        <v>129</v>
      </c>
      <c r="B42" s="205" t="s">
        <v>235</v>
      </c>
      <c r="C42" s="205"/>
      <c r="D42" s="172" t="s">
        <v>236</v>
      </c>
      <c r="E42" s="187" t="s">
        <v>180</v>
      </c>
      <c r="F42" s="172" t="s">
        <v>133</v>
      </c>
      <c r="G42" s="206">
        <v>45595</v>
      </c>
      <c r="H42" s="207" t="s">
        <v>134</v>
      </c>
      <c r="I42" s="207"/>
      <c r="J42" s="205" t="s">
        <v>135</v>
      </c>
      <c r="K42" s="231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4"/>
  <sheetViews>
    <sheetView workbookViewId="0">
      <selection activeCell="L16" sqref="L16"/>
    </sheetView>
  </sheetViews>
  <sheetFormatPr defaultColWidth="9" defaultRowHeight="14.25"/>
  <cols>
    <col min="1" max="1" width="17.625" style="89" customWidth="1"/>
    <col min="2" max="3" width="9.125" style="89" customWidth="1"/>
    <col min="4" max="4" width="9.125" style="90" customWidth="1"/>
    <col min="5" max="6" width="9.125" style="89" customWidth="1"/>
    <col min="7" max="7" width="8.5" style="89" customWidth="1"/>
    <col min="8" max="8" width="5.375" style="89" customWidth="1"/>
    <col min="9" max="9" width="2.75" style="89" customWidth="1"/>
    <col min="10" max="12" width="15.625" style="89" customWidth="1"/>
    <col min="13" max="15" width="15.625" style="91" customWidth="1"/>
    <col min="16" max="253" width="9" style="89"/>
    <col min="254" max="16384" width="9" style="92"/>
  </cols>
  <sheetData>
    <row r="1" s="89" customFormat="1" ht="29" customHeight="1" spans="1:256">
      <c r="A1" s="93" t="s">
        <v>139</v>
      </c>
      <c r="B1" s="93"/>
      <c r="C1" s="94"/>
      <c r="D1" s="94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C1" s="92"/>
      <c r="CD1" s="92"/>
      <c r="CE1" s="92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S1" s="92"/>
      <c r="CT1" s="92"/>
      <c r="CU1" s="92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2"/>
      <c r="FB1" s="92"/>
      <c r="FC1" s="92"/>
      <c r="FD1" s="92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/>
      <c r="GD1" s="92"/>
      <c r="GE1" s="92"/>
      <c r="GF1" s="92"/>
      <c r="GG1" s="92"/>
      <c r="GH1" s="92"/>
      <c r="GI1" s="92"/>
      <c r="GJ1" s="92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2"/>
      <c r="HI1" s="92"/>
      <c r="HJ1" s="92"/>
      <c r="HK1" s="92"/>
      <c r="HL1" s="92"/>
      <c r="HM1" s="92"/>
      <c r="HN1" s="92"/>
      <c r="HO1" s="92"/>
      <c r="HP1" s="92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2"/>
      <c r="IO1" s="92"/>
      <c r="IP1" s="92"/>
      <c r="IQ1" s="92"/>
      <c r="IR1" s="92"/>
      <c r="IS1" s="92"/>
      <c r="IT1" s="92"/>
      <c r="IU1" s="92"/>
      <c r="IV1" s="92"/>
    </row>
    <row r="2" s="89" customFormat="1" ht="20" customHeight="1" spans="1:256">
      <c r="A2" s="96" t="s">
        <v>61</v>
      </c>
      <c r="B2" s="97" t="str">
        <f>首期!B4</f>
        <v>QAMMAN84133</v>
      </c>
      <c r="C2" s="98"/>
      <c r="D2" s="99"/>
      <c r="E2" s="100" t="s">
        <v>67</v>
      </c>
      <c r="F2" s="101" t="str">
        <f>首期!B5</f>
        <v>儿童长裤</v>
      </c>
      <c r="G2" s="101"/>
      <c r="H2" s="101"/>
      <c r="I2" s="127"/>
      <c r="J2" s="128" t="s">
        <v>57</v>
      </c>
      <c r="K2" s="129" t="s">
        <v>56</v>
      </c>
      <c r="L2" s="129"/>
      <c r="M2" s="129"/>
      <c r="N2" s="129"/>
      <c r="O2" s="130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  <c r="DX2" s="92"/>
      <c r="DY2" s="92"/>
      <c r="DZ2" s="92"/>
      <c r="EA2" s="92"/>
      <c r="EB2" s="92"/>
      <c r="EC2" s="92"/>
      <c r="ED2" s="92"/>
      <c r="EE2" s="92"/>
      <c r="EF2" s="92"/>
      <c r="EG2" s="92"/>
      <c r="EH2" s="92"/>
      <c r="EI2" s="92"/>
      <c r="EJ2" s="92"/>
      <c r="EK2" s="92"/>
      <c r="EL2" s="92"/>
      <c r="EM2" s="92"/>
      <c r="EN2" s="92"/>
      <c r="EO2" s="92"/>
      <c r="EP2" s="92"/>
      <c r="EQ2" s="92"/>
      <c r="ER2" s="92"/>
      <c r="ES2" s="92"/>
      <c r="ET2" s="92"/>
      <c r="EU2" s="92"/>
      <c r="EV2" s="92"/>
      <c r="EW2" s="92"/>
      <c r="EX2" s="92"/>
      <c r="EY2" s="92"/>
      <c r="EZ2" s="92"/>
      <c r="FA2" s="92"/>
      <c r="FB2" s="92"/>
      <c r="FC2" s="92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  <c r="HH2" s="92"/>
      <c r="HI2" s="92"/>
      <c r="HJ2" s="92"/>
      <c r="HK2" s="92"/>
      <c r="HL2" s="92"/>
      <c r="HM2" s="92"/>
      <c r="HN2" s="92"/>
      <c r="HO2" s="92"/>
      <c r="HP2" s="92"/>
      <c r="HQ2" s="92"/>
      <c r="HR2" s="92"/>
      <c r="HS2" s="92"/>
      <c r="HT2" s="92"/>
      <c r="HU2" s="92"/>
      <c r="HV2" s="92"/>
      <c r="HW2" s="92"/>
      <c r="HX2" s="92"/>
      <c r="HY2" s="92"/>
      <c r="HZ2" s="92"/>
      <c r="IA2" s="92"/>
      <c r="IB2" s="92"/>
      <c r="IC2" s="92"/>
      <c r="ID2" s="92"/>
      <c r="IE2" s="92"/>
      <c r="IF2" s="92"/>
      <c r="IG2" s="92"/>
      <c r="IH2" s="92"/>
      <c r="II2" s="92"/>
      <c r="IJ2" s="92"/>
      <c r="IK2" s="92"/>
      <c r="IL2" s="92"/>
      <c r="IM2" s="92"/>
      <c r="IN2" s="92"/>
      <c r="IO2" s="92"/>
      <c r="IP2" s="92"/>
      <c r="IQ2" s="92"/>
      <c r="IR2" s="92"/>
      <c r="IS2" s="92"/>
      <c r="IT2" s="92"/>
      <c r="IU2" s="92"/>
      <c r="IV2" s="92"/>
    </row>
    <row r="3" s="89" customFormat="1" spans="1:256">
      <c r="A3" s="102" t="s">
        <v>140</v>
      </c>
      <c r="B3" s="103"/>
      <c r="C3" s="104"/>
      <c r="D3" s="103"/>
      <c r="E3" s="103"/>
      <c r="F3" s="103"/>
      <c r="G3" s="103"/>
      <c r="H3" s="103"/>
      <c r="I3" s="131"/>
      <c r="J3" s="132"/>
      <c r="K3" s="132"/>
      <c r="L3" s="132"/>
      <c r="M3" s="132"/>
      <c r="N3" s="132"/>
      <c r="O3" s="133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/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  <c r="EO3" s="92"/>
      <c r="EP3" s="92"/>
      <c r="EQ3" s="92"/>
      <c r="ER3" s="92"/>
      <c r="ES3" s="92"/>
      <c r="ET3" s="92"/>
      <c r="EU3" s="92"/>
      <c r="EV3" s="92"/>
      <c r="EW3" s="92"/>
      <c r="EX3" s="92"/>
      <c r="EY3" s="92"/>
      <c r="EZ3" s="92"/>
      <c r="FA3" s="92"/>
      <c r="FB3" s="92"/>
      <c r="FC3" s="92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92"/>
      <c r="HD3" s="92"/>
      <c r="HE3" s="92"/>
      <c r="HF3" s="92"/>
      <c r="HG3" s="92"/>
      <c r="HH3" s="92"/>
      <c r="HI3" s="92"/>
      <c r="HJ3" s="92"/>
      <c r="HK3" s="92"/>
      <c r="HL3" s="92"/>
      <c r="HM3" s="92"/>
      <c r="HN3" s="92"/>
      <c r="HO3" s="92"/>
      <c r="HP3" s="92"/>
      <c r="HQ3" s="92"/>
      <c r="HR3" s="92"/>
      <c r="HS3" s="92"/>
      <c r="HT3" s="92"/>
      <c r="HU3" s="92"/>
      <c r="HV3" s="92"/>
      <c r="HW3" s="92"/>
      <c r="HX3" s="92"/>
      <c r="HY3" s="92"/>
      <c r="HZ3" s="92"/>
      <c r="IA3" s="92"/>
      <c r="IB3" s="92"/>
      <c r="IC3" s="92"/>
      <c r="ID3" s="92"/>
      <c r="IE3" s="92"/>
      <c r="IF3" s="92"/>
      <c r="IG3" s="92"/>
      <c r="IH3" s="92"/>
      <c r="II3" s="92"/>
      <c r="IJ3" s="92"/>
      <c r="IK3" s="92"/>
      <c r="IL3" s="92"/>
      <c r="IM3" s="92"/>
      <c r="IN3" s="92"/>
      <c r="IO3" s="92"/>
      <c r="IP3" s="92"/>
      <c r="IQ3" s="92"/>
      <c r="IR3" s="92"/>
      <c r="IS3" s="92"/>
      <c r="IT3" s="92"/>
      <c r="IU3" s="92"/>
      <c r="IV3" s="92"/>
    </row>
    <row r="4" s="89" customFormat="1" ht="16.5" spans="1:256">
      <c r="A4" s="102"/>
      <c r="B4" s="105" t="s">
        <v>141</v>
      </c>
      <c r="C4" s="105" t="s">
        <v>142</v>
      </c>
      <c r="D4" s="105" t="s">
        <v>143</v>
      </c>
      <c r="E4" s="105" t="s">
        <v>144</v>
      </c>
      <c r="F4" s="105" t="s">
        <v>145</v>
      </c>
      <c r="G4" s="105" t="s">
        <v>146</v>
      </c>
      <c r="H4" s="106"/>
      <c r="I4" s="131"/>
      <c r="J4" s="134"/>
      <c r="K4" s="135"/>
      <c r="L4" s="135" t="s">
        <v>147</v>
      </c>
      <c r="M4" s="135" t="s">
        <v>148</v>
      </c>
      <c r="N4" s="136"/>
      <c r="O4" s="137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/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/>
      <c r="EE4" s="92"/>
      <c r="EF4" s="92"/>
      <c r="EG4" s="92"/>
      <c r="EH4" s="92"/>
      <c r="EI4" s="92"/>
      <c r="EJ4" s="92"/>
      <c r="EK4" s="92"/>
      <c r="EL4" s="92"/>
      <c r="EM4" s="92"/>
      <c r="EN4" s="92"/>
      <c r="EO4" s="92"/>
      <c r="EP4" s="92"/>
      <c r="EQ4" s="92"/>
      <c r="ER4" s="92"/>
      <c r="ES4" s="92"/>
      <c r="ET4" s="92"/>
      <c r="EU4" s="92"/>
      <c r="EV4" s="92"/>
      <c r="EW4" s="92"/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  <c r="IS4" s="92"/>
      <c r="IT4" s="92"/>
      <c r="IU4" s="92"/>
      <c r="IV4" s="92"/>
    </row>
    <row r="5" s="89" customFormat="1" ht="16.5" spans="1:256">
      <c r="A5" s="102"/>
      <c r="B5" s="107"/>
      <c r="C5" s="107"/>
      <c r="D5" s="108"/>
      <c r="E5" s="108"/>
      <c r="F5" s="108"/>
      <c r="G5" s="108"/>
      <c r="H5" s="106"/>
      <c r="I5" s="138"/>
      <c r="J5" s="139"/>
      <c r="K5" s="140"/>
      <c r="L5" s="140"/>
      <c r="M5" s="140"/>
      <c r="N5" s="141"/>
      <c r="O5" s="14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/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/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/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92"/>
      <c r="HD5" s="92"/>
      <c r="HE5" s="92"/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2"/>
      <c r="HS5" s="92"/>
      <c r="HT5" s="92"/>
      <c r="HU5" s="92"/>
      <c r="HV5" s="92"/>
      <c r="HW5" s="92"/>
      <c r="HX5" s="92"/>
      <c r="HY5" s="92"/>
      <c r="HZ5" s="92"/>
      <c r="IA5" s="92"/>
      <c r="IB5" s="92"/>
      <c r="IC5" s="92"/>
      <c r="ID5" s="92"/>
      <c r="IE5" s="92"/>
      <c r="IF5" s="92"/>
      <c r="IG5" s="92"/>
      <c r="IH5" s="92"/>
      <c r="II5" s="92"/>
      <c r="IJ5" s="92"/>
      <c r="IK5" s="92"/>
      <c r="IL5" s="92"/>
      <c r="IM5" s="92"/>
      <c r="IN5" s="92"/>
      <c r="IO5" s="92"/>
      <c r="IP5" s="92"/>
      <c r="IQ5" s="92"/>
      <c r="IR5" s="92"/>
      <c r="IS5" s="92"/>
      <c r="IT5" s="92"/>
      <c r="IU5" s="92"/>
      <c r="IV5" s="92"/>
    </row>
    <row r="6" s="89" customFormat="1" ht="21" customHeight="1" spans="1:256">
      <c r="A6" s="109" t="s">
        <v>149</v>
      </c>
      <c r="B6" s="110">
        <f t="shared" ref="B6:B9" si="0">C6-5</f>
        <v>69</v>
      </c>
      <c r="C6" s="110">
        <v>74</v>
      </c>
      <c r="D6" s="110">
        <f>C6+6</f>
        <v>80</v>
      </c>
      <c r="E6" s="110">
        <f>D6+6</f>
        <v>86</v>
      </c>
      <c r="F6" s="110">
        <f>E6+6</f>
        <v>92</v>
      </c>
      <c r="G6" s="110">
        <f t="shared" ref="G6:G9" si="1">F6+3</f>
        <v>95</v>
      </c>
      <c r="H6" s="111"/>
      <c r="I6" s="138"/>
      <c r="J6" s="139"/>
      <c r="K6" s="139"/>
      <c r="L6" s="139"/>
      <c r="M6" s="139"/>
      <c r="N6" s="139"/>
      <c r="O6" s="143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/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2"/>
      <c r="CD6" s="92"/>
      <c r="CE6" s="92"/>
      <c r="CF6" s="92"/>
      <c r="CG6" s="92"/>
      <c r="CH6" s="92"/>
      <c r="CI6" s="92"/>
      <c r="CJ6" s="92"/>
      <c r="CK6" s="92"/>
      <c r="CL6" s="92"/>
      <c r="CM6" s="92"/>
      <c r="CN6" s="92"/>
      <c r="CO6" s="92"/>
      <c r="CP6" s="92"/>
      <c r="CQ6" s="92"/>
      <c r="CR6" s="92"/>
      <c r="CS6" s="92"/>
      <c r="CT6" s="92"/>
      <c r="CU6" s="92"/>
      <c r="CV6" s="92"/>
      <c r="CW6" s="92"/>
      <c r="CX6" s="92"/>
      <c r="CY6" s="92"/>
      <c r="CZ6" s="92"/>
      <c r="DA6" s="92"/>
      <c r="DB6" s="92"/>
      <c r="DC6" s="92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92"/>
      <c r="DZ6" s="92"/>
      <c r="EA6" s="92"/>
      <c r="EB6" s="92"/>
      <c r="EC6" s="92"/>
      <c r="ED6" s="92"/>
      <c r="EE6" s="92"/>
      <c r="EF6" s="92"/>
      <c r="EG6" s="92"/>
      <c r="EH6" s="92"/>
      <c r="EI6" s="92"/>
      <c r="EJ6" s="92"/>
      <c r="EK6" s="92"/>
      <c r="EL6" s="92"/>
      <c r="EM6" s="92"/>
      <c r="EN6" s="92"/>
      <c r="EO6" s="92"/>
      <c r="EP6" s="92"/>
      <c r="EQ6" s="92"/>
      <c r="ER6" s="92"/>
      <c r="ES6" s="92"/>
      <c r="ET6" s="92"/>
      <c r="EU6" s="92"/>
      <c r="EV6" s="92"/>
      <c r="EW6" s="92"/>
      <c r="EX6" s="92"/>
      <c r="EY6" s="92"/>
      <c r="EZ6" s="92"/>
      <c r="FA6" s="92"/>
      <c r="FB6" s="92"/>
      <c r="FC6" s="92"/>
      <c r="FD6" s="92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  <c r="HB6" s="92"/>
      <c r="HC6" s="92"/>
      <c r="HD6" s="92"/>
      <c r="HE6" s="92"/>
      <c r="HF6" s="92"/>
      <c r="HG6" s="92"/>
      <c r="HH6" s="92"/>
      <c r="HI6" s="92"/>
      <c r="HJ6" s="92"/>
      <c r="HK6" s="92"/>
      <c r="HL6" s="92"/>
      <c r="HM6" s="92"/>
      <c r="HN6" s="92"/>
      <c r="HO6" s="92"/>
      <c r="HP6" s="92"/>
      <c r="HQ6" s="92"/>
      <c r="HR6" s="92"/>
      <c r="HS6" s="92"/>
      <c r="HT6" s="92"/>
      <c r="HU6" s="92"/>
      <c r="HV6" s="92"/>
      <c r="HW6" s="92"/>
      <c r="HX6" s="92"/>
      <c r="HY6" s="92"/>
      <c r="HZ6" s="92"/>
      <c r="IA6" s="92"/>
      <c r="IB6" s="92"/>
      <c r="IC6" s="92"/>
      <c r="ID6" s="92"/>
      <c r="IE6" s="92"/>
      <c r="IF6" s="92"/>
      <c r="IG6" s="92"/>
      <c r="IH6" s="92"/>
      <c r="II6" s="92"/>
      <c r="IJ6" s="92"/>
      <c r="IK6" s="92"/>
      <c r="IL6" s="92"/>
      <c r="IM6" s="92"/>
      <c r="IN6" s="92"/>
      <c r="IO6" s="92"/>
      <c r="IP6" s="92"/>
      <c r="IQ6" s="92"/>
      <c r="IR6" s="92"/>
      <c r="IS6" s="92"/>
      <c r="IT6" s="92"/>
      <c r="IU6" s="92"/>
      <c r="IV6" s="92"/>
    </row>
    <row r="7" s="89" customFormat="1" ht="21" customHeight="1" spans="1:256">
      <c r="A7" s="112" t="s">
        <v>152</v>
      </c>
      <c r="B7" s="110">
        <f>C7-3</f>
        <v>51</v>
      </c>
      <c r="C7" s="110">
        <v>54</v>
      </c>
      <c r="D7" s="110">
        <f>C7+4</f>
        <v>58</v>
      </c>
      <c r="E7" s="110">
        <f>D7+3</f>
        <v>61</v>
      </c>
      <c r="F7" s="110">
        <f>E7+4</f>
        <v>65</v>
      </c>
      <c r="G7" s="110">
        <f>F7+2</f>
        <v>67</v>
      </c>
      <c r="H7" s="111"/>
      <c r="I7" s="138"/>
      <c r="J7" s="139"/>
      <c r="K7" s="139"/>
      <c r="L7" s="139"/>
      <c r="M7" s="139"/>
      <c r="N7" s="139"/>
      <c r="O7" s="143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X7" s="92"/>
      <c r="BY7" s="92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  <c r="ES7" s="92"/>
      <c r="ET7" s="92"/>
      <c r="EU7" s="92"/>
      <c r="EV7" s="92"/>
      <c r="EW7" s="92"/>
      <c r="EX7" s="92"/>
      <c r="EY7" s="92"/>
      <c r="EZ7" s="92"/>
      <c r="FA7" s="92"/>
      <c r="FB7" s="92"/>
      <c r="FC7" s="92"/>
      <c r="FD7" s="92"/>
      <c r="FE7" s="92"/>
      <c r="FF7" s="92"/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  <c r="GP7" s="92"/>
      <c r="GQ7" s="92"/>
      <c r="GR7" s="92"/>
      <c r="GS7" s="92"/>
      <c r="GT7" s="92"/>
      <c r="GU7" s="92"/>
      <c r="GV7" s="92"/>
      <c r="GW7" s="92"/>
      <c r="GX7" s="92"/>
      <c r="GY7" s="92"/>
      <c r="GZ7" s="92"/>
      <c r="HA7" s="92"/>
      <c r="HB7" s="92"/>
      <c r="HC7" s="92"/>
      <c r="HD7" s="92"/>
      <c r="HE7" s="92"/>
      <c r="HF7" s="92"/>
      <c r="HG7" s="92"/>
      <c r="HH7" s="92"/>
      <c r="HI7" s="92"/>
      <c r="HJ7" s="92"/>
      <c r="HK7" s="92"/>
      <c r="HL7" s="92"/>
      <c r="HM7" s="92"/>
      <c r="HN7" s="92"/>
      <c r="HO7" s="92"/>
      <c r="HP7" s="92"/>
      <c r="HQ7" s="92"/>
      <c r="HR7" s="92"/>
      <c r="HS7" s="92"/>
      <c r="HT7" s="92"/>
      <c r="HU7" s="92"/>
      <c r="HV7" s="92"/>
      <c r="HW7" s="92"/>
      <c r="HX7" s="92"/>
      <c r="HY7" s="92"/>
      <c r="HZ7" s="92"/>
      <c r="IA7" s="92"/>
      <c r="IB7" s="92"/>
      <c r="IC7" s="92"/>
      <c r="ID7" s="92"/>
      <c r="IE7" s="92"/>
      <c r="IF7" s="92"/>
      <c r="IG7" s="92"/>
      <c r="IH7" s="92"/>
      <c r="II7" s="92"/>
      <c r="IJ7" s="92"/>
      <c r="IK7" s="92"/>
      <c r="IL7" s="92"/>
      <c r="IM7" s="92"/>
      <c r="IN7" s="92"/>
      <c r="IO7" s="92"/>
      <c r="IP7" s="92"/>
      <c r="IQ7" s="92"/>
      <c r="IR7" s="92"/>
      <c r="IS7" s="92"/>
      <c r="IT7" s="92"/>
      <c r="IU7" s="92"/>
      <c r="IV7" s="92"/>
    </row>
    <row r="8" s="89" customFormat="1" ht="21" customHeight="1" spans="1:256">
      <c r="A8" s="112" t="s">
        <v>187</v>
      </c>
      <c r="B8" s="110">
        <f t="shared" si="0"/>
        <v>72</v>
      </c>
      <c r="C8" s="110">
        <v>77</v>
      </c>
      <c r="D8" s="110">
        <f>C8+5</f>
        <v>82</v>
      </c>
      <c r="E8" s="110">
        <f>D8+5</f>
        <v>87</v>
      </c>
      <c r="F8" s="110">
        <f>E8+5</f>
        <v>92</v>
      </c>
      <c r="G8" s="110">
        <f t="shared" si="1"/>
        <v>95</v>
      </c>
      <c r="H8" s="111"/>
      <c r="I8" s="138"/>
      <c r="J8" s="139"/>
      <c r="K8" s="139"/>
      <c r="L8" s="139"/>
      <c r="M8" s="139"/>
      <c r="N8" s="139"/>
      <c r="O8" s="143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2"/>
      <c r="HS8" s="92"/>
      <c r="HT8" s="92"/>
      <c r="HU8" s="92"/>
      <c r="HV8" s="92"/>
      <c r="HW8" s="92"/>
      <c r="HX8" s="92"/>
      <c r="HY8" s="92"/>
      <c r="HZ8" s="92"/>
      <c r="IA8" s="92"/>
      <c r="IB8" s="92"/>
      <c r="IC8" s="92"/>
      <c r="ID8" s="92"/>
      <c r="IE8" s="92"/>
      <c r="IF8" s="92"/>
      <c r="IG8" s="92"/>
      <c r="IH8" s="92"/>
      <c r="II8" s="92"/>
      <c r="IJ8" s="92"/>
      <c r="IK8" s="92"/>
      <c r="IL8" s="92"/>
      <c r="IM8" s="92"/>
      <c r="IN8" s="92"/>
      <c r="IO8" s="92"/>
      <c r="IP8" s="92"/>
      <c r="IQ8" s="92"/>
      <c r="IR8" s="92"/>
      <c r="IS8" s="92"/>
      <c r="IT8" s="92"/>
      <c r="IU8" s="92"/>
      <c r="IV8" s="92"/>
    </row>
    <row r="9" s="89" customFormat="1" ht="21" customHeight="1" spans="1:256">
      <c r="A9" s="113" t="s">
        <v>154</v>
      </c>
      <c r="B9" s="110">
        <f t="shared" si="0"/>
        <v>79</v>
      </c>
      <c r="C9" s="110">
        <v>84</v>
      </c>
      <c r="D9" s="110">
        <f>C9+5</f>
        <v>89</v>
      </c>
      <c r="E9" s="110">
        <f>D9+5</f>
        <v>94</v>
      </c>
      <c r="F9" s="110">
        <f>E9+5</f>
        <v>99</v>
      </c>
      <c r="G9" s="110">
        <f t="shared" si="1"/>
        <v>102</v>
      </c>
      <c r="H9" s="111"/>
      <c r="I9" s="138"/>
      <c r="J9" s="139"/>
      <c r="K9" s="139"/>
      <c r="L9" s="139"/>
      <c r="M9" s="139"/>
      <c r="N9" s="139"/>
      <c r="O9" s="143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  <c r="BV9" s="92"/>
      <c r="BW9" s="92"/>
      <c r="BX9" s="92"/>
      <c r="BY9" s="92"/>
      <c r="BZ9" s="92"/>
      <c r="CA9" s="92"/>
      <c r="CB9" s="92"/>
      <c r="CC9" s="92"/>
      <c r="CD9" s="92"/>
      <c r="CE9" s="92"/>
      <c r="CF9" s="92"/>
      <c r="CG9" s="92"/>
      <c r="CH9" s="92"/>
      <c r="CI9" s="92"/>
      <c r="CJ9" s="92"/>
      <c r="CK9" s="92"/>
      <c r="CL9" s="92"/>
      <c r="CM9" s="92"/>
      <c r="CN9" s="92"/>
      <c r="CO9" s="92"/>
      <c r="CP9" s="92"/>
      <c r="CQ9" s="92"/>
      <c r="CR9" s="92"/>
      <c r="CS9" s="92"/>
      <c r="CT9" s="92"/>
      <c r="CU9" s="92"/>
      <c r="CV9" s="92"/>
      <c r="CW9" s="92"/>
      <c r="CX9" s="92"/>
      <c r="CY9" s="92"/>
      <c r="CZ9" s="92"/>
      <c r="DA9" s="92"/>
      <c r="DB9" s="92"/>
      <c r="DC9" s="92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92"/>
      <c r="DZ9" s="92"/>
      <c r="EA9" s="92"/>
      <c r="EB9" s="92"/>
      <c r="EC9" s="92"/>
      <c r="ED9" s="92"/>
      <c r="EE9" s="92"/>
      <c r="EF9" s="92"/>
      <c r="EG9" s="92"/>
      <c r="EH9" s="92"/>
      <c r="EI9" s="92"/>
      <c r="EJ9" s="92"/>
      <c r="EK9" s="92"/>
      <c r="EL9" s="92"/>
      <c r="EM9" s="92"/>
      <c r="EN9" s="92"/>
      <c r="EO9" s="92"/>
      <c r="EP9" s="92"/>
      <c r="EQ9" s="92"/>
      <c r="ER9" s="92"/>
      <c r="ES9" s="92"/>
      <c r="ET9" s="92"/>
      <c r="EU9" s="92"/>
      <c r="EV9" s="92"/>
      <c r="EW9" s="92"/>
      <c r="EX9" s="92"/>
      <c r="EY9" s="92"/>
      <c r="EZ9" s="92"/>
      <c r="FA9" s="92"/>
      <c r="FB9" s="92"/>
      <c r="FC9" s="92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92"/>
      <c r="HD9" s="92"/>
      <c r="HE9" s="92"/>
      <c r="HF9" s="92"/>
      <c r="HG9" s="92"/>
      <c r="HH9" s="92"/>
      <c r="HI9" s="92"/>
      <c r="HJ9" s="92"/>
      <c r="HK9" s="92"/>
      <c r="HL9" s="92"/>
      <c r="HM9" s="92"/>
      <c r="HN9" s="92"/>
      <c r="HO9" s="92"/>
      <c r="HP9" s="92"/>
      <c r="HQ9" s="92"/>
      <c r="HR9" s="92"/>
      <c r="HS9" s="92"/>
      <c r="HT9" s="92"/>
      <c r="HU9" s="92"/>
      <c r="HV9" s="92"/>
      <c r="HW9" s="92"/>
      <c r="HX9" s="92"/>
      <c r="HY9" s="92"/>
      <c r="HZ9" s="92"/>
      <c r="IA9" s="92"/>
      <c r="IB9" s="92"/>
      <c r="IC9" s="92"/>
      <c r="ID9" s="92"/>
      <c r="IE9" s="92"/>
      <c r="IF9" s="92"/>
      <c r="IG9" s="92"/>
      <c r="IH9" s="92"/>
      <c r="II9" s="92"/>
      <c r="IJ9" s="92"/>
      <c r="IK9" s="92"/>
      <c r="IL9" s="92"/>
      <c r="IM9" s="92"/>
      <c r="IN9" s="92"/>
      <c r="IO9" s="92"/>
      <c r="IP9" s="92"/>
      <c r="IQ9" s="92"/>
      <c r="IR9" s="92"/>
      <c r="IS9" s="92"/>
      <c r="IT9" s="92"/>
      <c r="IU9" s="92"/>
      <c r="IV9" s="92"/>
    </row>
    <row r="10" s="89" customFormat="1" ht="21" customHeight="1" spans="1:256">
      <c r="A10" s="113" t="s">
        <v>155</v>
      </c>
      <c r="B10" s="110">
        <f>C10-1.6</f>
        <v>24.9</v>
      </c>
      <c r="C10" s="110">
        <v>26.5</v>
      </c>
      <c r="D10" s="110">
        <f>C10+1.6</f>
        <v>28.1</v>
      </c>
      <c r="E10" s="110">
        <f>D10+1.6</f>
        <v>29.7</v>
      </c>
      <c r="F10" s="110">
        <f>E10+1.6</f>
        <v>31.3</v>
      </c>
      <c r="G10" s="110">
        <f>F10+0.9</f>
        <v>32.2</v>
      </c>
      <c r="H10" s="111"/>
      <c r="I10" s="138"/>
      <c r="J10" s="139"/>
      <c r="K10" s="139"/>
      <c r="L10" s="139"/>
      <c r="M10" s="139"/>
      <c r="N10" s="139"/>
      <c r="O10" s="143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  <c r="BV10" s="92"/>
      <c r="BW10" s="92"/>
      <c r="BX10" s="92"/>
      <c r="BY10" s="92"/>
      <c r="BZ10" s="92"/>
      <c r="CA10" s="92"/>
      <c r="CB10" s="92"/>
      <c r="CC10" s="92"/>
      <c r="CD10" s="92"/>
      <c r="CE10" s="92"/>
      <c r="CF10" s="92"/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2"/>
      <c r="HS10" s="92"/>
      <c r="HT10" s="92"/>
      <c r="HU10" s="92"/>
      <c r="HV10" s="92"/>
      <c r="HW10" s="92"/>
      <c r="HX10" s="92"/>
      <c r="HY10" s="92"/>
      <c r="HZ10" s="92"/>
      <c r="IA10" s="92"/>
      <c r="IB10" s="92"/>
      <c r="IC10" s="92"/>
      <c r="ID10" s="92"/>
      <c r="IE10" s="92"/>
      <c r="IF10" s="92"/>
      <c r="IG10" s="92"/>
      <c r="IH10" s="92"/>
      <c r="II10" s="92"/>
      <c r="IJ10" s="92"/>
      <c r="IK10" s="92"/>
      <c r="IL10" s="92"/>
      <c r="IM10" s="92"/>
      <c r="IN10" s="92"/>
      <c r="IO10" s="92"/>
      <c r="IP10" s="92"/>
      <c r="IQ10" s="92"/>
      <c r="IR10" s="92"/>
      <c r="IS10" s="92"/>
      <c r="IT10" s="92"/>
      <c r="IU10" s="92"/>
      <c r="IV10" s="92"/>
    </row>
    <row r="11" s="89" customFormat="1" ht="21" customHeight="1" spans="1:256">
      <c r="A11" s="113" t="s">
        <v>156</v>
      </c>
      <c r="B11" s="110">
        <f>C11-1</f>
        <v>19</v>
      </c>
      <c r="C11" s="110">
        <v>20</v>
      </c>
      <c r="D11" s="110">
        <f>C11+1.2</f>
        <v>21.2</v>
      </c>
      <c r="E11" s="110">
        <f>D11+1.2</f>
        <v>22.4</v>
      </c>
      <c r="F11" s="110">
        <f>E11+1.2</f>
        <v>23.6</v>
      </c>
      <c r="G11" s="110">
        <f>F11+0.6</f>
        <v>24.2</v>
      </c>
      <c r="H11" s="111"/>
      <c r="I11" s="138"/>
      <c r="J11" s="139"/>
      <c r="K11" s="139"/>
      <c r="L11" s="139"/>
      <c r="M11" s="139"/>
      <c r="N11" s="139"/>
      <c r="O11" s="143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92"/>
      <c r="DT11" s="92"/>
      <c r="DU11" s="92"/>
      <c r="DV11" s="92"/>
      <c r="DW11" s="92"/>
      <c r="DX11" s="92"/>
      <c r="DY11" s="92"/>
      <c r="DZ11" s="92"/>
      <c r="EA11" s="92"/>
      <c r="EB11" s="92"/>
      <c r="EC11" s="92"/>
      <c r="ED11" s="92"/>
      <c r="EE11" s="92"/>
      <c r="EF11" s="92"/>
      <c r="EG11" s="92"/>
      <c r="EH11" s="92"/>
      <c r="EI11" s="92"/>
      <c r="EJ11" s="92"/>
      <c r="EK11" s="92"/>
      <c r="EL11" s="92"/>
      <c r="EM11" s="92"/>
      <c r="EN11" s="92"/>
      <c r="EO11" s="92"/>
      <c r="EP11" s="92"/>
      <c r="EQ11" s="92"/>
      <c r="ER11" s="92"/>
      <c r="ES11" s="92"/>
      <c r="ET11" s="92"/>
      <c r="EU11" s="92"/>
      <c r="EV11" s="92"/>
      <c r="EW11" s="92"/>
      <c r="EX11" s="92"/>
      <c r="EY11" s="92"/>
      <c r="EZ11" s="92"/>
      <c r="FA11" s="92"/>
      <c r="FB11" s="92"/>
      <c r="FC11" s="92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2"/>
      <c r="GW11" s="92"/>
      <c r="GX11" s="92"/>
      <c r="GY11" s="92"/>
      <c r="GZ11" s="92"/>
      <c r="HA11" s="92"/>
      <c r="HB11" s="92"/>
      <c r="HC11" s="92"/>
      <c r="HD11" s="92"/>
      <c r="HE11" s="92"/>
      <c r="HF11" s="92"/>
      <c r="HG11" s="92"/>
      <c r="HH11" s="92"/>
      <c r="HI11" s="92"/>
      <c r="HJ11" s="92"/>
      <c r="HK11" s="92"/>
      <c r="HL11" s="92"/>
      <c r="HM11" s="92"/>
      <c r="HN11" s="92"/>
      <c r="HO11" s="92"/>
      <c r="HP11" s="92"/>
      <c r="HQ11" s="92"/>
      <c r="HR11" s="92"/>
      <c r="HS11" s="92"/>
      <c r="HT11" s="92"/>
      <c r="HU11" s="92"/>
      <c r="HV11" s="92"/>
      <c r="HW11" s="92"/>
      <c r="HX11" s="92"/>
      <c r="HY11" s="92"/>
      <c r="HZ11" s="92"/>
      <c r="IA11" s="92"/>
      <c r="IB11" s="92"/>
      <c r="IC11" s="92"/>
      <c r="ID11" s="92"/>
      <c r="IE11" s="92"/>
      <c r="IF11" s="92"/>
      <c r="IG11" s="92"/>
      <c r="IH11" s="92"/>
      <c r="II11" s="92"/>
      <c r="IJ11" s="92"/>
      <c r="IK11" s="92"/>
      <c r="IL11" s="92"/>
      <c r="IM11" s="92"/>
      <c r="IN11" s="92"/>
      <c r="IO11" s="92"/>
      <c r="IP11" s="92"/>
      <c r="IQ11" s="92"/>
      <c r="IR11" s="92"/>
      <c r="IS11" s="92"/>
      <c r="IT11" s="92"/>
      <c r="IU11" s="92"/>
      <c r="IV11" s="92"/>
    </row>
    <row r="12" s="89" customFormat="1" ht="21" customHeight="1" spans="1:256">
      <c r="A12" s="113" t="s">
        <v>157</v>
      </c>
      <c r="B12" s="110">
        <f>C12-0.5</f>
        <v>10.5</v>
      </c>
      <c r="C12" s="110">
        <v>11</v>
      </c>
      <c r="D12" s="110">
        <f t="shared" ref="D12:G12" si="2">C12+0.5</f>
        <v>11.5</v>
      </c>
      <c r="E12" s="110">
        <f t="shared" si="2"/>
        <v>12</v>
      </c>
      <c r="F12" s="110">
        <f t="shared" si="2"/>
        <v>12.5</v>
      </c>
      <c r="G12" s="110">
        <f t="shared" si="2"/>
        <v>13</v>
      </c>
      <c r="H12" s="111"/>
      <c r="I12" s="138"/>
      <c r="J12" s="139"/>
      <c r="K12" s="139"/>
      <c r="L12" s="139"/>
      <c r="M12" s="139"/>
      <c r="N12" s="139"/>
      <c r="O12" s="143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  <c r="BV12" s="92"/>
      <c r="BW12" s="92"/>
      <c r="BX12" s="92"/>
      <c r="BY12" s="92"/>
      <c r="BZ12" s="92"/>
      <c r="CA12" s="92"/>
      <c r="CB12" s="92"/>
      <c r="CC12" s="92"/>
      <c r="CD12" s="92"/>
      <c r="CE12" s="92"/>
      <c r="CF12" s="92"/>
      <c r="CG12" s="92"/>
      <c r="CH12" s="92"/>
      <c r="CI12" s="92"/>
      <c r="CJ12" s="92"/>
      <c r="CK12" s="92"/>
      <c r="CL12" s="92"/>
      <c r="CM12" s="92"/>
      <c r="CN12" s="92"/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2"/>
      <c r="EG12" s="92"/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/>
      <c r="FZ12" s="92"/>
      <c r="GA12" s="92"/>
      <c r="GB12" s="92"/>
      <c r="GC12" s="92"/>
      <c r="GD12" s="92"/>
      <c r="GE12" s="92"/>
      <c r="GF12" s="92"/>
      <c r="GG12" s="92"/>
      <c r="GH12" s="92"/>
      <c r="GI12" s="92"/>
      <c r="GJ12" s="92"/>
      <c r="GK12" s="92"/>
      <c r="GL12" s="92"/>
      <c r="GM12" s="92"/>
      <c r="GN12" s="92"/>
      <c r="GO12" s="92"/>
      <c r="GP12" s="92"/>
      <c r="GQ12" s="92"/>
      <c r="GR12" s="92"/>
      <c r="GS12" s="92"/>
      <c r="GT12" s="92"/>
      <c r="GU12" s="92"/>
      <c r="GV12" s="92"/>
      <c r="GW12" s="92"/>
      <c r="GX12" s="92"/>
      <c r="GY12" s="92"/>
      <c r="GZ12" s="92"/>
      <c r="HA12" s="92"/>
      <c r="HB12" s="92"/>
      <c r="HC12" s="92"/>
      <c r="HD12" s="92"/>
      <c r="HE12" s="92"/>
      <c r="HF12" s="92"/>
      <c r="HG12" s="92"/>
      <c r="HH12" s="92"/>
      <c r="HI12" s="92"/>
      <c r="HJ12" s="92"/>
      <c r="HK12" s="92"/>
      <c r="HL12" s="92"/>
      <c r="HM12" s="92"/>
      <c r="HN12" s="92"/>
      <c r="HO12" s="92"/>
      <c r="HP12" s="92"/>
      <c r="HQ12" s="92"/>
      <c r="HR12" s="92"/>
      <c r="HS12" s="92"/>
      <c r="HT12" s="92"/>
      <c r="HU12" s="92"/>
      <c r="HV12" s="92"/>
      <c r="HW12" s="92"/>
      <c r="HX12" s="92"/>
      <c r="HY12" s="92"/>
      <c r="HZ12" s="92"/>
      <c r="IA12" s="92"/>
      <c r="IB12" s="92"/>
      <c r="IC12" s="92"/>
      <c r="ID12" s="92"/>
      <c r="IE12" s="92"/>
      <c r="IF12" s="92"/>
      <c r="IG12" s="92"/>
      <c r="IH12" s="92"/>
      <c r="II12" s="92"/>
      <c r="IJ12" s="92"/>
      <c r="IK12" s="92"/>
      <c r="IL12" s="92"/>
      <c r="IM12" s="92"/>
      <c r="IN12" s="92"/>
      <c r="IO12" s="92"/>
      <c r="IP12" s="92"/>
      <c r="IQ12" s="92"/>
      <c r="IR12" s="92"/>
      <c r="IS12" s="92"/>
      <c r="IT12" s="92"/>
      <c r="IU12" s="92"/>
      <c r="IV12" s="92"/>
    </row>
    <row r="13" s="89" customFormat="1" ht="21" customHeight="1" spans="1:256">
      <c r="A13" s="113" t="s">
        <v>188</v>
      </c>
      <c r="B13" s="110">
        <f>C13-0.5</f>
        <v>14</v>
      </c>
      <c r="C13" s="110">
        <v>14.5</v>
      </c>
      <c r="D13" s="110">
        <f t="shared" ref="D13:G13" si="3">C13+0.5</f>
        <v>15</v>
      </c>
      <c r="E13" s="110">
        <f t="shared" si="3"/>
        <v>15.5</v>
      </c>
      <c r="F13" s="110">
        <f t="shared" si="3"/>
        <v>16</v>
      </c>
      <c r="G13" s="110">
        <f t="shared" si="3"/>
        <v>16.5</v>
      </c>
      <c r="H13" s="111"/>
      <c r="I13" s="138"/>
      <c r="J13" s="139"/>
      <c r="K13" s="139"/>
      <c r="L13" s="139"/>
      <c r="M13" s="139"/>
      <c r="N13" s="139"/>
      <c r="O13" s="143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  <c r="BV13" s="92"/>
      <c r="BW13" s="92"/>
      <c r="BX13" s="92"/>
      <c r="BY13" s="92"/>
      <c r="BZ13" s="92"/>
      <c r="CA13" s="92"/>
      <c r="CB13" s="92"/>
      <c r="CC13" s="92"/>
      <c r="CD13" s="92"/>
      <c r="CE13" s="92"/>
      <c r="CF13" s="92"/>
      <c r="CG13" s="92"/>
      <c r="CH13" s="92"/>
      <c r="CI13" s="92"/>
      <c r="CJ13" s="92"/>
      <c r="CK13" s="92"/>
      <c r="CL13" s="92"/>
      <c r="CM13" s="92"/>
      <c r="CN13" s="92"/>
      <c r="CO13" s="92"/>
      <c r="CP13" s="92"/>
      <c r="CQ13" s="92"/>
      <c r="CR13" s="92"/>
      <c r="CS13" s="92"/>
      <c r="CT13" s="92"/>
      <c r="CU13" s="92"/>
      <c r="CV13" s="92"/>
      <c r="CW13" s="92"/>
      <c r="CX13" s="92"/>
      <c r="CY13" s="92"/>
      <c r="CZ13" s="92"/>
      <c r="DA13" s="92"/>
      <c r="DB13" s="92"/>
      <c r="DC13" s="92"/>
      <c r="DD13" s="92"/>
      <c r="DE13" s="92"/>
      <c r="DF13" s="92"/>
      <c r="DG13" s="92"/>
      <c r="DH13" s="92"/>
      <c r="DI13" s="92"/>
      <c r="DJ13" s="92"/>
      <c r="DK13" s="92"/>
      <c r="DL13" s="92"/>
      <c r="DM13" s="92"/>
      <c r="DN13" s="92"/>
      <c r="DO13" s="92"/>
      <c r="DP13" s="92"/>
      <c r="DQ13" s="92"/>
      <c r="DR13" s="92"/>
      <c r="DS13" s="92"/>
      <c r="DT13" s="92"/>
      <c r="DU13" s="92"/>
      <c r="DV13" s="92"/>
      <c r="DW13" s="92"/>
      <c r="DX13" s="92"/>
      <c r="DY13" s="92"/>
      <c r="DZ13" s="92"/>
      <c r="EA13" s="92"/>
      <c r="EB13" s="92"/>
      <c r="EC13" s="92"/>
      <c r="ED13" s="92"/>
      <c r="EE13" s="92"/>
      <c r="EF13" s="92"/>
      <c r="EG13" s="92"/>
      <c r="EH13" s="92"/>
      <c r="EI13" s="92"/>
      <c r="EJ13" s="92"/>
      <c r="EK13" s="92"/>
      <c r="EL13" s="92"/>
      <c r="EM13" s="92"/>
      <c r="EN13" s="92"/>
      <c r="EO13" s="92"/>
      <c r="EP13" s="92"/>
      <c r="EQ13" s="92"/>
      <c r="ER13" s="92"/>
      <c r="ES13" s="92"/>
      <c r="ET13" s="92"/>
      <c r="EU13" s="92"/>
      <c r="EV13" s="92"/>
      <c r="EW13" s="92"/>
      <c r="EX13" s="92"/>
      <c r="EY13" s="92"/>
      <c r="EZ13" s="92"/>
      <c r="FA13" s="92"/>
      <c r="FB13" s="92"/>
      <c r="FC13" s="92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2"/>
      <c r="GI13" s="92"/>
      <c r="GJ13" s="92"/>
      <c r="GK13" s="92"/>
      <c r="GL13" s="92"/>
      <c r="GM13" s="92"/>
      <c r="GN13" s="92"/>
      <c r="GO13" s="92"/>
      <c r="GP13" s="92"/>
      <c r="GQ13" s="92"/>
      <c r="GR13" s="92"/>
      <c r="GS13" s="92"/>
      <c r="GT13" s="92"/>
      <c r="GU13" s="92"/>
      <c r="GV13" s="92"/>
      <c r="GW13" s="92"/>
      <c r="GX13" s="92"/>
      <c r="GY13" s="92"/>
      <c r="GZ13" s="92"/>
      <c r="HA13" s="92"/>
      <c r="HB13" s="92"/>
      <c r="HC13" s="92"/>
      <c r="HD13" s="92"/>
      <c r="HE13" s="92"/>
      <c r="HF13" s="92"/>
      <c r="HG13" s="92"/>
      <c r="HH13" s="92"/>
      <c r="HI13" s="92"/>
      <c r="HJ13" s="92"/>
      <c r="HK13" s="92"/>
      <c r="HL13" s="92"/>
      <c r="HM13" s="92"/>
      <c r="HN13" s="92"/>
      <c r="HO13" s="92"/>
      <c r="HP13" s="92"/>
      <c r="HQ13" s="92"/>
      <c r="HR13" s="92"/>
      <c r="HS13" s="92"/>
      <c r="HT13" s="92"/>
      <c r="HU13" s="92"/>
      <c r="HV13" s="92"/>
      <c r="HW13" s="92"/>
      <c r="HX13" s="92"/>
      <c r="HY13" s="92"/>
      <c r="HZ13" s="92"/>
      <c r="IA13" s="92"/>
      <c r="IB13" s="92"/>
      <c r="IC13" s="92"/>
      <c r="ID13" s="92"/>
      <c r="IE13" s="92"/>
      <c r="IF13" s="92"/>
      <c r="IG13" s="92"/>
      <c r="IH13" s="92"/>
      <c r="II13" s="92"/>
      <c r="IJ13" s="92"/>
      <c r="IK13" s="92"/>
      <c r="IL13" s="92"/>
      <c r="IM13" s="92"/>
      <c r="IN13" s="92"/>
      <c r="IO13" s="92"/>
      <c r="IP13" s="92"/>
      <c r="IQ13" s="92"/>
      <c r="IR13" s="92"/>
      <c r="IS13" s="92"/>
      <c r="IT13" s="92"/>
      <c r="IU13" s="92"/>
      <c r="IV13" s="92"/>
    </row>
    <row r="14" s="89" customFormat="1" ht="21" customHeight="1" spans="1:256">
      <c r="A14" s="113" t="s">
        <v>158</v>
      </c>
      <c r="B14" s="110">
        <f>C14-1.5</f>
        <v>24</v>
      </c>
      <c r="C14" s="110">
        <v>25.5</v>
      </c>
      <c r="D14" s="110">
        <f>C14+1.5</f>
        <v>27</v>
      </c>
      <c r="E14" s="110">
        <f>D14+1.5</f>
        <v>28.5</v>
      </c>
      <c r="F14" s="110">
        <f>E14+1.5</f>
        <v>30</v>
      </c>
      <c r="G14" s="110">
        <f>F14+1</f>
        <v>31</v>
      </c>
      <c r="H14" s="114"/>
      <c r="I14" s="138"/>
      <c r="J14" s="139"/>
      <c r="K14" s="139"/>
      <c r="L14" s="139"/>
      <c r="M14" s="139"/>
      <c r="N14" s="139"/>
      <c r="O14" s="143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  <c r="IN14" s="92"/>
      <c r="IO14" s="92"/>
      <c r="IP14" s="92"/>
      <c r="IQ14" s="92"/>
      <c r="IR14" s="92"/>
      <c r="IS14" s="92"/>
      <c r="IT14" s="92"/>
      <c r="IU14" s="92"/>
      <c r="IV14" s="92"/>
    </row>
    <row r="15" s="89" customFormat="1" ht="21" customHeight="1" spans="1:256">
      <c r="A15" s="113" t="s">
        <v>159</v>
      </c>
      <c r="B15" s="110">
        <f>C15-1.8</f>
        <v>32.7</v>
      </c>
      <c r="C15" s="110">
        <v>34.5</v>
      </c>
      <c r="D15" s="110">
        <f>C15+1.8</f>
        <v>36.3</v>
      </c>
      <c r="E15" s="110">
        <f>D15+1.8</f>
        <v>38.1</v>
      </c>
      <c r="F15" s="110">
        <f>E15+1.8</f>
        <v>39.9</v>
      </c>
      <c r="G15" s="110">
        <f>F15+1.1</f>
        <v>41</v>
      </c>
      <c r="H15" s="114"/>
      <c r="I15" s="138"/>
      <c r="J15" s="139"/>
      <c r="K15" s="139"/>
      <c r="L15" s="139"/>
      <c r="M15" s="139"/>
      <c r="N15" s="139"/>
      <c r="O15" s="143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92"/>
      <c r="DM15" s="92"/>
      <c r="DN15" s="92"/>
      <c r="DO15" s="92"/>
      <c r="DP15" s="92"/>
      <c r="DQ15" s="92"/>
      <c r="DR15" s="92"/>
      <c r="DS15" s="92"/>
      <c r="DT15" s="92"/>
      <c r="DU15" s="92"/>
      <c r="DV15" s="92"/>
      <c r="DW15" s="92"/>
      <c r="DX15" s="92"/>
      <c r="DY15" s="92"/>
      <c r="DZ15" s="92"/>
      <c r="EA15" s="92"/>
      <c r="EB15" s="92"/>
      <c r="EC15" s="92"/>
      <c r="ED15" s="92"/>
      <c r="EE15" s="92"/>
      <c r="EF15" s="92"/>
      <c r="EG15" s="92"/>
      <c r="EH15" s="92"/>
      <c r="EI15" s="92"/>
      <c r="EJ15" s="92"/>
      <c r="EK15" s="92"/>
      <c r="EL15" s="92"/>
      <c r="EM15" s="92"/>
      <c r="EN15" s="92"/>
      <c r="EO15" s="92"/>
      <c r="EP15" s="92"/>
      <c r="EQ15" s="92"/>
      <c r="ER15" s="92"/>
      <c r="ES15" s="92"/>
      <c r="ET15" s="92"/>
      <c r="EU15" s="92"/>
      <c r="EV15" s="92"/>
      <c r="EW15" s="92"/>
      <c r="EX15" s="92"/>
      <c r="EY15" s="92"/>
      <c r="EZ15" s="92"/>
      <c r="FA15" s="92"/>
      <c r="FB15" s="92"/>
      <c r="FC15" s="92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/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2"/>
      <c r="GI15" s="92"/>
      <c r="GJ15" s="92"/>
      <c r="GK15" s="92"/>
      <c r="GL15" s="92"/>
      <c r="GM15" s="92"/>
      <c r="GN15" s="92"/>
      <c r="GO15" s="92"/>
      <c r="GP15" s="92"/>
      <c r="GQ15" s="92"/>
      <c r="GR15" s="92"/>
      <c r="GS15" s="92"/>
      <c r="GT15" s="92"/>
      <c r="GU15" s="92"/>
      <c r="GV15" s="92"/>
      <c r="GW15" s="92"/>
      <c r="GX15" s="92"/>
      <c r="GY15" s="92"/>
      <c r="GZ15" s="92"/>
      <c r="HA15" s="92"/>
      <c r="HB15" s="92"/>
      <c r="HC15" s="92"/>
      <c r="HD15" s="92"/>
      <c r="HE15" s="92"/>
      <c r="HF15" s="92"/>
      <c r="HG15" s="92"/>
      <c r="HH15" s="92"/>
      <c r="HI15" s="92"/>
      <c r="HJ15" s="92"/>
      <c r="HK15" s="92"/>
      <c r="HL15" s="92"/>
      <c r="HM15" s="92"/>
      <c r="HN15" s="92"/>
      <c r="HO15" s="92"/>
      <c r="HP15" s="92"/>
      <c r="HQ15" s="92"/>
      <c r="HR15" s="92"/>
      <c r="HS15" s="92"/>
      <c r="HT15" s="92"/>
      <c r="HU15" s="92"/>
      <c r="HV15" s="92"/>
      <c r="HW15" s="92"/>
      <c r="HX15" s="92"/>
      <c r="HY15" s="92"/>
      <c r="HZ15" s="92"/>
      <c r="IA15" s="92"/>
      <c r="IB15" s="92"/>
      <c r="IC15" s="92"/>
      <c r="ID15" s="92"/>
      <c r="IE15" s="92"/>
      <c r="IF15" s="92"/>
      <c r="IG15" s="92"/>
      <c r="IH15" s="92"/>
      <c r="II15" s="92"/>
      <c r="IJ15" s="92"/>
      <c r="IK15" s="92"/>
      <c r="IL15" s="92"/>
      <c r="IM15" s="92"/>
      <c r="IN15" s="92"/>
      <c r="IO15" s="92"/>
      <c r="IP15" s="92"/>
      <c r="IQ15" s="92"/>
      <c r="IR15" s="92"/>
      <c r="IS15" s="92"/>
      <c r="IT15" s="92"/>
      <c r="IU15" s="92"/>
      <c r="IV15" s="92"/>
    </row>
    <row r="16" s="89" customFormat="1" ht="21" customHeight="1" spans="1:256">
      <c r="A16" s="113" t="s">
        <v>161</v>
      </c>
      <c r="B16" s="110">
        <v>3.5</v>
      </c>
      <c r="C16" s="110">
        <v>3.5</v>
      </c>
      <c r="D16" s="110">
        <v>3.5</v>
      </c>
      <c r="E16" s="110">
        <v>3.5</v>
      </c>
      <c r="F16" s="110">
        <v>3.5</v>
      </c>
      <c r="G16" s="110">
        <v>3.5</v>
      </c>
      <c r="H16" s="114"/>
      <c r="I16" s="138"/>
      <c r="J16" s="139"/>
      <c r="K16" s="139"/>
      <c r="L16" s="139"/>
      <c r="M16" s="139"/>
      <c r="N16" s="139"/>
      <c r="O16" s="143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  <c r="DJ16" s="92"/>
      <c r="DK16" s="92"/>
      <c r="DL16" s="92"/>
      <c r="DM16" s="92"/>
      <c r="DN16" s="92"/>
      <c r="DO16" s="92"/>
      <c r="DP16" s="92"/>
      <c r="DQ16" s="92"/>
      <c r="DR16" s="92"/>
      <c r="DS16" s="92"/>
      <c r="DT16" s="92"/>
      <c r="DU16" s="92"/>
      <c r="DV16" s="92"/>
      <c r="DW16" s="92"/>
      <c r="DX16" s="92"/>
      <c r="DY16" s="92"/>
      <c r="DZ16" s="92"/>
      <c r="EA16" s="92"/>
      <c r="EB16" s="92"/>
      <c r="EC16" s="92"/>
      <c r="ED16" s="92"/>
      <c r="EE16" s="92"/>
      <c r="EF16" s="92"/>
      <c r="EG16" s="92"/>
      <c r="EH16" s="92"/>
      <c r="EI16" s="92"/>
      <c r="EJ16" s="92"/>
      <c r="EK16" s="92"/>
      <c r="EL16" s="92"/>
      <c r="EM16" s="92"/>
      <c r="EN16" s="92"/>
      <c r="EO16" s="92"/>
      <c r="EP16" s="92"/>
      <c r="EQ16" s="92"/>
      <c r="ER16" s="92"/>
      <c r="ES16" s="92"/>
      <c r="ET16" s="92"/>
      <c r="EU16" s="92"/>
      <c r="EV16" s="92"/>
      <c r="EW16" s="92"/>
      <c r="EX16" s="92"/>
      <c r="EY16" s="92"/>
      <c r="EZ16" s="92"/>
      <c r="FA16" s="92"/>
      <c r="FB16" s="92"/>
      <c r="FC16" s="92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/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2"/>
      <c r="GI16" s="92"/>
      <c r="GJ16" s="92"/>
      <c r="GK16" s="92"/>
      <c r="GL16" s="92"/>
      <c r="GM16" s="92"/>
      <c r="GN16" s="92"/>
      <c r="GO16" s="92"/>
      <c r="GP16" s="92"/>
      <c r="GQ16" s="92"/>
      <c r="GR16" s="92"/>
      <c r="GS16" s="92"/>
      <c r="GT16" s="92"/>
      <c r="GU16" s="92"/>
      <c r="GV16" s="92"/>
      <c r="GW16" s="92"/>
      <c r="GX16" s="92"/>
      <c r="GY16" s="92"/>
      <c r="GZ16" s="92"/>
      <c r="HA16" s="92"/>
      <c r="HB16" s="92"/>
      <c r="HC16" s="92"/>
      <c r="HD16" s="92"/>
      <c r="HE16" s="92"/>
      <c r="HF16" s="92"/>
      <c r="HG16" s="92"/>
      <c r="HH16" s="92"/>
      <c r="HI16" s="92"/>
      <c r="HJ16" s="92"/>
      <c r="HK16" s="92"/>
      <c r="HL16" s="92"/>
      <c r="HM16" s="92"/>
      <c r="HN16" s="92"/>
      <c r="HO16" s="92"/>
      <c r="HP16" s="92"/>
      <c r="HQ16" s="92"/>
      <c r="HR16" s="92"/>
      <c r="HS16" s="92"/>
      <c r="HT16" s="92"/>
      <c r="HU16" s="92"/>
      <c r="HV16" s="92"/>
      <c r="HW16" s="92"/>
      <c r="HX16" s="92"/>
      <c r="HY16" s="92"/>
      <c r="HZ16" s="92"/>
      <c r="IA16" s="92"/>
      <c r="IB16" s="92"/>
      <c r="IC16" s="92"/>
      <c r="ID16" s="92"/>
      <c r="IE16" s="92"/>
      <c r="IF16" s="92"/>
      <c r="IG16" s="92"/>
      <c r="IH16" s="92"/>
      <c r="II16" s="92"/>
      <c r="IJ16" s="92"/>
      <c r="IK16" s="92"/>
      <c r="IL16" s="92"/>
      <c r="IM16" s="92"/>
      <c r="IN16" s="92"/>
      <c r="IO16" s="92"/>
      <c r="IP16" s="92"/>
      <c r="IQ16" s="92"/>
      <c r="IR16" s="92"/>
      <c r="IS16" s="92"/>
      <c r="IT16" s="92"/>
      <c r="IU16" s="92"/>
      <c r="IV16" s="92"/>
    </row>
    <row r="17" s="89" customFormat="1" ht="21" customHeight="1" spans="1:256">
      <c r="A17" s="113" t="s">
        <v>162</v>
      </c>
      <c r="B17" s="115">
        <v>13</v>
      </c>
      <c r="C17" s="115">
        <v>13</v>
      </c>
      <c r="D17" s="110">
        <v>14.5</v>
      </c>
      <c r="E17" s="110">
        <v>14.5</v>
      </c>
      <c r="F17" s="115">
        <f>D17+1.5</f>
        <v>16</v>
      </c>
      <c r="G17" s="115">
        <f>F17</f>
        <v>16</v>
      </c>
      <c r="H17" s="116"/>
      <c r="I17" s="138"/>
      <c r="J17" s="139"/>
      <c r="K17" s="139"/>
      <c r="L17" s="139"/>
      <c r="M17" s="139"/>
      <c r="N17" s="139"/>
      <c r="O17" s="143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  <c r="DJ17" s="92"/>
      <c r="DK17" s="92"/>
      <c r="DL17" s="92"/>
      <c r="DM17" s="92"/>
      <c r="DN17" s="92"/>
      <c r="DO17" s="92"/>
      <c r="DP17" s="92"/>
      <c r="DQ17" s="92"/>
      <c r="DR17" s="92"/>
      <c r="DS17" s="92"/>
      <c r="DT17" s="92"/>
      <c r="DU17" s="92"/>
      <c r="DV17" s="92"/>
      <c r="DW17" s="92"/>
      <c r="DX17" s="92"/>
      <c r="DY17" s="92"/>
      <c r="DZ17" s="92"/>
      <c r="EA17" s="92"/>
      <c r="EB17" s="92"/>
      <c r="EC17" s="92"/>
      <c r="ED17" s="92"/>
      <c r="EE17" s="92"/>
      <c r="EF17" s="92"/>
      <c r="EG17" s="92"/>
      <c r="EH17" s="92"/>
      <c r="EI17" s="92"/>
      <c r="EJ17" s="92"/>
      <c r="EK17" s="92"/>
      <c r="EL17" s="92"/>
      <c r="EM17" s="92"/>
      <c r="EN17" s="92"/>
      <c r="EO17" s="92"/>
      <c r="EP17" s="92"/>
      <c r="EQ17" s="92"/>
      <c r="ER17" s="92"/>
      <c r="ES17" s="92"/>
      <c r="ET17" s="92"/>
      <c r="EU17" s="92"/>
      <c r="EV17" s="92"/>
      <c r="EW17" s="92"/>
      <c r="EX17" s="92"/>
      <c r="EY17" s="92"/>
      <c r="EZ17" s="92"/>
      <c r="FA17" s="92"/>
      <c r="FB17" s="92"/>
      <c r="FC17" s="92"/>
      <c r="FD17" s="92"/>
      <c r="FE17" s="92"/>
      <c r="FF17" s="92"/>
      <c r="FG17" s="92"/>
      <c r="FH17" s="92"/>
      <c r="FI17" s="92"/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C17" s="92"/>
      <c r="GD17" s="92"/>
      <c r="GE17" s="92"/>
      <c r="GF17" s="92"/>
      <c r="GG17" s="92"/>
      <c r="GH17" s="92"/>
      <c r="GI17" s="92"/>
      <c r="GJ17" s="92"/>
      <c r="GK17" s="92"/>
      <c r="GL17" s="92"/>
      <c r="GM17" s="92"/>
      <c r="GN17" s="92"/>
      <c r="GO17" s="92"/>
      <c r="GP17" s="92"/>
      <c r="GQ17" s="92"/>
      <c r="GR17" s="92"/>
      <c r="GS17" s="92"/>
      <c r="GT17" s="92"/>
      <c r="GU17" s="92"/>
      <c r="GV17" s="92"/>
      <c r="GW17" s="92"/>
      <c r="GX17" s="92"/>
      <c r="GY17" s="92"/>
      <c r="GZ17" s="92"/>
      <c r="HA17" s="92"/>
      <c r="HB17" s="92"/>
      <c r="HC17" s="92"/>
      <c r="HD17" s="92"/>
      <c r="HE17" s="92"/>
      <c r="HF17" s="92"/>
      <c r="HG17" s="92"/>
      <c r="HH17" s="92"/>
      <c r="HI17" s="92"/>
      <c r="HJ17" s="92"/>
      <c r="HK17" s="92"/>
      <c r="HL17" s="92"/>
      <c r="HM17" s="92"/>
      <c r="HN17" s="92"/>
      <c r="HO17" s="92"/>
      <c r="HP17" s="92"/>
      <c r="HQ17" s="92"/>
      <c r="HR17" s="92"/>
      <c r="HS17" s="92"/>
      <c r="HT17" s="92"/>
      <c r="HU17" s="92"/>
      <c r="HV17" s="92"/>
      <c r="HW17" s="92"/>
      <c r="HX17" s="92"/>
      <c r="HY17" s="92"/>
      <c r="HZ17" s="92"/>
      <c r="IA17" s="92"/>
      <c r="IB17" s="92"/>
      <c r="IC17" s="92"/>
      <c r="ID17" s="92"/>
      <c r="IE17" s="92"/>
      <c r="IF17" s="92"/>
      <c r="IG17" s="92"/>
      <c r="IH17" s="92"/>
      <c r="II17" s="92"/>
      <c r="IJ17" s="92"/>
      <c r="IK17" s="92"/>
      <c r="IL17" s="92"/>
      <c r="IM17" s="92"/>
      <c r="IN17" s="92"/>
      <c r="IO17" s="92"/>
      <c r="IP17" s="92"/>
      <c r="IQ17" s="92"/>
      <c r="IR17" s="92"/>
      <c r="IS17" s="92"/>
      <c r="IT17" s="92"/>
      <c r="IU17" s="92"/>
      <c r="IV17" s="92"/>
    </row>
    <row r="18" s="89" customFormat="1" ht="21" customHeight="1" spans="1:256">
      <c r="A18" s="109" t="s">
        <v>163</v>
      </c>
      <c r="B18" s="117">
        <v>2</v>
      </c>
      <c r="C18" s="117">
        <v>2</v>
      </c>
      <c r="D18" s="117">
        <v>2</v>
      </c>
      <c r="E18" s="117">
        <v>2</v>
      </c>
      <c r="F18" s="117">
        <v>2</v>
      </c>
      <c r="G18" s="117">
        <v>2</v>
      </c>
      <c r="H18" s="116"/>
      <c r="I18" s="138"/>
      <c r="J18" s="139"/>
      <c r="K18" s="139"/>
      <c r="L18" s="139"/>
      <c r="M18" s="139"/>
      <c r="N18" s="139"/>
      <c r="O18" s="143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  <c r="DJ18" s="92"/>
      <c r="DK18" s="92"/>
      <c r="DL18" s="92"/>
      <c r="DM18" s="92"/>
      <c r="DN18" s="92"/>
      <c r="DO18" s="92"/>
      <c r="DP18" s="92"/>
      <c r="DQ18" s="92"/>
      <c r="DR18" s="92"/>
      <c r="DS18" s="92"/>
      <c r="DT18" s="92"/>
      <c r="DU18" s="92"/>
      <c r="DV18" s="92"/>
      <c r="DW18" s="92"/>
      <c r="DX18" s="92"/>
      <c r="DY18" s="92"/>
      <c r="DZ18" s="92"/>
      <c r="EA18" s="92"/>
      <c r="EB18" s="92"/>
      <c r="EC18" s="92"/>
      <c r="ED18" s="92"/>
      <c r="EE18" s="92"/>
      <c r="EF18" s="92"/>
      <c r="EG18" s="92"/>
      <c r="EH18" s="92"/>
      <c r="EI18" s="92"/>
      <c r="EJ18" s="92"/>
      <c r="EK18" s="92"/>
      <c r="EL18" s="92"/>
      <c r="EM18" s="92"/>
      <c r="EN18" s="92"/>
      <c r="EO18" s="92"/>
      <c r="EP18" s="92"/>
      <c r="EQ18" s="92"/>
      <c r="ER18" s="92"/>
      <c r="ES18" s="92"/>
      <c r="ET18" s="92"/>
      <c r="EU18" s="92"/>
      <c r="EV18" s="92"/>
      <c r="EW18" s="92"/>
      <c r="EX18" s="92"/>
      <c r="EY18" s="92"/>
      <c r="EZ18" s="92"/>
      <c r="FA18" s="92"/>
      <c r="FB18" s="92"/>
      <c r="FC18" s="92"/>
      <c r="FD18" s="92"/>
      <c r="FE18" s="92"/>
      <c r="FF18" s="92"/>
      <c r="FG18" s="92"/>
      <c r="FH18" s="92"/>
      <c r="FI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/>
      <c r="FV18" s="92"/>
      <c r="FW18" s="92"/>
      <c r="FX18" s="92"/>
      <c r="FY18" s="92"/>
      <c r="FZ18" s="92"/>
      <c r="GA18" s="92"/>
      <c r="GB18" s="92"/>
      <c r="GC18" s="92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  <c r="GU18" s="92"/>
      <c r="GV18" s="92"/>
      <c r="GW18" s="92"/>
      <c r="GX18" s="92"/>
      <c r="GY18" s="92"/>
      <c r="GZ18" s="92"/>
      <c r="HA18" s="92"/>
      <c r="HB18" s="92"/>
      <c r="HC18" s="92"/>
      <c r="HD18" s="92"/>
      <c r="HE18" s="92"/>
      <c r="HF18" s="92"/>
      <c r="HG18" s="92"/>
      <c r="HH18" s="92"/>
      <c r="HI18" s="92"/>
      <c r="HJ18" s="92"/>
      <c r="HK18" s="92"/>
      <c r="HL18" s="92"/>
      <c r="HM18" s="92"/>
      <c r="HN18" s="92"/>
      <c r="HO18" s="92"/>
      <c r="HP18" s="92"/>
      <c r="HQ18" s="92"/>
      <c r="HR18" s="92"/>
      <c r="HS18" s="92"/>
      <c r="HT18" s="92"/>
      <c r="HU18" s="92"/>
      <c r="HV18" s="92"/>
      <c r="HW18" s="92"/>
      <c r="HX18" s="92"/>
      <c r="HY18" s="92"/>
      <c r="HZ18" s="92"/>
      <c r="IA18" s="92"/>
      <c r="IB18" s="92"/>
      <c r="IC18" s="92"/>
      <c r="ID18" s="92"/>
      <c r="IE18" s="92"/>
      <c r="IF18" s="92"/>
      <c r="IG18" s="92"/>
      <c r="IH18" s="92"/>
      <c r="II18" s="92"/>
      <c r="IJ18" s="92"/>
      <c r="IK18" s="92"/>
      <c r="IL18" s="92"/>
      <c r="IM18" s="92"/>
      <c r="IN18" s="92"/>
      <c r="IO18" s="92"/>
      <c r="IP18" s="92"/>
      <c r="IQ18" s="92"/>
      <c r="IR18" s="92"/>
      <c r="IS18" s="92"/>
      <c r="IT18" s="92"/>
      <c r="IU18" s="92"/>
      <c r="IV18" s="92"/>
    </row>
    <row r="19" s="89" customFormat="1" ht="21" customHeight="1" spans="1:256">
      <c r="A19" s="113"/>
      <c r="B19" s="110"/>
      <c r="C19" s="110"/>
      <c r="D19" s="110"/>
      <c r="E19" s="110"/>
      <c r="F19" s="110"/>
      <c r="G19" s="110"/>
      <c r="H19" s="116"/>
      <c r="I19" s="138"/>
      <c r="J19" s="139"/>
      <c r="K19" s="139"/>
      <c r="L19" s="139"/>
      <c r="M19" s="139"/>
      <c r="N19" s="139"/>
      <c r="O19" s="143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  <c r="DJ19" s="92"/>
      <c r="DK19" s="92"/>
      <c r="DL19" s="92"/>
      <c r="DM19" s="92"/>
      <c r="DN19" s="92"/>
      <c r="DO19" s="92"/>
      <c r="DP19" s="92"/>
      <c r="DQ19" s="92"/>
      <c r="DR19" s="92"/>
      <c r="DS19" s="92"/>
      <c r="DT19" s="92"/>
      <c r="DU19" s="92"/>
      <c r="DV19" s="92"/>
      <c r="DW19" s="92"/>
      <c r="DX19" s="92"/>
      <c r="DY19" s="92"/>
      <c r="DZ19" s="92"/>
      <c r="EA19" s="92"/>
      <c r="EB19" s="92"/>
      <c r="EC19" s="92"/>
      <c r="ED19" s="92"/>
      <c r="EE19" s="92"/>
      <c r="EF19" s="92"/>
      <c r="EG19" s="92"/>
      <c r="EH19" s="92"/>
      <c r="EI19" s="92"/>
      <c r="EJ19" s="92"/>
      <c r="EK19" s="92"/>
      <c r="EL19" s="92"/>
      <c r="EM19" s="92"/>
      <c r="EN19" s="92"/>
      <c r="EO19" s="92"/>
      <c r="EP19" s="92"/>
      <c r="EQ19" s="92"/>
      <c r="ER19" s="92"/>
      <c r="ES19" s="92"/>
      <c r="ET19" s="92"/>
      <c r="EU19" s="92"/>
      <c r="EV19" s="92"/>
      <c r="EW19" s="92"/>
      <c r="EX19" s="92"/>
      <c r="EY19" s="92"/>
      <c r="EZ19" s="92"/>
      <c r="FA19" s="92"/>
      <c r="FB19" s="92"/>
      <c r="FC19" s="92"/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  <c r="FQ19" s="92"/>
      <c r="FR19" s="92"/>
      <c r="FS19" s="92"/>
      <c r="FT19" s="92"/>
      <c r="FU19" s="92"/>
      <c r="FV19" s="92"/>
      <c r="FW19" s="92"/>
      <c r="FX19" s="92"/>
      <c r="FY19" s="92"/>
      <c r="FZ19" s="92"/>
      <c r="GA19" s="92"/>
      <c r="GB19" s="92"/>
      <c r="GC19" s="92"/>
      <c r="GD19" s="92"/>
      <c r="GE19" s="92"/>
      <c r="GF19" s="92"/>
      <c r="GG19" s="92"/>
      <c r="GH19" s="92"/>
      <c r="GI19" s="92"/>
      <c r="GJ19" s="92"/>
      <c r="GK19" s="92"/>
      <c r="GL19" s="92"/>
      <c r="GM19" s="92"/>
      <c r="GN19" s="92"/>
      <c r="GO19" s="92"/>
      <c r="GP19" s="92"/>
      <c r="GQ19" s="92"/>
      <c r="GR19" s="92"/>
      <c r="GS19" s="92"/>
      <c r="GT19" s="92"/>
      <c r="GU19" s="92"/>
      <c r="GV19" s="92"/>
      <c r="GW19" s="92"/>
      <c r="GX19" s="92"/>
      <c r="GY19" s="92"/>
      <c r="GZ19" s="92"/>
      <c r="HA19" s="92"/>
      <c r="HB19" s="92"/>
      <c r="HC19" s="92"/>
      <c r="HD19" s="92"/>
      <c r="HE19" s="92"/>
      <c r="HF19" s="92"/>
      <c r="HG19" s="92"/>
      <c r="HH19" s="92"/>
      <c r="HI19" s="92"/>
      <c r="HJ19" s="92"/>
      <c r="HK19" s="92"/>
      <c r="HL19" s="92"/>
      <c r="HM19" s="92"/>
      <c r="HN19" s="92"/>
      <c r="HO19" s="92"/>
      <c r="HP19" s="92"/>
      <c r="HQ19" s="92"/>
      <c r="HR19" s="92"/>
      <c r="HS19" s="92"/>
      <c r="HT19" s="92"/>
      <c r="HU19" s="92"/>
      <c r="HV19" s="92"/>
      <c r="HW19" s="92"/>
      <c r="HX19" s="92"/>
      <c r="HY19" s="92"/>
      <c r="HZ19" s="92"/>
      <c r="IA19" s="92"/>
      <c r="IB19" s="92"/>
      <c r="IC19" s="92"/>
      <c r="ID19" s="92"/>
      <c r="IE19" s="92"/>
      <c r="IF19" s="92"/>
      <c r="IG19" s="92"/>
      <c r="IH19" s="92"/>
      <c r="II19" s="92"/>
      <c r="IJ19" s="92"/>
      <c r="IK19" s="92"/>
      <c r="IL19" s="92"/>
      <c r="IM19" s="92"/>
      <c r="IN19" s="92"/>
      <c r="IO19" s="92"/>
      <c r="IP19" s="92"/>
      <c r="IQ19" s="92"/>
      <c r="IR19" s="92"/>
      <c r="IS19" s="92"/>
      <c r="IT19" s="92"/>
      <c r="IU19" s="92"/>
      <c r="IV19" s="92"/>
    </row>
    <row r="20" s="89" customFormat="1" ht="21" customHeight="1" spans="1:256">
      <c r="A20" s="113"/>
      <c r="B20" s="110"/>
      <c r="C20" s="110"/>
      <c r="D20" s="110"/>
      <c r="E20" s="110"/>
      <c r="F20" s="110"/>
      <c r="G20" s="110"/>
      <c r="H20" s="118"/>
      <c r="I20" s="138"/>
      <c r="J20" s="139"/>
      <c r="K20" s="139"/>
      <c r="L20" s="139"/>
      <c r="M20" s="139"/>
      <c r="N20" s="139"/>
      <c r="O20" s="143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  <c r="DJ20" s="92"/>
      <c r="DK20" s="92"/>
      <c r="DL20" s="92"/>
      <c r="DM20" s="92"/>
      <c r="DN20" s="92"/>
      <c r="DO20" s="92"/>
      <c r="DP20" s="92"/>
      <c r="DQ20" s="92"/>
      <c r="DR20" s="92"/>
      <c r="DS20" s="92"/>
      <c r="DT20" s="92"/>
      <c r="DU20" s="92"/>
      <c r="DV20" s="92"/>
      <c r="DW20" s="92"/>
      <c r="DX20" s="92"/>
      <c r="DY20" s="92"/>
      <c r="DZ20" s="92"/>
      <c r="EA20" s="92"/>
      <c r="EB20" s="92"/>
      <c r="EC20" s="92"/>
      <c r="ED20" s="92"/>
      <c r="EE20" s="92"/>
      <c r="EF20" s="92"/>
      <c r="EG20" s="92"/>
      <c r="EH20" s="92"/>
      <c r="EI20" s="92"/>
      <c r="EJ20" s="92"/>
      <c r="EK20" s="92"/>
      <c r="EL20" s="92"/>
      <c r="EM20" s="92"/>
      <c r="EN20" s="92"/>
      <c r="EO20" s="92"/>
      <c r="EP20" s="92"/>
      <c r="EQ20" s="92"/>
      <c r="ER20" s="92"/>
      <c r="ES20" s="92"/>
      <c r="ET20" s="92"/>
      <c r="EU20" s="92"/>
      <c r="EV20" s="92"/>
      <c r="EW20" s="92"/>
      <c r="EX20" s="92"/>
      <c r="EY20" s="92"/>
      <c r="EZ20" s="92"/>
      <c r="FA20" s="92"/>
      <c r="FB20" s="92"/>
      <c r="FC20" s="92"/>
      <c r="FD20" s="92"/>
      <c r="FE20" s="92"/>
      <c r="FF20" s="92"/>
      <c r="FG20" s="92"/>
      <c r="FH20" s="92"/>
      <c r="FI20" s="92"/>
      <c r="FJ20" s="92"/>
      <c r="FK20" s="92"/>
      <c r="FL20" s="92"/>
      <c r="FM20" s="92"/>
      <c r="FN20" s="92"/>
      <c r="FO20" s="92"/>
      <c r="FP20" s="92"/>
      <c r="FQ20" s="92"/>
      <c r="FR20" s="92"/>
      <c r="FS20" s="92"/>
      <c r="FT20" s="92"/>
      <c r="FU20" s="92"/>
      <c r="FV20" s="92"/>
      <c r="FW20" s="92"/>
      <c r="FX20" s="92"/>
      <c r="FY20" s="92"/>
      <c r="FZ20" s="92"/>
      <c r="GA20" s="92"/>
      <c r="GB20" s="92"/>
      <c r="GC20" s="92"/>
      <c r="GD20" s="92"/>
      <c r="GE20" s="92"/>
      <c r="GF20" s="92"/>
      <c r="GG20" s="92"/>
      <c r="GH20" s="92"/>
      <c r="GI20" s="92"/>
      <c r="GJ20" s="92"/>
      <c r="GK20" s="92"/>
      <c r="GL20" s="92"/>
      <c r="GM20" s="92"/>
      <c r="GN20" s="92"/>
      <c r="GO20" s="92"/>
      <c r="GP20" s="92"/>
      <c r="GQ20" s="92"/>
      <c r="GR20" s="92"/>
      <c r="GS20" s="92"/>
      <c r="GT20" s="92"/>
      <c r="GU20" s="92"/>
      <c r="GV20" s="92"/>
      <c r="GW20" s="92"/>
      <c r="GX20" s="92"/>
      <c r="GY20" s="92"/>
      <c r="GZ20" s="92"/>
      <c r="HA20" s="92"/>
      <c r="HB20" s="92"/>
      <c r="HC20" s="92"/>
      <c r="HD20" s="92"/>
      <c r="HE20" s="92"/>
      <c r="HF20" s="92"/>
      <c r="HG20" s="92"/>
      <c r="HH20" s="92"/>
      <c r="HI20" s="92"/>
      <c r="HJ20" s="92"/>
      <c r="HK20" s="92"/>
      <c r="HL20" s="92"/>
      <c r="HM20" s="92"/>
      <c r="HN20" s="92"/>
      <c r="HO20" s="92"/>
      <c r="HP20" s="92"/>
      <c r="HQ20" s="92"/>
      <c r="HR20" s="92"/>
      <c r="HS20" s="92"/>
      <c r="HT20" s="92"/>
      <c r="HU20" s="92"/>
      <c r="HV20" s="92"/>
      <c r="HW20" s="92"/>
      <c r="HX20" s="92"/>
      <c r="HY20" s="92"/>
      <c r="HZ20" s="92"/>
      <c r="IA20" s="92"/>
      <c r="IB20" s="92"/>
      <c r="IC20" s="92"/>
      <c r="ID20" s="92"/>
      <c r="IE20" s="92"/>
      <c r="IF20" s="92"/>
      <c r="IG20" s="92"/>
      <c r="IH20" s="92"/>
      <c r="II20" s="92"/>
      <c r="IJ20" s="92"/>
      <c r="IK20" s="92"/>
      <c r="IL20" s="92"/>
      <c r="IM20" s="92"/>
      <c r="IN20" s="92"/>
      <c r="IO20" s="92"/>
      <c r="IP20" s="92"/>
      <c r="IQ20" s="92"/>
      <c r="IR20" s="92"/>
      <c r="IS20" s="92"/>
      <c r="IT20" s="92"/>
      <c r="IU20" s="92"/>
      <c r="IV20" s="92"/>
    </row>
    <row r="21" s="89" customFormat="1" ht="21" customHeight="1" spans="1:256">
      <c r="A21" s="119"/>
      <c r="B21" s="120"/>
      <c r="C21" s="120"/>
      <c r="D21" s="120"/>
      <c r="E21" s="121"/>
      <c r="F21" s="120"/>
      <c r="G21" s="120"/>
      <c r="H21" s="120"/>
      <c r="I21" s="144"/>
      <c r="J21" s="145"/>
      <c r="K21" s="145"/>
      <c r="L21" s="146"/>
      <c r="M21" s="145"/>
      <c r="N21" s="145"/>
      <c r="O21" s="147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  <c r="DJ21" s="92"/>
      <c r="DK21" s="92"/>
      <c r="DL21" s="92"/>
      <c r="DM21" s="92"/>
      <c r="DN21" s="92"/>
      <c r="DO21" s="92"/>
      <c r="DP21" s="92"/>
      <c r="DQ21" s="92"/>
      <c r="DR21" s="92"/>
      <c r="DS21" s="92"/>
      <c r="DT21" s="92"/>
      <c r="DU21" s="92"/>
      <c r="DV21" s="92"/>
      <c r="DW21" s="92"/>
      <c r="DX21" s="92"/>
      <c r="DY21" s="92"/>
      <c r="DZ21" s="92"/>
      <c r="EA21" s="92"/>
      <c r="EB21" s="92"/>
      <c r="EC21" s="92"/>
      <c r="ED21" s="92"/>
      <c r="EE21" s="92"/>
      <c r="EF21" s="92"/>
      <c r="EG21" s="92"/>
      <c r="EH21" s="92"/>
      <c r="EI21" s="92"/>
      <c r="EJ21" s="92"/>
      <c r="EK21" s="92"/>
      <c r="EL21" s="92"/>
      <c r="EM21" s="92"/>
      <c r="EN21" s="92"/>
      <c r="EO21" s="92"/>
      <c r="EP21" s="92"/>
      <c r="EQ21" s="92"/>
      <c r="ER21" s="92"/>
      <c r="ES21" s="92"/>
      <c r="ET21" s="92"/>
      <c r="EU21" s="92"/>
      <c r="EV21" s="92"/>
      <c r="EW21" s="92"/>
      <c r="EX21" s="92"/>
      <c r="EY21" s="92"/>
      <c r="EZ21" s="92"/>
      <c r="FA21" s="92"/>
      <c r="FB21" s="92"/>
      <c r="FC21" s="92"/>
      <c r="FD21" s="92"/>
      <c r="FE21" s="92"/>
      <c r="FF21" s="92"/>
      <c r="FG21" s="92"/>
      <c r="FH21" s="92"/>
      <c r="FI21" s="92"/>
      <c r="FJ21" s="92"/>
      <c r="FK21" s="92"/>
      <c r="FL21" s="92"/>
      <c r="FM21" s="92"/>
      <c r="FN21" s="92"/>
      <c r="FO21" s="92"/>
      <c r="FP21" s="92"/>
      <c r="FQ21" s="92"/>
      <c r="FR21" s="92"/>
      <c r="FS21" s="92"/>
      <c r="FT21" s="92"/>
      <c r="FU21" s="92"/>
      <c r="FV21" s="92"/>
      <c r="FW21" s="92"/>
      <c r="FX21" s="92"/>
      <c r="FY21" s="92"/>
      <c r="FZ21" s="92"/>
      <c r="GA21" s="92"/>
      <c r="GB21" s="92"/>
      <c r="GC21" s="92"/>
      <c r="GD21" s="92"/>
      <c r="GE21" s="92"/>
      <c r="GF21" s="92"/>
      <c r="GG21" s="92"/>
      <c r="GH21" s="92"/>
      <c r="GI21" s="92"/>
      <c r="GJ21" s="92"/>
      <c r="GK21" s="92"/>
      <c r="GL21" s="92"/>
      <c r="GM21" s="92"/>
      <c r="GN21" s="92"/>
      <c r="GO21" s="92"/>
      <c r="GP21" s="92"/>
      <c r="GQ21" s="92"/>
      <c r="GR21" s="92"/>
      <c r="GS21" s="92"/>
      <c r="GT21" s="92"/>
      <c r="GU21" s="92"/>
      <c r="GV21" s="92"/>
      <c r="GW21" s="92"/>
      <c r="GX21" s="92"/>
      <c r="GY21" s="92"/>
      <c r="GZ21" s="92"/>
      <c r="HA21" s="92"/>
      <c r="HB21" s="92"/>
      <c r="HC21" s="92"/>
      <c r="HD21" s="92"/>
      <c r="HE21" s="92"/>
      <c r="HF21" s="92"/>
      <c r="HG21" s="92"/>
      <c r="HH21" s="92"/>
      <c r="HI21" s="92"/>
      <c r="HJ21" s="92"/>
      <c r="HK21" s="92"/>
      <c r="HL21" s="92"/>
      <c r="HM21" s="92"/>
      <c r="HN21" s="92"/>
      <c r="HO21" s="92"/>
      <c r="HP21" s="92"/>
      <c r="HQ21" s="92"/>
      <c r="HR21" s="92"/>
      <c r="HS21" s="92"/>
      <c r="HT21" s="92"/>
      <c r="HU21" s="92"/>
      <c r="HV21" s="92"/>
      <c r="HW21" s="92"/>
      <c r="HX21" s="92"/>
      <c r="HY21" s="92"/>
      <c r="HZ21" s="92"/>
      <c r="IA21" s="92"/>
      <c r="IB21" s="92"/>
      <c r="IC21" s="92"/>
      <c r="ID21" s="92"/>
      <c r="IE21" s="92"/>
      <c r="IF21" s="92"/>
      <c r="IG21" s="92"/>
      <c r="IH21" s="92"/>
      <c r="II21" s="92"/>
      <c r="IJ21" s="92"/>
      <c r="IK21" s="92"/>
      <c r="IL21" s="92"/>
      <c r="IM21" s="92"/>
      <c r="IN21" s="92"/>
      <c r="IO21" s="92"/>
      <c r="IP21" s="92"/>
      <c r="IQ21" s="92"/>
      <c r="IR21" s="92"/>
      <c r="IS21" s="92"/>
      <c r="IT21" s="92"/>
      <c r="IU21" s="92"/>
      <c r="IV21" s="92"/>
    </row>
    <row r="22" ht="16.5" spans="1:16">
      <c r="A22" s="122"/>
      <c r="B22" s="122"/>
      <c r="C22" s="123"/>
      <c r="D22" s="123"/>
      <c r="E22" s="124"/>
      <c r="F22" s="123"/>
      <c r="G22" s="123"/>
      <c r="H22" s="123"/>
      <c r="M22" s="89"/>
      <c r="N22" s="89"/>
      <c r="O22" s="89"/>
      <c r="P22" s="92"/>
    </row>
    <row r="23" spans="1:16">
      <c r="A23" s="125" t="s">
        <v>165</v>
      </c>
      <c r="B23" s="125"/>
      <c r="C23" s="126"/>
      <c r="D23" s="126"/>
      <c r="M23" s="89"/>
      <c r="N23" s="89"/>
      <c r="O23" s="89"/>
      <c r="P23" s="92"/>
    </row>
    <row r="24" spans="3:16">
      <c r="C24" s="90"/>
      <c r="J24" s="148" t="s">
        <v>166</v>
      </c>
      <c r="K24" s="149"/>
      <c r="L24" s="150" t="s">
        <v>167</v>
      </c>
      <c r="M24" s="148" t="s">
        <v>180</v>
      </c>
      <c r="N24" s="148" t="s">
        <v>168</v>
      </c>
      <c r="O24" s="89" t="s">
        <v>135</v>
      </c>
      <c r="P24" s="92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21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F4" sqref="F4"/>
    </sheetView>
  </sheetViews>
  <sheetFormatPr defaultColWidth="9" defaultRowHeight="14.25"/>
  <cols>
    <col min="1" max="1" width="7" customWidth="1"/>
    <col min="2" max="2" width="14.5" customWidth="1"/>
    <col min="3" max="3" width="16.8" style="78" customWidth="1"/>
    <col min="4" max="4" width="15.4" customWidth="1"/>
    <col min="5" max="5" width="23.2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237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238</v>
      </c>
      <c r="B2" s="5" t="s">
        <v>239</v>
      </c>
      <c r="C2" s="5" t="s">
        <v>240</v>
      </c>
      <c r="D2" s="5" t="s">
        <v>241</v>
      </c>
      <c r="E2" s="5" t="s">
        <v>242</v>
      </c>
      <c r="F2" s="5" t="s">
        <v>243</v>
      </c>
      <c r="G2" s="5" t="s">
        <v>244</v>
      </c>
      <c r="H2" s="79" t="s">
        <v>245</v>
      </c>
      <c r="I2" s="4" t="s">
        <v>246</v>
      </c>
      <c r="J2" s="4" t="s">
        <v>247</v>
      </c>
      <c r="K2" s="4" t="s">
        <v>248</v>
      </c>
      <c r="L2" s="4" t="s">
        <v>249</v>
      </c>
      <c r="M2" s="4" t="s">
        <v>250</v>
      </c>
      <c r="N2" s="5" t="s">
        <v>251</v>
      </c>
      <c r="O2" s="5" t="s">
        <v>252</v>
      </c>
    </row>
    <row r="3" s="1" customFormat="1" ht="16.5" spans="1:15">
      <c r="A3" s="4"/>
      <c r="B3" s="7"/>
      <c r="C3" s="7"/>
      <c r="D3" s="7"/>
      <c r="E3" s="7"/>
      <c r="F3" s="7"/>
      <c r="G3" s="7"/>
      <c r="H3" s="80"/>
      <c r="I3" s="4" t="s">
        <v>226</v>
      </c>
      <c r="J3" s="4" t="s">
        <v>226</v>
      </c>
      <c r="K3" s="4" t="s">
        <v>226</v>
      </c>
      <c r="L3" s="4" t="s">
        <v>226</v>
      </c>
      <c r="M3" s="4" t="s">
        <v>226</v>
      </c>
      <c r="N3" s="7"/>
      <c r="O3" s="7"/>
    </row>
    <row r="4" ht="20" customHeight="1" spans="1:15">
      <c r="A4" s="14">
        <v>1</v>
      </c>
      <c r="B4" s="29" t="s">
        <v>253</v>
      </c>
      <c r="C4" s="30" t="s">
        <v>254</v>
      </c>
      <c r="D4" s="25" t="s">
        <v>255</v>
      </c>
      <c r="E4" s="49" t="s">
        <v>256</v>
      </c>
      <c r="F4" s="25" t="s">
        <v>257</v>
      </c>
      <c r="G4" s="81" t="s">
        <v>65</v>
      </c>
      <c r="H4" s="14" t="s">
        <v>65</v>
      </c>
      <c r="I4" s="85">
        <v>2</v>
      </c>
      <c r="J4" s="86">
        <v>0</v>
      </c>
      <c r="K4" s="86">
        <v>1</v>
      </c>
      <c r="L4" s="86">
        <v>0</v>
      </c>
      <c r="M4" s="14">
        <v>0</v>
      </c>
      <c r="N4" s="14">
        <f>SUM(I4:M4)</f>
        <v>3</v>
      </c>
      <c r="O4" s="14"/>
    </row>
    <row r="5" ht="20" customHeight="1" spans="1:15">
      <c r="A5" s="14">
        <v>2</v>
      </c>
      <c r="B5" s="29" t="s">
        <v>258</v>
      </c>
      <c r="C5" s="30" t="s">
        <v>254</v>
      </c>
      <c r="D5" s="25" t="s">
        <v>259</v>
      </c>
      <c r="E5" s="49" t="s">
        <v>256</v>
      </c>
      <c r="F5" s="25" t="s">
        <v>257</v>
      </c>
      <c r="G5" s="82" t="s">
        <v>65</v>
      </c>
      <c r="H5" s="59" t="s">
        <v>65</v>
      </c>
      <c r="I5" s="87">
        <v>2</v>
      </c>
      <c r="J5" s="86">
        <v>1</v>
      </c>
      <c r="K5" s="86">
        <v>0</v>
      </c>
      <c r="L5" s="86">
        <v>1</v>
      </c>
      <c r="M5" s="14">
        <v>0</v>
      </c>
      <c r="N5" s="14">
        <f>SUM(I5:M5)</f>
        <v>4</v>
      </c>
      <c r="O5" s="14"/>
    </row>
    <row r="6" ht="20" customHeight="1" spans="1:15">
      <c r="A6" s="14">
        <v>3</v>
      </c>
      <c r="B6" s="47" t="s">
        <v>260</v>
      </c>
      <c r="C6" s="47" t="s">
        <v>254</v>
      </c>
      <c r="D6" s="47" t="s">
        <v>261</v>
      </c>
      <c r="E6" s="28" t="s">
        <v>62</v>
      </c>
      <c r="F6" s="25" t="s">
        <v>257</v>
      </c>
      <c r="G6" s="82" t="s">
        <v>65</v>
      </c>
      <c r="H6" s="59" t="s">
        <v>65</v>
      </c>
      <c r="I6" s="85">
        <v>2</v>
      </c>
      <c r="J6" s="86">
        <v>0</v>
      </c>
      <c r="K6" s="86">
        <v>1</v>
      </c>
      <c r="L6" s="86">
        <v>0</v>
      </c>
      <c r="M6" s="14">
        <v>0</v>
      </c>
      <c r="N6" s="14">
        <f>SUM(I6:M6)</f>
        <v>3</v>
      </c>
      <c r="O6" s="14"/>
    </row>
    <row r="7" ht="20" customHeight="1" spans="1:15">
      <c r="A7" s="14"/>
      <c r="B7" s="29"/>
      <c r="C7" s="30"/>
      <c r="D7" s="25"/>
      <c r="E7" s="49"/>
      <c r="F7" s="25"/>
      <c r="G7" s="82"/>
      <c r="H7" s="59"/>
      <c r="I7" s="85"/>
      <c r="J7" s="86"/>
      <c r="K7" s="86"/>
      <c r="L7" s="86"/>
      <c r="M7" s="14"/>
      <c r="N7" s="14"/>
      <c r="O7" s="14"/>
    </row>
    <row r="8" ht="20" customHeight="1" spans="1:15">
      <c r="A8" s="14"/>
      <c r="B8" s="29"/>
      <c r="C8" s="30"/>
      <c r="D8" s="25"/>
      <c r="E8" s="49"/>
      <c r="F8" s="25"/>
      <c r="G8" s="82"/>
      <c r="H8" s="59"/>
      <c r="I8" s="87"/>
      <c r="J8" s="86"/>
      <c r="K8" s="86"/>
      <c r="L8" s="86"/>
      <c r="M8" s="14"/>
      <c r="N8" s="14"/>
      <c r="O8" s="9"/>
    </row>
    <row r="9" ht="20" customHeight="1" spans="1:15">
      <c r="A9" s="14"/>
      <c r="B9" s="68"/>
      <c r="C9" s="68"/>
      <c r="D9" s="68"/>
      <c r="E9" s="69"/>
      <c r="F9" s="68"/>
      <c r="G9" s="14"/>
      <c r="H9" s="9"/>
      <c r="I9" s="85"/>
      <c r="J9" s="86"/>
      <c r="K9" s="86"/>
      <c r="L9" s="86"/>
      <c r="M9" s="14"/>
      <c r="N9" s="14"/>
      <c r="O9" s="9"/>
    </row>
    <row r="10" ht="20" customHeight="1" spans="1:15">
      <c r="A10" s="14"/>
      <c r="B10" s="68"/>
      <c r="C10" s="68"/>
      <c r="D10" s="68"/>
      <c r="E10" s="69"/>
      <c r="F10" s="68"/>
      <c r="G10" s="14"/>
      <c r="H10" s="9"/>
      <c r="I10" s="85"/>
      <c r="J10" s="86"/>
      <c r="K10" s="86"/>
      <c r="L10" s="86"/>
      <c r="M10" s="14"/>
      <c r="N10" s="14"/>
      <c r="O10" s="9"/>
    </row>
    <row r="11" ht="20" customHeight="1" spans="1:15">
      <c r="A11" s="14"/>
      <c r="B11" s="68"/>
      <c r="C11" s="68"/>
      <c r="D11" s="68"/>
      <c r="E11" s="69"/>
      <c r="F11" s="68"/>
      <c r="G11" s="14"/>
      <c r="H11" s="9"/>
      <c r="I11" s="85"/>
      <c r="J11" s="86"/>
      <c r="K11" s="86"/>
      <c r="L11" s="86"/>
      <c r="M11" s="14"/>
      <c r="N11" s="14"/>
      <c r="O11" s="9"/>
    </row>
    <row r="12" s="2" customFormat="1" ht="18.75" spans="1:15">
      <c r="A12" s="15" t="s">
        <v>262</v>
      </c>
      <c r="B12" s="16"/>
      <c r="C12" s="68"/>
      <c r="D12" s="17"/>
      <c r="E12" s="18"/>
      <c r="F12" s="68"/>
      <c r="G12" s="14"/>
      <c r="H12" s="37"/>
      <c r="I12" s="31"/>
      <c r="J12" s="15" t="s">
        <v>263</v>
      </c>
      <c r="K12" s="16"/>
      <c r="L12" s="16"/>
      <c r="M12" s="17"/>
      <c r="N12" s="16"/>
      <c r="O12" s="23"/>
    </row>
    <row r="13" ht="61" customHeight="1" spans="1:15">
      <c r="A13" s="83" t="s">
        <v>264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8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10" zoomScaleNormal="110" workbookViewId="0">
      <selection activeCell="B4" sqref="B4:F6"/>
    </sheetView>
  </sheetViews>
  <sheetFormatPr defaultColWidth="9" defaultRowHeight="14.25"/>
  <cols>
    <col min="1" max="1" width="5.1" customWidth="1"/>
    <col min="2" max="2" width="8.9" customWidth="1"/>
    <col min="3" max="3" width="14.9" customWidth="1"/>
    <col min="4" max="4" width="16.1" customWidth="1"/>
    <col min="5" max="5" width="12.125" customWidth="1"/>
    <col min="6" max="6" width="23.2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265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238</v>
      </c>
      <c r="B2" s="5" t="s">
        <v>243</v>
      </c>
      <c r="C2" s="5" t="s">
        <v>239</v>
      </c>
      <c r="D2" s="5" t="s">
        <v>240</v>
      </c>
      <c r="E2" s="5" t="s">
        <v>241</v>
      </c>
      <c r="F2" s="5" t="s">
        <v>242</v>
      </c>
      <c r="G2" s="4" t="s">
        <v>266</v>
      </c>
      <c r="H2" s="4"/>
      <c r="I2" s="4" t="s">
        <v>267</v>
      </c>
      <c r="J2" s="4"/>
      <c r="K2" s="6" t="s">
        <v>268</v>
      </c>
      <c r="L2" s="74" t="s">
        <v>269</v>
      </c>
      <c r="M2" s="21" t="s">
        <v>270</v>
      </c>
    </row>
    <row r="3" s="1" customFormat="1" ht="16.5" spans="1:13">
      <c r="A3" s="4"/>
      <c r="B3" s="7"/>
      <c r="C3" s="7"/>
      <c r="D3" s="7"/>
      <c r="E3" s="7"/>
      <c r="F3" s="7"/>
      <c r="G3" s="4" t="s">
        <v>271</v>
      </c>
      <c r="H3" s="4" t="s">
        <v>272</v>
      </c>
      <c r="I3" s="4" t="s">
        <v>271</v>
      </c>
      <c r="J3" s="4" t="s">
        <v>272</v>
      </c>
      <c r="K3" s="8"/>
      <c r="L3" s="75"/>
      <c r="M3" s="22"/>
    </row>
    <row r="4" ht="22" customHeight="1" spans="1:13">
      <c r="A4" s="65">
        <v>1</v>
      </c>
      <c r="B4" s="25" t="s">
        <v>257</v>
      </c>
      <c r="C4" s="25" t="s">
        <v>253</v>
      </c>
      <c r="D4" s="25" t="s">
        <v>254</v>
      </c>
      <c r="E4" s="25" t="s">
        <v>255</v>
      </c>
      <c r="F4" s="26" t="s">
        <v>256</v>
      </c>
      <c r="G4" s="66">
        <v>-0.02</v>
      </c>
      <c r="H4" s="66">
        <v>-0.01</v>
      </c>
      <c r="I4" s="66">
        <v>-0.02</v>
      </c>
      <c r="J4" s="66">
        <v>-0.01</v>
      </c>
      <c r="K4" s="70"/>
      <c r="L4" s="14" t="s">
        <v>95</v>
      </c>
      <c r="M4" s="14" t="s">
        <v>273</v>
      </c>
    </row>
    <row r="5" ht="22" customHeight="1" spans="1:13">
      <c r="A5" s="65">
        <v>2</v>
      </c>
      <c r="B5" s="25" t="s">
        <v>257</v>
      </c>
      <c r="C5" s="25" t="s">
        <v>258</v>
      </c>
      <c r="D5" s="25" t="s">
        <v>254</v>
      </c>
      <c r="E5" s="25" t="s">
        <v>259</v>
      </c>
      <c r="F5" s="26" t="s">
        <v>256</v>
      </c>
      <c r="G5" s="66">
        <v>-0.01</v>
      </c>
      <c r="H5" s="66">
        <v>-0.02</v>
      </c>
      <c r="I5" s="66">
        <v>-0.01</v>
      </c>
      <c r="J5" s="66">
        <v>-0.01</v>
      </c>
      <c r="K5" s="70"/>
      <c r="L5" s="14" t="s">
        <v>95</v>
      </c>
      <c r="M5" s="14" t="s">
        <v>273</v>
      </c>
    </row>
    <row r="6" ht="22" customHeight="1" spans="1:13">
      <c r="A6" s="65">
        <v>3</v>
      </c>
      <c r="B6" s="25" t="s">
        <v>257</v>
      </c>
      <c r="C6" s="25" t="s">
        <v>260</v>
      </c>
      <c r="D6" s="25" t="s">
        <v>254</v>
      </c>
      <c r="E6" s="25" t="s">
        <v>261</v>
      </c>
      <c r="F6" s="28" t="s">
        <v>62</v>
      </c>
      <c r="G6" s="66">
        <v>-0.02</v>
      </c>
      <c r="H6" s="66">
        <v>-0.01</v>
      </c>
      <c r="I6" s="66">
        <v>-0.02</v>
      </c>
      <c r="J6" s="66">
        <v>-0.01</v>
      </c>
      <c r="K6" s="70"/>
      <c r="L6" s="14" t="s">
        <v>95</v>
      </c>
      <c r="M6" s="14" t="s">
        <v>273</v>
      </c>
    </row>
    <row r="7" ht="22" customHeight="1" spans="1:13">
      <c r="A7" s="65"/>
      <c r="B7" s="25"/>
      <c r="C7" s="29"/>
      <c r="D7" s="30"/>
      <c r="E7" s="25"/>
      <c r="F7" s="26"/>
      <c r="G7" s="66"/>
      <c r="H7" s="66"/>
      <c r="I7" s="66"/>
      <c r="J7" s="66"/>
      <c r="K7" s="70"/>
      <c r="L7" s="14"/>
      <c r="M7" s="14"/>
    </row>
    <row r="8" ht="22" customHeight="1" spans="1:13">
      <c r="A8" s="65"/>
      <c r="B8" s="25"/>
      <c r="C8" s="29"/>
      <c r="D8" s="30"/>
      <c r="E8" s="25"/>
      <c r="F8" s="26"/>
      <c r="G8" s="66"/>
      <c r="H8" s="66"/>
      <c r="I8" s="66"/>
      <c r="J8" s="66"/>
      <c r="K8" s="70"/>
      <c r="L8" s="14"/>
      <c r="M8" s="14"/>
    </row>
    <row r="9" ht="22" customHeight="1" spans="1:13">
      <c r="A9" s="65"/>
      <c r="B9" s="67"/>
      <c r="C9" s="68"/>
      <c r="D9" s="68"/>
      <c r="E9" s="68"/>
      <c r="F9" s="69"/>
      <c r="G9" s="66"/>
      <c r="H9" s="66"/>
      <c r="I9" s="66"/>
      <c r="J9" s="66"/>
      <c r="K9" s="70"/>
      <c r="L9" s="9"/>
      <c r="M9" s="9"/>
    </row>
    <row r="10" ht="22" customHeight="1" spans="1:13">
      <c r="A10" s="65"/>
      <c r="B10" s="67"/>
      <c r="C10" s="68"/>
      <c r="D10" s="68"/>
      <c r="E10" s="68"/>
      <c r="F10" s="69"/>
      <c r="G10" s="70"/>
      <c r="H10" s="71"/>
      <c r="I10" s="71"/>
      <c r="J10" s="71"/>
      <c r="K10" s="70"/>
      <c r="L10" s="9"/>
      <c r="M10" s="9"/>
    </row>
    <row r="11" ht="22" customHeight="1" spans="1:13">
      <c r="A11" s="65"/>
      <c r="B11" s="67"/>
      <c r="C11" s="68"/>
      <c r="D11" s="68"/>
      <c r="E11" s="68"/>
      <c r="F11" s="69"/>
      <c r="G11" s="70"/>
      <c r="H11" s="71"/>
      <c r="I11" s="71"/>
      <c r="J11" s="71"/>
      <c r="K11" s="70"/>
      <c r="L11" s="9"/>
      <c r="M11" s="9"/>
    </row>
    <row r="12" s="2" customFormat="1" ht="18.75" spans="1:13">
      <c r="A12" s="15" t="s">
        <v>274</v>
      </c>
      <c r="B12" s="16"/>
      <c r="C12" s="16"/>
      <c r="D12" s="68"/>
      <c r="E12" s="17"/>
      <c r="F12" s="69"/>
      <c r="G12" s="31"/>
      <c r="H12" s="15" t="s">
        <v>263</v>
      </c>
      <c r="I12" s="16"/>
      <c r="J12" s="16"/>
      <c r="K12" s="17"/>
      <c r="L12" s="76"/>
      <c r="M12" s="23"/>
    </row>
    <row r="13" ht="84" customHeight="1" spans="1:13">
      <c r="A13" s="72" t="s">
        <v>275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7"/>
    </row>
  </sheetData>
  <mergeCells count="15">
    <mergeCell ref="A1:M1"/>
    <mergeCell ref="G2:H2"/>
    <mergeCell ref="I2:J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0"/>
  <sheetViews>
    <sheetView workbookViewId="0">
      <selection activeCell="F14" sqref="F14:F15"/>
    </sheetView>
  </sheetViews>
  <sheetFormatPr defaultColWidth="9" defaultRowHeight="14.25"/>
  <cols>
    <col min="1" max="2" width="8.625" customWidth="1"/>
    <col min="3" max="3" width="13.5" customWidth="1"/>
    <col min="4" max="4" width="12.875" customWidth="1"/>
    <col min="5" max="5" width="12.125" customWidth="1"/>
    <col min="6" max="6" width="23.125" customWidth="1"/>
    <col min="7" max="7" width="15.25" customWidth="1"/>
    <col min="8" max="8" width="6.375" customWidth="1"/>
    <col min="9" max="9" width="9.12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276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277</v>
      </c>
      <c r="B2" s="5" t="s">
        <v>243</v>
      </c>
      <c r="C2" s="5" t="s">
        <v>239</v>
      </c>
      <c r="D2" s="5" t="s">
        <v>240</v>
      </c>
      <c r="E2" s="5" t="s">
        <v>241</v>
      </c>
      <c r="F2" s="5" t="s">
        <v>242</v>
      </c>
      <c r="G2" s="38" t="s">
        <v>278</v>
      </c>
      <c r="H2" s="39"/>
      <c r="I2" s="62"/>
      <c r="J2" s="38" t="s">
        <v>279</v>
      </c>
      <c r="K2" s="39"/>
      <c r="L2" s="62"/>
      <c r="M2" s="38" t="s">
        <v>280</v>
      </c>
      <c r="N2" s="39"/>
      <c r="O2" s="62"/>
      <c r="P2" s="38" t="s">
        <v>281</v>
      </c>
      <c r="Q2" s="39"/>
      <c r="R2" s="62"/>
      <c r="S2" s="39" t="s">
        <v>282</v>
      </c>
      <c r="T2" s="39"/>
      <c r="U2" s="62"/>
      <c r="V2" s="34" t="s">
        <v>283</v>
      </c>
      <c r="W2" s="34" t="s">
        <v>252</v>
      </c>
    </row>
    <row r="3" s="1" customFormat="1" ht="16.5" spans="1:23">
      <c r="A3" s="7"/>
      <c r="B3" s="40"/>
      <c r="C3" s="40"/>
      <c r="D3" s="40"/>
      <c r="E3" s="40"/>
      <c r="F3" s="40"/>
      <c r="G3" s="4" t="s">
        <v>284</v>
      </c>
      <c r="H3" s="4" t="s">
        <v>67</v>
      </c>
      <c r="I3" s="4" t="s">
        <v>243</v>
      </c>
      <c r="J3" s="4" t="s">
        <v>284</v>
      </c>
      <c r="K3" s="4" t="s">
        <v>67</v>
      </c>
      <c r="L3" s="4" t="s">
        <v>243</v>
      </c>
      <c r="M3" s="4" t="s">
        <v>284</v>
      </c>
      <c r="N3" s="4" t="s">
        <v>67</v>
      </c>
      <c r="O3" s="4" t="s">
        <v>243</v>
      </c>
      <c r="P3" s="4" t="s">
        <v>284</v>
      </c>
      <c r="Q3" s="4" t="s">
        <v>67</v>
      </c>
      <c r="R3" s="4" t="s">
        <v>243</v>
      </c>
      <c r="S3" s="4" t="s">
        <v>284</v>
      </c>
      <c r="T3" s="4" t="s">
        <v>67</v>
      </c>
      <c r="U3" s="4" t="s">
        <v>243</v>
      </c>
      <c r="V3" s="64"/>
      <c r="W3" s="64"/>
    </row>
    <row r="4" spans="1:23">
      <c r="A4" s="41" t="s">
        <v>285</v>
      </c>
      <c r="B4" s="25" t="s">
        <v>257</v>
      </c>
      <c r="C4" s="29" t="s">
        <v>253</v>
      </c>
      <c r="D4" s="30" t="s">
        <v>254</v>
      </c>
      <c r="E4" s="25" t="s">
        <v>255</v>
      </c>
      <c r="F4" s="26" t="s">
        <v>256</v>
      </c>
      <c r="G4" s="42"/>
      <c r="H4" s="43"/>
      <c r="I4" s="43"/>
      <c r="J4" s="43"/>
      <c r="K4" s="27"/>
      <c r="L4" s="27"/>
      <c r="M4" s="14"/>
      <c r="N4" s="14"/>
      <c r="O4" s="14"/>
      <c r="P4" s="14"/>
      <c r="Q4" s="14"/>
      <c r="R4" s="14"/>
      <c r="S4" s="14"/>
      <c r="T4" s="14"/>
      <c r="U4" s="14"/>
      <c r="V4" s="14" t="s">
        <v>286</v>
      </c>
      <c r="W4" s="14"/>
    </row>
    <row r="5" ht="16.5" spans="1:23">
      <c r="A5" s="44"/>
      <c r="B5" s="25" t="s">
        <v>257</v>
      </c>
      <c r="C5" s="29" t="s">
        <v>258</v>
      </c>
      <c r="D5" s="30" t="s">
        <v>254</v>
      </c>
      <c r="E5" s="25" t="s">
        <v>259</v>
      </c>
      <c r="F5" s="26" t="s">
        <v>256</v>
      </c>
      <c r="G5" s="45" t="s">
        <v>287</v>
      </c>
      <c r="H5" s="46"/>
      <c r="I5" s="63"/>
      <c r="J5" s="45" t="s">
        <v>288</v>
      </c>
      <c r="K5" s="46"/>
      <c r="L5" s="63"/>
      <c r="M5" s="38" t="s">
        <v>289</v>
      </c>
      <c r="N5" s="39"/>
      <c r="O5" s="62"/>
      <c r="P5" s="38" t="s">
        <v>290</v>
      </c>
      <c r="Q5" s="39"/>
      <c r="R5" s="62"/>
      <c r="S5" s="39" t="s">
        <v>291</v>
      </c>
      <c r="T5" s="39"/>
      <c r="U5" s="62"/>
      <c r="V5" s="14"/>
      <c r="W5" s="14"/>
    </row>
    <row r="6" ht="16.5" spans="1:23">
      <c r="A6" s="44"/>
      <c r="B6" s="25" t="s">
        <v>257</v>
      </c>
      <c r="C6" s="47" t="s">
        <v>260</v>
      </c>
      <c r="D6" s="47" t="s">
        <v>254</v>
      </c>
      <c r="E6" s="47" t="s">
        <v>261</v>
      </c>
      <c r="F6" s="28" t="s">
        <v>62</v>
      </c>
      <c r="G6" s="48" t="s">
        <v>284</v>
      </c>
      <c r="H6" s="48" t="s">
        <v>67</v>
      </c>
      <c r="I6" s="48" t="s">
        <v>243</v>
      </c>
      <c r="J6" s="48" t="s">
        <v>284</v>
      </c>
      <c r="K6" s="48" t="s">
        <v>67</v>
      </c>
      <c r="L6" s="48" t="s">
        <v>243</v>
      </c>
      <c r="M6" s="4" t="s">
        <v>284</v>
      </c>
      <c r="N6" s="4" t="s">
        <v>67</v>
      </c>
      <c r="O6" s="4" t="s">
        <v>243</v>
      </c>
      <c r="P6" s="4" t="s">
        <v>284</v>
      </c>
      <c r="Q6" s="4" t="s">
        <v>67</v>
      </c>
      <c r="R6" s="4" t="s">
        <v>243</v>
      </c>
      <c r="S6" s="4" t="s">
        <v>284</v>
      </c>
      <c r="T6" s="4" t="s">
        <v>67</v>
      </c>
      <c r="U6" s="4" t="s">
        <v>243</v>
      </c>
      <c r="V6" s="14"/>
      <c r="W6" s="14"/>
    </row>
    <row r="7" ht="16.5" spans="1:23">
      <c r="A7" s="44"/>
      <c r="B7" s="25"/>
      <c r="C7" s="29"/>
      <c r="D7" s="30"/>
      <c r="E7" s="25"/>
      <c r="F7" s="49"/>
      <c r="G7" s="48"/>
      <c r="H7" s="48"/>
      <c r="I7" s="48"/>
      <c r="J7" s="48"/>
      <c r="K7" s="48"/>
      <c r="L7" s="48"/>
      <c r="M7" s="4"/>
      <c r="N7" s="4"/>
      <c r="O7" s="4"/>
      <c r="P7" s="4"/>
      <c r="Q7" s="4"/>
      <c r="R7" s="4"/>
      <c r="S7" s="4"/>
      <c r="T7" s="4"/>
      <c r="U7" s="4"/>
      <c r="V7" s="14"/>
      <c r="W7" s="14"/>
    </row>
    <row r="8" ht="16.5" spans="1:23">
      <c r="A8" s="44"/>
      <c r="B8" s="25"/>
      <c r="C8" s="29"/>
      <c r="D8" s="30"/>
      <c r="E8" s="25"/>
      <c r="F8" s="49"/>
      <c r="G8" s="48"/>
      <c r="H8" s="48"/>
      <c r="I8" s="48"/>
      <c r="J8" s="48"/>
      <c r="K8" s="48"/>
      <c r="L8" s="48"/>
      <c r="M8" s="4"/>
      <c r="N8" s="4"/>
      <c r="O8" s="4"/>
      <c r="P8" s="4"/>
      <c r="Q8" s="4"/>
      <c r="R8" s="4"/>
      <c r="S8" s="4"/>
      <c r="T8" s="4"/>
      <c r="U8" s="4"/>
      <c r="V8" s="14"/>
      <c r="W8" s="14"/>
    </row>
    <row r="9" ht="18.75" spans="1:23">
      <c r="A9" s="50"/>
      <c r="B9" s="51"/>
      <c r="C9" s="52"/>
      <c r="D9" s="52"/>
      <c r="E9" s="52"/>
      <c r="F9" s="9"/>
      <c r="G9" s="42"/>
      <c r="H9" s="43"/>
      <c r="I9" s="43" t="s">
        <v>292</v>
      </c>
      <c r="J9" s="43"/>
      <c r="K9" s="43"/>
      <c r="L9" s="27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>
      <c r="A10" s="41"/>
      <c r="B10" s="53"/>
      <c r="C10" s="54"/>
      <c r="D10" s="54"/>
      <c r="E10" s="54"/>
      <c r="F10" s="41"/>
      <c r="G10" s="14"/>
      <c r="H10" s="43"/>
      <c r="I10" s="43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ht="22" customHeight="1" spans="1:23">
      <c r="A11" s="44"/>
      <c r="B11" s="55"/>
      <c r="C11" s="50"/>
      <c r="D11" s="56"/>
      <c r="E11" s="50"/>
      <c r="F11" s="50"/>
      <c r="G11" s="14"/>
      <c r="H11" s="43"/>
      <c r="I11" s="43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>
      <c r="A12" s="41"/>
      <c r="B12" s="53"/>
      <c r="C12" s="57"/>
      <c r="D12" s="54"/>
      <c r="E12" s="57"/>
      <c r="F12" s="41"/>
      <c r="G12" s="14"/>
      <c r="H12" s="43"/>
      <c r="I12" s="43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3">
      <c r="A13" s="44"/>
      <c r="B13" s="55"/>
      <c r="C13" s="58"/>
      <c r="D13" s="56"/>
      <c r="E13" s="58"/>
      <c r="F13" s="50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</row>
    <row r="14" spans="1:23">
      <c r="A14" s="59"/>
      <c r="B14" s="59"/>
      <c r="C14" s="59"/>
      <c r="D14" s="59"/>
      <c r="E14" s="59"/>
      <c r="F14" s="59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23">
      <c r="A15" s="58"/>
      <c r="B15" s="58"/>
      <c r="C15" s="58"/>
      <c r="D15" s="58"/>
      <c r="E15" s="58"/>
      <c r="F15" s="58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1:23">
      <c r="A16" s="59"/>
      <c r="B16" s="59"/>
      <c r="C16" s="59"/>
      <c r="D16" s="59"/>
      <c r="E16" s="59"/>
      <c r="F16" s="5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1:23">
      <c r="A17" s="58"/>
      <c r="B17" s="58"/>
      <c r="C17" s="58"/>
      <c r="D17" s="58"/>
      <c r="E17" s="58"/>
      <c r="F17" s="58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</row>
    <row r="18" spans="1:2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s="2" customFormat="1" ht="33" customHeight="1" spans="1:23">
      <c r="A19" s="15" t="s">
        <v>293</v>
      </c>
      <c r="B19" s="16"/>
      <c r="C19" s="16"/>
      <c r="D19" s="16"/>
      <c r="E19" s="17"/>
      <c r="F19" s="18"/>
      <c r="G19" s="31"/>
      <c r="H19" s="37"/>
      <c r="I19" s="37"/>
      <c r="J19" s="15" t="s">
        <v>263</v>
      </c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7"/>
      <c r="V19" s="16"/>
      <c r="W19" s="23"/>
    </row>
    <row r="20" ht="80" customHeight="1" spans="1:23">
      <c r="A20" s="60" t="s">
        <v>294</v>
      </c>
      <c r="B20" s="60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</row>
  </sheetData>
  <mergeCells count="4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9:E19"/>
    <mergeCell ref="F19:G19"/>
    <mergeCell ref="J19:U19"/>
    <mergeCell ref="A20:W20"/>
    <mergeCell ref="A2:A3"/>
    <mergeCell ref="A4:A9"/>
    <mergeCell ref="A10:A11"/>
    <mergeCell ref="A12:A13"/>
    <mergeCell ref="A14:A15"/>
    <mergeCell ref="A16:A17"/>
    <mergeCell ref="B2:B3"/>
    <mergeCell ref="B10:B11"/>
    <mergeCell ref="B12:B13"/>
    <mergeCell ref="B14:B15"/>
    <mergeCell ref="B16:B17"/>
    <mergeCell ref="C2:C3"/>
    <mergeCell ref="C10:C11"/>
    <mergeCell ref="C12:C13"/>
    <mergeCell ref="C14:C15"/>
    <mergeCell ref="C16:C17"/>
    <mergeCell ref="D2:D3"/>
    <mergeCell ref="D10:D11"/>
    <mergeCell ref="D12:D13"/>
    <mergeCell ref="D14:D15"/>
    <mergeCell ref="D16:D17"/>
    <mergeCell ref="E2:E3"/>
    <mergeCell ref="E10:E11"/>
    <mergeCell ref="E12:E13"/>
    <mergeCell ref="E14:E15"/>
    <mergeCell ref="E16:E17"/>
    <mergeCell ref="F2:F3"/>
    <mergeCell ref="F10:F11"/>
    <mergeCell ref="F12:F13"/>
    <mergeCell ref="F14:F15"/>
    <mergeCell ref="F16:F17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295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3" t="s">
        <v>296</v>
      </c>
      <c r="B2" s="34" t="s">
        <v>239</v>
      </c>
      <c r="C2" s="34" t="s">
        <v>240</v>
      </c>
      <c r="D2" s="34" t="s">
        <v>241</v>
      </c>
      <c r="E2" s="34" t="s">
        <v>242</v>
      </c>
      <c r="F2" s="34" t="s">
        <v>243</v>
      </c>
      <c r="G2" s="33" t="s">
        <v>297</v>
      </c>
      <c r="H2" s="33" t="s">
        <v>298</v>
      </c>
      <c r="I2" s="33" t="s">
        <v>299</v>
      </c>
      <c r="J2" s="33" t="s">
        <v>298</v>
      </c>
      <c r="K2" s="33" t="s">
        <v>300</v>
      </c>
      <c r="L2" s="33" t="s">
        <v>298</v>
      </c>
      <c r="M2" s="34" t="s">
        <v>283</v>
      </c>
      <c r="N2" s="34" t="s">
        <v>252</v>
      </c>
    </row>
    <row r="3" spans="1:14">
      <c r="A3" s="9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ht="16.5" spans="1:14">
      <c r="A4" s="35" t="s">
        <v>296</v>
      </c>
      <c r="B4" s="36" t="s">
        <v>301</v>
      </c>
      <c r="C4" s="36" t="s">
        <v>284</v>
      </c>
      <c r="D4" s="36" t="s">
        <v>241</v>
      </c>
      <c r="E4" s="34" t="s">
        <v>242</v>
      </c>
      <c r="F4" s="34" t="s">
        <v>243</v>
      </c>
      <c r="G4" s="33" t="s">
        <v>297</v>
      </c>
      <c r="H4" s="33" t="s">
        <v>298</v>
      </c>
      <c r="I4" s="33" t="s">
        <v>299</v>
      </c>
      <c r="J4" s="33" t="s">
        <v>298</v>
      </c>
      <c r="K4" s="33" t="s">
        <v>300</v>
      </c>
      <c r="L4" s="33" t="s">
        <v>298</v>
      </c>
      <c r="M4" s="34" t="s">
        <v>283</v>
      </c>
      <c r="N4" s="34" t="s">
        <v>252</v>
      </c>
    </row>
    <row r="5" spans="1:14">
      <c r="A5" s="9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4">
      <c r="A6" s="9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5" t="s">
        <v>302</v>
      </c>
      <c r="B11" s="16"/>
      <c r="C11" s="16"/>
      <c r="D11" s="17"/>
      <c r="E11" s="18"/>
      <c r="F11" s="37"/>
      <c r="G11" s="31"/>
      <c r="H11" s="37"/>
      <c r="I11" s="15" t="s">
        <v>303</v>
      </c>
      <c r="J11" s="16"/>
      <c r="K11" s="16"/>
      <c r="L11" s="16"/>
      <c r="M11" s="16"/>
      <c r="N11" s="23"/>
    </row>
    <row r="12" ht="16.5" spans="1:14">
      <c r="A12" s="19" t="s">
        <v>304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="125" zoomScaleNormal="125" workbookViewId="0">
      <selection activeCell="G5" sqref="G5"/>
    </sheetView>
  </sheetViews>
  <sheetFormatPr defaultColWidth="9" defaultRowHeight="14.25"/>
  <cols>
    <col min="1" max="1" width="7" customWidth="1"/>
    <col min="2" max="2" width="8.3" customWidth="1"/>
    <col min="3" max="3" width="14.7" customWidth="1"/>
    <col min="4" max="4" width="13.9" customWidth="1"/>
    <col min="5" max="5" width="12.125" customWidth="1"/>
    <col min="6" max="6" width="22.9" customWidth="1"/>
    <col min="7" max="7" width="21.3" customWidth="1"/>
    <col min="8" max="9" width="14" customWidth="1"/>
    <col min="10" max="10" width="11.5" customWidth="1"/>
  </cols>
  <sheetData>
    <row r="1" ht="29.25" spans="1:10">
      <c r="A1" s="3" t="s">
        <v>305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277</v>
      </c>
      <c r="B2" s="5" t="s">
        <v>243</v>
      </c>
      <c r="C2" s="5" t="s">
        <v>239</v>
      </c>
      <c r="D2" s="5" t="s">
        <v>240</v>
      </c>
      <c r="E2" s="5" t="s">
        <v>241</v>
      </c>
      <c r="F2" s="5" t="s">
        <v>242</v>
      </c>
      <c r="G2" s="4" t="s">
        <v>306</v>
      </c>
      <c r="H2" s="4" t="s">
        <v>307</v>
      </c>
      <c r="I2" s="4" t="s">
        <v>308</v>
      </c>
      <c r="J2" s="4" t="s">
        <v>309</v>
      </c>
      <c r="K2" s="5" t="s">
        <v>283</v>
      </c>
      <c r="L2" s="5" t="s">
        <v>252</v>
      </c>
    </row>
    <row r="3" ht="30" customHeight="1" spans="1:12">
      <c r="A3" s="24">
        <v>1</v>
      </c>
      <c r="B3" s="25" t="s">
        <v>257</v>
      </c>
      <c r="C3" s="25" t="s">
        <v>253</v>
      </c>
      <c r="D3" s="25" t="s">
        <v>254</v>
      </c>
      <c r="E3" s="25" t="s">
        <v>255</v>
      </c>
      <c r="F3" s="26" t="s">
        <v>256</v>
      </c>
      <c r="G3" s="14" t="s">
        <v>310</v>
      </c>
      <c r="H3" s="27"/>
      <c r="I3" s="27"/>
      <c r="J3" s="14"/>
      <c r="K3" s="32" t="s">
        <v>311</v>
      </c>
      <c r="L3" s="14" t="s">
        <v>273</v>
      </c>
    </row>
    <row r="4" ht="30" customHeight="1" spans="1:12">
      <c r="A4" s="24">
        <v>2</v>
      </c>
      <c r="B4" s="25" t="s">
        <v>257</v>
      </c>
      <c r="C4" s="25" t="s">
        <v>258</v>
      </c>
      <c r="D4" s="25" t="s">
        <v>254</v>
      </c>
      <c r="E4" s="25" t="s">
        <v>259</v>
      </c>
      <c r="F4" s="26" t="s">
        <v>256</v>
      </c>
      <c r="G4" s="14" t="s">
        <v>310</v>
      </c>
      <c r="H4" s="27"/>
      <c r="I4" s="27"/>
      <c r="J4" s="14"/>
      <c r="K4" s="32" t="s">
        <v>311</v>
      </c>
      <c r="L4" s="14" t="s">
        <v>273</v>
      </c>
    </row>
    <row r="5" ht="30" customHeight="1" spans="1:12">
      <c r="A5" s="24">
        <v>3</v>
      </c>
      <c r="B5" s="25" t="s">
        <v>257</v>
      </c>
      <c r="C5" s="25" t="s">
        <v>260</v>
      </c>
      <c r="D5" s="25" t="s">
        <v>254</v>
      </c>
      <c r="E5" s="25" t="s">
        <v>261</v>
      </c>
      <c r="F5" s="28" t="s">
        <v>62</v>
      </c>
      <c r="G5" s="14" t="s">
        <v>310</v>
      </c>
      <c r="H5" s="14"/>
      <c r="I5" s="9"/>
      <c r="J5" s="9"/>
      <c r="K5" s="32" t="s">
        <v>311</v>
      </c>
      <c r="L5" s="14" t="s">
        <v>273</v>
      </c>
    </row>
    <row r="6" ht="30" customHeight="1" spans="1:12">
      <c r="A6" s="24"/>
      <c r="B6" s="25"/>
      <c r="C6" s="29"/>
      <c r="D6" s="30"/>
      <c r="E6" s="25"/>
      <c r="F6" s="26"/>
      <c r="G6" s="14"/>
      <c r="H6" s="14"/>
      <c r="I6" s="9"/>
      <c r="J6" s="9"/>
      <c r="K6" s="32"/>
      <c r="L6" s="14"/>
    </row>
    <row r="7" ht="30" customHeight="1" spans="1:12">
      <c r="A7" s="24"/>
      <c r="B7" s="25"/>
      <c r="C7" s="29"/>
      <c r="D7" s="30"/>
      <c r="E7" s="25"/>
      <c r="F7" s="26"/>
      <c r="G7" s="14"/>
      <c r="H7" s="9"/>
      <c r="I7" s="9"/>
      <c r="J7" s="9"/>
      <c r="K7" s="32"/>
      <c r="L7" s="14"/>
    </row>
    <row r="8" ht="30" customHeight="1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="2" customFormat="1" ht="18.75" spans="1:12">
      <c r="A9" s="15" t="s">
        <v>312</v>
      </c>
      <c r="B9" s="16"/>
      <c r="C9" s="16"/>
      <c r="D9" s="16"/>
      <c r="E9" s="17"/>
      <c r="F9" s="18"/>
      <c r="G9" s="31"/>
      <c r="H9" s="15" t="s">
        <v>313</v>
      </c>
      <c r="I9" s="16"/>
      <c r="J9" s="16"/>
      <c r="K9" s="16"/>
      <c r="L9" s="23"/>
    </row>
    <row r="10" ht="16.5" spans="1:12">
      <c r="A10" s="19" t="s">
        <v>314</v>
      </c>
      <c r="B10" s="19"/>
      <c r="C10" s="20"/>
      <c r="D10" s="20"/>
      <c r="E10" s="20"/>
      <c r="F10" s="20"/>
      <c r="G10" s="20"/>
      <c r="H10" s="20"/>
      <c r="I10" s="20"/>
      <c r="J10" s="20"/>
      <c r="K10" s="20"/>
      <c r="L10" s="20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10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A4" sqref="A4:J6"/>
    </sheetView>
  </sheetViews>
  <sheetFormatPr defaultColWidth="9" defaultRowHeight="14.25"/>
  <cols>
    <col min="1" max="1" width="7" customWidth="1"/>
    <col min="2" max="2" width="10" customWidth="1"/>
    <col min="3" max="3" width="17.3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315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238</v>
      </c>
      <c r="B2" s="5" t="s">
        <v>243</v>
      </c>
      <c r="C2" s="5" t="s">
        <v>284</v>
      </c>
      <c r="D2" s="5" t="s">
        <v>241</v>
      </c>
      <c r="E2" s="5" t="s">
        <v>242</v>
      </c>
      <c r="F2" s="4" t="s">
        <v>316</v>
      </c>
      <c r="G2" s="4" t="s">
        <v>267</v>
      </c>
      <c r="H2" s="6" t="s">
        <v>268</v>
      </c>
      <c r="I2" s="21" t="s">
        <v>270</v>
      </c>
    </row>
    <row r="3" s="1" customFormat="1" ht="16.5" spans="1:9">
      <c r="A3" s="4"/>
      <c r="B3" s="7"/>
      <c r="C3" s="7"/>
      <c r="D3" s="7"/>
      <c r="E3" s="7"/>
      <c r="F3" s="4" t="s">
        <v>317</v>
      </c>
      <c r="G3" s="4" t="s">
        <v>271</v>
      </c>
      <c r="H3" s="8"/>
      <c r="I3" s="22"/>
    </row>
    <row r="4" ht="18.75" spans="1:9">
      <c r="A4" s="9"/>
      <c r="B4" s="9"/>
      <c r="C4" s="10"/>
      <c r="D4" s="11"/>
      <c r="E4" s="12"/>
      <c r="F4" s="13"/>
      <c r="G4" s="13"/>
      <c r="H4" s="14"/>
      <c r="I4" s="14"/>
    </row>
    <row r="5" ht="18.75" spans="1:9">
      <c r="A5" s="9"/>
      <c r="B5" s="9"/>
      <c r="C5" s="10"/>
      <c r="D5" s="11"/>
      <c r="E5" s="12"/>
      <c r="F5" s="13"/>
      <c r="G5" s="13"/>
      <c r="H5" s="14"/>
      <c r="I5" s="14"/>
    </row>
    <row r="6" spans="1:9">
      <c r="A6" s="9"/>
      <c r="B6" s="9"/>
      <c r="C6" s="10"/>
      <c r="D6" s="11"/>
      <c r="E6" s="14"/>
      <c r="F6" s="13"/>
      <c r="G6" s="13"/>
      <c r="H6" s="14"/>
      <c r="I6" s="14"/>
    </row>
    <row r="7" spans="1:9">
      <c r="A7" s="9"/>
      <c r="B7" s="9"/>
      <c r="C7" s="14"/>
      <c r="D7" s="14"/>
      <c r="E7" s="14"/>
      <c r="F7" s="14"/>
      <c r="G7" s="14"/>
      <c r="H7" s="14"/>
      <c r="I7" s="14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5" t="s">
        <v>318</v>
      </c>
      <c r="B12" s="16"/>
      <c r="C12" s="16"/>
      <c r="D12" s="17"/>
      <c r="E12" s="18"/>
      <c r="F12" s="15" t="s">
        <v>319</v>
      </c>
      <c r="G12" s="16"/>
      <c r="H12" s="17"/>
      <c r="I12" s="23"/>
    </row>
    <row r="13" ht="16.5" spans="1:9">
      <c r="A13" s="19" t="s">
        <v>320</v>
      </c>
      <c r="B13" s="19"/>
      <c r="C13" s="20"/>
      <c r="D13" s="20"/>
      <c r="E13" s="20"/>
      <c r="F13" s="20"/>
      <c r="G13" s="20"/>
      <c r="H13" s="20"/>
      <c r="I13" s="2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2025-02-18T01:24:32Z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