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 tabRatio="727" activeTab="3"/>
  </bookViews>
  <sheets>
    <sheet name="AQL2.5验货" sheetId="2" r:id="rId1"/>
    <sheet name="验货尺寸表（初期） " sheetId="13" r:id="rId2"/>
    <sheet name="验货尺寸表 （中期）" sheetId="14" r:id="rId3"/>
    <sheet name="验货尺寸表" sheetId="6" r:id="rId4"/>
  </sheets>
  <definedNames>
    <definedName name="TAB_RANG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<sst xmlns="http://schemas.openxmlformats.org/spreadsheetml/2006/main" count="271" uniqueCount="136">
  <si>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</si>
  <si>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</si>
  <si>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</si>
  <si>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</si>
  <si>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</si>
  <si>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</si>
  <si>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</si>
  <si>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</si>
  <si>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</si>
  <si>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</si>
  <si>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</si>
  <si>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</si>
  <si>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</si>
  <si>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</si>
  <si>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</si>
  <si>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</si>
  <si>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</si>
  <si>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QC规格测量表</t>
  </si>
  <si>
    <t>款号</t>
  </si>
  <si>
    <t>TAMMAN82248</t>
  </si>
  <si>
    <t>品名</t>
  </si>
  <si>
    <t>女式长裤</t>
  </si>
  <si>
    <t>生产工厂</t>
  </si>
  <si>
    <t>腾圣-穆林</t>
  </si>
  <si>
    <t>部位名称</t>
  </si>
  <si>
    <t>指示规格  FINAL SPEC</t>
  </si>
  <si>
    <t>样品规格  SAMPLE SPEC</t>
  </si>
  <si>
    <t>XS</t>
  </si>
  <si>
    <t>S</t>
  </si>
  <si>
    <t>M</t>
  </si>
  <si>
    <t>L</t>
  </si>
  <si>
    <t>XL</t>
  </si>
  <si>
    <t>XXL</t>
  </si>
  <si>
    <t>XXXL</t>
  </si>
  <si>
    <t>150/70B</t>
  </si>
  <si>
    <t>155/74B</t>
  </si>
  <si>
    <t>160/78B</t>
  </si>
  <si>
    <t>165/82B</t>
  </si>
  <si>
    <t>170/86B</t>
  </si>
  <si>
    <t>175/90B</t>
  </si>
  <si>
    <t>180/94B</t>
  </si>
  <si>
    <t>2件洗前</t>
  </si>
  <si>
    <t>另一件洗后</t>
  </si>
  <si>
    <t>裤外侧长</t>
  </si>
  <si>
    <t>-3</t>
  </si>
  <si>
    <t>0</t>
  </si>
  <si>
    <t>内裆长</t>
  </si>
  <si>
    <t>0.5</t>
  </si>
  <si>
    <t>-1</t>
  </si>
  <si>
    <t>腰围（平量）</t>
  </si>
  <si>
    <t>-0.5</t>
  </si>
  <si>
    <t>臀围</t>
  </si>
  <si>
    <t>腿围/2</t>
  </si>
  <si>
    <t>-0.4</t>
  </si>
  <si>
    <t>膝围/2</t>
  </si>
  <si>
    <t>-0.7</t>
  </si>
  <si>
    <t>-0.3</t>
  </si>
  <si>
    <r>
      <rPr>
        <sz val="12"/>
        <rFont val="仿宋_GB2312"/>
        <charset val="134"/>
      </rPr>
      <t>脚口/2</t>
    </r>
    <r>
      <rPr>
        <sz val="12"/>
        <rFont val="Microsoft YaHei UI"/>
        <charset val="134"/>
      </rPr>
      <t>平</t>
    </r>
  </si>
  <si>
    <t>前裆长 含腰</t>
  </si>
  <si>
    <t>0.4</t>
  </si>
  <si>
    <t>后裆长 含腰</t>
  </si>
  <si>
    <t>-0.6</t>
  </si>
  <si>
    <t>问题点：</t>
  </si>
  <si>
    <t>1，脚口注意平整，不要吃纵不匀，褶皱。</t>
  </si>
  <si>
    <t>6，裤长洗前小3cm，不能接受，保证规格洗前洗后在误差范围内。</t>
  </si>
  <si>
    <t>2，前后档下口注意不要斜绺。</t>
  </si>
  <si>
    <t>7，注意熨烫平整，不要出现熨烫死折，烫光痕迹。</t>
  </si>
  <si>
    <t>3，扣子一定要注意牢固度，LOGO不要歪斜。</t>
  </si>
  <si>
    <t>8，清理干净内外线毛，脏污，画粉印。</t>
  </si>
  <si>
    <t>4，明线接线要美观，不能出套，双规。</t>
  </si>
  <si>
    <t>9，腰头卡口也要包纸。</t>
  </si>
  <si>
    <t>5，后拼缝部位的明线有斜绺现象，请改进。</t>
  </si>
  <si>
    <t>备注：</t>
  </si>
  <si>
    <t xml:space="preserve">     初期请洗测2-3件，有问题的另加测量数量。</t>
  </si>
  <si>
    <t>验货时间：1-9</t>
  </si>
  <si>
    <t>跟单QC:周苑</t>
  </si>
  <si>
    <t>工厂负责人：任小刚</t>
  </si>
  <si>
    <t>XS黑色</t>
  </si>
  <si>
    <t>S黑色</t>
  </si>
  <si>
    <t>M黑色</t>
  </si>
  <si>
    <t>L黑色</t>
  </si>
  <si>
    <t>XL黑色</t>
  </si>
  <si>
    <t>XXL山川绿</t>
  </si>
  <si>
    <t>洗前/洗后</t>
  </si>
  <si>
    <t>0.8/-0.3</t>
  </si>
  <si>
    <t>-1.9/-2.4</t>
  </si>
  <si>
    <t>0.5/0.5</t>
  </si>
  <si>
    <t>0/0.5</t>
  </si>
  <si>
    <t>0.3/-0.2</t>
  </si>
  <si>
    <t>0/-2.3</t>
  </si>
  <si>
    <t>-1/-2</t>
  </si>
  <si>
    <t>-1-3</t>
  </si>
  <si>
    <t>-0.5/-2</t>
  </si>
  <si>
    <t>-1.5/-2</t>
  </si>
  <si>
    <t>-1/-3</t>
  </si>
  <si>
    <t>1/1</t>
  </si>
  <si>
    <t>2/1</t>
  </si>
  <si>
    <t>0/0</t>
  </si>
  <si>
    <t>1/0</t>
  </si>
  <si>
    <t>0.6/-0.4</t>
  </si>
  <si>
    <t>2/0</t>
  </si>
  <si>
    <t>-1/0</t>
  </si>
  <si>
    <t>0/-1</t>
  </si>
  <si>
    <t>0.3/-0.5</t>
  </si>
  <si>
    <t>-0.8/-0.9</t>
  </si>
  <si>
    <t>-0.8/-0.8</t>
  </si>
  <si>
    <t>-1/-0.2</t>
  </si>
  <si>
    <t>-0.9/-0.9</t>
  </si>
  <si>
    <t>0/-0.7</t>
  </si>
  <si>
    <t>-0.7/-0/8</t>
  </si>
  <si>
    <t>-0.5/-0.5</t>
  </si>
  <si>
    <t>-0.7/-0.7</t>
  </si>
  <si>
    <t>-0.3/-0.3</t>
  </si>
  <si>
    <t>-1/-1.5</t>
  </si>
  <si>
    <t>-0.7/-0.9</t>
  </si>
  <si>
    <t>0.3/0.3</t>
  </si>
  <si>
    <t>0.9/0.9</t>
  </si>
  <si>
    <t>0.2/-0.3</t>
  </si>
  <si>
    <t>0/-0.9</t>
  </si>
  <si>
    <t>0.8/-0.2</t>
  </si>
  <si>
    <t>-0.6/-0.5</t>
  </si>
  <si>
    <t>0/0.9</t>
  </si>
  <si>
    <t>-0.2/-0.2</t>
  </si>
  <si>
    <t>1，口袋下口出窝，褶皱不平，大货不能接受。</t>
  </si>
  <si>
    <t>6，裤长规格偏差大，大货不能接受，保证规格洗前洗后在误差范围内。</t>
  </si>
  <si>
    <t xml:space="preserve">     中期请洗测齐色齐码各1件，有问题的另加测量数量。</t>
  </si>
  <si>
    <t>1-120</t>
  </si>
  <si>
    <t>L绿</t>
  </si>
  <si>
    <t>XXL黑</t>
  </si>
  <si>
    <t>-0.3/-0.8</t>
  </si>
  <si>
    <t>1.8/0.8</t>
  </si>
  <si>
    <t>-0.3/-0.5</t>
  </si>
  <si>
    <t>0.5/0</t>
  </si>
  <si>
    <t>0/-0.5</t>
  </si>
  <si>
    <t>-0.5/-1</t>
  </si>
  <si>
    <t>0.5/-0.5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</si>
</sst>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4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2"/>
      <color rgb="FFFF0000"/>
      <name val="仿宋_GB2312"/>
      <charset val="134"/>
    </font>
    <font>
      <sz val="12"/>
      <name val="宋体"/>
      <charset val="134"/>
    </font>
    <font>
      <b/>
      <sz val="12"/>
      <color rgb="FFFF0000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Microsoft YaHei UI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7" borderId="2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8" borderId="28" applyNumberFormat="0" applyAlignment="0" applyProtection="0">
      <alignment vertical="center"/>
    </xf>
    <xf numFmtId="0" fontId="22" fillId="9" borderId="29" applyNumberFormat="0" applyAlignment="0" applyProtection="0">
      <alignment vertical="center"/>
    </xf>
    <xf numFmtId="0" fontId="23" fillId="9" borderId="28" applyNumberFormat="0" applyAlignment="0" applyProtection="0">
      <alignment vertical="center"/>
    </xf>
    <xf numFmtId="0" fontId="24" fillId="10" borderId="30" applyNumberFormat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8" fillId="0" borderId="0"/>
    <xf numFmtId="0" fontId="12" fillId="0" borderId="0">
      <alignment vertical="center"/>
    </xf>
    <xf numFmtId="0" fontId="8" fillId="0" borderId="0">
      <alignment vertical="center"/>
    </xf>
    <xf numFmtId="0" fontId="32" fillId="0" borderId="0" applyProtection="0">
      <alignment vertical="center"/>
    </xf>
  </cellStyleXfs>
  <cellXfs count="92">
    <xf numFmtId="0" fontId="0" fillId="0" borderId="0" xfId="0"/>
    <xf numFmtId="0" fontId="1" fillId="2" borderId="0" xfId="52" applyFont="1" applyFill="1"/>
    <xf numFmtId="0" fontId="2" fillId="2" borderId="0" xfId="52" applyFont="1" applyFill="1" applyBorder="1" applyAlignment="1">
      <alignment horizontal="center"/>
    </xf>
    <xf numFmtId="0" fontId="1" fillId="2" borderId="0" xfId="52" applyFont="1" applyFill="1" applyBorder="1" applyAlignment="1">
      <alignment horizontal="center"/>
    </xf>
    <xf numFmtId="0" fontId="2" fillId="2" borderId="1" xfId="51" applyFont="1" applyFill="1" applyBorder="1" applyAlignment="1">
      <alignment horizontal="left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vertical="center"/>
    </xf>
    <xf numFmtId="0" fontId="2" fillId="2" borderId="3" xfId="52" applyFont="1" applyFill="1" applyBorder="1" applyAlignment="1" applyProtection="1">
      <alignment horizontal="center" vertical="center"/>
    </xf>
    <xf numFmtId="0" fontId="2" fillId="2" borderId="4" xfId="52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176" fontId="3" fillId="4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4" xfId="53" applyFont="1" applyFill="1" applyBorder="1" applyAlignment="1">
      <alignment horizontal="center"/>
    </xf>
    <xf numFmtId="176" fontId="5" fillId="0" borderId="4" xfId="53" applyNumberFormat="1" applyFont="1" applyFill="1" applyBorder="1" applyAlignment="1">
      <alignment horizontal="center"/>
    </xf>
    <xf numFmtId="0" fontId="6" fillId="0" borderId="5" xfId="53" applyFont="1" applyFill="1" applyBorder="1" applyAlignment="1">
      <alignment horizontal="left"/>
    </xf>
    <xf numFmtId="0" fontId="6" fillId="0" borderId="6" xfId="53" applyFont="1" applyFill="1" applyBorder="1" applyAlignment="1">
      <alignment horizontal="left"/>
    </xf>
    <xf numFmtId="0" fontId="6" fillId="0" borderId="7" xfId="53" applyFont="1" applyFill="1" applyBorder="1" applyAlignment="1">
      <alignment horizontal="left"/>
    </xf>
    <xf numFmtId="0" fontId="7" fillId="0" borderId="5" xfId="53" applyFont="1" applyFill="1" applyBorder="1" applyAlignment="1">
      <alignment horizontal="left"/>
    </xf>
    <xf numFmtId="0" fontId="7" fillId="0" borderId="6" xfId="53" applyFont="1" applyFill="1" applyBorder="1" applyAlignment="1">
      <alignment horizontal="left"/>
    </xf>
    <xf numFmtId="0" fontId="7" fillId="0" borderId="7" xfId="53" applyFont="1" applyFill="1" applyBorder="1" applyAlignment="1">
      <alignment horizontal="left"/>
    </xf>
    <xf numFmtId="0" fontId="5" fillId="0" borderId="5" xfId="53" applyFont="1" applyFill="1" applyBorder="1" applyAlignment="1">
      <alignment horizontal="left"/>
    </xf>
    <xf numFmtId="0" fontId="5" fillId="0" borderId="6" xfId="53" applyFont="1" applyFill="1" applyBorder="1" applyAlignment="1">
      <alignment horizontal="left"/>
    </xf>
    <xf numFmtId="0" fontId="5" fillId="0" borderId="7" xfId="53" applyFont="1" applyFill="1" applyBorder="1" applyAlignment="1">
      <alignment horizontal="left"/>
    </xf>
    <xf numFmtId="49" fontId="1" fillId="2" borderId="5" xfId="53" applyNumberFormat="1" applyFont="1" applyFill="1" applyBorder="1" applyAlignment="1">
      <alignment horizontal="left" vertical="center"/>
    </xf>
    <xf numFmtId="49" fontId="1" fillId="2" borderId="6" xfId="53" applyNumberFormat="1" applyFont="1" applyFill="1" applyBorder="1" applyAlignment="1">
      <alignment horizontal="left" vertical="center"/>
    </xf>
    <xf numFmtId="49" fontId="1" fillId="2" borderId="7" xfId="53" applyNumberFormat="1" applyFont="1" applyFill="1" applyBorder="1" applyAlignment="1">
      <alignment horizontal="left" vertical="center"/>
    </xf>
    <xf numFmtId="0" fontId="5" fillId="0" borderId="8" xfId="53" applyFont="1" applyFill="1" applyBorder="1" applyAlignment="1">
      <alignment horizontal="left"/>
    </xf>
    <xf numFmtId="0" fontId="5" fillId="0" borderId="9" xfId="53" applyFont="1" applyFill="1" applyBorder="1" applyAlignment="1">
      <alignment horizontal="left"/>
    </xf>
    <xf numFmtId="0" fontId="5" fillId="0" borderId="10" xfId="53" applyFont="1" applyFill="1" applyBorder="1" applyAlignment="1">
      <alignment horizontal="left"/>
    </xf>
    <xf numFmtId="0" fontId="1" fillId="2" borderId="2" xfId="52" applyFont="1" applyFill="1" applyBorder="1" applyAlignment="1"/>
    <xf numFmtId="0" fontId="2" fillId="2" borderId="2" xfId="51" applyFont="1" applyFill="1" applyBorder="1" applyAlignment="1">
      <alignment horizontal="left" vertical="center"/>
    </xf>
    <xf numFmtId="0" fontId="1" fillId="2" borderId="11" xfId="51" applyFont="1" applyFill="1" applyBorder="1" applyAlignment="1">
      <alignment horizontal="center" vertical="center"/>
    </xf>
    <xf numFmtId="0" fontId="1" fillId="2" borderId="4" xfId="52" applyFont="1" applyFill="1" applyBorder="1" applyAlignment="1"/>
    <xf numFmtId="0" fontId="2" fillId="2" borderId="4" xfId="52" applyFont="1" applyFill="1" applyBorder="1" applyAlignment="1" applyProtection="1">
      <alignment horizontal="center" vertical="center"/>
    </xf>
    <xf numFmtId="0" fontId="2" fillId="2" borderId="12" xfId="52" applyFont="1" applyFill="1" applyBorder="1" applyAlignment="1" applyProtection="1">
      <alignment horizontal="center" vertical="center"/>
    </xf>
    <xf numFmtId="0" fontId="2" fillId="2" borderId="4" xfId="53" applyFont="1" applyFill="1" applyBorder="1" applyAlignment="1">
      <alignment horizontal="center" vertical="center"/>
    </xf>
    <xf numFmtId="49" fontId="8" fillId="2" borderId="4" xfId="53" applyNumberFormat="1" applyFont="1" applyFill="1" applyBorder="1" applyAlignment="1">
      <alignment horizontal="center" vertical="center"/>
    </xf>
    <xf numFmtId="49" fontId="8" fillId="2" borderId="12" xfId="53" applyNumberFormat="1" applyFont="1" applyFill="1" applyBorder="1" applyAlignment="1">
      <alignment horizontal="center" vertical="center"/>
    </xf>
    <xf numFmtId="49" fontId="2" fillId="2" borderId="5" xfId="53" applyNumberFormat="1" applyFont="1" applyFill="1" applyBorder="1" applyAlignment="1">
      <alignment horizontal="left" vertical="center"/>
    </xf>
    <xf numFmtId="49" fontId="2" fillId="2" borderId="6" xfId="53" applyNumberFormat="1" applyFont="1" applyFill="1" applyBorder="1" applyAlignment="1">
      <alignment horizontal="left" vertical="center"/>
    </xf>
    <xf numFmtId="49" fontId="2" fillId="2" borderId="13" xfId="53" applyNumberFormat="1" applyFont="1" applyFill="1" applyBorder="1" applyAlignment="1">
      <alignment horizontal="left" vertical="center"/>
    </xf>
    <xf numFmtId="0" fontId="9" fillId="2" borderId="0" xfId="52" applyFont="1" applyFill="1" applyAlignment="1">
      <alignment horizontal="left"/>
    </xf>
    <xf numFmtId="0" fontId="9" fillId="2" borderId="14" xfId="52" applyFont="1" applyFill="1" applyBorder="1" applyAlignment="1">
      <alignment horizontal="left"/>
    </xf>
    <xf numFmtId="49" fontId="1" fillId="2" borderId="13" xfId="53" applyNumberFormat="1" applyFont="1" applyFill="1" applyBorder="1" applyAlignment="1">
      <alignment horizontal="left" vertical="center"/>
    </xf>
    <xf numFmtId="0" fontId="1" fillId="2" borderId="15" xfId="52" applyFont="1" applyFill="1" applyBorder="1" applyAlignment="1"/>
    <xf numFmtId="49" fontId="1" fillId="2" borderId="16" xfId="53" applyNumberFormat="1" applyFont="1" applyFill="1" applyBorder="1" applyAlignment="1">
      <alignment horizontal="left" vertical="center"/>
    </xf>
    <xf numFmtId="49" fontId="1" fillId="2" borderId="17" xfId="53" applyNumberFormat="1" applyFont="1" applyFill="1" applyBorder="1" applyAlignment="1">
      <alignment horizontal="left" vertical="center"/>
    </xf>
    <xf numFmtId="49" fontId="1" fillId="2" borderId="18" xfId="53" applyNumberFormat="1" applyFont="1" applyFill="1" applyBorder="1" applyAlignment="1">
      <alignment horizontal="left" vertical="center"/>
    </xf>
    <xf numFmtId="0" fontId="1" fillId="2" borderId="19" xfId="52" applyFont="1" applyFill="1" applyBorder="1" applyAlignment="1"/>
    <xf numFmtId="49" fontId="1" fillId="2" borderId="20" xfId="52" applyNumberFormat="1" applyFont="1" applyFill="1" applyBorder="1" applyAlignment="1">
      <alignment horizontal="left"/>
    </xf>
    <xf numFmtId="49" fontId="1" fillId="2" borderId="21" xfId="52" applyNumberFormat="1" applyFont="1" applyFill="1" applyBorder="1" applyAlignment="1">
      <alignment horizontal="left"/>
    </xf>
    <xf numFmtId="49" fontId="1" fillId="2" borderId="22" xfId="52" applyNumberFormat="1" applyFont="1" applyFill="1" applyBorder="1" applyAlignment="1">
      <alignment horizontal="left"/>
    </xf>
    <xf numFmtId="0" fontId="2" fillId="2" borderId="0" xfId="52" applyFont="1" applyFill="1"/>
    <xf numFmtId="0" fontId="0" fillId="2" borderId="0" xfId="53" applyFont="1" applyFill="1">
      <alignment vertical="center"/>
    </xf>
    <xf numFmtId="49" fontId="9" fillId="2" borderId="4" xfId="53" applyNumberFormat="1" applyFont="1" applyFill="1" applyBorder="1" applyAlignment="1">
      <alignment horizontal="center" vertical="center"/>
    </xf>
    <xf numFmtId="49" fontId="9" fillId="2" borderId="12" xfId="53" applyNumberFormat="1" applyFont="1" applyFill="1" applyBorder="1" applyAlignment="1">
      <alignment horizontal="center" vertical="center"/>
    </xf>
    <xf numFmtId="14" fontId="2" fillId="2" borderId="0" xfId="52" applyNumberFormat="1" applyFont="1" applyFill="1"/>
    <xf numFmtId="0" fontId="4" fillId="0" borderId="5" xfId="0" applyFont="1" applyFill="1" applyBorder="1" applyAlignment="1">
      <alignment horizontal="center" vertical="center"/>
    </xf>
    <xf numFmtId="0" fontId="1" fillId="2" borderId="4" xfId="52" applyFont="1" applyFill="1" applyBorder="1" applyAlignment="1" applyProtection="1">
      <alignment horizontal="center" vertical="center"/>
    </xf>
    <xf numFmtId="0" fontId="1" fillId="2" borderId="12" xfId="52" applyFont="1" applyFill="1" applyBorder="1" applyAlignment="1" applyProtection="1">
      <alignment horizontal="center" vertical="center"/>
    </xf>
    <xf numFmtId="0" fontId="2" fillId="2" borderId="12" xfId="53" applyFont="1" applyFill="1" applyBorder="1" applyAlignment="1">
      <alignment horizontal="center" vertical="center"/>
    </xf>
    <xf numFmtId="49" fontId="1" fillId="2" borderId="4" xfId="53" applyNumberFormat="1" applyFont="1" applyFill="1" applyBorder="1" applyAlignment="1">
      <alignment horizontal="center" vertical="center"/>
    </xf>
    <xf numFmtId="49" fontId="2" fillId="2" borderId="4" xfId="53" applyNumberFormat="1" applyFont="1" applyFill="1" applyBorder="1" applyAlignment="1">
      <alignment horizontal="center" vertical="center"/>
    </xf>
    <xf numFmtId="49" fontId="2" fillId="2" borderId="12" xfId="53" applyNumberFormat="1" applyFont="1" applyFill="1" applyBorder="1" applyAlignment="1">
      <alignment horizontal="center" vertical="center"/>
    </xf>
    <xf numFmtId="49" fontId="1" fillId="2" borderId="12" xfId="53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4" xfId="0" applyFont="1" applyBorder="1"/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4" xfId="0" applyFont="1" applyFill="1" applyBorder="1"/>
    <xf numFmtId="0" fontId="0" fillId="0" borderId="3" xfId="0" applyBorder="1"/>
    <xf numFmtId="0" fontId="0" fillId="0" borderId="4" xfId="0" applyBorder="1"/>
    <xf numFmtId="0" fontId="0" fillId="5" borderId="4" xfId="0" applyFill="1" applyBorder="1"/>
    <xf numFmtId="0" fontId="0" fillId="0" borderId="23" xfId="0" applyBorder="1"/>
    <xf numFmtId="0" fontId="0" fillId="0" borderId="19" xfId="0" applyBorder="1"/>
    <xf numFmtId="0" fontId="0" fillId="5" borderId="19" xfId="0" applyFill="1" applyBorder="1"/>
    <xf numFmtId="0" fontId="0" fillId="6" borderId="0" xfId="0" applyFill="1"/>
    <xf numFmtId="0" fontId="10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2" xfId="0" applyFont="1" applyBorder="1"/>
    <xf numFmtId="0" fontId="0" fillId="0" borderId="12" xfId="0" applyBorder="1"/>
    <xf numFmtId="0" fontId="0" fillId="0" borderId="24" xfId="0" applyBorder="1"/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69 2" xfId="50"/>
    <cellStyle name="常规 2" xfId="51"/>
    <cellStyle name="常规 3" xfId="52"/>
    <cellStyle name="常规 4" xfId="53"/>
    <cellStyle name="常规 23" xfId="54"/>
    <cellStyle name="常规 11 17" xfId="55"/>
  </cellStyles>
  <tableStyles count="0" defaultTableStyle="TableStyleMedium9" defaultPivotStyle="PivotStyleMedium4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844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336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574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84400" y="162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844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1844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336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0574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184400" y="162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1844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1844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133600" y="4267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057400" y="4267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1844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1844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16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39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66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216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139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266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216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139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266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2669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21615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13995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2669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2669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216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139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266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21615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13995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26695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2669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2669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21615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13995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2669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26695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1463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0701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1463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0701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71" t="s">
        <v>0</v>
      </c>
      <c r="C2" s="72"/>
      <c r="D2" s="72"/>
      <c r="E2" s="72"/>
      <c r="F2" s="72"/>
      <c r="G2" s="72"/>
      <c r="H2" s="72"/>
      <c r="I2" s="87"/>
    </row>
    <row r="3" ht="28" customHeight="1" spans="2:9">
      <c r="B3" s="73"/>
      <c r="C3" s="74"/>
      <c r="D3" s="75" t="s">
        <v>1</v>
      </c>
      <c r="E3" s="76"/>
      <c r="F3" s="77" t="s">
        <v>2</v>
      </c>
      <c r="G3" s="78"/>
      <c r="H3" s="75" t="s">
        <v>3</v>
      </c>
      <c r="I3" s="88"/>
    </row>
    <row r="4" ht="28" customHeight="1" spans="2:9">
      <c r="B4" s="73" t="s">
        <v>4</v>
      </c>
      <c r="C4" s="74" t="s">
        <v>5</v>
      </c>
      <c r="D4" s="74" t="s">
        <v>6</v>
      </c>
      <c r="E4" s="74" t="s">
        <v>7</v>
      </c>
      <c r="F4" s="79" t="s">
        <v>6</v>
      </c>
      <c r="G4" s="79" t="s">
        <v>7</v>
      </c>
      <c r="H4" s="74" t="s">
        <v>6</v>
      </c>
      <c r="I4" s="89" t="s">
        <v>7</v>
      </c>
    </row>
    <row r="5" ht="28" customHeight="1" spans="2:9">
      <c r="B5" s="80" t="s">
        <v>8</v>
      </c>
      <c r="C5" s="81">
        <v>13</v>
      </c>
      <c r="D5" s="81">
        <v>0</v>
      </c>
      <c r="E5" s="81">
        <v>1</v>
      </c>
      <c r="F5" s="82">
        <v>0</v>
      </c>
      <c r="G5" s="82">
        <v>1</v>
      </c>
      <c r="H5" s="81">
        <v>1</v>
      </c>
      <c r="I5" s="90">
        <v>2</v>
      </c>
    </row>
    <row r="6" ht="28" customHeight="1" spans="2:9">
      <c r="B6" s="80" t="s">
        <v>9</v>
      </c>
      <c r="C6" s="81">
        <v>20</v>
      </c>
      <c r="D6" s="81">
        <v>0</v>
      </c>
      <c r="E6" s="81">
        <v>1</v>
      </c>
      <c r="F6" s="82">
        <v>1</v>
      </c>
      <c r="G6" s="82">
        <v>2</v>
      </c>
      <c r="H6" s="81">
        <v>2</v>
      </c>
      <c r="I6" s="90">
        <v>3</v>
      </c>
    </row>
    <row r="7" ht="28" customHeight="1" spans="2:9">
      <c r="B7" s="80" t="s">
        <v>10</v>
      </c>
      <c r="C7" s="81">
        <v>32</v>
      </c>
      <c r="D7" s="81">
        <v>0</v>
      </c>
      <c r="E7" s="81">
        <v>1</v>
      </c>
      <c r="F7" s="82">
        <v>2</v>
      </c>
      <c r="G7" s="82">
        <v>3</v>
      </c>
      <c r="H7" s="81">
        <v>3</v>
      </c>
      <c r="I7" s="90">
        <v>4</v>
      </c>
    </row>
    <row r="8" ht="28" customHeight="1" spans="2:9">
      <c r="B8" s="80" t="s">
        <v>11</v>
      </c>
      <c r="C8" s="81">
        <v>50</v>
      </c>
      <c r="D8" s="81">
        <v>1</v>
      </c>
      <c r="E8" s="81">
        <v>2</v>
      </c>
      <c r="F8" s="82">
        <v>3</v>
      </c>
      <c r="G8" s="82">
        <v>4</v>
      </c>
      <c r="H8" s="81">
        <v>5</v>
      </c>
      <c r="I8" s="90">
        <v>6</v>
      </c>
    </row>
    <row r="9" ht="28" customHeight="1" spans="2:9">
      <c r="B9" s="80" t="s">
        <v>12</v>
      </c>
      <c r="C9" s="81">
        <v>80</v>
      </c>
      <c r="D9" s="81">
        <v>2</v>
      </c>
      <c r="E9" s="81">
        <v>3</v>
      </c>
      <c r="F9" s="82">
        <v>5</v>
      </c>
      <c r="G9" s="82">
        <v>6</v>
      </c>
      <c r="H9" s="81">
        <v>7</v>
      </c>
      <c r="I9" s="90">
        <v>8</v>
      </c>
    </row>
    <row r="10" ht="28" customHeight="1" spans="2:9">
      <c r="B10" s="80" t="s">
        <v>13</v>
      </c>
      <c r="C10" s="81">
        <v>125</v>
      </c>
      <c r="D10" s="81">
        <v>3</v>
      </c>
      <c r="E10" s="81">
        <v>4</v>
      </c>
      <c r="F10" s="82">
        <v>7</v>
      </c>
      <c r="G10" s="82">
        <v>8</v>
      </c>
      <c r="H10" s="81">
        <v>10</v>
      </c>
      <c r="I10" s="90">
        <v>11</v>
      </c>
    </row>
    <row r="11" ht="28" customHeight="1" spans="2:9">
      <c r="B11" s="80" t="s">
        <v>14</v>
      </c>
      <c r="C11" s="81">
        <v>200</v>
      </c>
      <c r="D11" s="81">
        <v>5</v>
      </c>
      <c r="E11" s="81">
        <v>6</v>
      </c>
      <c r="F11" s="82">
        <v>10</v>
      </c>
      <c r="G11" s="82">
        <v>11</v>
      </c>
      <c r="H11" s="81">
        <v>14</v>
      </c>
      <c r="I11" s="90">
        <v>15</v>
      </c>
    </row>
    <row r="12" ht="28" customHeight="1" spans="2:9">
      <c r="B12" s="83" t="s">
        <v>15</v>
      </c>
      <c r="C12" s="84">
        <v>315</v>
      </c>
      <c r="D12" s="84">
        <v>7</v>
      </c>
      <c r="E12" s="84">
        <v>8</v>
      </c>
      <c r="F12" s="85">
        <v>14</v>
      </c>
      <c r="G12" s="85">
        <v>15</v>
      </c>
      <c r="H12" s="84">
        <v>21</v>
      </c>
      <c r="I12" s="91">
        <v>22</v>
      </c>
    </row>
    <row r="14" spans="2:4">
      <c r="B14" s="86" t="s">
        <v>16</v>
      </c>
      <c r="C14" s="86"/>
      <c r="D14" s="8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zoomScale="90" zoomScaleNormal="90" topLeftCell="A8" workbookViewId="0">
      <selection activeCell="A23" sqref="$A23:$XFD26"/>
    </sheetView>
  </sheetViews>
  <sheetFormatPr defaultColWidth="9" defaultRowHeight="26" customHeight="1"/>
  <cols>
    <col min="1" max="1" width="13" style="1" customWidth="1"/>
    <col min="2" max="8" width="9.33333333333333" style="1" customWidth="1"/>
    <col min="9" max="9" width="1.33333333333333" style="1" customWidth="1"/>
    <col min="10" max="10" width="10" style="1" customWidth="1"/>
    <col min="11" max="11" width="12.2083333333333" style="1" customWidth="1"/>
    <col min="12" max="12" width="10.9166666666667" style="1" customWidth="1"/>
    <col min="13" max="13" width="10.5833333333333" style="1" customWidth="1"/>
    <col min="14" max="14" width="11.1083333333333" style="1" customWidth="1"/>
    <col min="15" max="15" width="10.5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35"/>
      <c r="J2" s="36" t="s">
        <v>22</v>
      </c>
      <c r="K2" s="5" t="s">
        <v>23</v>
      </c>
      <c r="L2" s="5"/>
      <c r="M2" s="5"/>
      <c r="N2" s="5"/>
      <c r="O2" s="37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38"/>
      <c r="J3" s="39" t="s">
        <v>26</v>
      </c>
      <c r="K3" s="39"/>
      <c r="L3" s="39"/>
      <c r="M3" s="39"/>
      <c r="N3" s="39"/>
      <c r="O3" s="40"/>
    </row>
    <row r="4" s="1" customFormat="1" ht="16" customHeight="1" spans="1:15">
      <c r="A4" s="7"/>
      <c r="B4" s="9" t="s">
        <v>27</v>
      </c>
      <c r="C4" s="9" t="s">
        <v>28</v>
      </c>
      <c r="D4" s="9" t="s">
        <v>29</v>
      </c>
      <c r="E4" s="10" t="s">
        <v>30</v>
      </c>
      <c r="F4" s="9" t="s">
        <v>31</v>
      </c>
      <c r="G4" s="9" t="s">
        <v>32</v>
      </c>
      <c r="H4" s="9" t="s">
        <v>33</v>
      </c>
      <c r="I4" s="38"/>
      <c r="J4" s="9" t="s">
        <v>30</v>
      </c>
      <c r="K4" s="9" t="s">
        <v>30</v>
      </c>
      <c r="L4" s="64"/>
      <c r="M4" s="64"/>
      <c r="N4" s="64"/>
      <c r="O4" s="65"/>
    </row>
    <row r="5" s="1" customFormat="1" ht="16" customHeight="1" spans="1:15">
      <c r="A5" s="7"/>
      <c r="B5" s="11" t="s">
        <v>34</v>
      </c>
      <c r="C5" s="11" t="s">
        <v>35</v>
      </c>
      <c r="D5" s="13" t="s">
        <v>36</v>
      </c>
      <c r="E5" s="12" t="s">
        <v>37</v>
      </c>
      <c r="F5" s="11" t="s">
        <v>38</v>
      </c>
      <c r="G5" s="11" t="s">
        <v>39</v>
      </c>
      <c r="H5" s="11" t="s">
        <v>40</v>
      </c>
      <c r="I5" s="38"/>
      <c r="J5" s="41" t="s">
        <v>41</v>
      </c>
      <c r="K5" s="41" t="s">
        <v>42</v>
      </c>
      <c r="L5" s="41"/>
      <c r="M5" s="41"/>
      <c r="N5" s="41"/>
      <c r="O5" s="66"/>
    </row>
    <row r="6" s="1" customFormat="1" ht="16" customHeight="1" spans="1:15">
      <c r="A6" s="14" t="s">
        <v>43</v>
      </c>
      <c r="B6" s="14">
        <f>C6-2.1</f>
        <v>93.8</v>
      </c>
      <c r="C6" s="14">
        <f>D6-2.1</f>
        <v>95.9</v>
      </c>
      <c r="D6" s="14">
        <v>98</v>
      </c>
      <c r="E6" s="15">
        <f t="shared" ref="E6:H6" si="0">D6+2.1</f>
        <v>100.1</v>
      </c>
      <c r="F6" s="14">
        <f t="shared" si="0"/>
        <v>102.2</v>
      </c>
      <c r="G6" s="14">
        <f t="shared" si="0"/>
        <v>104.3</v>
      </c>
      <c r="H6" s="14">
        <f t="shared" si="0"/>
        <v>106.4</v>
      </c>
      <c r="I6" s="38"/>
      <c r="J6" s="60" t="s">
        <v>44</v>
      </c>
      <c r="K6" s="67" t="s">
        <v>45</v>
      </c>
      <c r="L6" s="68"/>
      <c r="M6" s="68"/>
      <c r="N6" s="68"/>
      <c r="O6" s="69"/>
    </row>
    <row r="7" s="1" customFormat="1" ht="16" customHeight="1" spans="1:15">
      <c r="A7" s="14" t="s">
        <v>46</v>
      </c>
      <c r="B7" s="14">
        <f>C7-1.5</f>
        <v>65</v>
      </c>
      <c r="C7" s="14">
        <f>D7-1.5</f>
        <v>66.5</v>
      </c>
      <c r="D7" s="14">
        <v>68</v>
      </c>
      <c r="E7" s="15">
        <f t="shared" ref="E7:H7" si="1">D7+1.5</f>
        <v>69.5</v>
      </c>
      <c r="F7" s="14">
        <f t="shared" si="1"/>
        <v>71</v>
      </c>
      <c r="G7" s="14">
        <f t="shared" si="1"/>
        <v>72.5</v>
      </c>
      <c r="H7" s="14">
        <f t="shared" si="1"/>
        <v>74</v>
      </c>
      <c r="I7" s="38"/>
      <c r="J7" s="67" t="s">
        <v>47</v>
      </c>
      <c r="K7" s="67" t="s">
        <v>48</v>
      </c>
      <c r="L7" s="67"/>
      <c r="M7" s="67"/>
      <c r="N7" s="67"/>
      <c r="O7" s="70"/>
    </row>
    <row r="8" s="1" customFormat="1" ht="16" customHeight="1" spans="1:15">
      <c r="A8" s="14" t="s">
        <v>49</v>
      </c>
      <c r="B8" s="14">
        <f>C8-4</f>
        <v>56</v>
      </c>
      <c r="C8" s="14">
        <f>D8-4</f>
        <v>60</v>
      </c>
      <c r="D8" s="14">
        <v>64</v>
      </c>
      <c r="E8" s="15">
        <f>D8+4</f>
        <v>68</v>
      </c>
      <c r="F8" s="14">
        <f>E8+5</f>
        <v>73</v>
      </c>
      <c r="G8" s="63">
        <f>F8+6</f>
        <v>79</v>
      </c>
      <c r="H8" s="14">
        <f>G8+6</f>
        <v>85</v>
      </c>
      <c r="I8" s="38"/>
      <c r="J8" s="67" t="s">
        <v>45</v>
      </c>
      <c r="K8" s="67" t="s">
        <v>50</v>
      </c>
      <c r="L8" s="67"/>
      <c r="M8" s="67"/>
      <c r="N8" s="67"/>
      <c r="O8" s="70"/>
    </row>
    <row r="9" s="1" customFormat="1" ht="16" customHeight="1" spans="1:15">
      <c r="A9" s="14" t="s">
        <v>51</v>
      </c>
      <c r="B9" s="14">
        <f>C9-3.6</f>
        <v>102.8</v>
      </c>
      <c r="C9" s="14">
        <f>D9-3.6</f>
        <v>106.4</v>
      </c>
      <c r="D9" s="14">
        <v>110</v>
      </c>
      <c r="E9" s="15">
        <f>D9+4</f>
        <v>114</v>
      </c>
      <c r="F9" s="14">
        <f t="shared" ref="F9:H9" si="2">E9+4</f>
        <v>118</v>
      </c>
      <c r="G9" s="63">
        <f t="shared" si="2"/>
        <v>122</v>
      </c>
      <c r="H9" s="14">
        <f t="shared" si="2"/>
        <v>126</v>
      </c>
      <c r="I9" s="38"/>
      <c r="J9" s="67" t="s">
        <v>45</v>
      </c>
      <c r="K9" s="67" t="s">
        <v>45</v>
      </c>
      <c r="L9" s="68"/>
      <c r="M9" s="68"/>
      <c r="N9" s="68"/>
      <c r="O9" s="69"/>
    </row>
    <row r="10" s="1" customFormat="1" ht="16" customHeight="1" spans="1:15">
      <c r="A10" s="14" t="s">
        <v>52</v>
      </c>
      <c r="B10" s="14">
        <f>C10-1.15</f>
        <v>32.7</v>
      </c>
      <c r="C10" s="14">
        <f>D10-1.15</f>
        <v>33.85</v>
      </c>
      <c r="D10" s="14">
        <v>35</v>
      </c>
      <c r="E10" s="15">
        <f t="shared" ref="E10:H10" si="3">D10+1.3</f>
        <v>36.3</v>
      </c>
      <c r="F10" s="14">
        <f t="shared" si="3"/>
        <v>37.6</v>
      </c>
      <c r="G10" s="14">
        <f t="shared" si="3"/>
        <v>38.9</v>
      </c>
      <c r="H10" s="14">
        <f t="shared" si="3"/>
        <v>40.2</v>
      </c>
      <c r="I10" s="38"/>
      <c r="J10" s="67" t="s">
        <v>53</v>
      </c>
      <c r="K10" s="67" t="s">
        <v>50</v>
      </c>
      <c r="L10" s="68"/>
      <c r="M10" s="68"/>
      <c r="N10" s="68"/>
      <c r="O10" s="69"/>
    </row>
    <row r="11" s="1" customFormat="1" ht="16" customHeight="1" spans="1:15">
      <c r="A11" s="14" t="s">
        <v>54</v>
      </c>
      <c r="B11" s="14">
        <f>C11-0.7</f>
        <v>30.6</v>
      </c>
      <c r="C11" s="14">
        <f>D11-0.7</f>
        <v>31.3</v>
      </c>
      <c r="D11" s="14">
        <v>32</v>
      </c>
      <c r="E11" s="15">
        <f>D11+0.7</f>
        <v>32.7</v>
      </c>
      <c r="F11" s="14">
        <f>E11+0.7</f>
        <v>33.4</v>
      </c>
      <c r="G11" s="63">
        <f>F11+0.9</f>
        <v>34.3</v>
      </c>
      <c r="H11" s="14">
        <f>G11+0.9</f>
        <v>35.2</v>
      </c>
      <c r="I11" s="38"/>
      <c r="J11" s="67" t="s">
        <v>55</v>
      </c>
      <c r="K11" s="67" t="s">
        <v>56</v>
      </c>
      <c r="L11" s="68"/>
      <c r="M11" s="68"/>
      <c r="N11" s="68"/>
      <c r="O11" s="69"/>
    </row>
    <row r="12" s="1" customFormat="1" ht="16" customHeight="1" spans="1:15">
      <c r="A12" s="17" t="s">
        <v>57</v>
      </c>
      <c r="B12" s="14">
        <f>C12-0.5</f>
        <v>29</v>
      </c>
      <c r="C12" s="14">
        <f>D12-0.5</f>
        <v>29.5</v>
      </c>
      <c r="D12" s="14">
        <v>30</v>
      </c>
      <c r="E12" s="15">
        <f>D12+0.5</f>
        <v>30.5</v>
      </c>
      <c r="F12" s="14">
        <f>E12+0.5</f>
        <v>31</v>
      </c>
      <c r="G12" s="63">
        <f>F12+0.7</f>
        <v>31.7</v>
      </c>
      <c r="H12" s="14">
        <f>G12+0.7</f>
        <v>32.4</v>
      </c>
      <c r="I12" s="38"/>
      <c r="J12" s="67" t="s">
        <v>50</v>
      </c>
      <c r="K12" s="67" t="s">
        <v>45</v>
      </c>
      <c r="L12" s="68"/>
      <c r="M12" s="68"/>
      <c r="N12" s="68"/>
      <c r="O12" s="69"/>
    </row>
    <row r="13" s="1" customFormat="1" ht="16" customHeight="1" spans="1:15">
      <c r="A13" s="14" t="s">
        <v>58</v>
      </c>
      <c r="B13" s="14">
        <f>C13-0.7</f>
        <v>30.7</v>
      </c>
      <c r="C13" s="14">
        <f>D13-0.6</f>
        <v>31.4</v>
      </c>
      <c r="D13" s="14">
        <v>32</v>
      </c>
      <c r="E13" s="15">
        <f>D13+0.6</f>
        <v>32.6</v>
      </c>
      <c r="F13" s="14">
        <f>E13+0.7</f>
        <v>33.3</v>
      </c>
      <c r="G13" s="63">
        <f>F13+0.6</f>
        <v>33.9</v>
      </c>
      <c r="H13" s="14">
        <f>G13+0.7</f>
        <v>34.6</v>
      </c>
      <c r="I13" s="38"/>
      <c r="J13" s="67" t="s">
        <v>59</v>
      </c>
      <c r="K13" s="67" t="s">
        <v>59</v>
      </c>
      <c r="L13" s="68"/>
      <c r="M13" s="68"/>
      <c r="N13" s="68"/>
      <c r="O13" s="69"/>
    </row>
    <row r="14" s="1" customFormat="1" ht="16" customHeight="1" spans="1:15">
      <c r="A14" s="14" t="s">
        <v>60</v>
      </c>
      <c r="B14" s="14">
        <f>C14-0.9</f>
        <v>39.2</v>
      </c>
      <c r="C14" s="14">
        <f>D14-0.9</f>
        <v>40.1</v>
      </c>
      <c r="D14" s="14">
        <v>41</v>
      </c>
      <c r="E14" s="15">
        <f t="shared" ref="E14:H14" si="4">D14+1.1</f>
        <v>42.1</v>
      </c>
      <c r="F14" s="14">
        <f t="shared" si="4"/>
        <v>43.2</v>
      </c>
      <c r="G14" s="63">
        <f t="shared" si="4"/>
        <v>44.3</v>
      </c>
      <c r="H14" s="14">
        <f t="shared" si="4"/>
        <v>45.4</v>
      </c>
      <c r="I14" s="38"/>
      <c r="J14" s="67" t="s">
        <v>61</v>
      </c>
      <c r="K14" s="67" t="s">
        <v>45</v>
      </c>
      <c r="L14" s="68"/>
      <c r="M14" s="68"/>
      <c r="N14" s="68"/>
      <c r="O14" s="69"/>
    </row>
    <row r="15" s="1" customFormat="1" ht="16" customHeight="1" spans="1:15">
      <c r="A15" s="18"/>
      <c r="B15" s="19"/>
      <c r="C15" s="19"/>
      <c r="D15" s="19"/>
      <c r="E15" s="19"/>
      <c r="F15" s="19"/>
      <c r="G15" s="19"/>
      <c r="H15" s="19"/>
      <c r="I15" s="38"/>
      <c r="J15" s="68"/>
      <c r="K15" s="68"/>
      <c r="L15" s="68"/>
      <c r="M15" s="68"/>
      <c r="N15" s="68"/>
      <c r="O15" s="69"/>
    </row>
    <row r="16" s="1" customFormat="1" ht="16" customHeight="1" spans="1:15">
      <c r="A16" s="20" t="s">
        <v>62</v>
      </c>
      <c r="B16" s="21"/>
      <c r="C16" s="21"/>
      <c r="D16" s="21"/>
      <c r="E16" s="21"/>
      <c r="F16" s="21"/>
      <c r="G16" s="21"/>
      <c r="H16" s="22"/>
      <c r="I16" s="38"/>
      <c r="J16" s="44"/>
      <c r="K16" s="45"/>
      <c r="L16" s="45"/>
      <c r="M16" s="45"/>
      <c r="N16" s="45"/>
      <c r="O16" s="46"/>
    </row>
    <row r="17" s="1" customFormat="1" ht="16" customHeight="1" spans="1:15">
      <c r="A17" s="26" t="s">
        <v>63</v>
      </c>
      <c r="B17" s="27"/>
      <c r="C17" s="27"/>
      <c r="D17" s="27"/>
      <c r="E17" s="27"/>
      <c r="F17" s="27"/>
      <c r="G17" s="27"/>
      <c r="H17" s="28"/>
      <c r="I17" s="38"/>
      <c r="J17" s="47" t="s">
        <v>64</v>
      </c>
      <c r="K17" s="47"/>
      <c r="L17" s="47"/>
      <c r="M17" s="47"/>
      <c r="N17" s="47"/>
      <c r="O17" s="48"/>
    </row>
    <row r="18" s="1" customFormat="1" ht="16" customHeight="1" spans="1:15">
      <c r="A18" s="26" t="s">
        <v>65</v>
      </c>
      <c r="B18" s="27"/>
      <c r="C18" s="27"/>
      <c r="D18" s="27"/>
      <c r="E18" s="27"/>
      <c r="F18" s="27"/>
      <c r="G18" s="27"/>
      <c r="H18" s="28"/>
      <c r="I18" s="38"/>
      <c r="J18" s="29" t="s">
        <v>66</v>
      </c>
      <c r="K18" s="30"/>
      <c r="L18" s="30"/>
      <c r="M18" s="30"/>
      <c r="N18" s="30"/>
      <c r="O18" s="49"/>
    </row>
    <row r="19" s="1" customFormat="1" ht="16" customHeight="1" spans="1:15">
      <c r="A19" s="26" t="s">
        <v>67</v>
      </c>
      <c r="B19" s="27"/>
      <c r="C19" s="27"/>
      <c r="D19" s="27"/>
      <c r="E19" s="27"/>
      <c r="F19" s="27"/>
      <c r="G19" s="27"/>
      <c r="H19" s="28"/>
      <c r="I19" s="38"/>
      <c r="J19" s="29" t="s">
        <v>68</v>
      </c>
      <c r="K19" s="30"/>
      <c r="L19" s="30"/>
      <c r="M19" s="30"/>
      <c r="N19" s="30"/>
      <c r="O19" s="49"/>
    </row>
    <row r="20" s="1" customFormat="1" ht="16" customHeight="1" spans="1:15">
      <c r="A20" s="26" t="s">
        <v>69</v>
      </c>
      <c r="B20" s="27"/>
      <c r="C20" s="27"/>
      <c r="D20" s="27"/>
      <c r="E20" s="27"/>
      <c r="F20" s="27"/>
      <c r="G20" s="27"/>
      <c r="H20" s="28"/>
      <c r="I20" s="38"/>
      <c r="J20" s="29" t="s">
        <v>70</v>
      </c>
      <c r="K20" s="30"/>
      <c r="L20" s="30"/>
      <c r="M20" s="30"/>
      <c r="N20" s="30"/>
      <c r="O20" s="49"/>
    </row>
    <row r="21" s="1" customFormat="1" ht="16" customHeight="1" spans="1:15">
      <c r="A21" s="29" t="s">
        <v>71</v>
      </c>
      <c r="B21" s="30"/>
      <c r="C21" s="30"/>
      <c r="D21" s="30"/>
      <c r="E21" s="30"/>
      <c r="F21" s="30"/>
      <c r="G21" s="30"/>
      <c r="H21" s="31"/>
      <c r="I21" s="50"/>
      <c r="J21" s="51"/>
      <c r="K21" s="52"/>
      <c r="L21" s="52"/>
      <c r="M21" s="52"/>
      <c r="N21" s="52"/>
      <c r="O21" s="53"/>
    </row>
    <row r="22" s="1" customFormat="1" ht="16" customHeight="1" spans="1:15">
      <c r="A22" s="32"/>
      <c r="B22" s="33"/>
      <c r="C22" s="33"/>
      <c r="D22" s="33"/>
      <c r="E22" s="33"/>
      <c r="F22" s="33"/>
      <c r="G22" s="33"/>
      <c r="H22" s="34"/>
      <c r="I22" s="54"/>
      <c r="J22" s="55"/>
      <c r="K22" s="56"/>
      <c r="L22" s="56"/>
      <c r="M22" s="56"/>
      <c r="N22" s="56"/>
      <c r="O22" s="57"/>
    </row>
    <row r="23" s="1" customFormat="1" ht="15" spans="1:15">
      <c r="A23" s="58" t="s">
        <v>72</v>
      </c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</row>
    <row r="24" s="1" customFormat="1" ht="15" spans="1:15">
      <c r="A24" s="1" t="s">
        <v>73</v>
      </c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</row>
    <row r="25" s="1" customFormat="1" ht="15" spans="1:14">
      <c r="A25" s="59"/>
      <c r="B25" s="59"/>
      <c r="C25" s="59"/>
      <c r="D25" s="59"/>
      <c r="E25" s="59"/>
      <c r="F25" s="59"/>
      <c r="G25" s="59"/>
      <c r="H25" s="59"/>
      <c r="I25" s="59"/>
      <c r="J25" s="58" t="s">
        <v>74</v>
      </c>
      <c r="K25" s="62">
        <v>45665</v>
      </c>
      <c r="L25" s="58" t="s">
        <v>75</v>
      </c>
      <c r="M25" s="58"/>
      <c r="N25" s="58" t="s">
        <v>76</v>
      </c>
    </row>
  </sheetData>
  <mergeCells count="20">
    <mergeCell ref="A1:O1"/>
    <mergeCell ref="B2:C2"/>
    <mergeCell ref="E2:H2"/>
    <mergeCell ref="K2:O2"/>
    <mergeCell ref="B3:H3"/>
    <mergeCell ref="J3:O3"/>
    <mergeCell ref="A16:H16"/>
    <mergeCell ref="J16:O16"/>
    <mergeCell ref="A17:H17"/>
    <mergeCell ref="J17:O17"/>
    <mergeCell ref="A18:H18"/>
    <mergeCell ref="J18:O18"/>
    <mergeCell ref="A19:H19"/>
    <mergeCell ref="J19:O19"/>
    <mergeCell ref="A20:H20"/>
    <mergeCell ref="J20:O20"/>
    <mergeCell ref="A21:H21"/>
    <mergeCell ref="A22:H22"/>
    <mergeCell ref="J22:O22"/>
    <mergeCell ref="A3:A5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zoomScale="90" zoomScaleNormal="90" topLeftCell="A3" workbookViewId="0">
      <selection activeCell="A2" sqref="$A2:$XFD22"/>
    </sheetView>
  </sheetViews>
  <sheetFormatPr defaultColWidth="9" defaultRowHeight="26" customHeight="1"/>
  <cols>
    <col min="1" max="1" width="14.0833333333333" style="1" customWidth="1"/>
    <col min="2" max="8" width="9.33333333333333" style="1" customWidth="1"/>
    <col min="9" max="9" width="1.33333333333333" style="1" customWidth="1"/>
    <col min="10" max="10" width="10.9166666666667" style="1" customWidth="1"/>
    <col min="11" max="11" width="11.0833333333333" style="1" customWidth="1"/>
    <col min="12" max="12" width="11.6666666666667" style="1" customWidth="1"/>
    <col min="13" max="14" width="10.6666666666667" style="1" customWidth="1"/>
    <col min="15" max="15" width="11.08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35"/>
      <c r="J2" s="36" t="s">
        <v>22</v>
      </c>
      <c r="K2" s="5" t="s">
        <v>23</v>
      </c>
      <c r="L2" s="5"/>
      <c r="M2" s="5"/>
      <c r="N2" s="5"/>
      <c r="O2" s="37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38"/>
      <c r="J3" s="39" t="s">
        <v>26</v>
      </c>
      <c r="K3" s="39"/>
      <c r="L3" s="39"/>
      <c r="M3" s="39"/>
      <c r="N3" s="39"/>
      <c r="O3" s="40"/>
    </row>
    <row r="4" s="1" customFormat="1" ht="16" customHeight="1" spans="1:15">
      <c r="A4" s="7"/>
      <c r="B4" s="9" t="s">
        <v>27</v>
      </c>
      <c r="C4" s="10" t="s">
        <v>28</v>
      </c>
      <c r="D4" s="9" t="s">
        <v>29</v>
      </c>
      <c r="E4" s="10" t="s">
        <v>30</v>
      </c>
      <c r="F4" s="9" t="s">
        <v>31</v>
      </c>
      <c r="G4" s="10" t="s">
        <v>32</v>
      </c>
      <c r="H4" s="9" t="s">
        <v>33</v>
      </c>
      <c r="I4" s="38"/>
      <c r="J4" s="9" t="s">
        <v>77</v>
      </c>
      <c r="K4" s="9" t="s">
        <v>78</v>
      </c>
      <c r="L4" s="9" t="s">
        <v>79</v>
      </c>
      <c r="M4" s="9" t="s">
        <v>80</v>
      </c>
      <c r="N4" s="9" t="s">
        <v>81</v>
      </c>
      <c r="O4" s="9" t="s">
        <v>82</v>
      </c>
    </row>
    <row r="5" s="1" customFormat="1" ht="16" customHeight="1" spans="1:15">
      <c r="A5" s="7"/>
      <c r="B5" s="11" t="s">
        <v>34</v>
      </c>
      <c r="C5" s="12" t="s">
        <v>35</v>
      </c>
      <c r="D5" s="13" t="s">
        <v>36</v>
      </c>
      <c r="E5" s="12" t="s">
        <v>37</v>
      </c>
      <c r="F5" s="11" t="s">
        <v>38</v>
      </c>
      <c r="G5" s="12" t="s">
        <v>39</v>
      </c>
      <c r="H5" s="11" t="s">
        <v>40</v>
      </c>
      <c r="I5" s="38"/>
      <c r="J5" s="41" t="s">
        <v>83</v>
      </c>
      <c r="K5" s="41" t="s">
        <v>83</v>
      </c>
      <c r="L5" s="41" t="s">
        <v>83</v>
      </c>
      <c r="M5" s="41" t="s">
        <v>83</v>
      </c>
      <c r="N5" s="41" t="s">
        <v>83</v>
      </c>
      <c r="O5" s="41" t="s">
        <v>83</v>
      </c>
    </row>
    <row r="6" s="1" customFormat="1" ht="16" customHeight="1" spans="1:15">
      <c r="A6" s="14" t="s">
        <v>43</v>
      </c>
      <c r="B6" s="14">
        <f>C6-2.1</f>
        <v>93.8</v>
      </c>
      <c r="C6" s="15">
        <f>D6-2.1</f>
        <v>95.9</v>
      </c>
      <c r="D6" s="14">
        <v>98</v>
      </c>
      <c r="E6" s="15">
        <f t="shared" ref="E6:H6" si="0">D6+2.1</f>
        <v>100.1</v>
      </c>
      <c r="F6" s="14">
        <f t="shared" si="0"/>
        <v>102.2</v>
      </c>
      <c r="G6" s="15">
        <f t="shared" si="0"/>
        <v>104.3</v>
      </c>
      <c r="H6" s="14">
        <f t="shared" si="0"/>
        <v>106.4</v>
      </c>
      <c r="I6" s="38"/>
      <c r="J6" s="42" t="s">
        <v>84</v>
      </c>
      <c r="K6" s="60" t="s">
        <v>85</v>
      </c>
      <c r="L6" s="42" t="s">
        <v>86</v>
      </c>
      <c r="M6" s="42" t="s">
        <v>87</v>
      </c>
      <c r="N6" s="42" t="s">
        <v>88</v>
      </c>
      <c r="O6" s="61" t="s">
        <v>89</v>
      </c>
    </row>
    <row r="7" s="1" customFormat="1" ht="16" customHeight="1" spans="1:15">
      <c r="A7" s="14" t="s">
        <v>46</v>
      </c>
      <c r="B7" s="14">
        <f>C7-1.5</f>
        <v>65</v>
      </c>
      <c r="C7" s="15">
        <f>D7-1.5</f>
        <v>66.5</v>
      </c>
      <c r="D7" s="14">
        <v>68</v>
      </c>
      <c r="E7" s="15">
        <f t="shared" ref="E7:H7" si="1">D7+1.5</f>
        <v>69.5</v>
      </c>
      <c r="F7" s="14">
        <f t="shared" si="1"/>
        <v>71</v>
      </c>
      <c r="G7" s="15">
        <f t="shared" si="1"/>
        <v>72.5</v>
      </c>
      <c r="H7" s="14">
        <f t="shared" si="1"/>
        <v>74</v>
      </c>
      <c r="I7" s="38"/>
      <c r="J7" s="60" t="s">
        <v>90</v>
      </c>
      <c r="K7" s="60" t="s">
        <v>91</v>
      </c>
      <c r="L7" s="60" t="s">
        <v>92</v>
      </c>
      <c r="M7" s="60" t="s">
        <v>93</v>
      </c>
      <c r="N7" s="60" t="s">
        <v>90</v>
      </c>
      <c r="O7" s="61" t="s">
        <v>94</v>
      </c>
    </row>
    <row r="8" s="1" customFormat="1" ht="16" customHeight="1" spans="1:15">
      <c r="A8" s="14" t="s">
        <v>49</v>
      </c>
      <c r="B8" s="14">
        <f>C8-4</f>
        <v>56</v>
      </c>
      <c r="C8" s="15">
        <f>D8-4</f>
        <v>60</v>
      </c>
      <c r="D8" s="14">
        <v>64</v>
      </c>
      <c r="E8" s="15">
        <f>D8+4</f>
        <v>68</v>
      </c>
      <c r="F8" s="14">
        <f>E8+5</f>
        <v>73</v>
      </c>
      <c r="G8" s="16">
        <f>F8+6</f>
        <v>79</v>
      </c>
      <c r="H8" s="14">
        <f>G8+6</f>
        <v>85</v>
      </c>
      <c r="I8" s="38"/>
      <c r="J8" s="42" t="s">
        <v>95</v>
      </c>
      <c r="K8" s="42" t="s">
        <v>96</v>
      </c>
      <c r="L8" s="42" t="s">
        <v>97</v>
      </c>
      <c r="M8" s="42" t="s">
        <v>95</v>
      </c>
      <c r="N8" s="42" t="s">
        <v>98</v>
      </c>
      <c r="O8" s="43" t="s">
        <v>95</v>
      </c>
    </row>
    <row r="9" s="1" customFormat="1" ht="16" customHeight="1" spans="1:15">
      <c r="A9" s="14" t="s">
        <v>51</v>
      </c>
      <c r="B9" s="14">
        <f>C9-3.6</f>
        <v>102.8</v>
      </c>
      <c r="C9" s="15">
        <f>D9-3.6</f>
        <v>106.4</v>
      </c>
      <c r="D9" s="14">
        <v>110</v>
      </c>
      <c r="E9" s="15">
        <f t="shared" ref="E9:H9" si="2">D9+4</f>
        <v>114</v>
      </c>
      <c r="F9" s="14">
        <f t="shared" si="2"/>
        <v>118</v>
      </c>
      <c r="G9" s="16">
        <f t="shared" si="2"/>
        <v>122</v>
      </c>
      <c r="H9" s="14">
        <f t="shared" si="2"/>
        <v>126</v>
      </c>
      <c r="I9" s="38"/>
      <c r="J9" s="42" t="s">
        <v>98</v>
      </c>
      <c r="K9" s="42" t="s">
        <v>99</v>
      </c>
      <c r="L9" s="42" t="s">
        <v>100</v>
      </c>
      <c r="M9" s="42" t="s">
        <v>95</v>
      </c>
      <c r="N9" s="42" t="s">
        <v>101</v>
      </c>
      <c r="O9" s="43" t="s">
        <v>102</v>
      </c>
    </row>
    <row r="10" s="1" customFormat="1" ht="16" customHeight="1" spans="1:15">
      <c r="A10" s="14" t="s">
        <v>52</v>
      </c>
      <c r="B10" s="14">
        <f>C10-1.15</f>
        <v>32.7</v>
      </c>
      <c r="C10" s="15">
        <f>D10-1.15</f>
        <v>33.85</v>
      </c>
      <c r="D10" s="14">
        <v>35</v>
      </c>
      <c r="E10" s="15">
        <f t="shared" ref="E10:H10" si="3">D10+1.3</f>
        <v>36.3</v>
      </c>
      <c r="F10" s="14">
        <f t="shared" si="3"/>
        <v>37.6</v>
      </c>
      <c r="G10" s="15">
        <f t="shared" si="3"/>
        <v>38.9</v>
      </c>
      <c r="H10" s="14">
        <f t="shared" si="3"/>
        <v>40.2</v>
      </c>
      <c r="I10" s="38"/>
      <c r="J10" s="42" t="s">
        <v>103</v>
      </c>
      <c r="K10" s="42" t="s">
        <v>104</v>
      </c>
      <c r="L10" s="42" t="s">
        <v>97</v>
      </c>
      <c r="M10" s="42" t="s">
        <v>105</v>
      </c>
      <c r="N10" s="42" t="s">
        <v>106</v>
      </c>
      <c r="O10" s="43" t="s">
        <v>107</v>
      </c>
    </row>
    <row r="11" s="1" customFormat="1" ht="16" customHeight="1" spans="1:15">
      <c r="A11" s="14" t="s">
        <v>54</v>
      </c>
      <c r="B11" s="14">
        <f>C11-0.7</f>
        <v>30.6</v>
      </c>
      <c r="C11" s="15">
        <f>D11-0.7</f>
        <v>31.3</v>
      </c>
      <c r="D11" s="14">
        <v>32</v>
      </c>
      <c r="E11" s="15">
        <f>D11+0.7</f>
        <v>32.7</v>
      </c>
      <c r="F11" s="14">
        <f>E11+0.7</f>
        <v>33.4</v>
      </c>
      <c r="G11" s="16">
        <f>F11+0.9</f>
        <v>34.3</v>
      </c>
      <c r="H11" s="14">
        <f>G11+0.9</f>
        <v>35.2</v>
      </c>
      <c r="I11" s="38"/>
      <c r="J11" s="42" t="s">
        <v>108</v>
      </c>
      <c r="K11" s="42" t="s">
        <v>109</v>
      </c>
      <c r="L11" s="42" t="s">
        <v>110</v>
      </c>
      <c r="M11" s="42" t="s">
        <v>111</v>
      </c>
      <c r="N11" s="42" t="s">
        <v>99</v>
      </c>
      <c r="O11" s="43" t="s">
        <v>112</v>
      </c>
    </row>
    <row r="12" s="1" customFormat="1" ht="16" customHeight="1" spans="1:15">
      <c r="A12" s="17" t="s">
        <v>57</v>
      </c>
      <c r="B12" s="14">
        <f>C12-0.5</f>
        <v>29</v>
      </c>
      <c r="C12" s="15">
        <f>D12-0.5</f>
        <v>29.5</v>
      </c>
      <c r="D12" s="14">
        <v>30</v>
      </c>
      <c r="E12" s="15">
        <f>D12+0.5</f>
        <v>30.5</v>
      </c>
      <c r="F12" s="14">
        <f>E12+0.5</f>
        <v>31</v>
      </c>
      <c r="G12" s="16">
        <f>F12+0.7</f>
        <v>31.7</v>
      </c>
      <c r="H12" s="14">
        <f>G12+0.7</f>
        <v>32.4</v>
      </c>
      <c r="I12" s="38"/>
      <c r="J12" s="42" t="s">
        <v>110</v>
      </c>
      <c r="K12" s="42" t="s">
        <v>113</v>
      </c>
      <c r="L12" s="42" t="s">
        <v>110</v>
      </c>
      <c r="M12" s="42" t="s">
        <v>102</v>
      </c>
      <c r="N12" s="42" t="s">
        <v>97</v>
      </c>
      <c r="O12" s="43" t="s">
        <v>114</v>
      </c>
    </row>
    <row r="13" s="1" customFormat="1" ht="16" customHeight="1" spans="1:15">
      <c r="A13" s="14" t="s">
        <v>58</v>
      </c>
      <c r="B13" s="14">
        <f>C13-0.7</f>
        <v>30.7</v>
      </c>
      <c r="C13" s="15">
        <f>D13-0.6</f>
        <v>31.4</v>
      </c>
      <c r="D13" s="14">
        <v>32</v>
      </c>
      <c r="E13" s="15">
        <f>D13+0.6</f>
        <v>32.6</v>
      </c>
      <c r="F13" s="14">
        <f>E13+0.7</f>
        <v>33.3</v>
      </c>
      <c r="G13" s="16">
        <f>F13+0.6</f>
        <v>33.9</v>
      </c>
      <c r="H13" s="14">
        <f>G13+0.7</f>
        <v>34.6</v>
      </c>
      <c r="I13" s="38"/>
      <c r="J13" s="42" t="s">
        <v>115</v>
      </c>
      <c r="K13" s="42" t="s">
        <v>53</v>
      </c>
      <c r="L13" s="42" t="s">
        <v>97</v>
      </c>
      <c r="M13" s="42" t="s">
        <v>116</v>
      </c>
      <c r="N13" s="42" t="s">
        <v>117</v>
      </c>
      <c r="O13" s="43" t="s">
        <v>118</v>
      </c>
    </row>
    <row r="14" s="1" customFormat="1" ht="16" customHeight="1" spans="1:15">
      <c r="A14" s="14" t="s">
        <v>60</v>
      </c>
      <c r="B14" s="14">
        <f>C14-0.9</f>
        <v>39.2</v>
      </c>
      <c r="C14" s="15">
        <f>D14-0.9</f>
        <v>40.1</v>
      </c>
      <c r="D14" s="14">
        <v>41</v>
      </c>
      <c r="E14" s="15">
        <f t="shared" ref="E14:H14" si="4">D14+1.1</f>
        <v>42.1</v>
      </c>
      <c r="F14" s="14">
        <f t="shared" si="4"/>
        <v>43.2</v>
      </c>
      <c r="G14" s="16">
        <f t="shared" si="4"/>
        <v>44.3</v>
      </c>
      <c r="H14" s="14">
        <f t="shared" si="4"/>
        <v>45.4</v>
      </c>
      <c r="I14" s="38"/>
      <c r="J14" s="42" t="s">
        <v>119</v>
      </c>
      <c r="K14" s="42" t="s">
        <v>45</v>
      </c>
      <c r="L14" s="42" t="s">
        <v>120</v>
      </c>
      <c r="M14" s="42" t="s">
        <v>121</v>
      </c>
      <c r="N14" s="42" t="s">
        <v>122</v>
      </c>
      <c r="O14" s="43" t="s">
        <v>112</v>
      </c>
    </row>
    <row r="15" s="1" customFormat="1" ht="16" customHeight="1" spans="1:15">
      <c r="A15" s="18"/>
      <c r="B15" s="19"/>
      <c r="C15" s="19"/>
      <c r="D15" s="19"/>
      <c r="E15" s="19"/>
      <c r="F15" s="19"/>
      <c r="G15" s="19"/>
      <c r="H15" s="19"/>
      <c r="I15" s="38"/>
      <c r="J15" s="42"/>
      <c r="K15" s="42"/>
      <c r="L15" s="42"/>
      <c r="M15" s="42"/>
      <c r="N15" s="42"/>
      <c r="O15" s="43"/>
    </row>
    <row r="16" s="1" customFormat="1" ht="16" customHeight="1" spans="1:15">
      <c r="A16" s="20" t="s">
        <v>62</v>
      </c>
      <c r="B16" s="21"/>
      <c r="C16" s="21"/>
      <c r="D16" s="21"/>
      <c r="E16" s="21"/>
      <c r="F16" s="21"/>
      <c r="G16" s="21"/>
      <c r="H16" s="22"/>
      <c r="I16" s="38"/>
      <c r="J16" s="44"/>
      <c r="K16" s="45"/>
      <c r="L16" s="45"/>
      <c r="M16" s="45"/>
      <c r="N16" s="45"/>
      <c r="O16" s="46"/>
    </row>
    <row r="17" s="1" customFormat="1" ht="16" customHeight="1" spans="1:15">
      <c r="A17" s="23" t="s">
        <v>123</v>
      </c>
      <c r="B17" s="24"/>
      <c r="C17" s="24"/>
      <c r="D17" s="24"/>
      <c r="E17" s="24"/>
      <c r="F17" s="24"/>
      <c r="G17" s="24"/>
      <c r="H17" s="25"/>
      <c r="I17" s="38"/>
      <c r="J17" s="47" t="s">
        <v>124</v>
      </c>
      <c r="K17" s="47"/>
      <c r="L17" s="47"/>
      <c r="M17" s="47"/>
      <c r="N17" s="47"/>
      <c r="O17" s="48"/>
    </row>
    <row r="18" s="1" customFormat="1" ht="16" customHeight="1" spans="1:15">
      <c r="A18" s="26" t="s">
        <v>65</v>
      </c>
      <c r="B18" s="27"/>
      <c r="C18" s="27"/>
      <c r="D18" s="27"/>
      <c r="E18" s="27"/>
      <c r="F18" s="27"/>
      <c r="G18" s="27"/>
      <c r="H18" s="28"/>
      <c r="I18" s="38"/>
      <c r="J18" s="29" t="s">
        <v>66</v>
      </c>
      <c r="K18" s="30"/>
      <c r="L18" s="30"/>
      <c r="M18" s="30"/>
      <c r="N18" s="30"/>
      <c r="O18" s="49"/>
    </row>
    <row r="19" s="1" customFormat="1" ht="16" customHeight="1" spans="1:15">
      <c r="A19" s="26" t="s">
        <v>67</v>
      </c>
      <c r="B19" s="27"/>
      <c r="C19" s="27"/>
      <c r="D19" s="27"/>
      <c r="E19" s="27"/>
      <c r="F19" s="27"/>
      <c r="G19" s="27"/>
      <c r="H19" s="28"/>
      <c r="I19" s="38"/>
      <c r="J19" s="29" t="s">
        <v>68</v>
      </c>
      <c r="K19" s="30"/>
      <c r="L19" s="30"/>
      <c r="M19" s="30"/>
      <c r="N19" s="30"/>
      <c r="O19" s="49"/>
    </row>
    <row r="20" s="1" customFormat="1" ht="16" customHeight="1" spans="1:15">
      <c r="A20" s="26" t="s">
        <v>69</v>
      </c>
      <c r="B20" s="27"/>
      <c r="C20" s="27"/>
      <c r="D20" s="27"/>
      <c r="E20" s="27"/>
      <c r="F20" s="27"/>
      <c r="G20" s="27"/>
      <c r="H20" s="28"/>
      <c r="I20" s="38"/>
      <c r="J20" s="29"/>
      <c r="K20" s="30"/>
      <c r="L20" s="30"/>
      <c r="M20" s="30"/>
      <c r="N20" s="30"/>
      <c r="O20" s="49"/>
    </row>
    <row r="21" s="1" customFormat="1" ht="16" customHeight="1" spans="1:15">
      <c r="A21" s="29" t="s">
        <v>71</v>
      </c>
      <c r="B21" s="30"/>
      <c r="C21" s="30"/>
      <c r="D21" s="30"/>
      <c r="E21" s="30"/>
      <c r="F21" s="30"/>
      <c r="G21" s="30"/>
      <c r="H21" s="31"/>
      <c r="I21" s="50"/>
      <c r="J21" s="51"/>
      <c r="K21" s="52"/>
      <c r="L21" s="52"/>
      <c r="M21" s="52"/>
      <c r="N21" s="52"/>
      <c r="O21" s="53"/>
    </row>
    <row r="22" s="1" customFormat="1" ht="16" customHeight="1" spans="1:15">
      <c r="A22" s="32"/>
      <c r="B22" s="33"/>
      <c r="C22" s="33"/>
      <c r="D22" s="33"/>
      <c r="E22" s="33"/>
      <c r="F22" s="33"/>
      <c r="G22" s="33"/>
      <c r="H22" s="34"/>
      <c r="I22" s="54"/>
      <c r="J22" s="55"/>
      <c r="K22" s="56"/>
      <c r="L22" s="56"/>
      <c r="M22" s="56"/>
      <c r="N22" s="56"/>
      <c r="O22" s="57"/>
    </row>
    <row r="23" s="1" customFormat="1" ht="15" spans="1:15">
      <c r="A23" s="58" t="s">
        <v>72</v>
      </c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</row>
    <row r="24" s="1" customFormat="1" ht="15" spans="1:15">
      <c r="A24" s="1" t="s">
        <v>125</v>
      </c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</row>
    <row r="25" s="1" customFormat="1" ht="15" spans="1:14">
      <c r="A25" s="59"/>
      <c r="B25" s="59"/>
      <c r="C25" s="59"/>
      <c r="D25" s="59"/>
      <c r="E25" s="59"/>
      <c r="F25" s="59"/>
      <c r="G25" s="59"/>
      <c r="H25" s="59"/>
      <c r="I25" s="59"/>
      <c r="J25" s="58" t="s">
        <v>74</v>
      </c>
      <c r="K25" s="62" t="s">
        <v>126</v>
      </c>
      <c r="L25" s="58" t="s">
        <v>75</v>
      </c>
      <c r="M25" s="58"/>
      <c r="N25" s="58" t="s">
        <v>76</v>
      </c>
    </row>
  </sheetData>
  <mergeCells count="20">
    <mergeCell ref="A1:O1"/>
    <mergeCell ref="B2:C2"/>
    <mergeCell ref="E2:H2"/>
    <mergeCell ref="K2:O2"/>
    <mergeCell ref="B3:H3"/>
    <mergeCell ref="J3:O3"/>
    <mergeCell ref="A16:H16"/>
    <mergeCell ref="J16:O16"/>
    <mergeCell ref="A17:H17"/>
    <mergeCell ref="J17:O17"/>
    <mergeCell ref="A18:H18"/>
    <mergeCell ref="J18:O18"/>
    <mergeCell ref="A19:H19"/>
    <mergeCell ref="J19:O19"/>
    <mergeCell ref="A20:H20"/>
    <mergeCell ref="J20:O20"/>
    <mergeCell ref="A21:H21"/>
    <mergeCell ref="A22:H22"/>
    <mergeCell ref="J22:O22"/>
    <mergeCell ref="A3:A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A1" sqref="A1:O11"/>
    </sheetView>
  </sheetViews>
  <sheetFormatPr defaultColWidth="9" defaultRowHeight="26" customHeight="1"/>
  <cols>
    <col min="1" max="1" width="13.1666666666667" style="1" customWidth="1"/>
    <col min="2" max="8" width="9.33333333333333" style="1" customWidth="1"/>
    <col min="9" max="9" width="1.33333333333333" style="1" customWidth="1"/>
    <col min="10" max="10" width="10.3333333333333" style="1" customWidth="1"/>
    <col min="11" max="11" width="11.3333333333333" style="1" customWidth="1"/>
    <col min="12" max="12" width="11" style="1" customWidth="1"/>
    <col min="13" max="13" width="11.5833333333333" style="1" customWidth="1"/>
    <col min="14" max="14" width="11.3333333333333" style="1" customWidth="1"/>
    <col min="15" max="15" width="11.08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35"/>
      <c r="J2" s="36" t="s">
        <v>22</v>
      </c>
      <c r="K2" s="5" t="s">
        <v>23</v>
      </c>
      <c r="L2" s="5"/>
      <c r="M2" s="5"/>
      <c r="N2" s="5"/>
      <c r="O2" s="37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38"/>
      <c r="J3" s="39" t="s">
        <v>26</v>
      </c>
      <c r="K3" s="39"/>
      <c r="L3" s="39"/>
      <c r="M3" s="39"/>
      <c r="N3" s="39"/>
      <c r="O3" s="40"/>
    </row>
    <row r="4" s="1" customFormat="1" ht="16" customHeight="1" spans="1:15">
      <c r="A4" s="7"/>
      <c r="B4" s="9" t="s">
        <v>27</v>
      </c>
      <c r="C4" s="10" t="s">
        <v>28</v>
      </c>
      <c r="D4" s="9" t="s">
        <v>29</v>
      </c>
      <c r="E4" s="10" t="s">
        <v>30</v>
      </c>
      <c r="F4" s="9" t="s">
        <v>31</v>
      </c>
      <c r="G4" s="10" t="s">
        <v>32</v>
      </c>
      <c r="H4" s="9" t="s">
        <v>33</v>
      </c>
      <c r="I4" s="38"/>
      <c r="J4" s="9" t="s">
        <v>77</v>
      </c>
      <c r="K4" s="9" t="s">
        <v>78</v>
      </c>
      <c r="L4" s="9" t="s">
        <v>79</v>
      </c>
      <c r="M4" s="9" t="s">
        <v>127</v>
      </c>
      <c r="N4" s="9" t="s">
        <v>81</v>
      </c>
      <c r="O4" s="9" t="s">
        <v>128</v>
      </c>
    </row>
    <row r="5" s="1" customFormat="1" ht="16" customHeight="1" spans="1:15">
      <c r="A5" s="7"/>
      <c r="B5" s="11" t="s">
        <v>34</v>
      </c>
      <c r="C5" s="12" t="s">
        <v>35</v>
      </c>
      <c r="D5" s="13" t="s">
        <v>36</v>
      </c>
      <c r="E5" s="12" t="s">
        <v>37</v>
      </c>
      <c r="F5" s="11" t="s">
        <v>38</v>
      </c>
      <c r="G5" s="12" t="s">
        <v>39</v>
      </c>
      <c r="H5" s="11" t="s">
        <v>40</v>
      </c>
      <c r="I5" s="38"/>
      <c r="J5" s="41" t="s">
        <v>83</v>
      </c>
      <c r="K5" s="41" t="s">
        <v>83</v>
      </c>
      <c r="L5" s="41" t="s">
        <v>83</v>
      </c>
      <c r="M5" s="41" t="s">
        <v>83</v>
      </c>
      <c r="N5" s="41" t="s">
        <v>83</v>
      </c>
      <c r="O5" s="41" t="s">
        <v>83</v>
      </c>
    </row>
    <row r="6" s="1" customFormat="1" ht="16" customHeight="1" spans="1:15">
      <c r="A6" s="14" t="s">
        <v>43</v>
      </c>
      <c r="B6" s="14">
        <f>C6-2.1</f>
        <v>93.8</v>
      </c>
      <c r="C6" s="15">
        <f>D6-2.1</f>
        <v>95.9</v>
      </c>
      <c r="D6" s="14">
        <v>98</v>
      </c>
      <c r="E6" s="15">
        <f t="shared" ref="E6:H6" si="0">D6+2.1</f>
        <v>100.1</v>
      </c>
      <c r="F6" s="14">
        <f t="shared" si="0"/>
        <v>102.2</v>
      </c>
      <c r="G6" s="15">
        <f t="shared" si="0"/>
        <v>104.3</v>
      </c>
      <c r="H6" s="14">
        <f t="shared" si="0"/>
        <v>106.4</v>
      </c>
      <c r="I6" s="38"/>
      <c r="J6" s="42" t="s">
        <v>129</v>
      </c>
      <c r="K6" s="42" t="s">
        <v>95</v>
      </c>
      <c r="L6" s="42" t="s">
        <v>102</v>
      </c>
      <c r="M6" s="42" t="s">
        <v>97</v>
      </c>
      <c r="N6" s="42" t="s">
        <v>130</v>
      </c>
      <c r="O6" s="43" t="s">
        <v>131</v>
      </c>
    </row>
    <row r="7" s="1" customFormat="1" ht="16" customHeight="1" spans="1:15">
      <c r="A7" s="14" t="s">
        <v>46</v>
      </c>
      <c r="B7" s="14">
        <f>C7-1.5</f>
        <v>65</v>
      </c>
      <c r="C7" s="15">
        <f>D7-1.5</f>
        <v>66.5</v>
      </c>
      <c r="D7" s="14">
        <v>68</v>
      </c>
      <c r="E7" s="15">
        <f t="shared" ref="E7:H7" si="1">D7+1.5</f>
        <v>69.5</v>
      </c>
      <c r="F7" s="14">
        <f t="shared" si="1"/>
        <v>71</v>
      </c>
      <c r="G7" s="15">
        <f t="shared" si="1"/>
        <v>72.5</v>
      </c>
      <c r="H7" s="14">
        <f t="shared" si="1"/>
        <v>74</v>
      </c>
      <c r="I7" s="38"/>
      <c r="J7" s="42" t="s">
        <v>110</v>
      </c>
      <c r="K7" s="42" t="s">
        <v>132</v>
      </c>
      <c r="L7" s="42" t="s">
        <v>133</v>
      </c>
      <c r="M7" s="42" t="s">
        <v>134</v>
      </c>
      <c r="N7" s="42" t="s">
        <v>86</v>
      </c>
      <c r="O7" s="43" t="s">
        <v>135</v>
      </c>
    </row>
    <row r="8" s="1" customFormat="1" ht="16" customHeight="1" spans="1:15">
      <c r="A8" s="14" t="s">
        <v>49</v>
      </c>
      <c r="B8" s="14">
        <f>C8-4</f>
        <v>56</v>
      </c>
      <c r="C8" s="15">
        <f>D8-4</f>
        <v>60</v>
      </c>
      <c r="D8" s="14">
        <v>64</v>
      </c>
      <c r="E8" s="15">
        <f>D8+4</f>
        <v>68</v>
      </c>
      <c r="F8" s="14">
        <f>E8+5</f>
        <v>73</v>
      </c>
      <c r="G8" s="16">
        <f>F8+6</f>
        <v>79</v>
      </c>
      <c r="H8" s="14">
        <f>G8+6</f>
        <v>85</v>
      </c>
      <c r="I8" s="38"/>
      <c r="J8" s="42"/>
      <c r="K8" s="42"/>
      <c r="L8" s="42"/>
      <c r="M8" s="42"/>
      <c r="N8" s="42"/>
      <c r="O8" s="43"/>
    </row>
    <row r="9" s="1" customFormat="1" ht="16" customHeight="1" spans="1:15">
      <c r="A9" s="14" t="s">
        <v>51</v>
      </c>
      <c r="B9" s="14">
        <f>C9-3.6</f>
        <v>102.8</v>
      </c>
      <c r="C9" s="15">
        <f>D9-3.6</f>
        <v>106.4</v>
      </c>
      <c r="D9" s="14">
        <v>110</v>
      </c>
      <c r="E9" s="15">
        <f t="shared" ref="E9:H9" si="2">D9+4</f>
        <v>114</v>
      </c>
      <c r="F9" s="14">
        <f t="shared" si="2"/>
        <v>118</v>
      </c>
      <c r="G9" s="16">
        <f t="shared" si="2"/>
        <v>122</v>
      </c>
      <c r="H9" s="14">
        <f t="shared" si="2"/>
        <v>126</v>
      </c>
      <c r="I9" s="38"/>
      <c r="J9" s="42"/>
      <c r="K9" s="42"/>
      <c r="L9" s="42"/>
      <c r="M9" s="42"/>
      <c r="N9" s="42"/>
      <c r="O9" s="43"/>
    </row>
    <row r="10" s="1" customFormat="1" ht="16" customHeight="1" spans="1:15">
      <c r="A10" s="14" t="s">
        <v>52</v>
      </c>
      <c r="B10" s="14">
        <f>C10-1.15</f>
        <v>32.7</v>
      </c>
      <c r="C10" s="15">
        <f>D10-1.15</f>
        <v>33.85</v>
      </c>
      <c r="D10" s="14">
        <v>35</v>
      </c>
      <c r="E10" s="15">
        <f t="shared" ref="E10:H10" si="3">D10+1.3</f>
        <v>36.3</v>
      </c>
      <c r="F10" s="14">
        <f t="shared" si="3"/>
        <v>37.6</v>
      </c>
      <c r="G10" s="15">
        <f t="shared" si="3"/>
        <v>38.9</v>
      </c>
      <c r="H10" s="14">
        <f t="shared" si="3"/>
        <v>40.2</v>
      </c>
      <c r="I10" s="38"/>
      <c r="J10" s="42"/>
      <c r="K10" s="42"/>
      <c r="L10" s="42"/>
      <c r="M10" s="42"/>
      <c r="N10" s="42"/>
      <c r="O10" s="43"/>
    </row>
    <row r="11" s="1" customFormat="1" ht="16" customHeight="1" spans="1:15">
      <c r="A11" s="14" t="s">
        <v>54</v>
      </c>
      <c r="B11" s="14">
        <f>C11-0.7</f>
        <v>30.6</v>
      </c>
      <c r="C11" s="15">
        <f>D11-0.7</f>
        <v>31.3</v>
      </c>
      <c r="D11" s="14">
        <v>32</v>
      </c>
      <c r="E11" s="15">
        <f>D11+0.7</f>
        <v>32.7</v>
      </c>
      <c r="F11" s="14">
        <f>E11+0.7</f>
        <v>33.4</v>
      </c>
      <c r="G11" s="16">
        <f>F11+0.9</f>
        <v>34.3</v>
      </c>
      <c r="H11" s="14">
        <f>G11+0.9</f>
        <v>35.2</v>
      </c>
      <c r="I11" s="38"/>
      <c r="J11" s="42"/>
      <c r="K11" s="42"/>
      <c r="L11" s="42"/>
      <c r="M11" s="42"/>
      <c r="N11" s="42"/>
      <c r="O11" s="43"/>
    </row>
    <row r="12" s="1" customFormat="1" ht="16" customHeight="1" spans="1:15">
      <c r="A12" s="17" t="s">
        <v>57</v>
      </c>
      <c r="B12" s="14">
        <f>C12-0.5</f>
        <v>29</v>
      </c>
      <c r="C12" s="15">
        <f>D12-0.5</f>
        <v>29.5</v>
      </c>
      <c r="D12" s="14">
        <v>30</v>
      </c>
      <c r="E12" s="15">
        <f>D12+0.5</f>
        <v>30.5</v>
      </c>
      <c r="F12" s="14">
        <f>E12+0.5</f>
        <v>31</v>
      </c>
      <c r="G12" s="16">
        <f>F12+0.7</f>
        <v>31.7</v>
      </c>
      <c r="H12" s="14">
        <f>G12+0.7</f>
        <v>32.4</v>
      </c>
      <c r="I12" s="38"/>
      <c r="J12" s="42"/>
      <c r="K12" s="42"/>
      <c r="L12" s="42"/>
      <c r="M12" s="42"/>
      <c r="N12" s="42"/>
      <c r="O12" s="43"/>
    </row>
    <row r="13" s="1" customFormat="1" ht="16" customHeight="1" spans="1:15">
      <c r="A13" s="14" t="s">
        <v>58</v>
      </c>
      <c r="B13" s="14">
        <f>C13-0.7</f>
        <v>30.7</v>
      </c>
      <c r="C13" s="15">
        <f>D13-0.6</f>
        <v>31.4</v>
      </c>
      <c r="D13" s="14">
        <v>32</v>
      </c>
      <c r="E13" s="15">
        <f>D13+0.6</f>
        <v>32.6</v>
      </c>
      <c r="F13" s="14">
        <f>E13+0.7</f>
        <v>33.3</v>
      </c>
      <c r="G13" s="16">
        <f>F13+0.6</f>
        <v>33.9</v>
      </c>
      <c r="H13" s="14">
        <f>G13+0.7</f>
        <v>34.6</v>
      </c>
      <c r="I13" s="38"/>
      <c r="J13" s="42"/>
      <c r="K13" s="42"/>
      <c r="L13" s="42"/>
      <c r="M13" s="42"/>
      <c r="N13" s="42"/>
      <c r="O13" s="43"/>
    </row>
    <row r="14" s="1" customFormat="1" ht="16" customHeight="1" spans="1:15">
      <c r="A14" s="14" t="s">
        <v>60</v>
      </c>
      <c r="B14" s="14">
        <f>C14-0.9</f>
        <v>39.2</v>
      </c>
      <c r="C14" s="15">
        <f>D14-0.9</f>
        <v>40.1</v>
      </c>
      <c r="D14" s="14">
        <v>41</v>
      </c>
      <c r="E14" s="15">
        <f t="shared" ref="E14:H14" si="4">D14+1.1</f>
        <v>42.1</v>
      </c>
      <c r="F14" s="14">
        <f t="shared" si="4"/>
        <v>43.2</v>
      </c>
      <c r="G14" s="16">
        <f t="shared" si="4"/>
        <v>44.3</v>
      </c>
      <c r="H14" s="14">
        <f t="shared" si="4"/>
        <v>45.4</v>
      </c>
      <c r="I14" s="38"/>
      <c r="J14" s="42"/>
      <c r="K14" s="42"/>
      <c r="L14" s="42"/>
      <c r="M14" s="42"/>
      <c r="N14" s="42"/>
      <c r="O14" s="43"/>
    </row>
    <row r="15" s="1" customFormat="1" ht="16" customHeight="1" spans="1:15">
      <c r="A15" s="18"/>
      <c r="B15" s="19"/>
      <c r="C15" s="19"/>
      <c r="D15" s="19"/>
      <c r="E15" s="19"/>
      <c r="F15" s="19"/>
      <c r="G15" s="19"/>
      <c r="H15" s="19"/>
      <c r="I15" s="38"/>
      <c r="J15" s="42"/>
      <c r="K15" s="42"/>
      <c r="L15" s="42"/>
      <c r="M15" s="42"/>
      <c r="N15" s="42"/>
      <c r="O15" s="43"/>
    </row>
    <row r="16" s="1" customFormat="1" ht="16" customHeight="1" spans="1:15">
      <c r="A16" s="20" t="s">
        <v>62</v>
      </c>
      <c r="B16" s="21"/>
      <c r="C16" s="21"/>
      <c r="D16" s="21"/>
      <c r="E16" s="21"/>
      <c r="F16" s="21"/>
      <c r="G16" s="21"/>
      <c r="H16" s="22"/>
      <c r="I16" s="38"/>
      <c r="J16" s="44"/>
      <c r="K16" s="45"/>
      <c r="L16" s="45"/>
      <c r="M16" s="45"/>
      <c r="N16" s="45"/>
      <c r="O16" s="46"/>
    </row>
    <row r="17" s="1" customFormat="1" ht="16" customHeight="1" spans="1:15">
      <c r="A17" s="23" t="s">
        <v>123</v>
      </c>
      <c r="B17" s="24"/>
      <c r="C17" s="24"/>
      <c r="D17" s="24"/>
      <c r="E17" s="24"/>
      <c r="F17" s="24"/>
      <c r="G17" s="24"/>
      <c r="H17" s="25"/>
      <c r="I17" s="38"/>
      <c r="J17" s="47" t="s">
        <v>124</v>
      </c>
      <c r="K17" s="47"/>
      <c r="L17" s="47"/>
      <c r="M17" s="47"/>
      <c r="N17" s="47"/>
      <c r="O17" s="48"/>
    </row>
    <row r="18" s="1" customFormat="1" ht="16" customHeight="1" spans="1:15">
      <c r="A18" s="26" t="s">
        <v>65</v>
      </c>
      <c r="B18" s="27"/>
      <c r="C18" s="27"/>
      <c r="D18" s="27"/>
      <c r="E18" s="27"/>
      <c r="F18" s="27"/>
      <c r="G18" s="27"/>
      <c r="H18" s="28"/>
      <c r="I18" s="38"/>
      <c r="J18" s="29" t="s">
        <v>66</v>
      </c>
      <c r="K18" s="30"/>
      <c r="L18" s="30"/>
      <c r="M18" s="30"/>
      <c r="N18" s="30"/>
      <c r="O18" s="49"/>
    </row>
    <row r="19" s="1" customFormat="1" ht="16" customHeight="1" spans="1:15">
      <c r="A19" s="26" t="s">
        <v>67</v>
      </c>
      <c r="B19" s="27"/>
      <c r="C19" s="27"/>
      <c r="D19" s="27"/>
      <c r="E19" s="27"/>
      <c r="F19" s="27"/>
      <c r="G19" s="27"/>
      <c r="H19" s="28"/>
      <c r="I19" s="38"/>
      <c r="J19" s="29" t="s">
        <v>68</v>
      </c>
      <c r="K19" s="30"/>
      <c r="L19" s="30"/>
      <c r="M19" s="30"/>
      <c r="N19" s="30"/>
      <c r="O19" s="49"/>
    </row>
    <row r="20" s="1" customFormat="1" ht="16" customHeight="1" spans="1:15">
      <c r="A20" s="26" t="s">
        <v>69</v>
      </c>
      <c r="B20" s="27"/>
      <c r="C20" s="27"/>
      <c r="D20" s="27"/>
      <c r="E20" s="27"/>
      <c r="F20" s="27"/>
      <c r="G20" s="27"/>
      <c r="H20" s="28"/>
      <c r="I20" s="38"/>
      <c r="J20" s="29"/>
      <c r="K20" s="30"/>
      <c r="L20" s="30"/>
      <c r="M20" s="30"/>
      <c r="N20" s="30"/>
      <c r="O20" s="49"/>
    </row>
    <row r="21" s="1" customFormat="1" ht="16" customHeight="1" spans="1:15">
      <c r="A21" s="29" t="s">
        <v>71</v>
      </c>
      <c r="B21" s="30"/>
      <c r="C21" s="30"/>
      <c r="D21" s="30"/>
      <c r="E21" s="30"/>
      <c r="F21" s="30"/>
      <c r="G21" s="30"/>
      <c r="H21" s="31"/>
      <c r="I21" s="50"/>
      <c r="J21" s="51"/>
      <c r="K21" s="52"/>
      <c r="L21" s="52"/>
      <c r="M21" s="52"/>
      <c r="N21" s="52"/>
      <c r="O21" s="53"/>
    </row>
    <row r="22" s="1" customFormat="1" ht="16" customHeight="1" spans="1:15">
      <c r="A22" s="32"/>
      <c r="B22" s="33"/>
      <c r="C22" s="33"/>
      <c r="D22" s="33"/>
      <c r="E22" s="33"/>
      <c r="F22" s="33"/>
      <c r="G22" s="33"/>
      <c r="H22" s="34"/>
      <c r="I22" s="54"/>
      <c r="J22" s="55"/>
      <c r="K22" s="56"/>
      <c r="L22" s="56"/>
      <c r="M22" s="56"/>
      <c r="N22" s="56"/>
      <c r="O22" s="57"/>
    </row>
  </sheetData>
  <mergeCells count="20">
    <mergeCell ref="A1:O1"/>
    <mergeCell ref="B2:C2"/>
    <mergeCell ref="E2:H2"/>
    <mergeCell ref="K2:O2"/>
    <mergeCell ref="B3:H3"/>
    <mergeCell ref="J3:O3"/>
    <mergeCell ref="A16:H16"/>
    <mergeCell ref="J16:O16"/>
    <mergeCell ref="A17:H17"/>
    <mergeCell ref="J17:O17"/>
    <mergeCell ref="A18:H18"/>
    <mergeCell ref="J18:O18"/>
    <mergeCell ref="A19:H19"/>
    <mergeCell ref="J19:O19"/>
    <mergeCell ref="A20:H20"/>
    <mergeCell ref="J20:O20"/>
    <mergeCell ref="A21:H21"/>
    <mergeCell ref="A22:H22"/>
    <mergeCell ref="J22:O22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AQL2.5验货</vt:lpstr>
      <vt:lpstr>验货尺寸表（初期） </vt:lpstr>
      <vt:lpstr>验货尺寸表 （中期）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周苑</cp:lastModifiedBy>
  <dcterms:created xsi:type="dcterms:W3CDTF">2020-03-11T01:34:00Z</dcterms:created>
  <dcterms:modified xsi:type="dcterms:W3CDTF">2025-01-24T08:04:18Z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9A76448B09AA4BF58667FC667EC195F4</vt:lpwstr>
  </property>
</Properties>
</file>