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<sst xmlns="http://schemas.openxmlformats.org/spreadsheetml/2006/main" count="1395" uniqueCount="407">
  <si>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</si>
  <si>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</si>
  <si>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</si>
  <si>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</si>
  <si>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</si>
  <si>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</si>
  <si>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</si>
  <si>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</si>
  <si>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</si>
  <si>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</si>
  <si>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</si>
  <si>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</si>
  <si>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</si>
  <si>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</si>
  <si>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</si>
  <si>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</si>
  <si>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</si>
  <si>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</si>
  <si>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</si>
  <si>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</si>
  <si>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</si>
  <si>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</si>
  <si>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</si>
  <si>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</si>
  <si>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</si>
  <si>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</si>
  <si>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</si>
  <si>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</si>
  <si>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</si>
  <si>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</si>
  <si>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</si>
  <si>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</si>
  <si>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</si>
  <si>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</si>
  <si>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</si>
  <si>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</si>
  <si>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</si>
  <si>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</si>
  <si>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</si>
  <si>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</si>
  <si>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</si>
  <si>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</si>
  <si>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</si>
  <si>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</si>
  <si>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</si>
  <si>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</si>
  <si>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</si>
  <si>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</si>
  <si>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</si>
  <si>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</si>
  <si>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</si>
  <si>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</si>
  <si>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</si>
  <si>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</si>
  <si>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</si>
  <si>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</si>
  <si>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</si>
  <si>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</si>
  <si>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</si>
  <si>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丽鑫智能管理有限公司</t>
  </si>
  <si>
    <t>订单基础信息</t>
  </si>
  <si>
    <t>生产•出货进度</t>
  </si>
  <si>
    <t>指示•确认资料</t>
  </si>
  <si>
    <t>款号</t>
  </si>
  <si>
    <t>TAMMBN82786</t>
  </si>
  <si>
    <t>合同交期</t>
  </si>
  <si>
    <t>产前确认样</t>
  </si>
  <si>
    <t>有</t>
  </si>
  <si>
    <t>无</t>
  </si>
  <si>
    <t>品名</t>
  </si>
  <si>
    <t>女式裙裤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</si>
  <si>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</si>
  <si>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</si>
  <si>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</si>
  <si>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</si>
  <si>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</si>
  <si>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</si>
  <si>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</si>
  <si>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</si>
  <si>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</si>
  <si>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CGDD24112100041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</si>
  <si>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</si>
  <si>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</si>
  <si>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</si>
  <si>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</si>
  <si>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</si>
  <si>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</si>
  <si>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</si>
  <si>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</si>
  <si>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</si>
  <si>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</si>
  <si>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</si>
  <si>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</si>
  <si>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</si>
  <si>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</si>
  <si>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</si>
  <si>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</si>
  <si>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</si>
  <si>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</si>
  <si>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</si>
  <si>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</si>
  <si>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</si>
  <si>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</si>
  <si>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</si>
  <si>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</si>
  <si>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</si>
  <si>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</si>
  <si>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</si>
  <si>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</si>
  <si>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</si>
  <si>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</si>
  <si>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</si>
  <si>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</si>
  <si>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</si>
  <si>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</si>
  <si>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</si>
  <si>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</si>
  <si>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</si>
  <si>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黑色</t>
  </si>
  <si>
    <t>桃花雪</t>
  </si>
  <si>
    <t>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</si>
  <si>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</si>
  <si>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XXXL3件</t>
  </si>
  <si>
    <t>XXL 2件</t>
  </si>
  <si>
    <t>S  2件</t>
  </si>
  <si>
    <t>桃花雪 XXL 2</t>
  </si>
  <si>
    <t>XL  3件</t>
  </si>
  <si>
    <t>L 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</si>
  <si>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</si>
  <si>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</si>
  <si>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</si>
  <si>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</si>
  <si>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</si>
  <si>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1: 脏污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</si>
  <si>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</si>
  <si>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</si>
  <si>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</si>
  <si>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</si>
  <si>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</si>
  <si>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</si>
  <si>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</si>
  <si>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</si>
  <si>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</si>
  <si>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</si>
  <si>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冯丽丽</t>
  </si>
  <si>
    <t>查验时间</t>
  </si>
  <si>
    <t>工厂负责人</t>
  </si>
  <si>
    <t>【整改结果】</t>
  </si>
  <si>
    <t>TOREAD-QC中期检验报告书</t>
  </si>
  <si>
    <t>采购凭证号</t>
  </si>
  <si>
    <t>【附属资料确认】</t>
  </si>
  <si>
    <t>【检验明细】：检验明细（要求齐色、齐号至少10件检查）</t>
  </si>
  <si>
    <t xml:space="preserve"> 黑色：   S/1  M/2 L/3 XL/2  XXL/2  XXXL/3</t>
  </si>
  <si>
    <t>桃花雪色：S/1  M/2 L/3 XL/3  XXL/2  XXXL/2</t>
  </si>
  <si>
    <t>浅卡其色：S/1  M/2 L/2 XL/2  XXL/2  XXXL/1</t>
  </si>
  <si>
    <t>【耐水洗测试】：耐洗水测试明细（要求齐色、齐号）</t>
  </si>
  <si>
    <t xml:space="preserve">   黑色： S/1  M/1  L/3  XL/2   XXL/2  XXXL/1</t>
  </si>
  <si>
    <t>桃花雪色：S/1  M/1  L/3  XL/ 2   XXL/2  XXXL/1</t>
  </si>
  <si>
    <t>浅卡其色：S/1  M/2  L/2  XL/2   XXL/2   XXXL/1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</si>
  <si>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</si>
  <si>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</si>
  <si>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</si>
  <si>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2:后袋褶皱</t>
  </si>
  <si>
    <t>【整改的严重缺陷及整改复核时间】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</si>
  <si>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</si>
  <si>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</si>
  <si>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</si>
  <si>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</si>
  <si>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</si>
  <si>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</si>
  <si>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</si>
  <si>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</si>
  <si>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</si>
  <si>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</si>
  <si>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</si>
  <si>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</si>
  <si>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</si>
  <si>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</si>
  <si>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</si>
  <si>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</si>
  <si>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</si>
  <si>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</si>
  <si>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采购凭证编号：CGDD24112100041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</si>
  <si>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</si>
  <si>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</si>
  <si>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</si>
  <si>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</si>
  <si>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</si>
  <si>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</si>
  <si>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</si>
  <si>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</si>
  <si>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</si>
  <si>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</si>
  <si>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</si>
  <si>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</si>
  <si>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</si>
  <si>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</si>
  <si>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XXXL</t>
  </si>
  <si>
    <t>20件</t>
  </si>
  <si>
    <t>浅卡其色</t>
  </si>
  <si>
    <t>桃花雪色</t>
  </si>
  <si>
    <t>情况说明：</t>
  </si>
  <si>
    <t xml:space="preserve">【问题点描述】  </t>
  </si>
  <si>
    <t>1：线头   2件</t>
  </si>
  <si>
    <t>2：污渍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</si>
  <si>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</si>
  <si>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</si>
  <si>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</si>
  <si>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</si>
  <si>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</si>
  <si>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</si>
  <si>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</si>
  <si>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</si>
  <si>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</si>
  <si>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TOREAD服装跳档规范</t>
  </si>
  <si>
    <t>单位：cm</t>
  </si>
  <si>
    <t>产品代码：</t>
  </si>
  <si>
    <t>款号：</t>
  </si>
  <si>
    <t>腾圣-穆棱丽鑫</t>
  </si>
  <si>
    <t xml:space="preserve">                码号</t>
  </si>
  <si>
    <t>XS</t>
  </si>
  <si>
    <t>黑色S</t>
  </si>
  <si>
    <t>黑色M</t>
  </si>
  <si>
    <t>浅卡其L</t>
  </si>
  <si>
    <t>桃花雪XL</t>
  </si>
  <si>
    <t>浅卡其XXL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</si>
  <si>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</si>
  <si>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</si>
  <si>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</si>
  <si>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</si>
  <si>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</si>
  <si>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</si>
  <si>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</si>
  <si>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</si>
  <si>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</si>
  <si>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</si>
  <si>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43</t>
  </si>
  <si>
    <t>+0.1/-0.3</t>
  </si>
  <si>
    <t>+0.3/0</t>
  </si>
  <si>
    <t>-0.1/-0.5</t>
  </si>
  <si>
    <t>-0.2/0</t>
  </si>
  <si>
    <t>+0.5/0</t>
  </si>
  <si>
    <t>内裆长</t>
  </si>
  <si>
    <t>0/-1</t>
  </si>
  <si>
    <t>0+1/0</t>
  </si>
  <si>
    <t>+0.2/-0.8</t>
  </si>
  <si>
    <t>+0.1/-0.8</t>
  </si>
  <si>
    <t>腰围 平量</t>
  </si>
  <si>
    <t>+0.4/0</t>
  </si>
  <si>
    <t>0/+0.5</t>
  </si>
  <si>
    <t>0/+0.3</t>
  </si>
  <si>
    <t>+0.3/+0.1</t>
  </si>
  <si>
    <t>腰围 拉量</t>
  </si>
  <si>
    <t>+0.1/+0.3</t>
  </si>
  <si>
    <t>0/0</t>
  </si>
  <si>
    <t>+0.3/+0.3</t>
  </si>
  <si>
    <t>+0.4/+0.2</t>
  </si>
  <si>
    <t>+0.5/-0.2</t>
  </si>
  <si>
    <t>腰带尺寸</t>
  </si>
  <si>
    <t>86</t>
  </si>
  <si>
    <t>-0.2/+0.1</t>
  </si>
  <si>
    <t>-0.1/0</t>
  </si>
  <si>
    <t>0.2/+0.2</t>
  </si>
  <si>
    <t>臀围</t>
  </si>
  <si>
    <t>0/+0.2</t>
  </si>
  <si>
    <t>+0.3/+0.2</t>
  </si>
  <si>
    <t>腿围/2</t>
  </si>
  <si>
    <t>+0.1/-0.2</t>
  </si>
  <si>
    <t>0/-0.1</t>
  </si>
  <si>
    <t>+0.1/0</t>
  </si>
  <si>
    <t>-0.1/-0.3</t>
  </si>
  <si>
    <t>脚口/2</t>
  </si>
  <si>
    <t>0.2/+0.1</t>
  </si>
  <si>
    <t>前裆长 含腰</t>
  </si>
  <si>
    <t>0/-0.2</t>
  </si>
  <si>
    <t>+0.2/-0.1</t>
  </si>
  <si>
    <t>后裆长 含腰</t>
  </si>
  <si>
    <t>0.1/-0.2</t>
  </si>
  <si>
    <t>-0.2/-0.3</t>
  </si>
  <si>
    <t>0/-0.4</t>
  </si>
  <si>
    <t>前门襟长 不含腰</t>
  </si>
  <si>
    <t>前插袋</t>
  </si>
  <si>
    <t>后腰头高</t>
  </si>
  <si>
    <t>前贴袋高</t>
  </si>
  <si>
    <t>前贴袋宽</t>
  </si>
  <si>
    <t xml:space="preserve">验货时间：      </t>
  </si>
  <si>
    <t>跟单QC</t>
  </si>
  <si>
    <t>工厂负责人：</t>
  </si>
  <si>
    <t>-0.1/-0.4</t>
  </si>
  <si>
    <t>+0.2/-0.9</t>
  </si>
  <si>
    <t>0/+0.4</t>
  </si>
  <si>
    <t>+0.3/-0.2</t>
  </si>
  <si>
    <t>0/+0.1</t>
  </si>
  <si>
    <t>-0.2/-0.1</t>
  </si>
  <si>
    <t>+0.2/-1</t>
  </si>
  <si>
    <t>+0.1/-0.9</t>
  </si>
  <si>
    <t>+0.1/-0.5</t>
  </si>
  <si>
    <t>0/+0.8</t>
  </si>
  <si>
    <t>-0.1/-0.2</t>
  </si>
  <si>
    <t>+0.2/+0.1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</si>
  <si>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</si>
  <si>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</si>
  <si>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</si>
  <si>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</si>
  <si>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</si>
  <si>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</si>
  <si>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</si>
  <si>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</si>
  <si>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</si>
  <si>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</si>
  <si>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</si>
  <si>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</si>
  <si>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</si>
  <si>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</si>
  <si>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</si>
  <si>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</si>
  <si>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</si>
  <si>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1/2</t>
  </si>
  <si>
    <t>FW11180</t>
  </si>
  <si>
    <t>台华</t>
  </si>
  <si>
    <t>2/2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</si>
  <si>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</si>
  <si>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</si>
  <si>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</si>
  <si>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</si>
  <si>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</si>
  <si>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</si>
  <si>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</si>
  <si>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</si>
  <si>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</si>
  <si>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</si>
  <si>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</si>
  <si>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测试人签名：冯丽丽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</si>
  <si>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</si>
  <si>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</si>
  <si>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</si>
  <si>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</si>
  <si>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</si>
  <si>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</si>
  <si>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</si>
  <si>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</si>
  <si>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结果</t>
  </si>
  <si>
    <t>洗测5次</t>
  </si>
  <si>
    <t xml:space="preserve">尼龙四面弹格子布 </t>
  </si>
  <si>
    <t>G19SS1221</t>
  </si>
  <si>
    <t>经编袋布</t>
  </si>
  <si>
    <t>乾丰</t>
  </si>
  <si>
    <t>KE00639</t>
  </si>
  <si>
    <t xml:space="preserve">3#尼龙闭尾反装，TD002拉头，不含上下止，拉头顺色 </t>
  </si>
  <si>
    <t>KEE</t>
  </si>
  <si>
    <t>SD00028</t>
  </si>
  <si>
    <t xml:space="preserve">腰带（整条含扣件，绳尾夹） </t>
  </si>
  <si>
    <t>泰丰</t>
  </si>
  <si>
    <t>物料5</t>
  </si>
  <si>
    <t>物料6</t>
  </si>
  <si>
    <t>物料7</t>
  </si>
  <si>
    <t>物料8</t>
  </si>
  <si>
    <t>SK00015</t>
  </si>
  <si>
    <t xml:space="preserve">TORED超轻塑胶四合扣（1.3CM-限超轻面料用） </t>
  </si>
  <si>
    <t>倍腾</t>
  </si>
  <si>
    <t>SJ00018</t>
  </si>
  <si>
    <t xml:space="preserve">双面磨毛尼龙松紧带（4.5cm） </t>
  </si>
  <si>
    <t>锦湾</t>
  </si>
  <si>
    <t>ZB00216</t>
  </si>
  <si>
    <t xml:space="preserve">视野LOGO+TOREAD组合织唛（对折后2.05CM）  </t>
  </si>
  <si>
    <t>迪朗</t>
  </si>
  <si>
    <t>BZ00035-001</t>
  </si>
  <si>
    <t xml:space="preserve">洗水标 </t>
  </si>
  <si>
    <t>宝绅</t>
  </si>
  <si>
    <t>物料9</t>
  </si>
  <si>
    <t>物料10</t>
  </si>
  <si>
    <t>物料11</t>
  </si>
  <si>
    <t>物料12</t>
  </si>
  <si>
    <t>ZM00056</t>
  </si>
  <si>
    <t>TOREAD主唛/ZZM018/裤子主唛（下装）</t>
  </si>
  <si>
    <t>常美</t>
  </si>
  <si>
    <t>ZM00057</t>
  </si>
  <si>
    <t xml:space="preserve">TOREAD主唛/ZZM019/竖向尺码标 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</si>
  <si>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</si>
  <si>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</si>
  <si>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</si>
  <si>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</si>
  <si>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</si>
  <si>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</si>
  <si>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</si>
  <si>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</si>
  <si>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</si>
  <si>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</si>
  <si>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</si>
  <si>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</si>
  <si>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</si>
  <si>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</si>
  <si>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洗测1次</t>
  </si>
  <si>
    <t>腿袋</t>
  </si>
  <si>
    <t>织唛</t>
  </si>
  <si>
    <t>洗测2次</t>
  </si>
  <si>
    <t>洗测3次</t>
  </si>
  <si>
    <t>洗测4次</t>
  </si>
  <si>
    <t>制表时间11/15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</si>
  <si>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</si>
  <si>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</si>
  <si>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</si>
  <si>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</si>
  <si>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sz val="12"/>
        <color theme="1"/>
        <rFont val="宋体"/>
        <charset val="136"/>
        <scheme val="minor"/>
      </rPr>
      <t>橡筋</t>
    </r>
    <r>
      <rPr>
        <sz val="12"/>
        <color theme="1"/>
        <rFont val="Microsoft YaHei"/>
        <charset val="136"/>
      </rPr>
      <t>4cm</t>
    </r>
  </si>
  <si>
    <t>白色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</si>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</sst>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0_ "/>
    <numFmt numFmtId="180" formatCode="0.0_ "/>
    <numFmt numFmtId="181" formatCode="0_ "/>
  </numFmts>
  <fonts count="12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  <font>
      <sz val="11"/>
      <color rgb="FF000000"/>
      <name val="微软雅黑"/>
      <charset val="134"/>
    </font>
    <font>
      <sz val="12"/>
      <color theme="1"/>
      <name val="Microsoft YaHei"/>
      <charset val="136"/>
    </font>
  </fonts>
  <fills count="59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8" borderId="8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51" fillId="0" borderId="86" applyNumberFormat="0" applyFill="0" applyAlignment="0" applyProtection="0">
      <alignment vertical="center"/>
    </xf>
    <xf numFmtId="0" fontId="52" fillId="0" borderId="8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9" borderId="88" applyNumberFormat="0" applyAlignment="0" applyProtection="0">
      <alignment vertical="center"/>
    </xf>
    <xf numFmtId="0" fontId="54" fillId="10" borderId="89" applyNumberFormat="0" applyAlignment="0" applyProtection="0">
      <alignment vertical="center"/>
    </xf>
    <xf numFmtId="0" fontId="55" fillId="10" borderId="88" applyNumberFormat="0" applyAlignment="0" applyProtection="0">
      <alignment vertical="center"/>
    </xf>
    <xf numFmtId="0" fontId="56" fillId="11" borderId="90" applyNumberFormat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58" fillId="0" borderId="92" applyNumberFormat="0" applyFill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4" fillId="0" borderId="0">
      <alignment vertical="top"/>
    </xf>
    <xf numFmtId="0" fontId="65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2" fillId="55" borderId="93" applyNumberFormat="0" applyAlignment="0" applyProtection="0">
      <alignment vertical="center"/>
    </xf>
    <xf numFmtId="0" fontId="73" fillId="56" borderId="94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6" fillId="0" borderId="95" applyNumberFormat="0" applyFill="0" applyAlignment="0" applyProtection="0">
      <alignment vertical="center"/>
    </xf>
    <xf numFmtId="0" fontId="77" fillId="0" borderId="96" applyNumberFormat="0" applyFill="0" applyAlignment="0" applyProtection="0">
      <alignment vertical="center"/>
    </xf>
    <xf numFmtId="0" fontId="78" fillId="0" borderId="9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42" borderId="93" applyNumberFormat="0" applyAlignment="0" applyProtection="0">
      <alignment vertical="center"/>
    </xf>
    <xf numFmtId="0" fontId="80" fillId="0" borderId="98" applyNumberFormat="0" applyFill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176" fontId="65" fillId="0" borderId="0">
      <alignment vertical="center"/>
    </xf>
    <xf numFmtId="0" fontId="29" fillId="58" borderId="99" applyNumberFormat="0" applyFont="0" applyAlignment="0" applyProtection="0">
      <alignment vertical="center"/>
    </xf>
    <xf numFmtId="0" fontId="82" fillId="55" borderId="100" applyNumberFormat="0" applyAlignment="0" applyProtection="0">
      <alignment vertical="center"/>
    </xf>
    <xf numFmtId="0" fontId="83" fillId="0" borderId="0">
      <alignment horizontal="center"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0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9" fillId="51" borderId="0" applyNumberFormat="0" applyBorder="0" applyAlignment="0" applyProtection="0">
      <alignment vertical="center"/>
    </xf>
    <xf numFmtId="0" fontId="69" fillId="52" borderId="0" applyNumberFormat="0" applyBorder="0" applyAlignment="0" applyProtection="0">
      <alignment vertical="center"/>
    </xf>
    <xf numFmtId="0" fontId="69" fillId="53" borderId="0" applyNumberFormat="0" applyBorder="0" applyAlignment="0" applyProtection="0">
      <alignment vertical="center"/>
    </xf>
    <xf numFmtId="0" fontId="69" fillId="5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56" borderId="94" applyNumberFormat="0" applyAlignment="0" applyProtection="0">
      <alignment vertical="center"/>
    </xf>
    <xf numFmtId="0" fontId="89" fillId="5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1" fillId="58" borderId="99" applyNumberFormat="0" applyFont="0" applyAlignment="0" applyProtection="0">
      <alignment vertical="center"/>
    </xf>
    <xf numFmtId="0" fontId="92" fillId="0" borderId="98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94" fillId="58" borderId="99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95" applyNumberFormat="0" applyFill="0" applyAlignment="0" applyProtection="0">
      <alignment vertical="center"/>
    </xf>
    <xf numFmtId="0" fontId="97" fillId="0" borderId="96" applyNumberFormat="0" applyFill="0" applyAlignment="0" applyProtection="0">
      <alignment vertical="center"/>
    </xf>
    <xf numFmtId="0" fontId="98" fillId="0" borderId="97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71" fillId="38" borderId="0" applyProtection="0">
      <alignment vertical="center"/>
    </xf>
    <xf numFmtId="0" fontId="29" fillId="0" borderId="0">
      <alignment vertical="center"/>
    </xf>
    <xf numFmtId="0" fontId="93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top"/>
    </xf>
    <xf numFmtId="0" fontId="29" fillId="0" borderId="0">
      <alignment vertical="top"/>
    </xf>
    <xf numFmtId="0" fontId="29" fillId="0" borderId="0" applyProtection="0">
      <alignment vertical="center"/>
    </xf>
    <xf numFmtId="0" fontId="30" fillId="0" borderId="0">
      <alignment vertical="center"/>
    </xf>
    <xf numFmtId="0" fontId="101" fillId="0" borderId="0">
      <alignment vertical="center"/>
    </xf>
    <xf numFmtId="0" fontId="30" fillId="0" borderId="0"/>
    <xf numFmtId="0" fontId="30" fillId="0" borderId="0" applyProtection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2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>
      <alignment vertical="center"/>
    </xf>
    <xf numFmtId="0" fontId="104" fillId="0" borderId="0">
      <alignment vertical="center"/>
    </xf>
    <xf numFmtId="0" fontId="105" fillId="55" borderId="100" applyNumberFormat="0" applyAlignment="0" applyProtection="0">
      <alignment vertical="center"/>
    </xf>
    <xf numFmtId="0" fontId="106" fillId="38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70" fillId="54" borderId="0" applyNumberFormat="0" applyBorder="0" applyAlignment="0" applyProtection="0">
      <alignment vertical="center"/>
    </xf>
    <xf numFmtId="0" fontId="107" fillId="39" borderId="0" applyNumberFormat="0" applyBorder="0" applyAlignment="0" applyProtection="0">
      <alignment vertical="center"/>
    </xf>
    <xf numFmtId="0" fontId="75" fillId="39" borderId="0" applyProtection="0">
      <alignment vertical="center"/>
    </xf>
    <xf numFmtId="0" fontId="108" fillId="0" borderId="101" applyNumberFormat="0" applyFill="0" applyAlignment="0" applyProtection="0">
      <alignment vertical="center"/>
    </xf>
    <xf numFmtId="40" fontId="99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>
      <alignment vertical="center"/>
    </xf>
    <xf numFmtId="0" fontId="109" fillId="38" borderId="0" applyNumberFormat="0" applyBorder="0" applyAlignment="0" applyProtection="0">
      <alignment vertical="center"/>
    </xf>
    <xf numFmtId="0" fontId="110" fillId="0" borderId="101" applyNumberFormat="0" applyFill="0" applyAlignment="0" applyProtection="0">
      <alignment vertical="center"/>
    </xf>
    <xf numFmtId="0" fontId="111" fillId="55" borderId="93" applyNumberFormat="0" applyAlignment="0" applyProtection="0">
      <alignment vertical="center"/>
    </xf>
    <xf numFmtId="0" fontId="112" fillId="55" borderId="93" applyNumberFormat="0" applyAlignment="0" applyProtection="0">
      <alignment vertical="center"/>
    </xf>
    <xf numFmtId="0" fontId="113" fillId="56" borderId="94" applyNumberFormat="0" applyAlignment="0" applyProtection="0">
      <alignment vertical="center"/>
    </xf>
    <xf numFmtId="0" fontId="114" fillId="0" borderId="95" applyNumberFormat="0" applyFill="0" applyAlignment="0" applyProtection="0">
      <alignment vertical="center"/>
    </xf>
    <xf numFmtId="0" fontId="115" fillId="0" borderId="96" applyNumberFormat="0" applyFill="0" applyAlignment="0" applyProtection="0">
      <alignment vertical="center"/>
    </xf>
    <xf numFmtId="0" fontId="116" fillId="0" borderId="97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98" applyNumberFormat="0" applyFill="0" applyAlignment="0" applyProtection="0">
      <alignment vertical="center"/>
    </xf>
    <xf numFmtId="0" fontId="120" fillId="3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121" fillId="42" borderId="93" applyNumberFormat="0" applyAlignment="0" applyProtection="0">
      <alignment vertical="center"/>
    </xf>
    <xf numFmtId="0" fontId="122" fillId="55" borderId="100" applyNumberFormat="0" applyAlignment="0" applyProtection="0">
      <alignment vertical="center"/>
    </xf>
    <xf numFmtId="0" fontId="123" fillId="42" borderId="93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177" fontId="99" fillId="0" borderId="0" applyFont="0" applyFill="0" applyBorder="0" applyAlignment="0" applyProtection="0">
      <alignment vertical="center"/>
    </xf>
    <xf numFmtId="178" fontId="99" fillId="0" borderId="0" applyFont="0" applyFill="0" applyBorder="0" applyAlignment="0" applyProtection="0">
      <alignment vertical="center"/>
    </xf>
    <xf numFmtId="0" fontId="126" fillId="57" borderId="0" applyNumberFormat="0" applyBorder="0" applyAlignment="0" applyProtection="0">
      <alignment vertical="center"/>
    </xf>
    <xf numFmtId="0" fontId="30" fillId="58" borderId="99" applyNumberFormat="0" applyFont="0" applyAlignment="0" applyProtection="0">
      <alignment vertical="center"/>
    </xf>
    <xf numFmtId="0" fontId="91" fillId="0" borderId="0">
      <alignment vertical="center"/>
    </xf>
    <xf numFmtId="0" fontId="127" fillId="0" borderId="0">
      <alignment horizontal="center" vertical="center"/>
    </xf>
    <xf numFmtId="0" fontId="30" fillId="0" borderId="0"/>
    <xf numFmtId="0" fontId="9" fillId="0" borderId="0">
      <alignment vertical="center"/>
    </xf>
    <xf numFmtId="0" fontId="9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58" fontId="0" fillId="0" borderId="2" xfId="0" applyNumberFormat="1" applyBorder="1"/>
    <xf numFmtId="0" fontId="11" fillId="0" borderId="8" xfId="198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1" fillId="0" borderId="3" xfId="198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0" xfId="198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198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16" fillId="0" borderId="2" xfId="198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3" fillId="3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2" xfId="0" applyFont="1" applyBorder="1" applyAlignment="1">
      <alignment horizontal="center" vertical="center"/>
    </xf>
    <xf numFmtId="0" fontId="14" fillId="3" borderId="0" xfId="0" applyFont="1" applyFill="1" applyBorder="1" applyAlignment="1"/>
    <xf numFmtId="0" fontId="14" fillId="0" borderId="0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8" fillId="3" borderId="2" xfId="0" applyFont="1" applyFill="1" applyBorder="1" applyAlignment="1">
      <alignment horizontal="center" vertical="center"/>
    </xf>
    <xf numFmtId="0" fontId="14" fillId="0" borderId="0" xfId="0" applyFont="1" applyBorder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12" fillId="3" borderId="2" xfId="0" applyNumberFormat="1" applyFont="1" applyFill="1" applyBorder="1" applyAlignment="1">
      <alignment horizontal="left" vertical="center"/>
    </xf>
    <xf numFmtId="0" fontId="11" fillId="0" borderId="13" xfId="198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1" fillId="0" borderId="14" xfId="198" applyFont="1" applyBorder="1" applyAlignment="1">
      <alignment horizontal="center" vertical="center" wrapText="1"/>
    </xf>
    <xf numFmtId="0" fontId="20" fillId="0" borderId="2" xfId="0" applyFont="1" applyBorder="1"/>
    <xf numFmtId="0" fontId="12" fillId="0" borderId="2" xfId="0" applyFont="1" applyBorder="1"/>
    <xf numFmtId="14" fontId="6" fillId="0" borderId="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10" fontId="12" fillId="3" borderId="2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NumberFormat="1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23" fillId="3" borderId="0" xfId="153" applyFont="1" applyFill="1" applyBorder="1" applyAlignment="1">
      <alignment horizontal="center"/>
    </xf>
    <xf numFmtId="0" fontId="24" fillId="3" borderId="0" xfId="153" applyFont="1" applyFill="1" applyBorder="1" applyAlignment="1">
      <alignment horizontal="center"/>
    </xf>
    <xf numFmtId="0" fontId="25" fillId="0" borderId="0" xfId="151" applyFont="1" applyAlignment="1">
      <alignment horizontal="center"/>
    </xf>
    <xf numFmtId="0" fontId="26" fillId="0" borderId="0" xfId="151" applyFont="1" applyAlignment="1">
      <alignment horizontal="center"/>
    </xf>
    <xf numFmtId="14" fontId="26" fillId="0" borderId="0" xfId="151" applyNumberFormat="1" applyFont="1" applyAlignment="1">
      <alignment horizontal="right"/>
    </xf>
    <xf numFmtId="0" fontId="26" fillId="0" borderId="0" xfId="151" applyFont="1" applyAlignment="1">
      <alignment horizontal="right"/>
    </xf>
    <xf numFmtId="49" fontId="27" fillId="3" borderId="2" xfId="156" applyNumberFormat="1" applyFont="1" applyFill="1" applyBorder="1" applyAlignment="1">
      <alignment horizontal="center" vertical="center"/>
    </xf>
    <xf numFmtId="49" fontId="27" fillId="3" borderId="5" xfId="156" applyNumberFormat="1" applyFont="1" applyFill="1" applyBorder="1" applyAlignment="1">
      <alignment horizontal="center" vertical="center"/>
    </xf>
    <xf numFmtId="49" fontId="27" fillId="3" borderId="6" xfId="156" applyNumberFormat="1" applyFont="1" applyFill="1" applyBorder="1" applyAlignment="1">
      <alignment horizontal="center" vertical="center"/>
    </xf>
    <xf numFmtId="49" fontId="27" fillId="3" borderId="7" xfId="156" applyNumberFormat="1" applyFont="1" applyFill="1" applyBorder="1" applyAlignment="1">
      <alignment horizontal="center" vertical="center"/>
    </xf>
    <xf numFmtId="49" fontId="27" fillId="3" borderId="3" xfId="156" applyNumberFormat="1" applyFont="1" applyFill="1" applyBorder="1" applyAlignment="1">
      <alignment horizontal="center" vertical="center"/>
    </xf>
    <xf numFmtId="0" fontId="28" fillId="0" borderId="2" xfId="151" applyFont="1" applyBorder="1" applyAlignment="1">
      <alignment horizontal="left"/>
    </xf>
    <xf numFmtId="0" fontId="29" fillId="0" borderId="2" xfId="144" applyBorder="1">
      <alignment vertical="center"/>
    </xf>
    <xf numFmtId="0" fontId="24" fillId="3" borderId="2" xfId="153" applyFont="1" applyFill="1" applyBorder="1"/>
    <xf numFmtId="0" fontId="28" fillId="0" borderId="0" xfId="151" applyFont="1" applyAlignment="1">
      <alignment horizontal="left"/>
    </xf>
    <xf numFmtId="0" fontId="29" fillId="0" borderId="0" xfId="144">
      <alignment vertical="center"/>
    </xf>
    <xf numFmtId="0" fontId="24" fillId="3" borderId="0" xfId="153" applyFont="1" applyFill="1"/>
    <xf numFmtId="0" fontId="28" fillId="0" borderId="0" xfId="151" applyFont="1" applyAlignment="1"/>
    <xf numFmtId="0" fontId="27" fillId="3" borderId="0" xfId="153" applyFont="1" applyFill="1"/>
    <xf numFmtId="0" fontId="4" fillId="3" borderId="15" xfId="146" applyFont="1" applyFill="1" applyBorder="1" applyAlignment="1">
      <alignment horizontal="left" vertical="center"/>
    </xf>
    <xf numFmtId="0" fontId="27" fillId="3" borderId="2" xfId="146" applyFont="1" applyFill="1" applyBorder="1" applyAlignment="1">
      <alignment horizontal="center" vertical="center"/>
    </xf>
    <xf numFmtId="180" fontId="27" fillId="3" borderId="2" xfId="0" applyNumberFormat="1" applyFont="1" applyFill="1" applyBorder="1" applyAlignment="1">
      <alignment horizontal="center"/>
    </xf>
    <xf numFmtId="0" fontId="28" fillId="0" borderId="0" xfId="151" applyFont="1" applyAlignment="1">
      <alignment horizontal="center"/>
    </xf>
    <xf numFmtId="0" fontId="28" fillId="0" borderId="0" xfId="0" applyFont="1" applyFill="1" applyAlignment="1">
      <alignment horizontal="center"/>
    </xf>
    <xf numFmtId="0" fontId="27" fillId="3" borderId="0" xfId="155" applyFont="1" applyFill="1" applyAlignment="1">
      <alignment horizontal="center" vertical="center"/>
    </xf>
    <xf numFmtId="0" fontId="4" fillId="3" borderId="2" xfId="153" applyFont="1" applyFill="1" applyBorder="1" applyAlignment="1">
      <alignment vertical="center"/>
    </xf>
    <xf numFmtId="14" fontId="4" fillId="3" borderId="2" xfId="153" applyNumberFormat="1" applyFont="1" applyFill="1" applyBorder="1" applyAlignment="1">
      <alignment vertical="center"/>
    </xf>
    <xf numFmtId="0" fontId="27" fillId="3" borderId="1" xfId="155" applyFont="1" applyFill="1" applyBorder="1" applyAlignment="1">
      <alignment horizontal="center" vertical="center"/>
    </xf>
    <xf numFmtId="0" fontId="30" fillId="0" borderId="0" xfId="146" applyFill="1" applyBorder="1" applyAlignment="1">
      <alignment horizontal="left" vertical="center"/>
    </xf>
    <xf numFmtId="0" fontId="30" fillId="0" borderId="0" xfId="146" applyFont="1" applyFill="1" applyAlignment="1">
      <alignment horizontal="left" vertical="center"/>
    </xf>
    <xf numFmtId="0" fontId="30" fillId="0" borderId="0" xfId="146" applyFill="1" applyAlignment="1">
      <alignment horizontal="left" vertical="center"/>
    </xf>
    <xf numFmtId="0" fontId="31" fillId="0" borderId="16" xfId="146" applyFont="1" applyFill="1" applyBorder="1" applyAlignment="1">
      <alignment horizontal="center" vertical="top"/>
    </xf>
    <xf numFmtId="0" fontId="32" fillId="0" borderId="17" xfId="146" applyFont="1" applyFill="1" applyBorder="1" applyAlignment="1">
      <alignment horizontal="left" vertical="center"/>
    </xf>
    <xf numFmtId="0" fontId="18" fillId="0" borderId="18" xfId="146" applyFont="1" applyFill="1" applyBorder="1" applyAlignment="1">
      <alignment horizontal="center" vertical="center"/>
    </xf>
    <xf numFmtId="0" fontId="32" fillId="0" borderId="18" xfId="146" applyFont="1" applyFill="1" applyBorder="1" applyAlignment="1">
      <alignment horizontal="center" vertical="center"/>
    </xf>
    <xf numFmtId="0" fontId="18" fillId="0" borderId="19" xfId="146" applyFont="1" applyBorder="1" applyAlignment="1">
      <alignment horizontal="left" vertical="center"/>
    </xf>
    <xf numFmtId="0" fontId="18" fillId="0" borderId="20" xfId="146" applyFont="1" applyBorder="1" applyAlignment="1">
      <alignment horizontal="left" vertical="center"/>
    </xf>
    <xf numFmtId="0" fontId="19" fillId="0" borderId="0" xfId="146" applyFont="1" applyFill="1" applyAlignment="1">
      <alignment horizontal="left" vertical="center"/>
    </xf>
    <xf numFmtId="0" fontId="32" fillId="0" borderId="21" xfId="146" applyFont="1" applyFill="1" applyBorder="1" applyAlignment="1">
      <alignment vertical="center"/>
    </xf>
    <xf numFmtId="0" fontId="18" fillId="0" borderId="19" xfId="146" applyFont="1" applyFill="1" applyBorder="1" applyAlignment="1">
      <alignment horizontal="center" vertical="center"/>
    </xf>
    <xf numFmtId="0" fontId="32" fillId="0" borderId="19" xfId="146" applyFont="1" applyFill="1" applyBorder="1" applyAlignment="1">
      <alignment vertical="center"/>
    </xf>
    <xf numFmtId="58" fontId="19" fillId="0" borderId="19" xfId="146" applyNumberFormat="1" applyFont="1" applyFill="1" applyBorder="1" applyAlignment="1">
      <alignment horizontal="center" vertical="center"/>
    </xf>
    <xf numFmtId="0" fontId="19" fillId="0" borderId="19" xfId="146" applyFont="1" applyFill="1" applyBorder="1" applyAlignment="1">
      <alignment horizontal="center" vertical="center"/>
    </xf>
    <xf numFmtId="0" fontId="32" fillId="0" borderId="19" xfId="146" applyFont="1" applyFill="1" applyBorder="1" applyAlignment="1">
      <alignment horizontal="center" vertical="center"/>
    </xf>
    <xf numFmtId="0" fontId="32" fillId="0" borderId="21" xfId="146" applyFont="1" applyFill="1" applyBorder="1" applyAlignment="1">
      <alignment horizontal="left" vertical="center"/>
    </xf>
    <xf numFmtId="0" fontId="32" fillId="0" borderId="19" xfId="146" applyFont="1" applyFill="1" applyBorder="1" applyAlignment="1">
      <alignment horizontal="left" vertical="center"/>
    </xf>
    <xf numFmtId="0" fontId="32" fillId="0" borderId="22" xfId="146" applyFont="1" applyFill="1" applyBorder="1" applyAlignment="1">
      <alignment vertical="center"/>
    </xf>
    <xf numFmtId="0" fontId="18" fillId="0" borderId="23" xfId="146" applyFont="1" applyFill="1" applyBorder="1" applyAlignment="1">
      <alignment horizontal="center" vertical="center"/>
    </xf>
    <xf numFmtId="0" fontId="32" fillId="0" borderId="23" xfId="146" applyFont="1" applyFill="1" applyBorder="1" applyAlignment="1">
      <alignment vertical="center"/>
    </xf>
    <xf numFmtId="0" fontId="32" fillId="0" borderId="23" xfId="146" applyFont="1" applyFill="1" applyBorder="1" applyAlignment="1">
      <alignment horizontal="center" vertical="center"/>
    </xf>
    <xf numFmtId="0" fontId="19" fillId="0" borderId="23" xfId="146" applyFont="1" applyFill="1" applyBorder="1" applyAlignment="1">
      <alignment horizontal="left" vertical="center"/>
    </xf>
    <xf numFmtId="0" fontId="32" fillId="0" borderId="23" xfId="146" applyFont="1" applyFill="1" applyBorder="1" applyAlignment="1">
      <alignment horizontal="left" vertical="center"/>
    </xf>
    <xf numFmtId="0" fontId="32" fillId="0" borderId="0" xfId="146" applyFont="1" applyFill="1" applyBorder="1" applyAlignment="1">
      <alignment vertical="center"/>
    </xf>
    <xf numFmtId="0" fontId="19" fillId="0" borderId="0" xfId="146" applyFont="1" applyFill="1" applyBorder="1" applyAlignment="1">
      <alignment vertical="center"/>
    </xf>
    <xf numFmtId="0" fontId="32" fillId="0" borderId="17" xfId="146" applyFont="1" applyFill="1" applyBorder="1" applyAlignment="1">
      <alignment vertical="center"/>
    </xf>
    <xf numFmtId="0" fontId="32" fillId="0" borderId="18" xfId="146" applyFont="1" applyFill="1" applyBorder="1" applyAlignment="1">
      <alignment vertical="center"/>
    </xf>
    <xf numFmtId="0" fontId="32" fillId="0" borderId="24" xfId="146" applyFont="1" applyFill="1" applyBorder="1" applyAlignment="1">
      <alignment horizontal="left" vertical="center"/>
    </xf>
    <xf numFmtId="0" fontId="32" fillId="0" borderId="25" xfId="146" applyFont="1" applyFill="1" applyBorder="1" applyAlignment="1">
      <alignment horizontal="left" vertical="center"/>
    </xf>
    <xf numFmtId="0" fontId="19" fillId="0" borderId="19" xfId="146" applyFont="1" applyFill="1" applyBorder="1" applyAlignment="1">
      <alignment horizontal="left" vertical="center"/>
    </xf>
    <xf numFmtId="0" fontId="19" fillId="0" borderId="19" xfId="146" applyFont="1" applyFill="1" applyBorder="1" applyAlignment="1">
      <alignment vertical="center"/>
    </xf>
    <xf numFmtId="0" fontId="19" fillId="0" borderId="26" xfId="146" applyFont="1" applyFill="1" applyBorder="1" applyAlignment="1">
      <alignment horizontal="center" vertical="center"/>
    </xf>
    <xf numFmtId="0" fontId="19" fillId="0" borderId="27" xfId="146" applyFont="1" applyFill="1" applyBorder="1" applyAlignment="1">
      <alignment horizontal="center" vertical="center"/>
    </xf>
    <xf numFmtId="0" fontId="33" fillId="0" borderId="28" xfId="146" applyFont="1" applyFill="1" applyBorder="1" applyAlignment="1">
      <alignment horizontal="left" vertical="center"/>
    </xf>
    <xf numFmtId="0" fontId="33" fillId="0" borderId="27" xfId="146" applyFont="1" applyFill="1" applyBorder="1" applyAlignment="1">
      <alignment horizontal="left" vertical="center"/>
    </xf>
    <xf numFmtId="0" fontId="19" fillId="0" borderId="23" xfId="146" applyFont="1" applyFill="1" applyBorder="1" applyAlignment="1">
      <alignment vertical="center"/>
    </xf>
    <xf numFmtId="0" fontId="19" fillId="0" borderId="0" xfId="146" applyFont="1" applyFill="1" applyBorder="1" applyAlignment="1">
      <alignment horizontal="left" vertical="center"/>
    </xf>
    <xf numFmtId="0" fontId="32" fillId="0" borderId="18" xfId="146" applyFont="1" applyFill="1" applyBorder="1" applyAlignment="1">
      <alignment horizontal="left" vertical="center"/>
    </xf>
    <xf numFmtId="0" fontId="19" fillId="0" borderId="29" xfId="146" applyFont="1" applyFill="1" applyBorder="1" applyAlignment="1">
      <alignment horizontal="left" vertical="center" wrapText="1"/>
    </xf>
    <xf numFmtId="0" fontId="19" fillId="0" borderId="19" xfId="146" applyFont="1" applyFill="1" applyBorder="1" applyAlignment="1">
      <alignment horizontal="left" vertical="center" wrapText="1"/>
    </xf>
    <xf numFmtId="0" fontId="19" fillId="0" borderId="21" xfId="146" applyFont="1" applyFill="1" applyBorder="1" applyAlignment="1">
      <alignment horizontal="left" vertical="center" wrapText="1"/>
    </xf>
    <xf numFmtId="0" fontId="32" fillId="0" borderId="22" xfId="146" applyFont="1" applyFill="1" applyBorder="1" applyAlignment="1">
      <alignment horizontal="left" vertical="center"/>
    </xf>
    <xf numFmtId="0" fontId="30" fillId="0" borderId="23" xfId="146" applyFill="1" applyBorder="1" applyAlignment="1">
      <alignment horizontal="center" vertical="center"/>
    </xf>
    <xf numFmtId="0" fontId="32" fillId="0" borderId="30" xfId="146" applyFont="1" applyFill="1" applyBorder="1" applyAlignment="1">
      <alignment horizontal="center" vertical="center"/>
    </xf>
    <xf numFmtId="0" fontId="32" fillId="0" borderId="31" xfId="146" applyFont="1" applyFill="1" applyBorder="1" applyAlignment="1">
      <alignment horizontal="left" vertical="center"/>
    </xf>
    <xf numFmtId="0" fontId="30" fillId="0" borderId="28" xfId="146" applyFont="1" applyFill="1" applyBorder="1" applyAlignment="1">
      <alignment horizontal="left" vertical="center"/>
    </xf>
    <xf numFmtId="0" fontId="30" fillId="0" borderId="27" xfId="146" applyFont="1" applyFill="1" applyBorder="1" applyAlignment="1">
      <alignment horizontal="left" vertical="center"/>
    </xf>
    <xf numFmtId="0" fontId="19" fillId="0" borderId="28" xfId="146" applyFont="1" applyFill="1" applyBorder="1" applyAlignment="1">
      <alignment horizontal="left" vertical="center"/>
    </xf>
    <xf numFmtId="0" fontId="19" fillId="0" borderId="27" xfId="146" applyFont="1" applyFill="1" applyBorder="1" applyAlignment="1">
      <alignment horizontal="left" vertical="center"/>
    </xf>
    <xf numFmtId="0" fontId="34" fillId="0" borderId="28" xfId="146" applyFont="1" applyFill="1" applyBorder="1" applyAlignment="1">
      <alignment horizontal="left" vertical="center"/>
    </xf>
    <xf numFmtId="0" fontId="19" fillId="0" borderId="32" xfId="146" applyFont="1" applyFill="1" applyBorder="1" applyAlignment="1">
      <alignment horizontal="left" vertical="center"/>
    </xf>
    <xf numFmtId="0" fontId="19" fillId="0" borderId="33" xfId="146" applyFont="1" applyFill="1" applyBorder="1" applyAlignment="1">
      <alignment horizontal="left" vertical="center"/>
    </xf>
    <xf numFmtId="0" fontId="33" fillId="0" borderId="17" xfId="146" applyFont="1" applyFill="1" applyBorder="1" applyAlignment="1">
      <alignment horizontal="left" vertical="center"/>
    </xf>
    <xf numFmtId="0" fontId="33" fillId="0" borderId="18" xfId="146" applyFont="1" applyFill="1" applyBorder="1" applyAlignment="1">
      <alignment horizontal="left" vertical="center"/>
    </xf>
    <xf numFmtId="0" fontId="32" fillId="0" borderId="26" xfId="146" applyFont="1" applyFill="1" applyBorder="1" applyAlignment="1">
      <alignment horizontal="left" vertical="center"/>
    </xf>
    <xf numFmtId="0" fontId="32" fillId="0" borderId="29" xfId="146" applyFont="1" applyFill="1" applyBorder="1" applyAlignment="1">
      <alignment horizontal="left" vertical="center"/>
    </xf>
    <xf numFmtId="0" fontId="32" fillId="0" borderId="34" xfId="146" applyFont="1" applyFill="1" applyBorder="1" applyAlignment="1">
      <alignment horizontal="left" vertical="center"/>
    </xf>
    <xf numFmtId="0" fontId="32" fillId="0" borderId="35" xfId="146" applyFont="1" applyFill="1" applyBorder="1" applyAlignment="1">
      <alignment horizontal="left" vertical="center"/>
    </xf>
    <xf numFmtId="0" fontId="32" fillId="0" borderId="2" xfId="146" applyFont="1" applyFill="1" applyBorder="1" applyAlignment="1">
      <alignment vertical="center"/>
    </xf>
    <xf numFmtId="0" fontId="19" fillId="0" borderId="2" xfId="146" applyFont="1" applyFill="1" applyBorder="1" applyAlignment="1">
      <alignment horizontal="center" vertical="center"/>
    </xf>
    <xf numFmtId="0" fontId="19" fillId="0" borderId="2" xfId="146" applyFont="1" applyFill="1" applyBorder="1" applyAlignment="1">
      <alignment vertical="center"/>
    </xf>
    <xf numFmtId="58" fontId="19" fillId="0" borderId="2" xfId="146" applyNumberFormat="1" applyFont="1" applyFill="1" applyBorder="1" applyAlignment="1">
      <alignment vertical="center"/>
    </xf>
    <xf numFmtId="0" fontId="32" fillId="0" borderId="2" xfId="146" applyFont="1" applyFill="1" applyBorder="1" applyAlignment="1">
      <alignment horizontal="center" vertical="center"/>
    </xf>
    <xf numFmtId="0" fontId="19" fillId="0" borderId="18" xfId="146" applyFont="1" applyFill="1" applyBorder="1" applyAlignment="1">
      <alignment horizontal="center" vertical="center"/>
    </xf>
    <xf numFmtId="0" fontId="19" fillId="0" borderId="36" xfId="146" applyFont="1" applyFill="1" applyBorder="1" applyAlignment="1">
      <alignment horizontal="center" vertical="center"/>
    </xf>
    <xf numFmtId="0" fontId="32" fillId="0" borderId="20" xfId="146" applyFont="1" applyFill="1" applyBorder="1" applyAlignment="1">
      <alignment horizontal="center" vertical="center"/>
    </xf>
    <xf numFmtId="0" fontId="19" fillId="0" borderId="20" xfId="146" applyFont="1" applyFill="1" applyBorder="1" applyAlignment="1">
      <alignment horizontal="left" vertical="center"/>
    </xf>
    <xf numFmtId="0" fontId="19" fillId="0" borderId="37" xfId="146" applyFont="1" applyFill="1" applyBorder="1" applyAlignment="1">
      <alignment horizontal="left" vertical="center"/>
    </xf>
    <xf numFmtId="0" fontId="32" fillId="0" borderId="38" xfId="146" applyFont="1" applyFill="1" applyBorder="1" applyAlignment="1">
      <alignment horizontal="left" vertical="center"/>
    </xf>
    <xf numFmtId="0" fontId="19" fillId="0" borderId="39" xfId="146" applyFont="1" applyFill="1" applyBorder="1" applyAlignment="1">
      <alignment horizontal="center" vertical="center"/>
    </xf>
    <xf numFmtId="0" fontId="33" fillId="0" borderId="39" xfId="146" applyFont="1" applyFill="1" applyBorder="1" applyAlignment="1">
      <alignment horizontal="left" vertical="center"/>
    </xf>
    <xf numFmtId="0" fontId="32" fillId="0" borderId="36" xfId="146" applyFont="1" applyFill="1" applyBorder="1" applyAlignment="1">
      <alignment horizontal="left" vertical="center"/>
    </xf>
    <xf numFmtId="0" fontId="32" fillId="0" borderId="20" xfId="146" applyFont="1" applyFill="1" applyBorder="1" applyAlignment="1">
      <alignment horizontal="left" vertical="center"/>
    </xf>
    <xf numFmtId="0" fontId="32" fillId="0" borderId="20" xfId="146" applyFont="1" applyFill="1" applyBorder="1" applyAlignment="1">
      <alignment vertical="center"/>
    </xf>
    <xf numFmtId="0" fontId="19" fillId="0" borderId="20" xfId="146" applyFont="1" applyFill="1" applyBorder="1" applyAlignment="1">
      <alignment horizontal="left" vertical="center" wrapText="1"/>
    </xf>
    <xf numFmtId="0" fontId="30" fillId="0" borderId="37" xfId="146" applyFill="1" applyBorder="1" applyAlignment="1">
      <alignment horizontal="center" vertical="center"/>
    </xf>
    <xf numFmtId="0" fontId="30" fillId="0" borderId="39" xfId="146" applyFont="1" applyFill="1" applyBorder="1" applyAlignment="1">
      <alignment horizontal="left" vertical="center"/>
    </xf>
    <xf numFmtId="0" fontId="19" fillId="0" borderId="39" xfId="146" applyFont="1" applyFill="1" applyBorder="1" applyAlignment="1">
      <alignment horizontal="left" vertical="center"/>
    </xf>
    <xf numFmtId="0" fontId="19" fillId="0" borderId="40" xfId="146" applyFont="1" applyFill="1" applyBorder="1" applyAlignment="1">
      <alignment horizontal="left" vertical="center"/>
    </xf>
    <xf numFmtId="0" fontId="33" fillId="0" borderId="36" xfId="146" applyFont="1" applyFill="1" applyBorder="1" applyAlignment="1">
      <alignment horizontal="left" vertical="center"/>
    </xf>
    <xf numFmtId="0" fontId="32" fillId="0" borderId="41" xfId="146" applyFont="1" applyFill="1" applyBorder="1" applyAlignment="1">
      <alignment horizontal="left" vertical="center"/>
    </xf>
    <xf numFmtId="0" fontId="30" fillId="0" borderId="0" xfId="146" applyFont="1" applyAlignment="1">
      <alignment horizontal="left" vertical="center"/>
    </xf>
    <xf numFmtId="0" fontId="35" fillId="0" borderId="16" xfId="146" applyFont="1" applyBorder="1" applyAlignment="1">
      <alignment horizontal="center" vertical="top"/>
    </xf>
    <xf numFmtId="0" fontId="34" fillId="0" borderId="42" xfId="146" applyFont="1" applyBorder="1" applyAlignment="1">
      <alignment horizontal="left" vertical="center"/>
    </xf>
    <xf numFmtId="0" fontId="18" fillId="0" borderId="43" xfId="146" applyFont="1" applyBorder="1" applyAlignment="1">
      <alignment horizontal="center" vertical="center"/>
    </xf>
    <xf numFmtId="0" fontId="34" fillId="0" borderId="43" xfId="146" applyFont="1" applyBorder="1" applyAlignment="1">
      <alignment horizontal="center" vertical="center"/>
    </xf>
    <xf numFmtId="0" fontId="33" fillId="0" borderId="43" xfId="146" applyFont="1" applyBorder="1" applyAlignment="1">
      <alignment horizontal="left" vertical="center"/>
    </xf>
    <xf numFmtId="0" fontId="33" fillId="0" borderId="17" xfId="146" applyFont="1" applyBorder="1" applyAlignment="1">
      <alignment horizontal="center" vertical="center"/>
    </xf>
    <xf numFmtId="0" fontId="33" fillId="0" borderId="18" xfId="146" applyFont="1" applyBorder="1" applyAlignment="1">
      <alignment horizontal="center" vertical="center"/>
    </xf>
    <xf numFmtId="0" fontId="33" fillId="0" borderId="36" xfId="146" applyFont="1" applyBorder="1" applyAlignment="1">
      <alignment horizontal="center" vertical="center"/>
    </xf>
    <xf numFmtId="0" fontId="34" fillId="0" borderId="17" xfId="146" applyFont="1" applyBorder="1" applyAlignment="1">
      <alignment horizontal="center" vertical="center"/>
    </xf>
    <xf numFmtId="0" fontId="34" fillId="0" borderId="18" xfId="146" applyFont="1" applyBorder="1" applyAlignment="1">
      <alignment horizontal="center" vertical="center"/>
    </xf>
    <xf numFmtId="0" fontId="34" fillId="0" borderId="36" xfId="146" applyFont="1" applyBorder="1" applyAlignment="1">
      <alignment horizontal="center" vertical="center"/>
    </xf>
    <xf numFmtId="0" fontId="33" fillId="0" borderId="21" xfId="146" applyFont="1" applyBorder="1" applyAlignment="1">
      <alignment horizontal="left" vertical="center"/>
    </xf>
    <xf numFmtId="0" fontId="33" fillId="0" borderId="19" xfId="146" applyFont="1" applyBorder="1" applyAlignment="1">
      <alignment horizontal="left" vertical="center"/>
    </xf>
    <xf numFmtId="14" fontId="18" fillId="0" borderId="19" xfId="146" applyNumberFormat="1" applyFont="1" applyFill="1" applyBorder="1" applyAlignment="1">
      <alignment horizontal="center" vertical="center"/>
    </xf>
    <xf numFmtId="14" fontId="18" fillId="0" borderId="20" xfId="146" applyNumberFormat="1" applyFont="1" applyFill="1" applyBorder="1" applyAlignment="1">
      <alignment horizontal="center" vertical="center"/>
    </xf>
    <xf numFmtId="0" fontId="33" fillId="0" borderId="21" xfId="146" applyFont="1" applyBorder="1" applyAlignment="1">
      <alignment vertical="center"/>
    </xf>
    <xf numFmtId="0" fontId="18" fillId="0" borderId="19" xfId="146" applyFont="1" applyBorder="1" applyAlignment="1">
      <alignment horizontal="center" vertical="center"/>
    </xf>
    <xf numFmtId="0" fontId="18" fillId="0" borderId="20" xfId="146" applyFont="1" applyBorder="1" applyAlignment="1">
      <alignment horizontal="center" vertical="center"/>
    </xf>
    <xf numFmtId="0" fontId="33" fillId="0" borderId="19" xfId="146" applyFont="1" applyBorder="1" applyAlignment="1">
      <alignment vertical="center"/>
    </xf>
    <xf numFmtId="0" fontId="18" fillId="0" borderId="26" xfId="146" applyFont="1" applyBorder="1" applyAlignment="1">
      <alignment horizontal="left" vertical="center"/>
    </xf>
    <xf numFmtId="0" fontId="18" fillId="0" borderId="39" xfId="146" applyFont="1" applyBorder="1" applyAlignment="1">
      <alignment horizontal="left" vertical="center"/>
    </xf>
    <xf numFmtId="0" fontId="30" fillId="0" borderId="19" xfId="146" applyFont="1" applyBorder="1" applyAlignment="1">
      <alignment vertical="center"/>
    </xf>
    <xf numFmtId="0" fontId="33" fillId="0" borderId="22" xfId="146" applyFont="1" applyBorder="1" applyAlignment="1">
      <alignment vertical="center"/>
    </xf>
    <xf numFmtId="0" fontId="18" fillId="0" borderId="23" xfId="146" applyFont="1" applyBorder="1" applyAlignment="1">
      <alignment horizontal="center" vertical="center"/>
    </xf>
    <xf numFmtId="0" fontId="18" fillId="0" borderId="37" xfId="146" applyFont="1" applyBorder="1" applyAlignment="1">
      <alignment horizontal="center" vertical="center"/>
    </xf>
    <xf numFmtId="0" fontId="33" fillId="0" borderId="22" xfId="146" applyFont="1" applyBorder="1" applyAlignment="1">
      <alignment horizontal="left" vertical="center"/>
    </xf>
    <xf numFmtId="0" fontId="33" fillId="0" borderId="23" xfId="146" applyFont="1" applyBorder="1" applyAlignment="1">
      <alignment horizontal="left" vertical="center"/>
    </xf>
    <xf numFmtId="14" fontId="18" fillId="0" borderId="23" xfId="146" applyNumberFormat="1" applyFont="1" applyFill="1" applyBorder="1" applyAlignment="1">
      <alignment horizontal="center" vertical="center"/>
    </xf>
    <xf numFmtId="14" fontId="18" fillId="0" borderId="37" xfId="146" applyNumberFormat="1" applyFont="1" applyFill="1" applyBorder="1" applyAlignment="1">
      <alignment horizontal="center" vertical="center"/>
    </xf>
    <xf numFmtId="0" fontId="34" fillId="0" borderId="0" xfId="146" applyFont="1" applyBorder="1" applyAlignment="1">
      <alignment horizontal="left" vertical="center"/>
    </xf>
    <xf numFmtId="0" fontId="33" fillId="0" borderId="17" xfId="146" applyFont="1" applyBorder="1" applyAlignment="1">
      <alignment vertical="center"/>
    </xf>
    <xf numFmtId="0" fontId="30" fillId="0" borderId="18" xfId="146" applyFont="1" applyBorder="1" applyAlignment="1">
      <alignment horizontal="left" vertical="center"/>
    </xf>
    <xf numFmtId="0" fontId="18" fillId="0" borderId="18" xfId="146" applyFont="1" applyBorder="1" applyAlignment="1">
      <alignment horizontal="left" vertical="center"/>
    </xf>
    <xf numFmtId="0" fontId="30" fillId="0" borderId="18" xfId="146" applyFont="1" applyBorder="1" applyAlignment="1">
      <alignment vertical="center"/>
    </xf>
    <xf numFmtId="0" fontId="33" fillId="0" borderId="18" xfId="146" applyFont="1" applyBorder="1" applyAlignment="1">
      <alignment vertical="center"/>
    </xf>
    <xf numFmtId="0" fontId="30" fillId="0" borderId="19" xfId="146" applyFont="1" applyBorder="1" applyAlignment="1">
      <alignment horizontal="left" vertical="center"/>
    </xf>
    <xf numFmtId="0" fontId="33" fillId="0" borderId="44" xfId="146" applyFont="1" applyBorder="1" applyAlignment="1">
      <alignment horizontal="left" vertical="center"/>
    </xf>
    <xf numFmtId="0" fontId="33" fillId="0" borderId="45" xfId="146" applyFont="1" applyBorder="1" applyAlignment="1">
      <alignment horizontal="left" vertical="center"/>
    </xf>
    <xf numFmtId="0" fontId="19" fillId="0" borderId="44" xfId="146" applyFont="1" applyBorder="1" applyAlignment="1">
      <alignment horizontal="left" vertical="center"/>
    </xf>
    <xf numFmtId="0" fontId="19" fillId="0" borderId="25" xfId="146" applyFont="1" applyBorder="1" applyAlignment="1">
      <alignment horizontal="left" vertical="center"/>
    </xf>
    <xf numFmtId="0" fontId="19" fillId="0" borderId="46" xfId="146" applyFont="1" applyBorder="1" applyAlignment="1">
      <alignment horizontal="left" vertical="center"/>
    </xf>
    <xf numFmtId="0" fontId="19" fillId="0" borderId="18" xfId="146" applyFont="1" applyBorder="1" applyAlignment="1">
      <alignment horizontal="left" vertical="center"/>
    </xf>
    <xf numFmtId="0" fontId="19" fillId="0" borderId="47" xfId="146" applyFont="1" applyBorder="1" applyAlignment="1">
      <alignment horizontal="left" vertical="center"/>
    </xf>
    <xf numFmtId="0" fontId="19" fillId="0" borderId="0" xfId="146" applyFont="1" applyBorder="1" applyAlignment="1">
      <alignment horizontal="left" vertical="center"/>
    </xf>
    <xf numFmtId="0" fontId="19" fillId="0" borderId="27" xfId="146" applyFont="1" applyBorder="1" applyAlignment="1">
      <alignment horizontal="left" vertical="center"/>
    </xf>
    <xf numFmtId="0" fontId="19" fillId="0" borderId="29" xfId="146" applyFont="1" applyBorder="1" applyAlignment="1">
      <alignment horizontal="left" vertical="center"/>
    </xf>
    <xf numFmtId="0" fontId="19" fillId="0" borderId="16" xfId="146" applyFont="1" applyBorder="1" applyAlignment="1">
      <alignment horizontal="left" vertical="center"/>
    </xf>
    <xf numFmtId="0" fontId="33" fillId="0" borderId="0" xfId="146" applyFont="1" applyBorder="1" applyAlignment="1">
      <alignment horizontal="left" vertical="center"/>
    </xf>
    <xf numFmtId="0" fontId="19" fillId="0" borderId="31" xfId="146" applyFont="1" applyBorder="1" applyAlignment="1">
      <alignment horizontal="left" vertical="center"/>
    </xf>
    <xf numFmtId="0" fontId="19" fillId="0" borderId="2" xfId="146" applyFont="1" applyBorder="1" applyAlignment="1">
      <alignment horizontal="left" vertical="center"/>
    </xf>
    <xf numFmtId="0" fontId="19" fillId="0" borderId="48" xfId="146" applyFont="1" applyBorder="1" applyAlignment="1">
      <alignment horizontal="left" vertical="center"/>
    </xf>
    <xf numFmtId="0" fontId="19" fillId="0" borderId="49" xfId="146" applyFont="1" applyBorder="1" applyAlignment="1">
      <alignment horizontal="left" vertical="center"/>
    </xf>
    <xf numFmtId="0" fontId="19" fillId="0" borderId="50" xfId="146" applyFont="1" applyBorder="1" applyAlignment="1">
      <alignment horizontal="left" vertical="center"/>
    </xf>
    <xf numFmtId="0" fontId="19" fillId="0" borderId="51" xfId="146" applyFont="1" applyBorder="1" applyAlignment="1">
      <alignment horizontal="left" vertical="center"/>
    </xf>
    <xf numFmtId="0" fontId="18" fillId="0" borderId="23" xfId="146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1" xfId="146" applyFont="1" applyFill="1" applyBorder="1" applyAlignment="1">
      <alignment horizontal="left" vertical="center"/>
    </xf>
    <xf numFmtId="0" fontId="18" fillId="0" borderId="19" xfId="146" applyFont="1" applyFill="1" applyBorder="1" applyAlignment="1">
      <alignment horizontal="left" vertical="center"/>
    </xf>
    <xf numFmtId="0" fontId="33" fillId="0" borderId="22" xfId="146" applyFont="1" applyBorder="1" applyAlignment="1">
      <alignment horizontal="center" vertical="center"/>
    </xf>
    <xf numFmtId="0" fontId="33" fillId="0" borderId="23" xfId="146" applyFont="1" applyBorder="1" applyAlignment="1">
      <alignment horizontal="center" vertical="center"/>
    </xf>
    <xf numFmtId="0" fontId="33" fillId="0" borderId="21" xfId="146" applyFont="1" applyBorder="1" applyAlignment="1">
      <alignment horizontal="center" vertical="center"/>
    </xf>
    <xf numFmtId="0" fontId="33" fillId="0" borderId="19" xfId="146" applyFont="1" applyBorder="1" applyAlignment="1">
      <alignment horizontal="center" vertical="center"/>
    </xf>
    <xf numFmtId="0" fontId="32" fillId="0" borderId="19" xfId="146" applyFont="1" applyBorder="1" applyAlignment="1">
      <alignment horizontal="left" vertical="center"/>
    </xf>
    <xf numFmtId="0" fontId="33" fillId="0" borderId="32" xfId="146" applyFont="1" applyFill="1" applyBorder="1" applyAlignment="1">
      <alignment horizontal="left" vertical="center"/>
    </xf>
    <xf numFmtId="0" fontId="33" fillId="0" borderId="33" xfId="146" applyFont="1" applyFill="1" applyBorder="1" applyAlignment="1">
      <alignment horizontal="left" vertical="center"/>
    </xf>
    <xf numFmtId="0" fontId="34" fillId="0" borderId="0" xfId="146" applyFont="1" applyFill="1" applyBorder="1" applyAlignment="1">
      <alignment horizontal="left" vertical="center"/>
    </xf>
    <xf numFmtId="0" fontId="18" fillId="0" borderId="31" xfId="146" applyFont="1" applyFill="1" applyBorder="1" applyAlignment="1">
      <alignment horizontal="left" vertical="center"/>
    </xf>
    <xf numFmtId="0" fontId="18" fillId="0" borderId="25" xfId="146" applyFont="1" applyFill="1" applyBorder="1" applyAlignment="1">
      <alignment horizontal="left" vertical="center"/>
    </xf>
    <xf numFmtId="20" fontId="18" fillId="0" borderId="28" xfId="146" applyNumberFormat="1" applyFont="1" applyFill="1" applyBorder="1" applyAlignment="1">
      <alignment horizontal="left" vertical="center"/>
    </xf>
    <xf numFmtId="0" fontId="18" fillId="0" borderId="27" xfId="146" applyFont="1" applyFill="1" applyBorder="1" applyAlignment="1">
      <alignment horizontal="left" vertical="center"/>
    </xf>
    <xf numFmtId="0" fontId="18" fillId="0" borderId="28" xfId="146" applyFont="1" applyFill="1" applyBorder="1" applyAlignment="1">
      <alignment horizontal="left" vertical="center"/>
    </xf>
    <xf numFmtId="0" fontId="33" fillId="0" borderId="28" xfId="146" applyFont="1" applyBorder="1" applyAlignment="1">
      <alignment horizontal="left" vertical="center"/>
    </xf>
    <xf numFmtId="0" fontId="33" fillId="0" borderId="27" xfId="146" applyFont="1" applyBorder="1" applyAlignment="1">
      <alignment horizontal="left" vertical="center"/>
    </xf>
    <xf numFmtId="0" fontId="34" fillId="0" borderId="52" xfId="146" applyFont="1" applyBorder="1" applyAlignment="1">
      <alignment vertical="center"/>
    </xf>
    <xf numFmtId="0" fontId="18" fillId="0" borderId="53" xfId="146" applyFont="1" applyBorder="1" applyAlignment="1">
      <alignment horizontal="center" vertical="center"/>
    </xf>
    <xf numFmtId="0" fontId="34" fillId="0" borderId="53" xfId="146" applyFont="1" applyBorder="1" applyAlignment="1">
      <alignment vertical="center"/>
    </xf>
    <xf numFmtId="58" fontId="30" fillId="0" borderId="53" xfId="146" applyNumberFormat="1" applyFont="1" applyBorder="1" applyAlignment="1">
      <alignment vertical="center"/>
    </xf>
    <xf numFmtId="0" fontId="34" fillId="0" borderId="53" xfId="146" applyFont="1" applyBorder="1" applyAlignment="1">
      <alignment horizontal="center" vertical="center"/>
    </xf>
    <xf numFmtId="0" fontId="34" fillId="0" borderId="54" xfId="146" applyFont="1" applyFill="1" applyBorder="1" applyAlignment="1">
      <alignment horizontal="left" vertical="center"/>
    </xf>
    <xf numFmtId="0" fontId="34" fillId="0" borderId="53" xfId="146" applyFont="1" applyFill="1" applyBorder="1" applyAlignment="1">
      <alignment horizontal="left" vertical="center"/>
    </xf>
    <xf numFmtId="0" fontId="34" fillId="0" borderId="55" xfId="146" applyFont="1" applyFill="1" applyBorder="1" applyAlignment="1">
      <alignment horizontal="center" vertical="center"/>
    </xf>
    <xf numFmtId="0" fontId="34" fillId="0" borderId="56" xfId="146" applyFont="1" applyFill="1" applyBorder="1" applyAlignment="1">
      <alignment horizontal="center" vertical="center"/>
    </xf>
    <xf numFmtId="0" fontId="34" fillId="0" borderId="22" xfId="146" applyFont="1" applyFill="1" applyBorder="1" applyAlignment="1">
      <alignment horizontal="center" vertical="center"/>
    </xf>
    <xf numFmtId="0" fontId="34" fillId="0" borderId="23" xfId="146" applyFont="1" applyFill="1" applyBorder="1" applyAlignment="1">
      <alignment horizontal="center" vertical="center"/>
    </xf>
    <xf numFmtId="0" fontId="30" fillId="0" borderId="43" xfId="146" applyFont="1" applyBorder="1" applyAlignment="1">
      <alignment horizontal="center" vertical="center"/>
    </xf>
    <xf numFmtId="0" fontId="30" fillId="0" borderId="57" xfId="146" applyFont="1" applyBorder="1" applyAlignment="1">
      <alignment horizontal="center" vertical="center"/>
    </xf>
    <xf numFmtId="0" fontId="18" fillId="0" borderId="37" xfId="146" applyFont="1" applyBorder="1" applyAlignment="1">
      <alignment horizontal="left" vertical="center"/>
    </xf>
    <xf numFmtId="0" fontId="18" fillId="0" borderId="36" xfId="146" applyFont="1" applyBorder="1" applyAlignment="1">
      <alignment horizontal="left" vertical="center"/>
    </xf>
    <xf numFmtId="0" fontId="33" fillId="0" borderId="37" xfId="146" applyFont="1" applyBorder="1" applyAlignment="1">
      <alignment horizontal="left" vertical="center"/>
    </xf>
    <xf numFmtId="0" fontId="33" fillId="0" borderId="58" xfId="146" applyFont="1" applyBorder="1" applyAlignment="1">
      <alignment horizontal="left" vertical="center"/>
    </xf>
    <xf numFmtId="0" fontId="32" fillId="0" borderId="18" xfId="146" applyFont="1" applyBorder="1" applyAlignment="1">
      <alignment horizontal="left" vertical="center"/>
    </xf>
    <xf numFmtId="0" fontId="32" fillId="0" borderId="36" xfId="146" applyFont="1" applyBorder="1" applyAlignment="1">
      <alignment horizontal="left" vertical="center"/>
    </xf>
    <xf numFmtId="0" fontId="32" fillId="0" borderId="26" xfId="146" applyFont="1" applyBorder="1" applyAlignment="1">
      <alignment horizontal="left" vertical="center"/>
    </xf>
    <xf numFmtId="0" fontId="32" fillId="0" borderId="27" xfId="146" applyFont="1" applyBorder="1" applyAlignment="1">
      <alignment horizontal="left" vertical="center"/>
    </xf>
    <xf numFmtId="0" fontId="32" fillId="0" borderId="39" xfId="146" applyFont="1" applyBorder="1" applyAlignment="1">
      <alignment horizontal="left" vertical="center"/>
    </xf>
    <xf numFmtId="0" fontId="32" fillId="0" borderId="16" xfId="146" applyFont="1" applyBorder="1" applyAlignment="1">
      <alignment horizontal="left" vertical="center"/>
    </xf>
    <xf numFmtId="0" fontId="32" fillId="0" borderId="59" xfId="146" applyFont="1" applyBorder="1" applyAlignment="1">
      <alignment horizontal="left" vertical="center"/>
    </xf>
    <xf numFmtId="0" fontId="32" fillId="0" borderId="46" xfId="146" applyFont="1" applyBorder="1" applyAlignment="1">
      <alignment horizontal="left" vertical="center"/>
    </xf>
    <xf numFmtId="0" fontId="18" fillId="0" borderId="20" xfId="146" applyFont="1" applyFill="1" applyBorder="1" applyAlignment="1">
      <alignment horizontal="left" vertical="center"/>
    </xf>
    <xf numFmtId="0" fontId="33" fillId="0" borderId="37" xfId="146" applyFont="1" applyBorder="1" applyAlignment="1">
      <alignment horizontal="center" vertical="center"/>
    </xf>
    <xf numFmtId="0" fontId="32" fillId="0" borderId="20" xfId="146" applyFont="1" applyBorder="1" applyAlignment="1">
      <alignment horizontal="left" vertical="center"/>
    </xf>
    <xf numFmtId="0" fontId="33" fillId="0" borderId="40" xfId="146" applyFont="1" applyFill="1" applyBorder="1" applyAlignment="1">
      <alignment horizontal="left" vertical="center"/>
    </xf>
    <xf numFmtId="0" fontId="18" fillId="0" borderId="38" xfId="146" applyFont="1" applyFill="1" applyBorder="1" applyAlignment="1">
      <alignment horizontal="left" vertical="center"/>
    </xf>
    <xf numFmtId="0" fontId="18" fillId="0" borderId="39" xfId="146" applyFont="1" applyFill="1" applyBorder="1" applyAlignment="1">
      <alignment horizontal="left" vertical="center"/>
    </xf>
    <xf numFmtId="0" fontId="33" fillId="0" borderId="39" xfId="146" applyFont="1" applyBorder="1" applyAlignment="1">
      <alignment horizontal="left" vertical="center"/>
    </xf>
    <xf numFmtId="0" fontId="18" fillId="0" borderId="60" xfId="146" applyFont="1" applyBorder="1" applyAlignment="1">
      <alignment horizontal="center" vertical="center"/>
    </xf>
    <xf numFmtId="0" fontId="34" fillId="0" borderId="61" xfId="146" applyFont="1" applyFill="1" applyBorder="1" applyAlignment="1">
      <alignment horizontal="left" vertical="center"/>
    </xf>
    <xf numFmtId="0" fontId="34" fillId="0" borderId="62" xfId="146" applyFont="1" applyFill="1" applyBorder="1" applyAlignment="1">
      <alignment horizontal="center" vertical="center"/>
    </xf>
    <xf numFmtId="0" fontId="34" fillId="0" borderId="37" xfId="146" applyFont="1" applyFill="1" applyBorder="1" applyAlignment="1">
      <alignment horizontal="center" vertical="center"/>
    </xf>
    <xf numFmtId="0" fontId="30" fillId="0" borderId="0" xfId="146" applyFont="1" applyBorder="1" applyAlignment="1">
      <alignment horizontal="left" vertical="center"/>
    </xf>
    <xf numFmtId="0" fontId="36" fillId="0" borderId="16" xfId="146" applyFont="1" applyBorder="1" applyAlignment="1">
      <alignment horizontal="center" vertical="top"/>
    </xf>
    <xf numFmtId="0" fontId="33" fillId="0" borderId="22" xfId="146" applyFont="1" applyFill="1" applyBorder="1" applyAlignment="1">
      <alignment vertical="center"/>
    </xf>
    <xf numFmtId="0" fontId="18" fillId="0" borderId="37" xfId="146" applyFont="1" applyFill="1" applyBorder="1" applyAlignment="1">
      <alignment horizontal="center" vertical="center"/>
    </xf>
    <xf numFmtId="0" fontId="33" fillId="0" borderId="63" xfId="146" applyFont="1" applyBorder="1" applyAlignment="1">
      <alignment horizontal="left" vertical="center"/>
    </xf>
    <xf numFmtId="0" fontId="33" fillId="0" borderId="30" xfId="146" applyFont="1" applyBorder="1" applyAlignment="1">
      <alignment horizontal="left" vertical="center"/>
    </xf>
    <xf numFmtId="0" fontId="34" fillId="0" borderId="54" xfId="146" applyFont="1" applyBorder="1" applyAlignment="1">
      <alignment horizontal="left" vertical="center"/>
    </xf>
    <xf numFmtId="0" fontId="34" fillId="0" borderId="53" xfId="146" applyFont="1" applyBorder="1" applyAlignment="1">
      <alignment horizontal="left" vertical="center"/>
    </xf>
    <xf numFmtId="0" fontId="33" fillId="0" borderId="55" xfId="146" applyFont="1" applyBorder="1" applyAlignment="1">
      <alignment vertical="center"/>
    </xf>
    <xf numFmtId="0" fontId="30" fillId="0" borderId="56" xfId="146" applyFont="1" applyBorder="1" applyAlignment="1">
      <alignment horizontal="left" vertical="center"/>
    </xf>
    <xf numFmtId="0" fontId="18" fillId="0" borderId="56" xfId="146" applyFont="1" applyBorder="1" applyAlignment="1">
      <alignment horizontal="left" vertical="center"/>
    </xf>
    <xf numFmtId="0" fontId="30" fillId="0" borderId="56" xfId="146" applyFont="1" applyBorder="1" applyAlignment="1">
      <alignment vertical="center"/>
    </xf>
    <xf numFmtId="0" fontId="33" fillId="0" borderId="56" xfId="146" applyFont="1" applyBorder="1" applyAlignment="1">
      <alignment vertical="center"/>
    </xf>
    <xf numFmtId="0" fontId="33" fillId="0" borderId="55" xfId="146" applyFont="1" applyBorder="1" applyAlignment="1">
      <alignment horizontal="center" vertical="center"/>
    </xf>
    <xf numFmtId="0" fontId="18" fillId="0" borderId="56" xfId="146" applyFont="1" applyBorder="1" applyAlignment="1">
      <alignment horizontal="center" vertical="center"/>
    </xf>
    <xf numFmtId="0" fontId="33" fillId="0" borderId="56" xfId="146" applyFont="1" applyBorder="1" applyAlignment="1">
      <alignment horizontal="center" vertical="center"/>
    </xf>
    <xf numFmtId="0" fontId="30" fillId="0" borderId="56" xfId="146" applyFont="1" applyBorder="1" applyAlignment="1">
      <alignment horizontal="center" vertical="center"/>
    </xf>
    <xf numFmtId="0" fontId="30" fillId="0" borderId="19" xfId="146" applyFont="1" applyBorder="1" applyAlignment="1">
      <alignment horizontal="center" vertical="center"/>
    </xf>
    <xf numFmtId="0" fontId="33" fillId="0" borderId="32" xfId="146" applyFont="1" applyBorder="1" applyAlignment="1">
      <alignment horizontal="left" vertical="center" wrapText="1"/>
    </xf>
    <xf numFmtId="0" fontId="33" fillId="0" borderId="33" xfId="146" applyFont="1" applyBorder="1" applyAlignment="1">
      <alignment horizontal="left" vertical="center" wrapText="1"/>
    </xf>
    <xf numFmtId="0" fontId="33" fillId="0" borderId="55" xfId="146" applyFont="1" applyBorder="1" applyAlignment="1">
      <alignment horizontal="left" vertical="center"/>
    </xf>
    <xf numFmtId="0" fontId="33" fillId="0" borderId="56" xfId="146" applyFont="1" applyBorder="1" applyAlignment="1">
      <alignment horizontal="left" vertical="center"/>
    </xf>
    <xf numFmtId="0" fontId="37" fillId="0" borderId="64" xfId="146" applyFont="1" applyBorder="1" applyAlignment="1">
      <alignment horizontal="left" vertical="center" wrapText="1"/>
    </xf>
    <xf numFmtId="0" fontId="33" fillId="0" borderId="35" xfId="146" applyFont="1" applyBorder="1" applyAlignment="1">
      <alignment horizontal="center" vertical="center"/>
    </xf>
    <xf numFmtId="0" fontId="0" fillId="3" borderId="19" xfId="0" applyFont="1" applyFill="1" applyBorder="1" applyAlignment="1">
      <alignment vertical="center"/>
    </xf>
    <xf numFmtId="9" fontId="18" fillId="0" borderId="19" xfId="146" applyNumberFormat="1" applyFont="1" applyBorder="1" applyAlignment="1">
      <alignment horizontal="center" vertical="center"/>
    </xf>
    <xf numFmtId="9" fontId="18" fillId="0" borderId="26" xfId="146" applyNumberFormat="1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/>
    </xf>
    <xf numFmtId="0" fontId="30" fillId="3" borderId="19" xfId="146" applyFont="1" applyFill="1" applyBorder="1" applyAlignment="1">
      <alignment horizontal="left" vertical="center"/>
    </xf>
    <xf numFmtId="0" fontId="18" fillId="0" borderId="21" xfId="146" applyFont="1" applyBorder="1" applyAlignment="1">
      <alignment horizontal="left" vertical="center"/>
    </xf>
    <xf numFmtId="9" fontId="18" fillId="3" borderId="19" xfId="146" applyNumberFormat="1" applyFont="1" applyFill="1" applyBorder="1" applyAlignment="1">
      <alignment horizontal="center" vertical="center"/>
    </xf>
    <xf numFmtId="0" fontId="19" fillId="3" borderId="19" xfId="146" applyFont="1" applyFill="1" applyBorder="1" applyAlignment="1">
      <alignment horizontal="left" vertical="center"/>
    </xf>
    <xf numFmtId="181" fontId="18" fillId="3" borderId="19" xfId="146" applyNumberFormat="1" applyFont="1" applyFill="1" applyBorder="1" applyAlignment="1">
      <alignment horizontal="center" vertical="center"/>
    </xf>
    <xf numFmtId="181" fontId="18" fillId="0" borderId="19" xfId="146" applyNumberFormat="1" applyFont="1" applyBorder="1" applyAlignment="1">
      <alignment horizontal="center" vertical="center"/>
    </xf>
    <xf numFmtId="0" fontId="34" fillId="0" borderId="65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9" fontId="18" fillId="0" borderId="18" xfId="146" applyNumberFormat="1" applyFont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9" fontId="18" fillId="0" borderId="23" xfId="146" applyNumberFormat="1" applyFont="1" applyBorder="1" applyAlignment="1">
      <alignment vertical="center"/>
    </xf>
    <xf numFmtId="0" fontId="30" fillId="0" borderId="23" xfId="146" applyFont="1" applyBorder="1" applyAlignment="1">
      <alignment horizontal="left" vertical="center"/>
    </xf>
    <xf numFmtId="9" fontId="18" fillId="0" borderId="23" xfId="146" applyNumberFormat="1" applyFont="1" applyBorder="1" applyAlignment="1">
      <alignment horizontal="left" vertical="center"/>
    </xf>
    <xf numFmtId="9" fontId="18" fillId="0" borderId="67" xfId="146" applyNumberFormat="1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32" fillId="0" borderId="55" xfId="146" applyFont="1" applyFill="1" applyBorder="1" applyAlignment="1">
      <alignment horizontal="left" vertical="center"/>
    </xf>
    <xf numFmtId="0" fontId="32" fillId="0" borderId="56" xfId="146" applyFont="1" applyFill="1" applyBorder="1" applyAlignment="1">
      <alignment horizontal="left" vertical="center"/>
    </xf>
    <xf numFmtId="0" fontId="32" fillId="0" borderId="68" xfId="146" applyFont="1" applyFill="1" applyBorder="1" applyAlignment="1">
      <alignment horizontal="left" vertical="center"/>
    </xf>
    <xf numFmtId="0" fontId="32" fillId="0" borderId="33" xfId="146" applyFont="1" applyFill="1" applyBorder="1" applyAlignment="1">
      <alignment horizontal="left" vertical="center"/>
    </xf>
    <xf numFmtId="0" fontId="34" fillId="0" borderId="30" xfId="146" applyFont="1" applyFill="1" applyBorder="1" applyAlignment="1">
      <alignment horizontal="left" vertical="center"/>
    </xf>
    <xf numFmtId="0" fontId="18" fillId="0" borderId="69" xfId="146" applyFont="1" applyFill="1" applyBorder="1" applyAlignment="1">
      <alignment horizontal="left" vertical="center"/>
    </xf>
    <xf numFmtId="0" fontId="18" fillId="0" borderId="50" xfId="146" applyFont="1" applyFill="1" applyBorder="1" applyAlignment="1">
      <alignment horizontal="left" vertical="center"/>
    </xf>
    <xf numFmtId="0" fontId="34" fillId="0" borderId="42" xfId="146" applyFont="1" applyBorder="1" applyAlignment="1">
      <alignment vertical="center"/>
    </xf>
    <xf numFmtId="0" fontId="38" fillId="0" borderId="53" xfId="146" applyFont="1" applyBorder="1" applyAlignment="1">
      <alignment horizontal="center" vertical="center"/>
    </xf>
    <xf numFmtId="0" fontId="34" fillId="0" borderId="43" xfId="146" applyFont="1" applyBorder="1" applyAlignment="1">
      <alignment vertical="center"/>
    </xf>
    <xf numFmtId="0" fontId="18" fillId="0" borderId="70" xfId="146" applyFont="1" applyBorder="1" applyAlignment="1">
      <alignment vertical="center"/>
    </xf>
    <xf numFmtId="0" fontId="34" fillId="0" borderId="70" xfId="146" applyFont="1" applyBorder="1" applyAlignment="1">
      <alignment vertical="center"/>
    </xf>
    <xf numFmtId="58" fontId="19" fillId="0" borderId="43" xfId="146" applyNumberFormat="1" applyFont="1" applyBorder="1" applyAlignment="1">
      <alignment vertical="center"/>
    </xf>
    <xf numFmtId="0" fontId="34" fillId="0" borderId="30" xfId="146" applyFont="1" applyBorder="1" applyAlignment="1">
      <alignment horizontal="center" vertical="center"/>
    </xf>
    <xf numFmtId="0" fontId="33" fillId="0" borderId="71" xfId="146" applyFont="1" applyBorder="1" applyAlignment="1">
      <alignment horizontal="left" vertical="center"/>
    </xf>
    <xf numFmtId="0" fontId="34" fillId="0" borderId="61" xfId="146" applyFont="1" applyBorder="1" applyAlignment="1">
      <alignment horizontal="left" vertical="center"/>
    </xf>
    <xf numFmtId="0" fontId="18" fillId="0" borderId="62" xfId="146" applyFont="1" applyBorder="1" applyAlignment="1">
      <alignment horizontal="left" vertical="center"/>
    </xf>
    <xf numFmtId="0" fontId="33" fillId="0" borderId="0" xfId="146" applyFont="1" applyBorder="1" applyAlignment="1">
      <alignment vertical="center"/>
    </xf>
    <xf numFmtId="0" fontId="33" fillId="0" borderId="40" xfId="146" applyFont="1" applyBorder="1" applyAlignment="1">
      <alignment horizontal="left" vertical="center" wrapText="1"/>
    </xf>
    <xf numFmtId="0" fontId="33" fillId="0" borderId="62" xfId="146" applyFont="1" applyBorder="1" applyAlignment="1">
      <alignment horizontal="left" vertical="center"/>
    </xf>
    <xf numFmtId="9" fontId="18" fillId="0" borderId="29" xfId="146" applyNumberFormat="1" applyFont="1" applyBorder="1" applyAlignment="1">
      <alignment horizontal="center" vertical="center"/>
    </xf>
    <xf numFmtId="0" fontId="39" fillId="0" borderId="20" xfId="146" applyFont="1" applyBorder="1" applyAlignment="1">
      <alignment horizontal="left" vertical="center" wrapText="1"/>
    </xf>
    <xf numFmtId="0" fontId="39" fillId="0" borderId="20" xfId="146" applyFont="1" applyBorder="1" applyAlignment="1">
      <alignment horizontal="left" vertical="center"/>
    </xf>
    <xf numFmtId="0" fontId="19" fillId="0" borderId="20" xfId="146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9" fontId="18" fillId="0" borderId="36" xfId="146" applyNumberFormat="1" applyFont="1" applyBorder="1" applyAlignment="1">
      <alignment vertical="center"/>
    </xf>
    <xf numFmtId="9" fontId="18" fillId="0" borderId="73" xfId="146" applyNumberFormat="1" applyFont="1" applyBorder="1" applyAlignment="1">
      <alignment horizontal="left" vertical="center"/>
    </xf>
    <xf numFmtId="0" fontId="34" fillId="0" borderId="61" xfId="0" applyFont="1" applyBorder="1" applyAlignment="1">
      <alignment horizontal="left" vertical="center"/>
    </xf>
    <xf numFmtId="0" fontId="32" fillId="0" borderId="62" xfId="146" applyFont="1" applyFill="1" applyBorder="1" applyAlignment="1">
      <alignment horizontal="left" vertical="center"/>
    </xf>
    <xf numFmtId="0" fontId="32" fillId="0" borderId="40" xfId="146" applyFont="1" applyFill="1" applyBorder="1" applyAlignment="1">
      <alignment horizontal="left" vertical="center"/>
    </xf>
    <xf numFmtId="0" fontId="18" fillId="0" borderId="74" xfId="146" applyFont="1" applyFill="1" applyBorder="1" applyAlignment="1">
      <alignment horizontal="left" vertical="center"/>
    </xf>
    <xf numFmtId="0" fontId="34" fillId="0" borderId="75" xfId="146" applyFont="1" applyBorder="1" applyAlignment="1">
      <alignment horizontal="center" vertical="center"/>
    </xf>
    <xf numFmtId="0" fontId="18" fillId="0" borderId="70" xfId="146" applyFont="1" applyBorder="1" applyAlignment="1">
      <alignment horizontal="center" vertical="center"/>
    </xf>
    <xf numFmtId="0" fontId="18" fillId="0" borderId="71" xfId="146" applyFont="1" applyBorder="1" applyAlignment="1">
      <alignment horizontal="center" vertical="center"/>
    </xf>
    <xf numFmtId="0" fontId="40" fillId="0" borderId="76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1" fillId="0" borderId="78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78" xfId="0" applyBorder="1"/>
    <xf numFmtId="0" fontId="0" fillId="5" borderId="2" xfId="0" applyFill="1" applyBorder="1"/>
    <xf numFmtId="0" fontId="0" fillId="0" borderId="79" xfId="0" applyBorder="1"/>
    <xf numFmtId="0" fontId="0" fillId="0" borderId="80" xfId="0" applyBorder="1"/>
    <xf numFmtId="0" fontId="0" fillId="5" borderId="80" xfId="0" applyFill="1" applyBorder="1"/>
    <xf numFmtId="0" fontId="0" fillId="6" borderId="0" xfId="0" applyFill="1"/>
    <xf numFmtId="0" fontId="40" fillId="0" borderId="81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vertical="center"/>
    </xf>
    <xf numFmtId="0" fontId="41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vertical="center" wrapText="1"/>
    </xf>
    <xf numFmtId="0" fontId="11" fillId="0" borderId="8" xfId="198" applyFont="1" applyBorder="1" applyAlignment="1" quotePrefix="1">
      <alignment horizontal="center" vertical="center" wrapText="1"/>
    </xf>
    <xf numFmtId="0" fontId="11" fillId="0" borderId="13" xfId="198" applyFont="1" applyBorder="1" applyAlignment="1" quotePrefix="1">
      <alignment horizontal="center" vertical="center" wrapText="1"/>
    </xf>
    <xf numFmtId="0" fontId="11" fillId="0" borderId="3" xfId="198" applyFont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  <xf numFmtId="0" fontId="12" fillId="0" borderId="0" xfId="0" applyFont="1" applyAlignment="1" quotePrefix="1">
      <alignment vertical="center"/>
    </xf>
    <xf numFmtId="0" fontId="12" fillId="0" borderId="2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 wrapText="1"/>
    </xf>
    <xf numFmtId="0" fontId="16" fillId="0" borderId="2" xfId="198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vertical="center" wrapText="1"/>
    </xf>
    <xf numFmtId="0" fontId="12" fillId="0" borderId="2" xfId="0" applyFont="1" applyBorder="1" applyAlignment="1" quotePrefix="1">
      <alignment vertical="center"/>
    </xf>
    <xf numFmtId="0" fontId="0" fillId="0" borderId="2" xfId="0" applyFont="1" applyFill="1" applyBorder="1" applyAlignment="1" quotePrefix="1">
      <alignment horizontal="center"/>
    </xf>
    <xf numFmtId="0" fontId="0" fillId="0" borderId="2" xfId="0" applyBorder="1" applyAlignment="1" quotePrefix="1">
      <alignment horizontal="center" wrapText="1"/>
    </xf>
  </cellXfs>
  <cellStyles count="2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2" xfId="64"/>
    <cellStyle name="20% - 輔色3" xfId="65"/>
    <cellStyle name="20% - 輔色4" xfId="66"/>
    <cellStyle name="20% - 輔色5" xfId="67"/>
    <cellStyle name="20% - 輔色6" xfId="68"/>
    <cellStyle name="40% - Accent1" xfId="69"/>
    <cellStyle name="40% - Accent2" xfId="70"/>
    <cellStyle name="40% - Accent3" xfId="71"/>
    <cellStyle name="40% - Accent6" xfId="72"/>
    <cellStyle name="40% - アクセント 1" xfId="73"/>
    <cellStyle name="40% - アクセント 2" xfId="74"/>
    <cellStyle name="40% - アクセント 3" xfId="75"/>
    <cellStyle name="40% - アクセント 6" xfId="76"/>
    <cellStyle name="40% - 輔色1" xfId="77"/>
    <cellStyle name="40% - 輔色2" xfId="78"/>
    <cellStyle name="40% - 輔色3" xfId="79"/>
    <cellStyle name="40% - 輔色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アクセント 1" xfId="87"/>
    <cellStyle name="60% - アクセント 2" xfId="88"/>
    <cellStyle name="60% - アクセント 3" xfId="89"/>
    <cellStyle name="60% - アクセント 4" xfId="90"/>
    <cellStyle name="60% - アクセント 5" xfId="91"/>
    <cellStyle name="60% - アクセント 6" xfId="92"/>
    <cellStyle name="60% - 輔色1" xfId="93"/>
    <cellStyle name="60% - 輔色2" xfId="94"/>
    <cellStyle name="60% - 輔色3" xfId="95"/>
    <cellStyle name="60% - 輔色4" xfId="96"/>
    <cellStyle name="60% - 輔色5" xfId="97"/>
    <cellStyle name="60% - 輔色6" xfId="98"/>
    <cellStyle name="Accent1" xfId="99"/>
    <cellStyle name="Accent2" xfId="100"/>
    <cellStyle name="Accent3" xfId="101"/>
    <cellStyle name="Accent6" xfId="102"/>
    <cellStyle name="Bad" xfId="103"/>
    <cellStyle name="Calculation" xfId="104"/>
    <cellStyle name="Check Cell" xfId="105"/>
    <cellStyle name="Explanatory Text" xfId="106"/>
    <cellStyle name="Good" xfId="107"/>
    <cellStyle name="Heading 1" xfId="108"/>
    <cellStyle name="Heading 2" xfId="109"/>
    <cellStyle name="Heading 3" xfId="110"/>
    <cellStyle name="Heading 4" xfId="111"/>
    <cellStyle name="Input" xfId="112"/>
    <cellStyle name="Linked Cell" xfId="113"/>
    <cellStyle name="Neutral" xfId="114"/>
    <cellStyle name="Normal_~0578341" xfId="115"/>
    <cellStyle name="Note" xfId="116"/>
    <cellStyle name="Output" xfId="117"/>
    <cellStyle name="S2" xfId="118"/>
    <cellStyle name="Title" xfId="119"/>
    <cellStyle name="Total" xfId="120"/>
    <cellStyle name="Warning Text" xfId="121"/>
    <cellStyle name="アクセント 1" xfId="122"/>
    <cellStyle name="アクセント 2" xfId="123"/>
    <cellStyle name="アクセント 3" xfId="124"/>
    <cellStyle name="アクセント 6" xfId="125"/>
    <cellStyle name="タイトル" xfId="126"/>
    <cellStyle name="チェック セル" xfId="127"/>
    <cellStyle name="どちらでもない" xfId="128"/>
    <cellStyle name="ハイパーリンク_組曲プレゼン.xls" xfId="129"/>
    <cellStyle name="メモ" xfId="130"/>
    <cellStyle name="リンク セル" xfId="131"/>
    <cellStyle name="百分比 2" xfId="132"/>
    <cellStyle name="百分比 2 2" xfId="133"/>
    <cellStyle name="百分比 3" xfId="134"/>
    <cellStyle name="備註" xfId="135"/>
    <cellStyle name="標題" xfId="136"/>
    <cellStyle name="標題 1" xfId="137"/>
    <cellStyle name="標題 2" xfId="138"/>
    <cellStyle name="標題 3" xfId="139"/>
    <cellStyle name="標題 4" xfId="140"/>
    <cellStyle name="標準_組曲プレゼン.xls" xfId="141"/>
    <cellStyle name="表示済みのハイパーリンク_組曲プレゼン.xls" xfId="142"/>
    <cellStyle name="差_下单表" xfId="143"/>
    <cellStyle name="常规 10 10" xfId="144"/>
    <cellStyle name="常规 10 11" xfId="145"/>
    <cellStyle name="常规 2" xfId="146"/>
    <cellStyle name="常规 2 2 2" xfId="147"/>
    <cellStyle name="常规 2 2 4 2" xfId="148"/>
    <cellStyle name="常规 2 3 4 3" xfId="149"/>
    <cellStyle name="常规 2 5 2" xfId="150"/>
    <cellStyle name="常规 23" xfId="151"/>
    <cellStyle name="常规 23 2 2" xfId="152"/>
    <cellStyle name="常规 3" xfId="153"/>
    <cellStyle name="常规 3 2_152" xfId="154"/>
    <cellStyle name="常规 4" xfId="155"/>
    <cellStyle name="常规 4 2" xfId="156"/>
    <cellStyle name="常规 40" xfId="157"/>
    <cellStyle name="常规 43" xfId="158"/>
    <cellStyle name="超链接 2" xfId="159"/>
    <cellStyle name="超链接 2 2" xfId="160"/>
    <cellStyle name="超链接 3" xfId="161"/>
    <cellStyle name="出力" xfId="162"/>
    <cellStyle name="悪い" xfId="163"/>
    <cellStyle name="輔色1" xfId="164"/>
    <cellStyle name="輔色2" xfId="165"/>
    <cellStyle name="輔色3" xfId="166"/>
    <cellStyle name="輔色6" xfId="167"/>
    <cellStyle name="好_TADA2412女款梭织羽绒服" xfId="168"/>
    <cellStyle name="好_下单表" xfId="169"/>
    <cellStyle name="合計" xfId="170"/>
    <cellStyle name="桁区切り [0.00]_組曲プレゼン.xls" xfId="171"/>
    <cellStyle name="桁区切り_組曲プレゼン.xls" xfId="172"/>
    <cellStyle name="壞" xfId="173"/>
    <cellStyle name="集計" xfId="174"/>
    <cellStyle name="計算" xfId="175"/>
    <cellStyle name="計算方式" xfId="176"/>
    <cellStyle name="檢查儲存格" xfId="177"/>
    <cellStyle name="見出し 1" xfId="178"/>
    <cellStyle name="見出し 2" xfId="179"/>
    <cellStyle name="見出し 3" xfId="180"/>
    <cellStyle name="見出し 4" xfId="181"/>
    <cellStyle name="警告文" xfId="182"/>
    <cellStyle name="警告文字" xfId="183"/>
    <cellStyle name="連結的儲存格" xfId="184"/>
    <cellStyle name="良い" xfId="185"/>
    <cellStyle name="千位分隔 2" xfId="186"/>
    <cellStyle name="千位分隔[0] 2" xfId="187"/>
    <cellStyle name="入力" xfId="188"/>
    <cellStyle name="輸出" xfId="189"/>
    <cellStyle name="輸入" xfId="190"/>
    <cellStyle name="說明文字" xfId="191"/>
    <cellStyle name="説明文" xfId="192"/>
    <cellStyle name="通貨 [0.00]_組曲プレゼン.xls" xfId="193"/>
    <cellStyle name="通貨_組曲プレゼン.xls" xfId="194"/>
    <cellStyle name="中等" xfId="195"/>
    <cellStyle name="注释 2 2" xfId="196"/>
    <cellStyle name="표준_CB525WCB520CB521CB527 자재리스트_MATERIAL LIST GREEN LAMB GL550 GL551(BULK)" xfId="197"/>
    <cellStyle name="S10" xfId="198"/>
    <cellStyle name="常规_110509_2006-09-28 2" xfId="199"/>
    <cellStyle name="常规 67" xfId="200"/>
    <cellStyle name="常规 13 3 9" xfId="2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01739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14692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0636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22491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26198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01739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14692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3293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0636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1388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22491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564755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25246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7428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43965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43965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2692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3644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0436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94835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0636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0636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8380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8103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8380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8103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621905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621905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621905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612380" y="800100"/>
              <a:ext cx="390525" cy="19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602855" y="6381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252460" y="600075"/>
              <a:ext cx="390525" cy="57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261985" y="790575"/>
              <a:ext cx="400050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81035" y="10001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8103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81035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01739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22491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3293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0636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79845" y="229552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43965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4396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3644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3644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5198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4246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8731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8731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8380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8103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74280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8103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7984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7984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09925" y="89820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09925" y="880110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26198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564755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79845" y="2114550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79845" y="1933575"/>
              <a:ext cx="40195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36445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28925" y="67722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16217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6812280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295400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68122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68218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152400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6800"/>
              <a:ext cx="39052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19250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38275"/>
              <a:ext cx="34480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143375"/>
              <a:ext cx="3143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152400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6800"/>
              <a:ext cx="39052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28850"/>
              <a:ext cx="50292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029075"/>
              <a:ext cx="30480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314575"/>
              <a:ext cx="7791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67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162175"/>
              <a:ext cx="63627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4100"/>
              <a:ext cx="70675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38275"/>
              <a:ext cx="6648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00225"/>
              <a:ext cx="77914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138049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38366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0" y="1328420"/>
          <a:ext cx="132588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331595"/>
          <a:ext cx="132588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9525</xdr:rowOff>
    </xdr:to>
    <xdr:sp>
      <xdr:nvSpPr>
        <xdr:cNvPr id="8" name="直接连接符 7"/>
        <xdr:cNvSpPr>
          <a:spLocks noChangeShapeType="1"/>
        </xdr:cNvSpPr>
      </xdr:nvSpPr>
      <xdr:spPr>
        <a:xfrm>
          <a:off x="0" y="965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0" y="1216025"/>
          <a:ext cx="1409700" cy="501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9525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1219200"/>
          <a:ext cx="1409700" cy="508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0.xml"/><Relationship Id="rId8" Type="http://schemas.openxmlformats.org/officeDocument/2006/relationships/ctrlProp" Target="../ctrlProps/ctrlProp69.xml"/><Relationship Id="rId7" Type="http://schemas.openxmlformats.org/officeDocument/2006/relationships/ctrlProp" Target="../ctrlProps/ctrlProp68.xml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8" Type="http://schemas.openxmlformats.org/officeDocument/2006/relationships/ctrlProp" Target="../ctrlProps/ctrlProp109.xml"/><Relationship Id="rId47" Type="http://schemas.openxmlformats.org/officeDocument/2006/relationships/ctrlProp" Target="../ctrlProps/ctrlProp108.xml"/><Relationship Id="rId46" Type="http://schemas.openxmlformats.org/officeDocument/2006/relationships/ctrlProp" Target="../ctrlProps/ctrlProp107.xml"/><Relationship Id="rId45" Type="http://schemas.openxmlformats.org/officeDocument/2006/relationships/ctrlProp" Target="../ctrlProps/ctrlProp106.xml"/><Relationship Id="rId44" Type="http://schemas.openxmlformats.org/officeDocument/2006/relationships/ctrlProp" Target="../ctrlProps/ctrlProp105.xml"/><Relationship Id="rId43" Type="http://schemas.openxmlformats.org/officeDocument/2006/relationships/ctrlProp" Target="../ctrlProps/ctrlProp104.xml"/><Relationship Id="rId42" Type="http://schemas.openxmlformats.org/officeDocument/2006/relationships/ctrlProp" Target="../ctrlProps/ctrlProp103.xml"/><Relationship Id="rId41" Type="http://schemas.openxmlformats.org/officeDocument/2006/relationships/ctrlProp" Target="../ctrlProps/ctrlProp102.xml"/><Relationship Id="rId40" Type="http://schemas.openxmlformats.org/officeDocument/2006/relationships/ctrlProp" Target="../ctrlProps/ctrlProp101.xml"/><Relationship Id="rId4" Type="http://schemas.openxmlformats.org/officeDocument/2006/relationships/ctrlProp" Target="../ctrlProps/ctrlProp65.xml"/><Relationship Id="rId39" Type="http://schemas.openxmlformats.org/officeDocument/2006/relationships/ctrlProp" Target="../ctrlProps/ctrlProp100.xml"/><Relationship Id="rId38" Type="http://schemas.openxmlformats.org/officeDocument/2006/relationships/ctrlProp" Target="../ctrlProps/ctrlProp99.xml"/><Relationship Id="rId37" Type="http://schemas.openxmlformats.org/officeDocument/2006/relationships/ctrlProp" Target="../ctrlProps/ctrlProp98.xml"/><Relationship Id="rId36" Type="http://schemas.openxmlformats.org/officeDocument/2006/relationships/ctrlProp" Target="../ctrlProps/ctrlProp97.xml"/><Relationship Id="rId35" Type="http://schemas.openxmlformats.org/officeDocument/2006/relationships/ctrlProp" Target="../ctrlProps/ctrlProp96.xml"/><Relationship Id="rId34" Type="http://schemas.openxmlformats.org/officeDocument/2006/relationships/ctrlProp" Target="../ctrlProps/ctrlProp95.xml"/><Relationship Id="rId33" Type="http://schemas.openxmlformats.org/officeDocument/2006/relationships/ctrlProp" Target="../ctrlProps/ctrlProp94.xml"/><Relationship Id="rId32" Type="http://schemas.openxmlformats.org/officeDocument/2006/relationships/ctrlProp" Target="../ctrlProps/ctrlProp93.xml"/><Relationship Id="rId31" Type="http://schemas.openxmlformats.org/officeDocument/2006/relationships/ctrlProp" Target="../ctrlProps/ctrlProp92.xml"/><Relationship Id="rId30" Type="http://schemas.openxmlformats.org/officeDocument/2006/relationships/ctrlProp" Target="../ctrlProps/ctrlProp91.xml"/><Relationship Id="rId3" Type="http://schemas.openxmlformats.org/officeDocument/2006/relationships/ctrlProp" Target="../ctrlProps/ctrlProp64.xml"/><Relationship Id="rId29" Type="http://schemas.openxmlformats.org/officeDocument/2006/relationships/ctrlProp" Target="../ctrlProps/ctrlProp90.xml"/><Relationship Id="rId28" Type="http://schemas.openxmlformats.org/officeDocument/2006/relationships/ctrlProp" Target="../ctrlProps/ctrlProp89.xml"/><Relationship Id="rId27" Type="http://schemas.openxmlformats.org/officeDocument/2006/relationships/ctrlProp" Target="../ctrlProps/ctrlProp88.xml"/><Relationship Id="rId26" Type="http://schemas.openxmlformats.org/officeDocument/2006/relationships/ctrlProp" Target="../ctrlProps/ctrlProp87.xml"/><Relationship Id="rId25" Type="http://schemas.openxmlformats.org/officeDocument/2006/relationships/ctrlProp" Target="../ctrlProps/ctrlProp86.xml"/><Relationship Id="rId24" Type="http://schemas.openxmlformats.org/officeDocument/2006/relationships/ctrlProp" Target="../ctrlProps/ctrlProp85.xml"/><Relationship Id="rId23" Type="http://schemas.openxmlformats.org/officeDocument/2006/relationships/ctrlProp" Target="../ctrlProps/ctrlProp84.xml"/><Relationship Id="rId22" Type="http://schemas.openxmlformats.org/officeDocument/2006/relationships/ctrlProp" Target="../ctrlProps/ctrlProp83.xml"/><Relationship Id="rId21" Type="http://schemas.openxmlformats.org/officeDocument/2006/relationships/ctrlProp" Target="../ctrlProps/ctrlProp82.xml"/><Relationship Id="rId20" Type="http://schemas.openxmlformats.org/officeDocument/2006/relationships/ctrlProp" Target="../ctrlProps/ctrlProp81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0.xml"/><Relationship Id="rId18" Type="http://schemas.openxmlformats.org/officeDocument/2006/relationships/ctrlProp" Target="../ctrlProps/ctrlProp79.xml"/><Relationship Id="rId17" Type="http://schemas.openxmlformats.org/officeDocument/2006/relationships/ctrlProp" Target="../ctrlProps/ctrlProp78.xml"/><Relationship Id="rId16" Type="http://schemas.openxmlformats.org/officeDocument/2006/relationships/ctrlProp" Target="../ctrlProps/ctrlProp77.xml"/><Relationship Id="rId15" Type="http://schemas.openxmlformats.org/officeDocument/2006/relationships/ctrlProp" Target="../ctrlProps/ctrlProp76.xml"/><Relationship Id="rId14" Type="http://schemas.openxmlformats.org/officeDocument/2006/relationships/ctrlProp" Target="../ctrlProps/ctrlProp75.xml"/><Relationship Id="rId13" Type="http://schemas.openxmlformats.org/officeDocument/2006/relationships/ctrlProp" Target="../ctrlProps/ctrlProp74.xml"/><Relationship Id="rId12" Type="http://schemas.openxmlformats.org/officeDocument/2006/relationships/ctrlProp" Target="../ctrlProps/ctrlProp73.xml"/><Relationship Id="rId11" Type="http://schemas.openxmlformats.org/officeDocument/2006/relationships/ctrlProp" Target="../ctrlProps/ctrlProp72.xml"/><Relationship Id="rId10" Type="http://schemas.openxmlformats.org/officeDocument/2006/relationships/ctrlProp" Target="../ctrlProps/ctrlProp7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6.xml"/><Relationship Id="rId8" Type="http://schemas.openxmlformats.org/officeDocument/2006/relationships/ctrlProp" Target="../ctrlProps/ctrlProp115.xml"/><Relationship Id="rId7" Type="http://schemas.openxmlformats.org/officeDocument/2006/relationships/ctrlProp" Target="../ctrlProps/ctrlProp114.xml"/><Relationship Id="rId6" Type="http://schemas.openxmlformats.org/officeDocument/2006/relationships/ctrlProp" Target="../ctrlProps/ctrlProp113.xml"/><Relationship Id="rId5" Type="http://schemas.openxmlformats.org/officeDocument/2006/relationships/ctrlProp" Target="../ctrlProps/ctrlProp112.xml"/><Relationship Id="rId41" Type="http://schemas.openxmlformats.org/officeDocument/2006/relationships/ctrlProp" Target="../ctrlProps/ctrlProp148.xml"/><Relationship Id="rId40" Type="http://schemas.openxmlformats.org/officeDocument/2006/relationships/ctrlProp" Target="../ctrlProps/ctrlProp147.xml"/><Relationship Id="rId4" Type="http://schemas.openxmlformats.org/officeDocument/2006/relationships/ctrlProp" Target="../ctrlProps/ctrlProp111.xml"/><Relationship Id="rId39" Type="http://schemas.openxmlformats.org/officeDocument/2006/relationships/ctrlProp" Target="../ctrlProps/ctrlProp146.xml"/><Relationship Id="rId38" Type="http://schemas.openxmlformats.org/officeDocument/2006/relationships/ctrlProp" Target="../ctrlProps/ctrlProp145.xml"/><Relationship Id="rId37" Type="http://schemas.openxmlformats.org/officeDocument/2006/relationships/ctrlProp" Target="../ctrlProps/ctrlProp144.xml"/><Relationship Id="rId36" Type="http://schemas.openxmlformats.org/officeDocument/2006/relationships/ctrlProp" Target="../ctrlProps/ctrlProp143.xml"/><Relationship Id="rId35" Type="http://schemas.openxmlformats.org/officeDocument/2006/relationships/ctrlProp" Target="../ctrlProps/ctrlProp142.xml"/><Relationship Id="rId34" Type="http://schemas.openxmlformats.org/officeDocument/2006/relationships/ctrlProp" Target="../ctrlProps/ctrlProp141.xml"/><Relationship Id="rId33" Type="http://schemas.openxmlformats.org/officeDocument/2006/relationships/ctrlProp" Target="../ctrlProps/ctrlProp140.xml"/><Relationship Id="rId32" Type="http://schemas.openxmlformats.org/officeDocument/2006/relationships/ctrlProp" Target="../ctrlProps/ctrlProp139.xml"/><Relationship Id="rId31" Type="http://schemas.openxmlformats.org/officeDocument/2006/relationships/ctrlProp" Target="../ctrlProps/ctrlProp138.xml"/><Relationship Id="rId30" Type="http://schemas.openxmlformats.org/officeDocument/2006/relationships/ctrlProp" Target="../ctrlProps/ctrlProp137.xml"/><Relationship Id="rId3" Type="http://schemas.openxmlformats.org/officeDocument/2006/relationships/ctrlProp" Target="../ctrlProps/ctrlProp110.xml"/><Relationship Id="rId29" Type="http://schemas.openxmlformats.org/officeDocument/2006/relationships/ctrlProp" Target="../ctrlProps/ctrlProp136.xml"/><Relationship Id="rId28" Type="http://schemas.openxmlformats.org/officeDocument/2006/relationships/ctrlProp" Target="../ctrlProps/ctrlProp135.xml"/><Relationship Id="rId27" Type="http://schemas.openxmlformats.org/officeDocument/2006/relationships/ctrlProp" Target="../ctrlProps/ctrlProp134.xml"/><Relationship Id="rId26" Type="http://schemas.openxmlformats.org/officeDocument/2006/relationships/ctrlProp" Target="../ctrlProps/ctrlProp133.xml"/><Relationship Id="rId25" Type="http://schemas.openxmlformats.org/officeDocument/2006/relationships/ctrlProp" Target="../ctrlProps/ctrlProp132.xml"/><Relationship Id="rId24" Type="http://schemas.openxmlformats.org/officeDocument/2006/relationships/ctrlProp" Target="../ctrlProps/ctrlProp131.xml"/><Relationship Id="rId23" Type="http://schemas.openxmlformats.org/officeDocument/2006/relationships/ctrlProp" Target="../ctrlProps/ctrlProp130.xml"/><Relationship Id="rId22" Type="http://schemas.openxmlformats.org/officeDocument/2006/relationships/ctrlProp" Target="../ctrlProps/ctrlProp129.xml"/><Relationship Id="rId21" Type="http://schemas.openxmlformats.org/officeDocument/2006/relationships/ctrlProp" Target="../ctrlProps/ctrlProp128.xml"/><Relationship Id="rId20" Type="http://schemas.openxmlformats.org/officeDocument/2006/relationships/ctrlProp" Target="../ctrlProps/ctrlProp12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6.xml"/><Relationship Id="rId18" Type="http://schemas.openxmlformats.org/officeDocument/2006/relationships/ctrlProp" Target="../ctrlProps/ctrlProp125.xml"/><Relationship Id="rId17" Type="http://schemas.openxmlformats.org/officeDocument/2006/relationships/ctrlProp" Target="../ctrlProps/ctrlProp124.xml"/><Relationship Id="rId16" Type="http://schemas.openxmlformats.org/officeDocument/2006/relationships/ctrlProp" Target="../ctrlProps/ctrlProp123.xml"/><Relationship Id="rId15" Type="http://schemas.openxmlformats.org/officeDocument/2006/relationships/ctrlProp" Target="../ctrlProps/ctrlProp122.xml"/><Relationship Id="rId14" Type="http://schemas.openxmlformats.org/officeDocument/2006/relationships/ctrlProp" Target="../ctrlProps/ctrlProp121.xml"/><Relationship Id="rId13" Type="http://schemas.openxmlformats.org/officeDocument/2006/relationships/ctrlProp" Target="../ctrlProps/ctrlProp120.xml"/><Relationship Id="rId12" Type="http://schemas.openxmlformats.org/officeDocument/2006/relationships/ctrlProp" Target="../ctrlProps/ctrlProp119.xml"/><Relationship Id="rId11" Type="http://schemas.openxmlformats.org/officeDocument/2006/relationships/ctrlProp" Target="../ctrlProps/ctrlProp118.xml"/><Relationship Id="rId10" Type="http://schemas.openxmlformats.org/officeDocument/2006/relationships/ctrlProp" Target="../ctrlProps/ctrlProp117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4.25" outlineLevelCol="1"/>
  <cols>
    <col min="1" max="1" width="5.5" customWidth="1"/>
    <col min="2" max="2" width="96.4" style="423" customWidth="1"/>
    <col min="3" max="3" width="10.1" customWidth="1"/>
  </cols>
  <sheetData>
    <row r="1" ht="21" customHeight="1" spans="1:2">
      <c r="A1" s="424"/>
      <c r="B1" s="425" t="s">
        <v>0</v>
      </c>
    </row>
    <row r="2" spans="1:2">
      <c r="A2" s="15">
        <v>1</v>
      </c>
      <c r="B2" s="426" t="s">
        <v>1</v>
      </c>
    </row>
    <row r="3" spans="1:2">
      <c r="A3" s="15">
        <v>2</v>
      </c>
      <c r="B3" s="426" t="s">
        <v>2</v>
      </c>
    </row>
    <row r="4" spans="1:2">
      <c r="A4" s="15">
        <v>3</v>
      </c>
      <c r="B4" s="426" t="s">
        <v>3</v>
      </c>
    </row>
    <row r="5" spans="1:2">
      <c r="A5" s="15">
        <v>4</v>
      </c>
      <c r="B5" s="426" t="s">
        <v>4</v>
      </c>
    </row>
    <row r="6" spans="1:2">
      <c r="A6" s="15">
        <v>5</v>
      </c>
      <c r="B6" s="426" t="s">
        <v>5</v>
      </c>
    </row>
    <row r="7" spans="1:2">
      <c r="A7" s="15">
        <v>6</v>
      </c>
      <c r="B7" s="426" t="s">
        <v>6</v>
      </c>
    </row>
    <row r="8" s="422" customFormat="1" ht="15" customHeight="1" spans="1:2">
      <c r="A8" s="427">
        <v>7</v>
      </c>
      <c r="B8" s="428" t="s">
        <v>7</v>
      </c>
    </row>
    <row r="9" ht="18.9" customHeight="1" spans="1:2">
      <c r="A9" s="424"/>
      <c r="B9" s="429" t="s">
        <v>8</v>
      </c>
    </row>
    <row r="10" ht="15.9" customHeight="1" spans="1:2">
      <c r="A10" s="15">
        <v>1</v>
      </c>
      <c r="B10" s="430" t="s">
        <v>9</v>
      </c>
    </row>
    <row r="11" spans="1:2">
      <c r="A11" s="15">
        <v>2</v>
      </c>
      <c r="B11" s="426" t="s">
        <v>10</v>
      </c>
    </row>
    <row r="12" spans="1:2">
      <c r="A12" s="15">
        <v>3</v>
      </c>
      <c r="B12" s="428" t="s">
        <v>11</v>
      </c>
    </row>
    <row r="13" spans="1:2">
      <c r="A13" s="15">
        <v>4</v>
      </c>
      <c r="B13" s="426" t="s">
        <v>12</v>
      </c>
    </row>
    <row r="14" spans="1:2">
      <c r="A14" s="15">
        <v>5</v>
      </c>
      <c r="B14" s="426" t="s">
        <v>13</v>
      </c>
    </row>
    <row r="15" spans="1:2">
      <c r="A15" s="15">
        <v>6</v>
      </c>
      <c r="B15" s="426" t="s">
        <v>14</v>
      </c>
    </row>
    <row r="16" spans="1:2">
      <c r="A16" s="15">
        <v>7</v>
      </c>
      <c r="B16" s="426" t="s">
        <v>15</v>
      </c>
    </row>
    <row r="17" spans="1:2">
      <c r="A17" s="15">
        <v>8</v>
      </c>
      <c r="B17" s="426" t="s">
        <v>16</v>
      </c>
    </row>
    <row r="18" spans="1:2">
      <c r="A18" s="15">
        <v>9</v>
      </c>
      <c r="B18" s="426" t="s">
        <v>17</v>
      </c>
    </row>
    <row r="19" spans="1:2">
      <c r="A19" s="15"/>
      <c r="B19" s="426"/>
    </row>
    <row r="20" ht="20.25" spans="1:2">
      <c r="A20" s="424"/>
      <c r="B20" s="425" t="s">
        <v>18</v>
      </c>
    </row>
    <row r="21" spans="1:2">
      <c r="A21" s="15">
        <v>1</v>
      </c>
      <c r="B21" s="431" t="s">
        <v>19</v>
      </c>
    </row>
    <row r="22" spans="1:2">
      <c r="A22" s="15">
        <v>2</v>
      </c>
      <c r="B22" s="426" t="s">
        <v>20</v>
      </c>
    </row>
    <row r="23" spans="1:2">
      <c r="A23" s="15">
        <v>3</v>
      </c>
      <c r="B23" s="426" t="s">
        <v>21</v>
      </c>
    </row>
    <row r="24" spans="1:2">
      <c r="A24" s="15">
        <v>4</v>
      </c>
      <c r="B24" s="426" t="s">
        <v>22</v>
      </c>
    </row>
    <row r="25" spans="1:2">
      <c r="A25" s="15">
        <v>5</v>
      </c>
      <c r="B25" s="426" t="s">
        <v>23</v>
      </c>
    </row>
    <row r="26" spans="1:2">
      <c r="A26" s="15">
        <v>6</v>
      </c>
      <c r="B26" s="426" t="s">
        <v>24</v>
      </c>
    </row>
    <row r="27" spans="1:2">
      <c r="A27" s="15">
        <v>7</v>
      </c>
      <c r="B27" s="426" t="s">
        <v>25</v>
      </c>
    </row>
    <row r="28" spans="1:2">
      <c r="A28" s="15">
        <v>8</v>
      </c>
      <c r="B28" s="426" t="s">
        <v>26</v>
      </c>
    </row>
    <row r="29" spans="1:2">
      <c r="A29" s="15"/>
      <c r="B29" s="426"/>
    </row>
    <row r="30" ht="20.25" spans="1:2">
      <c r="A30" s="424"/>
      <c r="B30" s="425" t="s">
        <v>27</v>
      </c>
    </row>
    <row r="31" spans="1:2">
      <c r="A31" s="15">
        <v>1</v>
      </c>
      <c r="B31" s="431" t="s">
        <v>28</v>
      </c>
    </row>
    <row r="32" spans="1:2">
      <c r="A32" s="15">
        <v>2</v>
      </c>
      <c r="B32" s="426" t="s">
        <v>29</v>
      </c>
    </row>
    <row r="33" spans="1:2">
      <c r="A33" s="15">
        <v>3</v>
      </c>
      <c r="B33" s="426" t="s">
        <v>30</v>
      </c>
    </row>
    <row r="34" spans="1:2">
      <c r="A34" s="15">
        <v>4</v>
      </c>
      <c r="B34" s="426" t="s">
        <v>31</v>
      </c>
    </row>
    <row r="35" spans="1:2">
      <c r="A35" s="15">
        <v>5</v>
      </c>
      <c r="B35" s="426" t="s">
        <v>32</v>
      </c>
    </row>
    <row r="36" spans="1:2">
      <c r="A36" s="15">
        <v>6</v>
      </c>
      <c r="B36" s="426" t="s">
        <v>33</v>
      </c>
    </row>
    <row r="37" spans="1:2">
      <c r="A37" s="15">
        <v>7</v>
      </c>
      <c r="B37" s="426" t="s">
        <v>34</v>
      </c>
    </row>
    <row r="38" spans="1:2">
      <c r="A38" s="15"/>
      <c r="B38" s="426"/>
    </row>
    <row r="40" spans="1:2">
      <c r="A40" s="432" t="s">
        <v>35</v>
      </c>
      <c r="B40" s="4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2"/>
  <sheetViews>
    <sheetView zoomScale="125" zoomScaleNormal="125" workbookViewId="0">
      <selection activeCell="F21" sqref="F21:G21"/>
    </sheetView>
  </sheetViews>
  <sheetFormatPr defaultColWidth="9" defaultRowHeight="14.25"/>
  <cols>
    <col min="1" max="1" width="7" customWidth="1"/>
    <col min="2" max="2" width="10" customWidth="1"/>
    <col min="3" max="3" width="4.9" customWidth="1"/>
    <col min="4" max="4" width="11.7" customWidth="1"/>
    <col min="5" max="5" width="6.2" customWidth="1"/>
    <col min="6" max="6" width="11.7" customWidth="1"/>
    <col min="7" max="8" width="9.9" style="79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80"/>
      <c r="H1" s="80"/>
      <c r="I1" s="3"/>
      <c r="J1" s="3"/>
      <c r="K1" s="3"/>
      <c r="L1" s="3"/>
      <c r="M1" s="3"/>
    </row>
    <row r="2" s="1" customFormat="1" ht="16.5" spans="1:13">
      <c r="A2" s="4" t="s">
        <v>301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324</v>
      </c>
      <c r="H2" s="4"/>
      <c r="I2" s="4" t="s">
        <v>325</v>
      </c>
      <c r="J2" s="4"/>
      <c r="K2" s="6" t="s">
        <v>326</v>
      </c>
      <c r="L2" s="94" t="s">
        <v>327</v>
      </c>
      <c r="M2" s="22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95"/>
      <c r="M3" s="23"/>
    </row>
    <row r="4" spans="1:13">
      <c r="A4" s="15">
        <v>1</v>
      </c>
      <c r="B4" s="34" t="s">
        <v>319</v>
      </c>
      <c r="C4" s="81" t="s">
        <v>317</v>
      </c>
      <c r="D4" s="436" t="s">
        <v>318</v>
      </c>
      <c r="E4" s="82" t="s">
        <v>118</v>
      </c>
      <c r="F4" s="435" t="s">
        <v>64</v>
      </c>
      <c r="G4" s="83">
        <v>0.009</v>
      </c>
      <c r="H4" s="83">
        <v>0.008</v>
      </c>
      <c r="I4" s="83">
        <v>0.01</v>
      </c>
      <c r="J4" s="83">
        <v>0.01</v>
      </c>
      <c r="K4" s="12">
        <f>SUM(G4:J4)</f>
        <v>0.037</v>
      </c>
      <c r="L4" s="9" t="s">
        <v>68</v>
      </c>
      <c r="M4" s="45" t="s">
        <v>331</v>
      </c>
    </row>
    <row r="5" spans="1:13">
      <c r="A5" s="15">
        <v>2</v>
      </c>
      <c r="B5" s="34" t="s">
        <v>319</v>
      </c>
      <c r="C5" s="81" t="s">
        <v>317</v>
      </c>
      <c r="D5" s="437" t="s">
        <v>318</v>
      </c>
      <c r="E5" s="82" t="s">
        <v>118</v>
      </c>
      <c r="F5" s="435" t="s">
        <v>64</v>
      </c>
      <c r="G5" s="83">
        <v>0.01</v>
      </c>
      <c r="H5" s="83">
        <v>0.009</v>
      </c>
      <c r="I5" s="83">
        <v>0.01</v>
      </c>
      <c r="J5" s="83">
        <v>0.009</v>
      </c>
      <c r="K5" s="12">
        <f t="shared" ref="K5:K18" si="0">SUM(G5:J5)</f>
        <v>0.038</v>
      </c>
      <c r="L5" s="9" t="s">
        <v>68</v>
      </c>
      <c r="M5" s="45" t="s">
        <v>331</v>
      </c>
    </row>
    <row r="6" spans="1:13">
      <c r="A6" s="15">
        <v>3</v>
      </c>
      <c r="B6" s="34" t="s">
        <v>319</v>
      </c>
      <c r="C6" s="81" t="s">
        <v>317</v>
      </c>
      <c r="D6" s="436" t="s">
        <v>318</v>
      </c>
      <c r="E6" s="82" t="s">
        <v>118</v>
      </c>
      <c r="F6" s="435" t="s">
        <v>64</v>
      </c>
      <c r="G6" s="83">
        <v>0.009</v>
      </c>
      <c r="H6" s="83">
        <v>0.009</v>
      </c>
      <c r="I6" s="96">
        <v>0.0095</v>
      </c>
      <c r="J6" s="83">
        <v>0.01</v>
      </c>
      <c r="K6" s="12">
        <f t="shared" si="0"/>
        <v>0.0375</v>
      </c>
      <c r="L6" s="9" t="s">
        <v>68</v>
      </c>
      <c r="M6" s="45" t="s">
        <v>331</v>
      </c>
    </row>
    <row r="7" spans="1:13">
      <c r="A7" s="15">
        <v>4</v>
      </c>
      <c r="B7" s="34" t="s">
        <v>319</v>
      </c>
      <c r="C7" s="81" t="s">
        <v>317</v>
      </c>
      <c r="D7" s="437" t="s">
        <v>318</v>
      </c>
      <c r="E7" s="82" t="s">
        <v>118</v>
      </c>
      <c r="F7" s="435" t="s">
        <v>64</v>
      </c>
      <c r="G7" s="83">
        <v>0.009</v>
      </c>
      <c r="H7" s="83">
        <v>0.008</v>
      </c>
      <c r="I7" s="83">
        <v>0.01</v>
      </c>
      <c r="J7" s="83">
        <v>0.009</v>
      </c>
      <c r="K7" s="12">
        <f t="shared" si="0"/>
        <v>0.036</v>
      </c>
      <c r="L7" s="9" t="s">
        <v>68</v>
      </c>
      <c r="M7" s="45" t="s">
        <v>331</v>
      </c>
    </row>
    <row r="8" spans="1:13">
      <c r="A8" s="15">
        <v>5</v>
      </c>
      <c r="B8" s="34" t="s">
        <v>319</v>
      </c>
      <c r="C8" s="81" t="s">
        <v>317</v>
      </c>
      <c r="D8" s="436" t="s">
        <v>318</v>
      </c>
      <c r="E8" s="82" t="s">
        <v>118</v>
      </c>
      <c r="F8" s="435" t="s">
        <v>64</v>
      </c>
      <c r="G8" s="83">
        <v>0.01</v>
      </c>
      <c r="H8" s="83">
        <v>0.009</v>
      </c>
      <c r="I8" s="83">
        <v>0.009</v>
      </c>
      <c r="J8" s="83">
        <v>0.009</v>
      </c>
      <c r="K8" s="12">
        <f t="shared" si="0"/>
        <v>0.037</v>
      </c>
      <c r="L8" s="9" t="s">
        <v>68</v>
      </c>
      <c r="M8" s="45" t="s">
        <v>331</v>
      </c>
    </row>
    <row r="9" spans="1:13">
      <c r="A9" s="15">
        <v>6</v>
      </c>
      <c r="B9" s="34" t="s">
        <v>319</v>
      </c>
      <c r="C9" s="81" t="s">
        <v>320</v>
      </c>
      <c r="D9" s="437" t="s">
        <v>318</v>
      </c>
      <c r="E9" s="85" t="s">
        <v>120</v>
      </c>
      <c r="F9" s="435" t="s">
        <v>64</v>
      </c>
      <c r="G9" s="83">
        <v>0.01</v>
      </c>
      <c r="H9" s="83">
        <v>0.008</v>
      </c>
      <c r="I9" s="83">
        <v>0.009</v>
      </c>
      <c r="J9" s="83">
        <v>0.01</v>
      </c>
      <c r="K9" s="12">
        <f t="shared" si="0"/>
        <v>0.037</v>
      </c>
      <c r="L9" s="9" t="s">
        <v>68</v>
      </c>
      <c r="M9" s="45" t="s">
        <v>331</v>
      </c>
    </row>
    <row r="10" spans="1:13">
      <c r="A10" s="15">
        <v>7</v>
      </c>
      <c r="B10" s="34" t="s">
        <v>319</v>
      </c>
      <c r="C10" s="81" t="s">
        <v>320</v>
      </c>
      <c r="D10" s="436" t="s">
        <v>318</v>
      </c>
      <c r="E10" s="85" t="s">
        <v>120</v>
      </c>
      <c r="F10" s="435" t="s">
        <v>64</v>
      </c>
      <c r="G10" s="83">
        <v>0.009</v>
      </c>
      <c r="H10" s="83">
        <v>0.01</v>
      </c>
      <c r="I10" s="83">
        <v>0.009</v>
      </c>
      <c r="J10" s="83">
        <v>0.01</v>
      </c>
      <c r="K10" s="12">
        <f t="shared" si="0"/>
        <v>0.038</v>
      </c>
      <c r="L10" s="9" t="s">
        <v>68</v>
      </c>
      <c r="M10" s="45" t="s">
        <v>331</v>
      </c>
    </row>
    <row r="11" spans="1:13">
      <c r="A11" s="15">
        <v>8</v>
      </c>
      <c r="B11" s="34" t="s">
        <v>319</v>
      </c>
      <c r="C11" s="81" t="s">
        <v>320</v>
      </c>
      <c r="D11" s="437" t="s">
        <v>318</v>
      </c>
      <c r="E11" s="85" t="s">
        <v>120</v>
      </c>
      <c r="F11" s="435" t="s">
        <v>64</v>
      </c>
      <c r="G11" s="83">
        <v>0.0095</v>
      </c>
      <c r="H11" s="83">
        <v>0.01</v>
      </c>
      <c r="I11" s="83">
        <v>0.009</v>
      </c>
      <c r="J11" s="83">
        <v>0.009</v>
      </c>
      <c r="K11" s="12">
        <f t="shared" si="0"/>
        <v>0.0375</v>
      </c>
      <c r="L11" s="9" t="s">
        <v>68</v>
      </c>
      <c r="M11" s="45" t="s">
        <v>331</v>
      </c>
    </row>
    <row r="12" spans="1:13">
      <c r="A12" s="15">
        <v>9</v>
      </c>
      <c r="B12" s="34" t="s">
        <v>319</v>
      </c>
      <c r="C12" s="81" t="s">
        <v>320</v>
      </c>
      <c r="D12" s="436" t="s">
        <v>318</v>
      </c>
      <c r="E12" s="85" t="s">
        <v>120</v>
      </c>
      <c r="F12" s="435" t="s">
        <v>64</v>
      </c>
      <c r="G12" s="83">
        <v>0.01</v>
      </c>
      <c r="H12" s="83">
        <v>0.009</v>
      </c>
      <c r="I12" s="83">
        <v>0.009</v>
      </c>
      <c r="J12" s="83">
        <v>0.01</v>
      </c>
      <c r="K12" s="12">
        <f t="shared" si="0"/>
        <v>0.038</v>
      </c>
      <c r="L12" s="9" t="s">
        <v>68</v>
      </c>
      <c r="M12" s="45" t="s">
        <v>331</v>
      </c>
    </row>
    <row r="13" spans="1:13">
      <c r="A13" s="15">
        <v>10</v>
      </c>
      <c r="B13" s="34" t="s">
        <v>319</v>
      </c>
      <c r="C13" s="81" t="s">
        <v>321</v>
      </c>
      <c r="D13" s="437" t="s">
        <v>318</v>
      </c>
      <c r="E13" s="85" t="s">
        <v>119</v>
      </c>
      <c r="F13" s="435" t="s">
        <v>64</v>
      </c>
      <c r="G13" s="83">
        <v>0.009</v>
      </c>
      <c r="H13" s="83">
        <v>0.009</v>
      </c>
      <c r="I13" s="83">
        <v>0.01</v>
      </c>
      <c r="J13" s="83">
        <v>0.0095</v>
      </c>
      <c r="K13" s="12">
        <f t="shared" si="0"/>
        <v>0.0375</v>
      </c>
      <c r="L13" s="9" t="s">
        <v>68</v>
      </c>
      <c r="M13" s="45" t="s">
        <v>331</v>
      </c>
    </row>
    <row r="14" spans="1:13">
      <c r="A14" s="15">
        <v>11</v>
      </c>
      <c r="B14" s="34" t="s">
        <v>319</v>
      </c>
      <c r="C14" s="81" t="s">
        <v>321</v>
      </c>
      <c r="D14" s="436" t="s">
        <v>318</v>
      </c>
      <c r="E14" s="85" t="s">
        <v>119</v>
      </c>
      <c r="F14" s="435" t="s">
        <v>64</v>
      </c>
      <c r="G14" s="83">
        <v>0.009</v>
      </c>
      <c r="H14" s="83">
        <v>0.009</v>
      </c>
      <c r="I14" s="83">
        <v>0.009</v>
      </c>
      <c r="J14" s="83">
        <v>0.009</v>
      </c>
      <c r="K14" s="12">
        <f t="shared" si="0"/>
        <v>0.036</v>
      </c>
      <c r="L14" s="9" t="s">
        <v>68</v>
      </c>
      <c r="M14" s="45" t="s">
        <v>331</v>
      </c>
    </row>
    <row r="15" spans="1:13">
      <c r="A15" s="15">
        <v>12</v>
      </c>
      <c r="B15" s="34" t="s">
        <v>319</v>
      </c>
      <c r="C15" s="81" t="s">
        <v>321</v>
      </c>
      <c r="D15" s="437" t="s">
        <v>318</v>
      </c>
      <c r="E15" s="85" t="s">
        <v>119</v>
      </c>
      <c r="F15" s="435" t="s">
        <v>64</v>
      </c>
      <c r="G15" s="83">
        <v>0.009</v>
      </c>
      <c r="H15" s="83">
        <v>0.01</v>
      </c>
      <c r="I15" s="83">
        <v>0.008</v>
      </c>
      <c r="J15" s="83">
        <v>0.009</v>
      </c>
      <c r="K15" s="12">
        <f t="shared" si="0"/>
        <v>0.036</v>
      </c>
      <c r="L15" s="9" t="s">
        <v>68</v>
      </c>
      <c r="M15" s="45" t="s">
        <v>331</v>
      </c>
    </row>
    <row r="16" spans="1:13">
      <c r="A16" s="15">
        <v>13</v>
      </c>
      <c r="B16" s="34" t="s">
        <v>319</v>
      </c>
      <c r="C16" s="81" t="s">
        <v>321</v>
      </c>
      <c r="D16" s="436" t="s">
        <v>318</v>
      </c>
      <c r="E16" s="85" t="s">
        <v>119</v>
      </c>
      <c r="F16" s="435" t="s">
        <v>64</v>
      </c>
      <c r="G16" s="83">
        <v>0.01</v>
      </c>
      <c r="H16" s="83">
        <v>0.009</v>
      </c>
      <c r="I16" s="83">
        <v>0.0095</v>
      </c>
      <c r="J16" s="83">
        <v>0.009</v>
      </c>
      <c r="K16" s="12">
        <f t="shared" si="0"/>
        <v>0.0375</v>
      </c>
      <c r="L16" s="9" t="s">
        <v>68</v>
      </c>
      <c r="M16" s="45" t="s">
        <v>331</v>
      </c>
    </row>
    <row r="17" spans="1:13">
      <c r="A17" s="15"/>
      <c r="B17" s="34"/>
      <c r="C17" s="81"/>
      <c r="D17" s="84"/>
      <c r="E17" s="86"/>
      <c r="F17" s="26"/>
      <c r="G17" s="83"/>
      <c r="H17" s="83"/>
      <c r="I17" s="83"/>
      <c r="J17" s="83"/>
      <c r="K17" s="12"/>
      <c r="L17" s="9"/>
      <c r="M17" s="45"/>
    </row>
    <row r="18" spans="1:13">
      <c r="A18" s="15"/>
      <c r="B18" s="34"/>
      <c r="C18" s="81"/>
      <c r="D18" s="87"/>
      <c r="E18" s="86"/>
      <c r="F18" s="26"/>
      <c r="G18" s="83"/>
      <c r="H18" s="83"/>
      <c r="I18" s="83"/>
      <c r="J18" s="83"/>
      <c r="K18" s="12"/>
      <c r="L18" s="9"/>
      <c r="M18" s="45"/>
    </row>
    <row r="19" spans="1:13">
      <c r="A19" s="15"/>
      <c r="B19" s="15"/>
      <c r="C19" s="15"/>
      <c r="D19" s="88"/>
      <c r="E19" s="25"/>
      <c r="F19" s="26"/>
      <c r="G19" s="89"/>
      <c r="H19" s="89"/>
      <c r="I19" s="15"/>
      <c r="J19" s="15"/>
      <c r="K19" s="15"/>
      <c r="L19" s="15"/>
      <c r="M19" s="15"/>
    </row>
    <row r="20" spans="1:13">
      <c r="A20" s="15"/>
      <c r="B20" s="15"/>
      <c r="C20" s="15"/>
      <c r="D20" s="88"/>
      <c r="E20" s="15"/>
      <c r="F20" s="15"/>
      <c r="G20" s="89"/>
      <c r="H20" s="89"/>
      <c r="I20" s="15"/>
      <c r="J20" s="15"/>
      <c r="K20" s="15"/>
      <c r="L20" s="15"/>
      <c r="M20" s="15"/>
    </row>
    <row r="21" s="2" customFormat="1" ht="18.75" spans="1:13">
      <c r="A21" s="90">
        <v>45381</v>
      </c>
      <c r="B21" s="17"/>
      <c r="C21" s="17"/>
      <c r="D21" s="17"/>
      <c r="E21" s="18"/>
      <c r="F21" s="19"/>
      <c r="G21" s="91"/>
      <c r="H21" s="92" t="s">
        <v>332</v>
      </c>
      <c r="I21" s="17"/>
      <c r="J21" s="17"/>
      <c r="K21" s="18"/>
      <c r="L21" s="97"/>
      <c r="M21" s="24"/>
    </row>
    <row r="22" ht="16.5" spans="1:13">
      <c r="A22" s="93" t="s">
        <v>333</v>
      </c>
      <c r="B22" s="9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28"/>
  <sheetViews>
    <sheetView topLeftCell="A7" workbookViewId="0">
      <selection activeCell="D4" sqref="D4:D10"/>
    </sheetView>
  </sheetViews>
  <sheetFormatPr defaultColWidth="9" defaultRowHeight="14.25"/>
  <cols>
    <col min="1" max="1" width="8.6" customWidth="1"/>
    <col min="2" max="2" width="8.7" customWidth="1"/>
    <col min="3" max="4" width="10.5" customWidth="1"/>
    <col min="5" max="5" width="7.79166666666667" customWidth="1"/>
    <col min="6" max="6" width="14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9.25" spans="1:24">
      <c r="A1" s="37" t="s">
        <v>334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60"/>
      <c r="T1" s="61"/>
      <c r="U1" s="61"/>
      <c r="V1" s="62"/>
      <c r="W1" s="62"/>
      <c r="X1" s="63"/>
    </row>
    <row r="2" s="1" customFormat="1" ht="15.9" customHeight="1" spans="1:24">
      <c r="A2" s="38" t="s">
        <v>335</v>
      </c>
      <c r="B2" s="38" t="s">
        <v>306</v>
      </c>
      <c r="C2" s="38" t="s">
        <v>302</v>
      </c>
      <c r="D2" s="38" t="s">
        <v>303</v>
      </c>
      <c r="E2" s="38" t="s">
        <v>304</v>
      </c>
      <c r="F2" s="38" t="s">
        <v>305</v>
      </c>
      <c r="G2" s="38" t="s">
        <v>336</v>
      </c>
      <c r="H2" s="38"/>
      <c r="I2" s="38"/>
      <c r="J2" s="38" t="s">
        <v>337</v>
      </c>
      <c r="K2" s="38"/>
      <c r="L2" s="38"/>
      <c r="M2" s="38" t="s">
        <v>338</v>
      </c>
      <c r="N2" s="38"/>
      <c r="O2" s="38"/>
      <c r="P2" s="38" t="s">
        <v>339</v>
      </c>
      <c r="Q2" s="38"/>
      <c r="R2" s="38"/>
      <c r="S2" s="64"/>
      <c r="T2" s="65"/>
      <c r="U2" s="65"/>
      <c r="V2" s="66"/>
      <c r="W2" s="66"/>
      <c r="X2" s="67"/>
    </row>
    <row r="3" s="1" customFormat="1" ht="16.5" spans="1:24">
      <c r="A3" s="38"/>
      <c r="B3" s="38"/>
      <c r="C3" s="38"/>
      <c r="D3" s="38"/>
      <c r="E3" s="38"/>
      <c r="F3" s="38"/>
      <c r="G3" s="38" t="s">
        <v>340</v>
      </c>
      <c r="H3" s="38" t="s">
        <v>69</v>
      </c>
      <c r="I3" s="38" t="s">
        <v>306</v>
      </c>
      <c r="J3" s="38" t="s">
        <v>340</v>
      </c>
      <c r="K3" s="38" t="s">
        <v>69</v>
      </c>
      <c r="L3" s="38" t="s">
        <v>306</v>
      </c>
      <c r="M3" s="38" t="s">
        <v>340</v>
      </c>
      <c r="N3" s="38" t="s">
        <v>69</v>
      </c>
      <c r="O3" s="38" t="s">
        <v>306</v>
      </c>
      <c r="P3" s="38" t="s">
        <v>340</v>
      </c>
      <c r="Q3" s="38" t="s">
        <v>69</v>
      </c>
      <c r="R3" s="38" t="s">
        <v>306</v>
      </c>
      <c r="S3" s="64" t="s">
        <v>341</v>
      </c>
      <c r="T3" s="65"/>
      <c r="U3" s="65"/>
      <c r="V3" s="66"/>
      <c r="W3" s="66"/>
      <c r="X3" s="67"/>
    </row>
    <row r="4" ht="36" spans="1:24">
      <c r="A4" s="39" t="s">
        <v>342</v>
      </c>
      <c r="B4" s="40" t="s">
        <v>319</v>
      </c>
      <c r="C4" s="41" t="s">
        <v>317</v>
      </c>
      <c r="D4" s="438" t="s">
        <v>318</v>
      </c>
      <c r="E4" s="39" t="s">
        <v>118</v>
      </c>
      <c r="F4" s="439" t="s">
        <v>64</v>
      </c>
      <c r="G4" s="440" t="s">
        <v>318</v>
      </c>
      <c r="H4" s="441" t="s">
        <v>343</v>
      </c>
      <c r="I4" s="45" t="s">
        <v>319</v>
      </c>
      <c r="J4" s="442" t="s">
        <v>344</v>
      </c>
      <c r="K4" s="45" t="s">
        <v>345</v>
      </c>
      <c r="L4" s="45" t="s">
        <v>346</v>
      </c>
      <c r="M4" s="441" t="s">
        <v>347</v>
      </c>
      <c r="N4" s="443" t="s">
        <v>348</v>
      </c>
      <c r="O4" s="45" t="s">
        <v>349</v>
      </c>
      <c r="P4" s="441" t="s">
        <v>350</v>
      </c>
      <c r="Q4" s="442" t="s">
        <v>351</v>
      </c>
      <c r="R4" s="45" t="s">
        <v>352</v>
      </c>
      <c r="S4" s="68" t="s">
        <v>96</v>
      </c>
      <c r="T4" s="69"/>
      <c r="U4" s="69"/>
      <c r="V4" s="70"/>
      <c r="W4" s="70"/>
      <c r="X4" s="63"/>
    </row>
    <row r="5" ht="16.5" spans="1:24">
      <c r="A5" s="46"/>
      <c r="B5" s="47"/>
      <c r="C5" s="41"/>
      <c r="D5" s="48"/>
      <c r="E5" s="46"/>
      <c r="F5" s="49"/>
      <c r="G5" s="38" t="s">
        <v>353</v>
      </c>
      <c r="H5" s="38"/>
      <c r="I5" s="38"/>
      <c r="J5" s="38" t="s">
        <v>354</v>
      </c>
      <c r="K5" s="38"/>
      <c r="L5" s="38"/>
      <c r="M5" s="38" t="s">
        <v>355</v>
      </c>
      <c r="N5" s="38"/>
      <c r="O5" s="38"/>
      <c r="P5" s="38" t="s">
        <v>356</v>
      </c>
      <c r="Q5" s="38"/>
      <c r="R5" s="38"/>
      <c r="S5" s="71"/>
      <c r="T5" s="65"/>
      <c r="U5" s="65"/>
      <c r="V5" s="70"/>
      <c r="W5" s="70"/>
      <c r="X5" s="63"/>
    </row>
    <row r="6" ht="16.5" spans="1:24">
      <c r="A6" s="46"/>
      <c r="B6" s="47"/>
      <c r="C6" s="41"/>
      <c r="D6" s="48"/>
      <c r="E6" s="46"/>
      <c r="F6" s="49"/>
      <c r="G6" s="38" t="s">
        <v>340</v>
      </c>
      <c r="H6" s="38" t="s">
        <v>69</v>
      </c>
      <c r="I6" s="38" t="s">
        <v>306</v>
      </c>
      <c r="J6" s="38" t="s">
        <v>340</v>
      </c>
      <c r="K6" s="38" t="s">
        <v>69</v>
      </c>
      <c r="L6" s="38" t="s">
        <v>306</v>
      </c>
      <c r="M6" s="38" t="s">
        <v>340</v>
      </c>
      <c r="N6" s="38" t="s">
        <v>69</v>
      </c>
      <c r="O6" s="38" t="s">
        <v>306</v>
      </c>
      <c r="P6" s="38" t="s">
        <v>340</v>
      </c>
      <c r="Q6" s="38" t="s">
        <v>69</v>
      </c>
      <c r="R6" s="38" t="s">
        <v>306</v>
      </c>
      <c r="S6" s="71"/>
      <c r="T6" s="65"/>
      <c r="U6" s="65"/>
      <c r="V6" s="70"/>
      <c r="W6" s="70"/>
      <c r="X6" s="63"/>
    </row>
    <row r="7" ht="36" spans="1:24">
      <c r="A7" s="46"/>
      <c r="B7" s="47"/>
      <c r="C7" s="41"/>
      <c r="D7" s="48"/>
      <c r="E7" s="46"/>
      <c r="F7" s="49"/>
      <c r="G7" s="441" t="s">
        <v>357</v>
      </c>
      <c r="H7" s="444" t="s">
        <v>358</v>
      </c>
      <c r="I7" s="59" t="s">
        <v>359</v>
      </c>
      <c r="J7" s="445" t="s">
        <v>360</v>
      </c>
      <c r="K7" s="442" t="s">
        <v>361</v>
      </c>
      <c r="L7" s="59" t="s">
        <v>362</v>
      </c>
      <c r="M7" s="441" t="s">
        <v>363</v>
      </c>
      <c r="N7" s="442" t="s">
        <v>364</v>
      </c>
      <c r="O7" s="45" t="s">
        <v>365</v>
      </c>
      <c r="P7" s="442" t="s">
        <v>366</v>
      </c>
      <c r="Q7" s="55" t="s">
        <v>367</v>
      </c>
      <c r="R7" s="55" t="s">
        <v>368</v>
      </c>
      <c r="S7" s="10" t="s">
        <v>96</v>
      </c>
      <c r="T7" s="72"/>
      <c r="U7" s="72"/>
      <c r="V7" s="70"/>
      <c r="W7" s="70"/>
      <c r="X7" s="63"/>
    </row>
    <row r="8" ht="16.5" spans="1:23">
      <c r="A8" s="46"/>
      <c r="B8" s="47"/>
      <c r="C8" s="41"/>
      <c r="D8" s="48"/>
      <c r="E8" s="46"/>
      <c r="F8" s="49"/>
      <c r="G8" s="38" t="s">
        <v>369</v>
      </c>
      <c r="H8" s="38"/>
      <c r="I8" s="38"/>
      <c r="J8" s="38" t="s">
        <v>370</v>
      </c>
      <c r="K8" s="38"/>
      <c r="L8" s="38"/>
      <c r="M8" s="38" t="s">
        <v>371</v>
      </c>
      <c r="N8" s="38"/>
      <c r="O8" s="38"/>
      <c r="P8" s="38" t="s">
        <v>372</v>
      </c>
      <c r="Q8" s="38"/>
      <c r="R8" s="38"/>
      <c r="S8" s="71"/>
      <c r="T8" s="72"/>
      <c r="U8" s="72"/>
      <c r="V8" s="70"/>
      <c r="W8" s="70"/>
    </row>
    <row r="9" ht="16.5" spans="1:23">
      <c r="A9" s="46"/>
      <c r="B9" s="47"/>
      <c r="C9" s="41"/>
      <c r="D9" s="48"/>
      <c r="E9" s="46"/>
      <c r="F9" s="49"/>
      <c r="G9" s="38" t="s">
        <v>340</v>
      </c>
      <c r="H9" s="38" t="s">
        <v>69</v>
      </c>
      <c r="I9" s="38" t="s">
        <v>306</v>
      </c>
      <c r="J9" s="38" t="s">
        <v>340</v>
      </c>
      <c r="K9" s="38" t="s">
        <v>69</v>
      </c>
      <c r="L9" s="38" t="s">
        <v>306</v>
      </c>
      <c r="M9" s="38" t="s">
        <v>340</v>
      </c>
      <c r="N9" s="38" t="s">
        <v>69</v>
      </c>
      <c r="O9" s="38" t="s">
        <v>306</v>
      </c>
      <c r="P9" s="38" t="s">
        <v>340</v>
      </c>
      <c r="Q9" s="38" t="s">
        <v>69</v>
      </c>
      <c r="R9" s="38" t="s">
        <v>306</v>
      </c>
      <c r="S9" s="71"/>
      <c r="T9" s="72"/>
      <c r="U9" s="72"/>
      <c r="V9" s="70"/>
      <c r="W9" s="70"/>
    </row>
    <row r="10" ht="36" spans="1:23">
      <c r="A10" s="51"/>
      <c r="B10" s="52"/>
      <c r="C10" s="41"/>
      <c r="D10" s="53"/>
      <c r="E10" s="51"/>
      <c r="F10" s="54"/>
      <c r="G10" s="442" t="s">
        <v>373</v>
      </c>
      <c r="H10" s="442" t="s">
        <v>374</v>
      </c>
      <c r="I10" s="55" t="s">
        <v>375</v>
      </c>
      <c r="J10" s="442" t="s">
        <v>376</v>
      </c>
      <c r="K10" s="442" t="s">
        <v>377</v>
      </c>
      <c r="L10" s="55" t="s">
        <v>375</v>
      </c>
      <c r="M10" s="55"/>
      <c r="N10" s="55"/>
      <c r="O10" s="55"/>
      <c r="P10" s="55"/>
      <c r="Q10" s="55"/>
      <c r="R10" s="55"/>
      <c r="S10" s="73" t="s">
        <v>96</v>
      </c>
      <c r="T10" s="72"/>
      <c r="U10" s="72"/>
      <c r="V10" s="70"/>
      <c r="W10" s="70"/>
    </row>
    <row r="11" ht="16.5" spans="1:23">
      <c r="A11" s="46"/>
      <c r="B11" s="47"/>
      <c r="C11" s="41"/>
      <c r="D11" s="48"/>
      <c r="E11" s="46"/>
      <c r="F11" s="49"/>
      <c r="G11" s="38" t="s">
        <v>336</v>
      </c>
      <c r="H11" s="38"/>
      <c r="I11" s="38"/>
      <c r="J11" s="38" t="s">
        <v>337</v>
      </c>
      <c r="K11" s="38"/>
      <c r="L11" s="38"/>
      <c r="M11" s="38" t="s">
        <v>338</v>
      </c>
      <c r="N11" s="38"/>
      <c r="O11" s="38"/>
      <c r="P11" s="38" t="s">
        <v>339</v>
      </c>
      <c r="Q11" s="38"/>
      <c r="R11" s="38"/>
      <c r="S11" s="71"/>
      <c r="T11" s="70"/>
      <c r="U11" s="70"/>
      <c r="V11" s="70"/>
      <c r="W11" s="70"/>
    </row>
    <row r="12" ht="36" spans="1:23">
      <c r="A12" s="39" t="s">
        <v>342</v>
      </c>
      <c r="B12" s="40" t="s">
        <v>319</v>
      </c>
      <c r="C12" s="41" t="s">
        <v>320</v>
      </c>
      <c r="D12" s="438" t="s">
        <v>318</v>
      </c>
      <c r="E12" s="39" t="s">
        <v>120</v>
      </c>
      <c r="F12" s="439" t="s">
        <v>64</v>
      </c>
      <c r="G12" s="440" t="s">
        <v>318</v>
      </c>
      <c r="H12" s="441" t="s">
        <v>343</v>
      </c>
      <c r="I12" s="45" t="s">
        <v>319</v>
      </c>
      <c r="J12" s="442" t="s">
        <v>344</v>
      </c>
      <c r="K12" s="45" t="s">
        <v>345</v>
      </c>
      <c r="L12" s="45" t="s">
        <v>346</v>
      </c>
      <c r="M12" s="441" t="s">
        <v>347</v>
      </c>
      <c r="N12" s="443" t="s">
        <v>348</v>
      </c>
      <c r="O12" s="45" t="s">
        <v>349</v>
      </c>
      <c r="P12" s="441" t="s">
        <v>350</v>
      </c>
      <c r="Q12" s="442" t="s">
        <v>351</v>
      </c>
      <c r="R12" s="45" t="s">
        <v>352</v>
      </c>
      <c r="S12" s="68" t="s">
        <v>96</v>
      </c>
      <c r="T12" s="70"/>
      <c r="U12" s="70"/>
      <c r="V12" s="70"/>
      <c r="W12" s="70"/>
    </row>
    <row r="13" ht="16.5" spans="1:23">
      <c r="A13" s="46"/>
      <c r="B13" s="47"/>
      <c r="C13" s="41"/>
      <c r="D13" s="48"/>
      <c r="E13" s="46"/>
      <c r="F13" s="49"/>
      <c r="G13" s="38" t="s">
        <v>353</v>
      </c>
      <c r="H13" s="38"/>
      <c r="I13" s="38"/>
      <c r="J13" s="38" t="s">
        <v>354</v>
      </c>
      <c r="K13" s="38"/>
      <c r="L13" s="38"/>
      <c r="M13" s="38" t="s">
        <v>355</v>
      </c>
      <c r="N13" s="38"/>
      <c r="O13" s="38"/>
      <c r="P13" s="38" t="s">
        <v>356</v>
      </c>
      <c r="Q13" s="38"/>
      <c r="R13" s="38"/>
      <c r="S13" s="71"/>
      <c r="T13" s="70"/>
      <c r="U13" s="70"/>
      <c r="V13" s="70"/>
      <c r="W13" s="70"/>
    </row>
    <row r="14" ht="16.5" spans="1:23">
      <c r="A14" s="46"/>
      <c r="B14" s="47"/>
      <c r="C14" s="41"/>
      <c r="D14" s="48"/>
      <c r="E14" s="46"/>
      <c r="F14" s="49"/>
      <c r="G14" s="38" t="s">
        <v>340</v>
      </c>
      <c r="H14" s="38" t="s">
        <v>69</v>
      </c>
      <c r="I14" s="38" t="s">
        <v>306</v>
      </c>
      <c r="J14" s="38" t="s">
        <v>340</v>
      </c>
      <c r="K14" s="38" t="s">
        <v>69</v>
      </c>
      <c r="L14" s="38" t="s">
        <v>306</v>
      </c>
      <c r="M14" s="38" t="s">
        <v>340</v>
      </c>
      <c r="N14" s="38" t="s">
        <v>69</v>
      </c>
      <c r="O14" s="38" t="s">
        <v>306</v>
      </c>
      <c r="P14" s="38" t="s">
        <v>340</v>
      </c>
      <c r="Q14" s="38" t="s">
        <v>69</v>
      </c>
      <c r="R14" s="38" t="s">
        <v>306</v>
      </c>
      <c r="S14" s="71"/>
      <c r="T14" s="70"/>
      <c r="U14" s="70"/>
      <c r="V14" s="70"/>
      <c r="W14" s="70"/>
    </row>
    <row r="15" ht="36" spans="1:23">
      <c r="A15" s="46"/>
      <c r="B15" s="47"/>
      <c r="C15" s="41"/>
      <c r="D15" s="48"/>
      <c r="E15" s="46"/>
      <c r="F15" s="49"/>
      <c r="G15" s="441" t="s">
        <v>357</v>
      </c>
      <c r="H15" s="444" t="s">
        <v>358</v>
      </c>
      <c r="I15" s="59" t="s">
        <v>359</v>
      </c>
      <c r="J15" s="445" t="s">
        <v>360</v>
      </c>
      <c r="K15" s="442" t="s">
        <v>361</v>
      </c>
      <c r="L15" s="59" t="s">
        <v>362</v>
      </c>
      <c r="M15" s="441" t="s">
        <v>363</v>
      </c>
      <c r="N15" s="442" t="s">
        <v>364</v>
      </c>
      <c r="O15" s="45" t="s">
        <v>365</v>
      </c>
      <c r="P15" s="442" t="s">
        <v>366</v>
      </c>
      <c r="Q15" s="55" t="s">
        <v>367</v>
      </c>
      <c r="R15" s="55" t="s">
        <v>368</v>
      </c>
      <c r="S15" s="10" t="s">
        <v>96</v>
      </c>
      <c r="T15" s="74"/>
      <c r="U15" s="74"/>
      <c r="V15" s="74"/>
      <c r="W15" s="74"/>
    </row>
    <row r="16" ht="16.5" spans="1:23">
      <c r="A16" s="46"/>
      <c r="B16" s="47"/>
      <c r="C16" s="41"/>
      <c r="D16" s="48"/>
      <c r="E16" s="46"/>
      <c r="F16" s="49"/>
      <c r="G16" s="38" t="s">
        <v>369</v>
      </c>
      <c r="H16" s="38"/>
      <c r="I16" s="38"/>
      <c r="J16" s="38" t="s">
        <v>370</v>
      </c>
      <c r="K16" s="38"/>
      <c r="L16" s="38"/>
      <c r="M16" s="38" t="s">
        <v>371</v>
      </c>
      <c r="N16" s="38"/>
      <c r="O16" s="38"/>
      <c r="P16" s="38" t="s">
        <v>372</v>
      </c>
      <c r="Q16" s="38"/>
      <c r="R16" s="38"/>
      <c r="S16" s="71"/>
      <c r="T16" s="74"/>
      <c r="U16" s="74"/>
      <c r="V16" s="74"/>
      <c r="W16" s="74"/>
    </row>
    <row r="17" ht="16.5" spans="1:23">
      <c r="A17" s="46"/>
      <c r="B17" s="47"/>
      <c r="C17" s="41"/>
      <c r="D17" s="48"/>
      <c r="E17" s="46"/>
      <c r="F17" s="49"/>
      <c r="G17" s="38" t="s">
        <v>340</v>
      </c>
      <c r="H17" s="38" t="s">
        <v>69</v>
      </c>
      <c r="I17" s="38" t="s">
        <v>306</v>
      </c>
      <c r="J17" s="38" t="s">
        <v>340</v>
      </c>
      <c r="K17" s="38" t="s">
        <v>69</v>
      </c>
      <c r="L17" s="38" t="s">
        <v>306</v>
      </c>
      <c r="M17" s="38" t="s">
        <v>340</v>
      </c>
      <c r="N17" s="38" t="s">
        <v>69</v>
      </c>
      <c r="O17" s="38" t="s">
        <v>306</v>
      </c>
      <c r="P17" s="38" t="s">
        <v>340</v>
      </c>
      <c r="Q17" s="38" t="s">
        <v>69</v>
      </c>
      <c r="R17" s="38" t="s">
        <v>306</v>
      </c>
      <c r="S17" s="71"/>
      <c r="T17" s="74"/>
      <c r="U17" s="74"/>
      <c r="V17" s="74"/>
      <c r="W17" s="74"/>
    </row>
    <row r="18" s="2" customFormat="1" ht="36" spans="1:23">
      <c r="A18" s="51"/>
      <c r="B18" s="52"/>
      <c r="C18" s="41"/>
      <c r="D18" s="53"/>
      <c r="E18" s="51"/>
      <c r="F18" s="54"/>
      <c r="G18" s="442" t="s">
        <v>373</v>
      </c>
      <c r="H18" s="442" t="s">
        <v>374</v>
      </c>
      <c r="I18" s="55" t="s">
        <v>375</v>
      </c>
      <c r="J18" s="442" t="s">
        <v>376</v>
      </c>
      <c r="K18" s="442" t="s">
        <v>377</v>
      </c>
      <c r="L18" s="55" t="s">
        <v>375</v>
      </c>
      <c r="M18" s="55"/>
      <c r="N18" s="55"/>
      <c r="O18" s="55"/>
      <c r="P18" s="55"/>
      <c r="Q18" s="55"/>
      <c r="R18" s="55"/>
      <c r="S18" s="73" t="s">
        <v>96</v>
      </c>
      <c r="T18" s="75"/>
      <c r="U18" s="75"/>
      <c r="V18" s="76"/>
      <c r="W18" s="77"/>
    </row>
    <row r="19" customFormat="1" ht="16.5" spans="1:23">
      <c r="A19" s="46"/>
      <c r="B19" s="47"/>
      <c r="C19" s="41"/>
      <c r="D19" s="48"/>
      <c r="E19" s="46"/>
      <c r="F19" s="49"/>
      <c r="G19" s="38" t="s">
        <v>336</v>
      </c>
      <c r="H19" s="38"/>
      <c r="I19" s="38"/>
      <c r="J19" s="38" t="s">
        <v>337</v>
      </c>
      <c r="K19" s="38"/>
      <c r="L19" s="38"/>
      <c r="M19" s="38" t="s">
        <v>338</v>
      </c>
      <c r="N19" s="38"/>
      <c r="O19" s="38"/>
      <c r="P19" s="38" t="s">
        <v>339</v>
      </c>
      <c r="Q19" s="38"/>
      <c r="R19" s="38"/>
      <c r="S19" s="71"/>
      <c r="T19" s="69"/>
      <c r="U19" s="69"/>
      <c r="V19" s="70"/>
      <c r="W19" s="70"/>
    </row>
    <row r="20" customFormat="1" ht="36" spans="1:24">
      <c r="A20" s="39" t="s">
        <v>342</v>
      </c>
      <c r="B20" s="40" t="s">
        <v>319</v>
      </c>
      <c r="C20" s="41" t="s">
        <v>321</v>
      </c>
      <c r="D20" s="438" t="s">
        <v>318</v>
      </c>
      <c r="E20" s="39" t="s">
        <v>119</v>
      </c>
      <c r="F20" s="439" t="s">
        <v>64</v>
      </c>
      <c r="G20" s="440" t="s">
        <v>318</v>
      </c>
      <c r="H20" s="441" t="s">
        <v>343</v>
      </c>
      <c r="I20" s="45" t="s">
        <v>319</v>
      </c>
      <c r="J20" s="442" t="s">
        <v>344</v>
      </c>
      <c r="K20" s="45" t="s">
        <v>345</v>
      </c>
      <c r="L20" s="45" t="s">
        <v>346</v>
      </c>
      <c r="M20" s="441" t="s">
        <v>347</v>
      </c>
      <c r="N20" s="443" t="s">
        <v>348</v>
      </c>
      <c r="O20" s="45" t="s">
        <v>349</v>
      </c>
      <c r="P20" s="441" t="s">
        <v>350</v>
      </c>
      <c r="Q20" s="442" t="s">
        <v>351</v>
      </c>
      <c r="R20" s="45" t="s">
        <v>352</v>
      </c>
      <c r="S20" s="68" t="s">
        <v>96</v>
      </c>
      <c r="T20" s="69"/>
      <c r="U20" s="69"/>
      <c r="V20" s="70"/>
      <c r="W20" s="70"/>
      <c r="X20" s="63"/>
    </row>
    <row r="21" customFormat="1" ht="16.5" spans="1:24">
      <c r="A21" s="46"/>
      <c r="B21" s="47"/>
      <c r="C21" s="41"/>
      <c r="D21" s="48"/>
      <c r="E21" s="46"/>
      <c r="F21" s="49"/>
      <c r="G21" s="38" t="s">
        <v>353</v>
      </c>
      <c r="H21" s="38"/>
      <c r="I21" s="38"/>
      <c r="J21" s="38" t="s">
        <v>354</v>
      </c>
      <c r="K21" s="38"/>
      <c r="L21" s="38"/>
      <c r="M21" s="38" t="s">
        <v>355</v>
      </c>
      <c r="N21" s="38"/>
      <c r="O21" s="38"/>
      <c r="P21" s="38" t="s">
        <v>356</v>
      </c>
      <c r="Q21" s="38"/>
      <c r="R21" s="38"/>
      <c r="S21" s="71"/>
      <c r="T21" s="65"/>
      <c r="U21" s="65"/>
      <c r="V21" s="70"/>
      <c r="W21" s="70"/>
      <c r="X21" s="63"/>
    </row>
    <row r="22" customFormat="1" ht="16.5" spans="1:24">
      <c r="A22" s="46"/>
      <c r="B22" s="47"/>
      <c r="C22" s="41"/>
      <c r="D22" s="48"/>
      <c r="E22" s="46"/>
      <c r="F22" s="49"/>
      <c r="G22" s="38" t="s">
        <v>340</v>
      </c>
      <c r="H22" s="38" t="s">
        <v>69</v>
      </c>
      <c r="I22" s="38" t="s">
        <v>306</v>
      </c>
      <c r="J22" s="38" t="s">
        <v>340</v>
      </c>
      <c r="K22" s="38" t="s">
        <v>69</v>
      </c>
      <c r="L22" s="38" t="s">
        <v>306</v>
      </c>
      <c r="M22" s="38" t="s">
        <v>340</v>
      </c>
      <c r="N22" s="38" t="s">
        <v>69</v>
      </c>
      <c r="O22" s="38" t="s">
        <v>306</v>
      </c>
      <c r="P22" s="38" t="s">
        <v>340</v>
      </c>
      <c r="Q22" s="38" t="s">
        <v>69</v>
      </c>
      <c r="R22" s="38" t="s">
        <v>306</v>
      </c>
      <c r="S22" s="71"/>
      <c r="T22" s="65"/>
      <c r="U22" s="65"/>
      <c r="V22" s="70"/>
      <c r="W22" s="70"/>
      <c r="X22" s="63"/>
    </row>
    <row r="23" customFormat="1" ht="36" spans="1:24">
      <c r="A23" s="46"/>
      <c r="B23" s="47"/>
      <c r="C23" s="41"/>
      <c r="D23" s="48"/>
      <c r="E23" s="46"/>
      <c r="F23" s="49"/>
      <c r="G23" s="441" t="s">
        <v>357</v>
      </c>
      <c r="H23" s="444" t="s">
        <v>358</v>
      </c>
      <c r="I23" s="59" t="s">
        <v>359</v>
      </c>
      <c r="J23" s="445" t="s">
        <v>360</v>
      </c>
      <c r="K23" s="442" t="s">
        <v>361</v>
      </c>
      <c r="L23" s="59" t="s">
        <v>362</v>
      </c>
      <c r="M23" s="441" t="s">
        <v>363</v>
      </c>
      <c r="N23" s="442" t="s">
        <v>364</v>
      </c>
      <c r="O23" s="45" t="s">
        <v>365</v>
      </c>
      <c r="P23" s="442" t="s">
        <v>366</v>
      </c>
      <c r="Q23" s="55" t="s">
        <v>367</v>
      </c>
      <c r="R23" s="55" t="s">
        <v>368</v>
      </c>
      <c r="S23" s="10" t="s">
        <v>96</v>
      </c>
      <c r="T23" s="72"/>
      <c r="U23" s="72"/>
      <c r="V23" s="70"/>
      <c r="W23" s="70"/>
      <c r="X23" s="63"/>
    </row>
    <row r="24" customFormat="1" ht="16.5" spans="1:23">
      <c r="A24" s="46"/>
      <c r="B24" s="47"/>
      <c r="C24" s="41"/>
      <c r="D24" s="48"/>
      <c r="E24" s="46"/>
      <c r="F24" s="49"/>
      <c r="G24" s="38" t="s">
        <v>369</v>
      </c>
      <c r="H24" s="38"/>
      <c r="I24" s="38"/>
      <c r="J24" s="38" t="s">
        <v>370</v>
      </c>
      <c r="K24" s="38"/>
      <c r="L24" s="38"/>
      <c r="M24" s="38" t="s">
        <v>371</v>
      </c>
      <c r="N24" s="38"/>
      <c r="O24" s="38"/>
      <c r="P24" s="38" t="s">
        <v>372</v>
      </c>
      <c r="Q24" s="38"/>
      <c r="R24" s="38"/>
      <c r="S24" s="71"/>
      <c r="T24" s="72"/>
      <c r="U24" s="72"/>
      <c r="V24" s="70"/>
      <c r="W24" s="70"/>
    </row>
    <row r="25" customFormat="1" ht="16.5" spans="1:23">
      <c r="A25" s="46"/>
      <c r="B25" s="47"/>
      <c r="C25" s="41"/>
      <c r="D25" s="48"/>
      <c r="E25" s="46"/>
      <c r="F25" s="49"/>
      <c r="G25" s="38" t="s">
        <v>340</v>
      </c>
      <c r="H25" s="38" t="s">
        <v>69</v>
      </c>
      <c r="I25" s="38" t="s">
        <v>306</v>
      </c>
      <c r="J25" s="38" t="s">
        <v>340</v>
      </c>
      <c r="K25" s="38" t="s">
        <v>69</v>
      </c>
      <c r="L25" s="38" t="s">
        <v>306</v>
      </c>
      <c r="M25" s="38" t="s">
        <v>340</v>
      </c>
      <c r="N25" s="38" t="s">
        <v>69</v>
      </c>
      <c r="O25" s="38" t="s">
        <v>306</v>
      </c>
      <c r="P25" s="38" t="s">
        <v>340</v>
      </c>
      <c r="Q25" s="38" t="s">
        <v>69</v>
      </c>
      <c r="R25" s="38" t="s">
        <v>306</v>
      </c>
      <c r="S25" s="71"/>
      <c r="T25" s="72"/>
      <c r="U25" s="72"/>
      <c r="V25" s="70"/>
      <c r="W25" s="70"/>
    </row>
    <row r="26" customFormat="1" ht="36" spans="1:23">
      <c r="A26" s="51"/>
      <c r="B26" s="52"/>
      <c r="C26" s="41"/>
      <c r="D26" s="53"/>
      <c r="E26" s="51"/>
      <c r="F26" s="54"/>
      <c r="G26" s="442" t="s">
        <v>373</v>
      </c>
      <c r="H26" s="442" t="s">
        <v>374</v>
      </c>
      <c r="I26" s="55" t="s">
        <v>375</v>
      </c>
      <c r="J26" s="442" t="s">
        <v>376</v>
      </c>
      <c r="K26" s="442" t="s">
        <v>377</v>
      </c>
      <c r="L26" s="55" t="s">
        <v>375</v>
      </c>
      <c r="M26" s="55"/>
      <c r="N26" s="55"/>
      <c r="O26" s="55"/>
      <c r="P26" s="55"/>
      <c r="Q26" s="55"/>
      <c r="R26" s="55"/>
      <c r="S26" s="73" t="s">
        <v>96</v>
      </c>
      <c r="T26" s="72"/>
      <c r="U26" s="72"/>
      <c r="V26" s="70"/>
      <c r="W26" s="70"/>
    </row>
    <row r="27" customHeight="1" spans="1:23">
      <c r="A27" s="56" t="s">
        <v>378</v>
      </c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78"/>
      <c r="U27" s="78"/>
      <c r="V27" s="78"/>
      <c r="W27" s="78"/>
    </row>
    <row r="28" spans="19:23">
      <c r="S28" s="63"/>
      <c r="T28" s="63"/>
      <c r="U28" s="63"/>
      <c r="V28" s="63"/>
      <c r="W28" s="63"/>
    </row>
  </sheetData>
  <mergeCells count="63">
    <mergeCell ref="A1:R1"/>
    <mergeCell ref="G2:I2"/>
    <mergeCell ref="J2:L2"/>
    <mergeCell ref="M2:O2"/>
    <mergeCell ref="P2:R2"/>
    <mergeCell ref="G5:I5"/>
    <mergeCell ref="J5:L5"/>
    <mergeCell ref="M5:O5"/>
    <mergeCell ref="P5:R5"/>
    <mergeCell ref="G8:I8"/>
    <mergeCell ref="J8:L8"/>
    <mergeCell ref="M8:O8"/>
    <mergeCell ref="P8:R8"/>
    <mergeCell ref="G11:I11"/>
    <mergeCell ref="J11:L11"/>
    <mergeCell ref="M11:O11"/>
    <mergeCell ref="P11:R11"/>
    <mergeCell ref="G13:I13"/>
    <mergeCell ref="J13:L13"/>
    <mergeCell ref="M13:O13"/>
    <mergeCell ref="P13:R13"/>
    <mergeCell ref="G16:I16"/>
    <mergeCell ref="J16:L16"/>
    <mergeCell ref="M16:O16"/>
    <mergeCell ref="P16:R16"/>
    <mergeCell ref="G19:I19"/>
    <mergeCell ref="J19:L19"/>
    <mergeCell ref="M19:O19"/>
    <mergeCell ref="P19:R19"/>
    <mergeCell ref="G21:I21"/>
    <mergeCell ref="J21:L21"/>
    <mergeCell ref="M21:O21"/>
    <mergeCell ref="P21:R21"/>
    <mergeCell ref="G24:I24"/>
    <mergeCell ref="J24:L24"/>
    <mergeCell ref="M24:O24"/>
    <mergeCell ref="P24:R24"/>
    <mergeCell ref="A2:A3"/>
    <mergeCell ref="A4:A10"/>
    <mergeCell ref="A12:A18"/>
    <mergeCell ref="A20:A26"/>
    <mergeCell ref="B2:B3"/>
    <mergeCell ref="B4:B10"/>
    <mergeCell ref="B12:B18"/>
    <mergeCell ref="B20:B26"/>
    <mergeCell ref="C2:C3"/>
    <mergeCell ref="C4:C10"/>
    <mergeCell ref="C12:C18"/>
    <mergeCell ref="C20:C26"/>
    <mergeCell ref="D2:D3"/>
    <mergeCell ref="D4:D10"/>
    <mergeCell ref="D12:D18"/>
    <mergeCell ref="D20:D26"/>
    <mergeCell ref="E2:E3"/>
    <mergeCell ref="E4:E10"/>
    <mergeCell ref="E12:E18"/>
    <mergeCell ref="E20:E26"/>
    <mergeCell ref="F2:F3"/>
    <mergeCell ref="F4:F10"/>
    <mergeCell ref="F12:F18"/>
    <mergeCell ref="F20:F26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9"/>
  <sheetViews>
    <sheetView zoomScale="125" zoomScaleNormal="125" workbookViewId="0">
      <selection activeCell="G13" sqref="G13:H15"/>
    </sheetView>
  </sheetViews>
  <sheetFormatPr defaultColWidth="9" defaultRowHeight="14.25"/>
  <cols>
    <col min="1" max="1" width="11.9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380</v>
      </c>
      <c r="B2" s="29" t="s">
        <v>302</v>
      </c>
      <c r="C2" s="29" t="s">
        <v>303</v>
      </c>
      <c r="D2" s="29" t="s">
        <v>304</v>
      </c>
      <c r="E2" s="29" t="s">
        <v>305</v>
      </c>
      <c r="F2" s="29" t="s">
        <v>306</v>
      </c>
      <c r="G2" s="28" t="s">
        <v>381</v>
      </c>
      <c r="H2" s="28" t="s">
        <v>382</v>
      </c>
      <c r="I2" s="28" t="s">
        <v>383</v>
      </c>
      <c r="J2" s="28" t="s">
        <v>382</v>
      </c>
      <c r="K2" s="28" t="s">
        <v>384</v>
      </c>
      <c r="L2" s="28" t="s">
        <v>382</v>
      </c>
      <c r="M2" s="29" t="s">
        <v>341</v>
      </c>
      <c r="N2" s="29" t="s">
        <v>315</v>
      </c>
    </row>
    <row r="3" spans="1:14">
      <c r="A3" s="1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380</v>
      </c>
      <c r="B4" s="31" t="s">
        <v>385</v>
      </c>
      <c r="C4" s="31" t="s">
        <v>340</v>
      </c>
      <c r="D4" s="31" t="s">
        <v>304</v>
      </c>
      <c r="E4" s="29" t="s">
        <v>305</v>
      </c>
      <c r="F4" s="29" t="s">
        <v>306</v>
      </c>
      <c r="G4" s="28" t="s">
        <v>381</v>
      </c>
      <c r="H4" s="28" t="s">
        <v>382</v>
      </c>
      <c r="I4" s="28" t="s">
        <v>383</v>
      </c>
      <c r="J4" s="28" t="s">
        <v>382</v>
      </c>
      <c r="K4" s="28" t="s">
        <v>384</v>
      </c>
      <c r="L4" s="28" t="s">
        <v>382</v>
      </c>
      <c r="M4" s="29" t="s">
        <v>341</v>
      </c>
      <c r="N4" s="29" t="s">
        <v>315</v>
      </c>
    </row>
    <row r="5" spans="1:14">
      <c r="A5" s="32"/>
      <c r="B5" s="9"/>
      <c r="C5" s="33"/>
      <c r="D5" s="9"/>
      <c r="E5" s="26"/>
      <c r="F5" s="34"/>
      <c r="G5" s="35"/>
      <c r="H5" s="9"/>
      <c r="I5" s="35"/>
      <c r="J5" s="9"/>
      <c r="K5" s="9"/>
      <c r="L5" s="9"/>
      <c r="M5" s="9"/>
      <c r="N5" s="9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="2" customFormat="1" ht="18.75" spans="1:14">
      <c r="A8" s="16" t="s">
        <v>386</v>
      </c>
      <c r="B8" s="17"/>
      <c r="C8" s="17"/>
      <c r="D8" s="18"/>
      <c r="E8" s="19"/>
      <c r="F8" s="36"/>
      <c r="G8" s="27"/>
      <c r="H8" s="36"/>
      <c r="I8" s="16" t="s">
        <v>387</v>
      </c>
      <c r="J8" s="17"/>
      <c r="K8" s="17"/>
      <c r="L8" s="17"/>
      <c r="M8" s="17"/>
      <c r="N8" s="24"/>
    </row>
    <row r="9" ht="16.5" spans="1:14">
      <c r="A9" s="20" t="s">
        <v>388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2"/>
  <sheetViews>
    <sheetView zoomScale="125" zoomScaleNormal="125" workbookViewId="0">
      <selection activeCell="F11" sqref="F11:G11"/>
    </sheetView>
  </sheetViews>
  <sheetFormatPr defaultColWidth="9" defaultRowHeight="14.2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8" width="14" customWidth="1"/>
  </cols>
  <sheetData>
    <row r="1" ht="29.25" spans="1:8">
      <c r="A1" s="3" t="s">
        <v>389</v>
      </c>
      <c r="B1" s="3"/>
      <c r="C1" s="3"/>
      <c r="D1" s="3"/>
      <c r="E1" s="3"/>
      <c r="F1" s="3"/>
      <c r="G1" s="3"/>
      <c r="H1" s="3"/>
    </row>
    <row r="2" s="1" customFormat="1" ht="16.5" spans="1:10">
      <c r="A2" s="4" t="s">
        <v>335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390</v>
      </c>
      <c r="H2" s="4" t="s">
        <v>391</v>
      </c>
      <c r="I2" s="5" t="s">
        <v>341</v>
      </c>
      <c r="J2" s="5" t="s">
        <v>315</v>
      </c>
    </row>
    <row r="3" spans="1:10">
      <c r="A3" s="15" t="s">
        <v>392</v>
      </c>
      <c r="B3" s="15"/>
      <c r="C3" s="9"/>
      <c r="D3" s="446" t="s">
        <v>318</v>
      </c>
      <c r="E3" s="9" t="s">
        <v>118</v>
      </c>
      <c r="F3" s="435" t="s">
        <v>64</v>
      </c>
      <c r="G3" s="9" t="s">
        <v>393</v>
      </c>
      <c r="H3" s="9" t="s">
        <v>394</v>
      </c>
      <c r="I3" s="9" t="s">
        <v>96</v>
      </c>
      <c r="J3" s="9"/>
    </row>
    <row r="4" spans="1:10">
      <c r="A4" s="15" t="s">
        <v>395</v>
      </c>
      <c r="B4" s="15"/>
      <c r="C4" s="9"/>
      <c r="D4" s="446" t="s">
        <v>318</v>
      </c>
      <c r="E4" s="9" t="s">
        <v>118</v>
      </c>
      <c r="F4" s="435" t="s">
        <v>64</v>
      </c>
      <c r="G4" s="9" t="s">
        <v>393</v>
      </c>
      <c r="H4" s="9" t="s">
        <v>394</v>
      </c>
      <c r="I4" s="9" t="s">
        <v>96</v>
      </c>
      <c r="J4" s="9"/>
    </row>
    <row r="5" spans="1:10">
      <c r="A5" s="15" t="s">
        <v>396</v>
      </c>
      <c r="B5" s="15"/>
      <c r="C5" s="9"/>
      <c r="D5" s="446" t="s">
        <v>318</v>
      </c>
      <c r="E5" s="9" t="s">
        <v>118</v>
      </c>
      <c r="F5" s="435" t="s">
        <v>64</v>
      </c>
      <c r="G5" s="9" t="s">
        <v>393</v>
      </c>
      <c r="H5" s="9" t="s">
        <v>394</v>
      </c>
      <c r="I5" s="9" t="s">
        <v>96</v>
      </c>
      <c r="J5" s="9"/>
    </row>
    <row r="6" spans="1:10">
      <c r="A6" s="15" t="s">
        <v>397</v>
      </c>
      <c r="B6" s="15"/>
      <c r="C6" s="9"/>
      <c r="D6" s="446" t="s">
        <v>318</v>
      </c>
      <c r="E6" s="9" t="s">
        <v>118</v>
      </c>
      <c r="F6" s="435" t="s">
        <v>64</v>
      </c>
      <c r="G6" s="9" t="s">
        <v>393</v>
      </c>
      <c r="H6" s="9" t="s">
        <v>394</v>
      </c>
      <c r="I6" s="9" t="s">
        <v>96</v>
      </c>
      <c r="J6" s="9"/>
    </row>
    <row r="7" spans="1:10">
      <c r="A7" s="15" t="s">
        <v>342</v>
      </c>
      <c r="B7" s="15"/>
      <c r="C7" s="15"/>
      <c r="D7" s="446" t="s">
        <v>318</v>
      </c>
      <c r="E7" s="9" t="s">
        <v>118</v>
      </c>
      <c r="F7" s="435" t="s">
        <v>64</v>
      </c>
      <c r="G7" s="9" t="s">
        <v>393</v>
      </c>
      <c r="H7" s="9" t="s">
        <v>394</v>
      </c>
      <c r="I7" s="9" t="s">
        <v>96</v>
      </c>
      <c r="J7" s="15"/>
    </row>
    <row r="8" spans="1:10">
      <c r="A8" s="15"/>
      <c r="B8" s="15"/>
      <c r="C8" s="15"/>
      <c r="D8" s="25"/>
      <c r="E8" s="15"/>
      <c r="F8" s="15"/>
      <c r="G8" s="15"/>
      <c r="H8" s="15"/>
      <c r="I8" s="15"/>
      <c r="J8" s="15"/>
    </row>
    <row r="9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="2" customFormat="1" ht="18.75" spans="1:10">
      <c r="A11" s="16" t="s">
        <v>398</v>
      </c>
      <c r="B11" s="17"/>
      <c r="C11" s="17"/>
      <c r="D11" s="17"/>
      <c r="E11" s="18"/>
      <c r="F11" s="19"/>
      <c r="G11" s="27"/>
      <c r="H11" s="16" t="s">
        <v>332</v>
      </c>
      <c r="I11" s="17"/>
      <c r="J11" s="24"/>
    </row>
    <row r="12" ht="16.5" spans="1:10">
      <c r="A12" s="20" t="s">
        <v>399</v>
      </c>
      <c r="B12" s="20"/>
      <c r="C12" s="21"/>
      <c r="D12" s="21"/>
      <c r="E12" s="21"/>
      <c r="F12" s="21"/>
      <c r="G12" s="21"/>
      <c r="H12" s="21"/>
      <c r="I12" s="21"/>
      <c r="J12" s="21"/>
    </row>
  </sheetData>
  <mergeCells count="4">
    <mergeCell ref="A1:H1"/>
    <mergeCell ref="A11:E11"/>
    <mergeCell ref="F11:G11"/>
    <mergeCell ref="A12:J12"/>
  </mergeCells>
  <dataValidations count="1">
    <dataValidation type="list" allowBlank="1" showInputMessage="1" showErrorMessage="1" sqref="J3:J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400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301</v>
      </c>
      <c r="B2" s="5" t="s">
        <v>306</v>
      </c>
      <c r="C2" s="5" t="s">
        <v>340</v>
      </c>
      <c r="D2" s="5" t="s">
        <v>304</v>
      </c>
      <c r="E2" s="5" t="s">
        <v>305</v>
      </c>
      <c r="F2" s="4" t="s">
        <v>401</v>
      </c>
      <c r="G2" s="4" t="s">
        <v>325</v>
      </c>
      <c r="H2" s="6" t="s">
        <v>326</v>
      </c>
      <c r="I2" s="22" t="s">
        <v>328</v>
      </c>
    </row>
    <row r="3" s="1" customFormat="1" ht="16.5" spans="1:9">
      <c r="A3" s="4"/>
      <c r="B3" s="7"/>
      <c r="C3" s="7"/>
      <c r="D3" s="7"/>
      <c r="E3" s="7"/>
      <c r="F3" s="4" t="s">
        <v>402</v>
      </c>
      <c r="G3" s="4" t="s">
        <v>329</v>
      </c>
      <c r="H3" s="8"/>
      <c r="I3" s="23"/>
    </row>
    <row r="4" ht="17.25" spans="1:9">
      <c r="A4" s="9">
        <v>1</v>
      </c>
      <c r="B4" s="9" t="s">
        <v>362</v>
      </c>
      <c r="C4" s="10" t="s">
        <v>403</v>
      </c>
      <c r="D4" s="9" t="s">
        <v>118</v>
      </c>
      <c r="E4" s="447" t="s">
        <v>64</v>
      </c>
      <c r="F4" s="12">
        <v>0.049</v>
      </c>
      <c r="G4" s="13">
        <v>0.01</v>
      </c>
      <c r="H4" s="12">
        <f>F4+G4</f>
        <v>0.059</v>
      </c>
      <c r="I4" s="9" t="s">
        <v>331</v>
      </c>
    </row>
    <row r="5" ht="17.25" spans="1:9">
      <c r="A5" s="14">
        <v>2</v>
      </c>
      <c r="B5" s="9" t="s">
        <v>362</v>
      </c>
      <c r="C5" s="10" t="s">
        <v>403</v>
      </c>
      <c r="D5" s="9" t="s">
        <v>404</v>
      </c>
      <c r="E5" s="447" t="s">
        <v>64</v>
      </c>
      <c r="F5" s="12">
        <v>0.048</v>
      </c>
      <c r="G5" s="13">
        <v>0.012</v>
      </c>
      <c r="H5" s="12">
        <f>F5+G5</f>
        <v>0.06</v>
      </c>
      <c r="I5" s="9" t="s">
        <v>331</v>
      </c>
    </row>
    <row r="6" spans="1:9">
      <c r="A6" s="14">
        <v>3</v>
      </c>
      <c r="B6" s="15"/>
      <c r="C6" s="9"/>
      <c r="D6" s="9"/>
      <c r="E6" s="9"/>
      <c r="F6" s="9"/>
      <c r="G6" s="9"/>
      <c r="H6" s="9"/>
      <c r="I6" s="9"/>
    </row>
    <row r="7" spans="1:9">
      <c r="A7" s="14">
        <v>4</v>
      </c>
      <c r="B7" s="15"/>
      <c r="C7" s="9"/>
      <c r="D7" s="9"/>
      <c r="E7" s="9"/>
      <c r="F7" s="9"/>
      <c r="G7" s="12"/>
      <c r="H7" s="9"/>
      <c r="I7" s="9"/>
    </row>
    <row r="8" spans="1:9">
      <c r="A8" s="14">
        <v>5</v>
      </c>
      <c r="B8" s="15"/>
      <c r="C8" s="15"/>
      <c r="D8" s="15"/>
      <c r="E8" s="15"/>
      <c r="F8" s="15"/>
      <c r="G8" s="15"/>
      <c r="H8" s="15"/>
      <c r="I8" s="15"/>
    </row>
    <row r="9" spans="1:9">
      <c r="A9" s="14">
        <v>6</v>
      </c>
      <c r="B9" s="15"/>
      <c r="C9" s="15"/>
      <c r="D9" s="15"/>
      <c r="E9" s="15"/>
      <c r="F9" s="15"/>
      <c r="G9" s="15"/>
      <c r="H9" s="15"/>
      <c r="I9" s="15"/>
    </row>
    <row r="10" spans="1:9">
      <c r="A10" s="14">
        <v>7</v>
      </c>
      <c r="B10" s="15"/>
      <c r="C10" s="15"/>
      <c r="D10" s="15"/>
      <c r="E10" s="15"/>
      <c r="F10" s="15"/>
      <c r="G10" s="15"/>
      <c r="H10" s="15"/>
      <c r="I10" s="15"/>
    </row>
    <row r="11" spans="1:9">
      <c r="A11" s="9">
        <v>8</v>
      </c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6" t="s">
        <v>386</v>
      </c>
      <c r="B12" s="17"/>
      <c r="C12" s="17"/>
      <c r="D12" s="18"/>
      <c r="E12" s="19"/>
      <c r="F12" s="16" t="s">
        <v>405</v>
      </c>
      <c r="G12" s="17"/>
      <c r="H12" s="18"/>
      <c r="I12" s="24"/>
    </row>
    <row r="13" ht="16.5" spans="1:9">
      <c r="A13" s="20" t="s">
        <v>406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402" t="s">
        <v>36</v>
      </c>
      <c r="C2" s="403"/>
      <c r="D2" s="403"/>
      <c r="E2" s="403"/>
      <c r="F2" s="403"/>
      <c r="G2" s="403"/>
      <c r="H2" s="403"/>
      <c r="I2" s="417"/>
    </row>
    <row r="3" ht="27.9" customHeight="1" spans="2:9">
      <c r="B3" s="404"/>
      <c r="C3" s="405"/>
      <c r="D3" s="406" t="s">
        <v>37</v>
      </c>
      <c r="E3" s="407"/>
      <c r="F3" s="408" t="s">
        <v>38</v>
      </c>
      <c r="G3" s="409"/>
      <c r="H3" s="406" t="s">
        <v>39</v>
      </c>
      <c r="I3" s="418"/>
    </row>
    <row r="4" ht="27.9" customHeight="1" spans="2:9">
      <c r="B4" s="404" t="s">
        <v>40</v>
      </c>
      <c r="C4" s="405" t="s">
        <v>41</v>
      </c>
      <c r="D4" s="405" t="s">
        <v>42</v>
      </c>
      <c r="E4" s="405" t="s">
        <v>43</v>
      </c>
      <c r="F4" s="410" t="s">
        <v>42</v>
      </c>
      <c r="G4" s="410" t="s">
        <v>43</v>
      </c>
      <c r="H4" s="405" t="s">
        <v>42</v>
      </c>
      <c r="I4" s="419" t="s">
        <v>43</v>
      </c>
    </row>
    <row r="5" ht="27.9" customHeight="1" spans="2:9">
      <c r="B5" s="411" t="s">
        <v>44</v>
      </c>
      <c r="C5" s="15">
        <v>13</v>
      </c>
      <c r="D5" s="15">
        <v>0</v>
      </c>
      <c r="E5" s="15">
        <v>1</v>
      </c>
      <c r="F5" s="412">
        <v>0</v>
      </c>
      <c r="G5" s="412">
        <v>1</v>
      </c>
      <c r="H5" s="15">
        <v>1</v>
      </c>
      <c r="I5" s="420">
        <v>2</v>
      </c>
    </row>
    <row r="6" ht="27.9" customHeight="1" spans="2:9">
      <c r="B6" s="411" t="s">
        <v>45</v>
      </c>
      <c r="C6" s="15">
        <v>20</v>
      </c>
      <c r="D6" s="15">
        <v>0</v>
      </c>
      <c r="E6" s="15">
        <v>1</v>
      </c>
      <c r="F6" s="412">
        <v>1</v>
      </c>
      <c r="G6" s="412">
        <v>2</v>
      </c>
      <c r="H6" s="15">
        <v>2</v>
      </c>
      <c r="I6" s="420">
        <v>3</v>
      </c>
    </row>
    <row r="7" ht="27.9" customHeight="1" spans="2:9">
      <c r="B7" s="411" t="s">
        <v>46</v>
      </c>
      <c r="C7" s="15">
        <v>32</v>
      </c>
      <c r="D7" s="15">
        <v>0</v>
      </c>
      <c r="E7" s="15">
        <v>1</v>
      </c>
      <c r="F7" s="412">
        <v>2</v>
      </c>
      <c r="G7" s="412">
        <v>3</v>
      </c>
      <c r="H7" s="15">
        <v>3</v>
      </c>
      <c r="I7" s="420">
        <v>4</v>
      </c>
    </row>
    <row r="8" ht="27.9" customHeight="1" spans="2:9">
      <c r="B8" s="411" t="s">
        <v>47</v>
      </c>
      <c r="C8" s="15">
        <v>50</v>
      </c>
      <c r="D8" s="15">
        <v>1</v>
      </c>
      <c r="E8" s="15">
        <v>2</v>
      </c>
      <c r="F8" s="412">
        <v>3</v>
      </c>
      <c r="G8" s="412">
        <v>4</v>
      </c>
      <c r="H8" s="15">
        <v>5</v>
      </c>
      <c r="I8" s="420">
        <v>6</v>
      </c>
    </row>
    <row r="9" ht="27.9" customHeight="1" spans="2:9">
      <c r="B9" s="411" t="s">
        <v>48</v>
      </c>
      <c r="C9" s="15">
        <v>80</v>
      </c>
      <c r="D9" s="15">
        <v>2</v>
      </c>
      <c r="E9" s="15">
        <v>3</v>
      </c>
      <c r="F9" s="412">
        <v>5</v>
      </c>
      <c r="G9" s="412">
        <v>6</v>
      </c>
      <c r="H9" s="15">
        <v>7</v>
      </c>
      <c r="I9" s="420">
        <v>8</v>
      </c>
    </row>
    <row r="10" ht="27.9" customHeight="1" spans="2:9">
      <c r="B10" s="411" t="s">
        <v>49</v>
      </c>
      <c r="C10" s="15">
        <v>125</v>
      </c>
      <c r="D10" s="15">
        <v>3</v>
      </c>
      <c r="E10" s="15">
        <v>4</v>
      </c>
      <c r="F10" s="412">
        <v>7</v>
      </c>
      <c r="G10" s="412">
        <v>8</v>
      </c>
      <c r="H10" s="15">
        <v>10</v>
      </c>
      <c r="I10" s="420">
        <v>11</v>
      </c>
    </row>
    <row r="11" ht="27.9" customHeight="1" spans="2:9">
      <c r="B11" s="411" t="s">
        <v>50</v>
      </c>
      <c r="C11" s="15">
        <v>200</v>
      </c>
      <c r="D11" s="15">
        <v>5</v>
      </c>
      <c r="E11" s="15">
        <v>6</v>
      </c>
      <c r="F11" s="412">
        <v>10</v>
      </c>
      <c r="G11" s="412">
        <v>11</v>
      </c>
      <c r="H11" s="15">
        <v>14</v>
      </c>
      <c r="I11" s="420">
        <v>15</v>
      </c>
    </row>
    <row r="12" ht="27.9" customHeight="1" spans="2:9">
      <c r="B12" s="413" t="s">
        <v>51</v>
      </c>
      <c r="C12" s="414">
        <v>315</v>
      </c>
      <c r="D12" s="414">
        <v>7</v>
      </c>
      <c r="E12" s="414">
        <v>8</v>
      </c>
      <c r="F12" s="415">
        <v>14</v>
      </c>
      <c r="G12" s="415">
        <v>15</v>
      </c>
      <c r="H12" s="414">
        <v>21</v>
      </c>
      <c r="I12" s="421">
        <v>22</v>
      </c>
    </row>
    <row r="14" spans="2:4">
      <c r="B14" s="416" t="s">
        <v>52</v>
      </c>
      <c r="C14" s="416"/>
      <c r="D14" s="4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topLeftCell="A15" workbookViewId="0">
      <selection activeCell="I24" sqref="I24"/>
    </sheetView>
  </sheetViews>
  <sheetFormatPr defaultColWidth="10.4" defaultRowHeight="16.5" customHeight="1"/>
  <cols>
    <col min="1" max="1" width="13.7" style="213" customWidth="1"/>
    <col min="2" max="9" width="10.4" style="213"/>
    <col min="10" max="10" width="8.9" style="213" customWidth="1"/>
    <col min="11" max="11" width="12" style="213" customWidth="1"/>
    <col min="12" max="12" width="12.8" style="213" customWidth="1"/>
    <col min="13" max="16384" width="10.4" style="213"/>
  </cols>
  <sheetData>
    <row r="1" ht="21" spans="1:11">
      <c r="A1" s="324" t="s">
        <v>53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5" spans="1:11">
      <c r="A2" s="215" t="s">
        <v>54</v>
      </c>
      <c r="B2" s="216" t="s">
        <v>55</v>
      </c>
      <c r="C2" s="216"/>
      <c r="D2" s="217" t="s">
        <v>56</v>
      </c>
      <c r="E2" s="217"/>
      <c r="F2" s="216" t="s">
        <v>57</v>
      </c>
      <c r="G2" s="216"/>
      <c r="H2" s="218" t="s">
        <v>58</v>
      </c>
      <c r="I2" s="298" t="s">
        <v>59</v>
      </c>
      <c r="J2" s="298"/>
      <c r="K2" s="299"/>
    </row>
    <row r="3" ht="14.25" spans="1:11">
      <c r="A3" s="219" t="s">
        <v>60</v>
      </c>
      <c r="B3" s="220"/>
      <c r="C3" s="221"/>
      <c r="D3" s="222" t="s">
        <v>61</v>
      </c>
      <c r="E3" s="223"/>
      <c r="F3" s="223"/>
      <c r="G3" s="224"/>
      <c r="H3" s="222" t="s">
        <v>62</v>
      </c>
      <c r="I3" s="223"/>
      <c r="J3" s="223"/>
      <c r="K3" s="224"/>
    </row>
    <row r="4" ht="14.25" spans="1:11">
      <c r="A4" s="225" t="s">
        <v>63</v>
      </c>
      <c r="B4" s="138" t="s">
        <v>64</v>
      </c>
      <c r="C4" s="139"/>
      <c r="D4" s="225" t="s">
        <v>65</v>
      </c>
      <c r="E4" s="226"/>
      <c r="F4" s="227">
        <v>45711</v>
      </c>
      <c r="G4" s="228"/>
      <c r="H4" s="225" t="s">
        <v>66</v>
      </c>
      <c r="I4" s="226"/>
      <c r="J4" s="138" t="s">
        <v>67</v>
      </c>
      <c r="K4" s="139" t="s">
        <v>68</v>
      </c>
    </row>
    <row r="5" ht="14.25" spans="1:11">
      <c r="A5" s="229" t="s">
        <v>69</v>
      </c>
      <c r="B5" s="133" t="s">
        <v>70</v>
      </c>
      <c r="C5" s="133"/>
      <c r="D5" s="225" t="s">
        <v>71</v>
      </c>
      <c r="E5" s="226"/>
      <c r="F5" s="227">
        <v>45606</v>
      </c>
      <c r="G5" s="228"/>
      <c r="H5" s="225" t="s">
        <v>72</v>
      </c>
      <c r="I5" s="226"/>
      <c r="J5" s="138" t="s">
        <v>67</v>
      </c>
      <c r="K5" s="139" t="s">
        <v>68</v>
      </c>
    </row>
    <row r="6" ht="14.25" spans="1:11">
      <c r="A6" s="225" t="s">
        <v>73</v>
      </c>
      <c r="B6" s="230">
        <v>3</v>
      </c>
      <c r="C6" s="231">
        <v>5</v>
      </c>
      <c r="D6" s="229" t="s">
        <v>74</v>
      </c>
      <c r="E6" s="232"/>
      <c r="F6" s="227">
        <v>45631</v>
      </c>
      <c r="G6" s="228"/>
      <c r="H6" s="225" t="s">
        <v>75</v>
      </c>
      <c r="I6" s="226"/>
      <c r="J6" s="138" t="s">
        <v>67</v>
      </c>
      <c r="K6" s="139" t="s">
        <v>68</v>
      </c>
    </row>
    <row r="7" ht="14.25" spans="1:11">
      <c r="A7" s="225" t="s">
        <v>76</v>
      </c>
      <c r="B7" s="233">
        <v>2450</v>
      </c>
      <c r="C7" s="234"/>
      <c r="D7" s="229" t="s">
        <v>77</v>
      </c>
      <c r="E7" s="235"/>
      <c r="F7" s="227">
        <v>45677</v>
      </c>
      <c r="G7" s="228"/>
      <c r="H7" s="225" t="s">
        <v>78</v>
      </c>
      <c r="I7" s="226"/>
      <c r="J7" s="138" t="s">
        <v>67</v>
      </c>
      <c r="K7" s="139" t="s">
        <v>68</v>
      </c>
    </row>
    <row r="8" ht="15" spans="1:11">
      <c r="A8" s="325" t="s">
        <v>79</v>
      </c>
      <c r="B8" s="150" t="s">
        <v>80</v>
      </c>
      <c r="C8" s="326"/>
      <c r="D8" s="239" t="s">
        <v>81</v>
      </c>
      <c r="E8" s="240"/>
      <c r="F8" s="241">
        <v>45703</v>
      </c>
      <c r="G8" s="242"/>
      <c r="H8" s="239" t="s">
        <v>82</v>
      </c>
      <c r="I8" s="240"/>
      <c r="J8" s="268" t="s">
        <v>67</v>
      </c>
      <c r="K8" s="300" t="s">
        <v>68</v>
      </c>
    </row>
    <row r="9" ht="15" spans="1:11">
      <c r="A9" s="327" t="s">
        <v>83</v>
      </c>
      <c r="B9" s="328"/>
      <c r="C9" s="328"/>
      <c r="D9" s="328"/>
      <c r="E9" s="328"/>
      <c r="F9" s="328"/>
      <c r="G9" s="328"/>
      <c r="H9" s="328"/>
      <c r="I9" s="328"/>
      <c r="J9" s="328"/>
      <c r="K9" s="382"/>
    </row>
    <row r="10" ht="15" spans="1:11">
      <c r="A10" s="329" t="s">
        <v>84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83"/>
    </row>
    <row r="11" ht="14.25" spans="1:11">
      <c r="A11" s="331" t="s">
        <v>85</v>
      </c>
      <c r="B11" s="332" t="s">
        <v>86</v>
      </c>
      <c r="C11" s="333" t="s">
        <v>87</v>
      </c>
      <c r="D11" s="334"/>
      <c r="E11" s="335" t="s">
        <v>88</v>
      </c>
      <c r="F11" s="332" t="s">
        <v>86</v>
      </c>
      <c r="G11" s="333" t="s">
        <v>87</v>
      </c>
      <c r="H11" s="333" t="s">
        <v>89</v>
      </c>
      <c r="I11" s="335" t="s">
        <v>90</v>
      </c>
      <c r="J11" s="332" t="s">
        <v>86</v>
      </c>
      <c r="K11" s="384" t="s">
        <v>87</v>
      </c>
    </row>
    <row r="12" ht="14.25" spans="1:11">
      <c r="A12" s="229" t="s">
        <v>91</v>
      </c>
      <c r="B12" s="249" t="s">
        <v>86</v>
      </c>
      <c r="C12" s="138" t="s">
        <v>87</v>
      </c>
      <c r="D12" s="235"/>
      <c r="E12" s="232" t="s">
        <v>92</v>
      </c>
      <c r="F12" s="249" t="s">
        <v>86</v>
      </c>
      <c r="G12" s="138" t="s">
        <v>87</v>
      </c>
      <c r="H12" s="138" t="s">
        <v>89</v>
      </c>
      <c r="I12" s="232" t="s">
        <v>93</v>
      </c>
      <c r="J12" s="249" t="s">
        <v>86</v>
      </c>
      <c r="K12" s="139" t="s">
        <v>87</v>
      </c>
    </row>
    <row r="13" ht="14.25" spans="1:11">
      <c r="A13" s="229" t="s">
        <v>94</v>
      </c>
      <c r="B13" s="249" t="s">
        <v>86</v>
      </c>
      <c r="C13" s="138" t="s">
        <v>87</v>
      </c>
      <c r="D13" s="235"/>
      <c r="E13" s="232" t="s">
        <v>95</v>
      </c>
      <c r="F13" s="138" t="s">
        <v>96</v>
      </c>
      <c r="G13" s="138" t="s">
        <v>97</v>
      </c>
      <c r="H13" s="138" t="s">
        <v>89</v>
      </c>
      <c r="I13" s="232" t="s">
        <v>98</v>
      </c>
      <c r="J13" s="249" t="s">
        <v>86</v>
      </c>
      <c r="K13" s="139" t="s">
        <v>87</v>
      </c>
    </row>
    <row r="14" ht="15" spans="1:11">
      <c r="A14" s="239" t="s">
        <v>99</v>
      </c>
      <c r="B14" s="240"/>
      <c r="C14" s="240"/>
      <c r="D14" s="240"/>
      <c r="E14" s="240"/>
      <c r="F14" s="240"/>
      <c r="G14" s="240"/>
      <c r="H14" s="240"/>
      <c r="I14" s="240"/>
      <c r="J14" s="240"/>
      <c r="K14" s="302"/>
    </row>
    <row r="15" ht="15" spans="1:11">
      <c r="A15" s="329" t="s">
        <v>100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83"/>
    </row>
    <row r="16" ht="14.25" spans="1:11">
      <c r="A16" s="336" t="s">
        <v>101</v>
      </c>
      <c r="B16" s="333" t="s">
        <v>96</v>
      </c>
      <c r="C16" s="333" t="s">
        <v>97</v>
      </c>
      <c r="D16" s="337"/>
      <c r="E16" s="338" t="s">
        <v>102</v>
      </c>
      <c r="F16" s="333" t="s">
        <v>96</v>
      </c>
      <c r="G16" s="333" t="s">
        <v>97</v>
      </c>
      <c r="H16" s="339"/>
      <c r="I16" s="338" t="s">
        <v>103</v>
      </c>
      <c r="J16" s="333" t="s">
        <v>96</v>
      </c>
      <c r="K16" s="384" t="s">
        <v>97</v>
      </c>
    </row>
    <row r="17" customHeight="1" spans="1:22">
      <c r="A17" s="274" t="s">
        <v>104</v>
      </c>
      <c r="B17" s="138" t="s">
        <v>96</v>
      </c>
      <c r="C17" s="138" t="s">
        <v>97</v>
      </c>
      <c r="D17" s="230"/>
      <c r="E17" s="275" t="s">
        <v>105</v>
      </c>
      <c r="F17" s="138" t="s">
        <v>96</v>
      </c>
      <c r="G17" s="138" t="s">
        <v>97</v>
      </c>
      <c r="H17" s="340"/>
      <c r="I17" s="275" t="s">
        <v>106</v>
      </c>
      <c r="J17" s="138" t="s">
        <v>96</v>
      </c>
      <c r="K17" s="139" t="s">
        <v>97</v>
      </c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ht="18" customHeight="1" spans="1:11">
      <c r="A18" s="341" t="s">
        <v>107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86"/>
    </row>
    <row r="19" s="323" customFormat="1" ht="18" customHeight="1" spans="1:11">
      <c r="A19" s="329" t="s">
        <v>108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83"/>
    </row>
    <row r="20" customHeight="1" spans="1:11">
      <c r="A20" s="343" t="s">
        <v>109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87"/>
    </row>
    <row r="21" ht="21.75" customHeight="1" spans="1:11">
      <c r="A21" s="345" t="s">
        <v>110</v>
      </c>
      <c r="B21" s="346" t="s">
        <v>111</v>
      </c>
      <c r="C21" s="346" t="s">
        <v>112</v>
      </c>
      <c r="D21" s="346" t="s">
        <v>113</v>
      </c>
      <c r="E21" s="346" t="s">
        <v>114</v>
      </c>
      <c r="F21" s="346" t="s">
        <v>115</v>
      </c>
      <c r="G21" s="346" t="s">
        <v>116</v>
      </c>
      <c r="H21" s="346"/>
      <c r="I21" s="346"/>
      <c r="J21" s="275"/>
      <c r="K21" s="314" t="s">
        <v>117</v>
      </c>
    </row>
    <row r="22" customHeight="1" spans="1:11">
      <c r="A22" s="347" t="s">
        <v>118</v>
      </c>
      <c r="B22" s="348">
        <v>1</v>
      </c>
      <c r="C22" s="349">
        <v>1</v>
      </c>
      <c r="D22" s="349">
        <v>1</v>
      </c>
      <c r="E22" s="349">
        <v>1</v>
      </c>
      <c r="F22" s="349">
        <v>1</v>
      </c>
      <c r="G22" s="349">
        <v>1</v>
      </c>
      <c r="H22" s="350"/>
      <c r="I22" s="350"/>
      <c r="J22" s="388"/>
      <c r="K22" s="389"/>
    </row>
    <row r="23" customHeight="1" spans="1:11">
      <c r="A23" s="347" t="s">
        <v>119</v>
      </c>
      <c r="B23" s="349">
        <v>1</v>
      </c>
      <c r="C23" s="349">
        <v>1</v>
      </c>
      <c r="D23" s="349">
        <v>1</v>
      </c>
      <c r="E23" s="349">
        <v>1</v>
      </c>
      <c r="F23" s="349">
        <v>1</v>
      </c>
      <c r="G23" s="349">
        <v>1</v>
      </c>
      <c r="H23" s="350"/>
      <c r="I23" s="350"/>
      <c r="J23" s="388"/>
      <c r="K23" s="390"/>
    </row>
    <row r="24" customHeight="1" spans="1:9">
      <c r="A24" s="347" t="s">
        <v>120</v>
      </c>
      <c r="B24" s="349">
        <v>1</v>
      </c>
      <c r="C24" s="349">
        <v>1</v>
      </c>
      <c r="D24" s="349">
        <v>1</v>
      </c>
      <c r="E24" s="349">
        <v>1</v>
      </c>
      <c r="F24" s="349">
        <v>1</v>
      </c>
      <c r="G24" s="349">
        <v>1</v>
      </c>
      <c r="H24" s="351"/>
      <c r="I24" s="351"/>
    </row>
    <row r="25" customHeight="1" spans="1:9">
      <c r="A25" s="352"/>
      <c r="B25" s="348"/>
      <c r="C25" s="349"/>
      <c r="D25" s="353"/>
      <c r="E25" s="354"/>
      <c r="F25" s="351"/>
      <c r="G25" s="351"/>
      <c r="H25" s="351"/>
      <c r="I25" s="351"/>
    </row>
    <row r="26" customHeight="1" spans="1:11">
      <c r="A26" s="352"/>
      <c r="B26" s="348"/>
      <c r="C26" s="349"/>
      <c r="D26" s="355"/>
      <c r="E26" s="355"/>
      <c r="F26" s="355"/>
      <c r="G26" s="355"/>
      <c r="H26" s="355"/>
      <c r="I26" s="355"/>
      <c r="J26" s="388"/>
      <c r="K26" s="391"/>
    </row>
    <row r="27" customHeight="1" spans="1:11">
      <c r="A27" s="352"/>
      <c r="B27" s="348"/>
      <c r="C27" s="348"/>
      <c r="D27" s="356"/>
      <c r="E27" s="356"/>
      <c r="F27" s="356"/>
      <c r="G27" s="356"/>
      <c r="H27" s="356"/>
      <c r="I27" s="356"/>
      <c r="J27" s="348"/>
      <c r="K27" s="391"/>
    </row>
    <row r="28" customHeight="1" spans="1:11">
      <c r="A28" s="352"/>
      <c r="B28" s="348"/>
      <c r="C28" s="348"/>
      <c r="D28" s="348"/>
      <c r="E28" s="348"/>
      <c r="F28" s="348"/>
      <c r="G28" s="348"/>
      <c r="H28" s="348"/>
      <c r="I28" s="348"/>
      <c r="J28" s="348"/>
      <c r="K28" s="391"/>
    </row>
    <row r="29" ht="18" customHeight="1" spans="1:11">
      <c r="A29" s="357" t="s">
        <v>121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92"/>
    </row>
    <row r="30" ht="18.75" customHeight="1" spans="1:11">
      <c r="A30" s="347" t="s">
        <v>122</v>
      </c>
      <c r="B30" s="359" t="s">
        <v>123</v>
      </c>
      <c r="C30" s="359" t="s">
        <v>124</v>
      </c>
      <c r="D30" s="359"/>
      <c r="E30" s="245"/>
      <c r="F30" s="359"/>
      <c r="G30" s="359"/>
      <c r="H30" s="359"/>
      <c r="I30" s="359"/>
      <c r="J30" s="359"/>
      <c r="K30" s="393"/>
    </row>
    <row r="31" ht="18.75" customHeight="1" spans="1:11">
      <c r="A31" s="360" t="s">
        <v>125</v>
      </c>
      <c r="B31" s="361" t="s">
        <v>126</v>
      </c>
      <c r="C31" s="361" t="s">
        <v>127</v>
      </c>
      <c r="D31" s="361"/>
      <c r="E31" s="362"/>
      <c r="F31" s="363"/>
      <c r="G31" s="364"/>
      <c r="H31" s="364"/>
      <c r="I31" s="364"/>
      <c r="J31" s="364"/>
      <c r="K31" s="394"/>
    </row>
    <row r="32" ht="18" customHeight="1" spans="1:11">
      <c r="A32" s="365" t="s">
        <v>128</v>
      </c>
      <c r="B32" s="366"/>
      <c r="C32" s="366"/>
      <c r="D32" s="366"/>
      <c r="E32" s="367"/>
      <c r="F32" s="367"/>
      <c r="G32" s="367"/>
      <c r="H32" s="367"/>
      <c r="I32" s="367"/>
      <c r="J32" s="367"/>
      <c r="K32" s="395"/>
    </row>
    <row r="33" ht="14.25" spans="1:11">
      <c r="A33" s="368" t="s">
        <v>129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96"/>
    </row>
    <row r="34" ht="15" spans="1:11">
      <c r="A34" s="147" t="s">
        <v>130</v>
      </c>
      <c r="B34" s="148"/>
      <c r="C34" s="138" t="s">
        <v>67</v>
      </c>
      <c r="D34" s="138" t="s">
        <v>68</v>
      </c>
      <c r="E34" s="370" t="s">
        <v>131</v>
      </c>
      <c r="F34" s="371"/>
      <c r="G34" s="371"/>
      <c r="H34" s="371"/>
      <c r="I34" s="371"/>
      <c r="J34" s="371"/>
      <c r="K34" s="397"/>
    </row>
    <row r="35" ht="15" spans="1:11">
      <c r="A35" s="372" t="s">
        <v>132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</row>
    <row r="36" ht="14.25" spans="1:11">
      <c r="A36" s="280" t="s">
        <v>133</v>
      </c>
      <c r="B36" s="281"/>
      <c r="C36" s="281"/>
      <c r="D36" s="281"/>
      <c r="E36" s="281"/>
      <c r="F36" s="281"/>
      <c r="G36" s="281"/>
      <c r="H36" s="281"/>
      <c r="I36" s="281"/>
      <c r="J36" s="281"/>
      <c r="K36" s="316"/>
    </row>
    <row r="37" ht="14.25" spans="1:11">
      <c r="A37" s="284" t="s">
        <v>134</v>
      </c>
      <c r="B37" s="283"/>
      <c r="C37" s="283"/>
      <c r="D37" s="283"/>
      <c r="E37" s="283"/>
      <c r="F37" s="283"/>
      <c r="G37" s="283"/>
      <c r="H37" s="283"/>
      <c r="I37" s="283"/>
      <c r="J37" s="283"/>
      <c r="K37" s="317"/>
    </row>
    <row r="38" ht="14.25" spans="1:11">
      <c r="A38" s="284"/>
      <c r="B38" s="283"/>
      <c r="C38" s="283"/>
      <c r="D38" s="283"/>
      <c r="E38" s="283"/>
      <c r="F38" s="283"/>
      <c r="G38" s="283"/>
      <c r="H38" s="283"/>
      <c r="I38" s="283"/>
      <c r="J38" s="283"/>
      <c r="K38" s="317"/>
    </row>
    <row r="39" ht="14.25" spans="1:11">
      <c r="A39" s="284"/>
      <c r="B39" s="283"/>
      <c r="C39" s="283"/>
      <c r="D39" s="283"/>
      <c r="E39" s="283"/>
      <c r="F39" s="283"/>
      <c r="G39" s="283"/>
      <c r="H39" s="283"/>
      <c r="I39" s="283"/>
      <c r="J39" s="283"/>
      <c r="K39" s="317"/>
    </row>
    <row r="40" ht="14.25" spans="1:11">
      <c r="A40" s="284"/>
      <c r="B40" s="283"/>
      <c r="C40" s="283"/>
      <c r="D40" s="283"/>
      <c r="E40" s="283"/>
      <c r="F40" s="283"/>
      <c r="G40" s="283"/>
      <c r="H40" s="283"/>
      <c r="I40" s="283"/>
      <c r="J40" s="283"/>
      <c r="K40" s="317"/>
    </row>
    <row r="41" ht="14.25" spans="1:11">
      <c r="A41" s="284"/>
      <c r="B41" s="283"/>
      <c r="C41" s="283"/>
      <c r="D41" s="283"/>
      <c r="E41" s="283"/>
      <c r="F41" s="283"/>
      <c r="G41" s="283"/>
      <c r="H41" s="283"/>
      <c r="I41" s="283"/>
      <c r="J41" s="283"/>
      <c r="K41" s="317"/>
    </row>
    <row r="42" ht="14.25" spans="1:11">
      <c r="A42" s="284"/>
      <c r="B42" s="283"/>
      <c r="C42" s="283"/>
      <c r="D42" s="283"/>
      <c r="E42" s="283"/>
      <c r="F42" s="283"/>
      <c r="G42" s="283"/>
      <c r="H42" s="283"/>
      <c r="I42" s="283"/>
      <c r="J42" s="283"/>
      <c r="K42" s="317"/>
    </row>
    <row r="43" ht="15" spans="1:11">
      <c r="A43" s="277" t="s">
        <v>135</v>
      </c>
      <c r="B43" s="278"/>
      <c r="C43" s="278"/>
      <c r="D43" s="278"/>
      <c r="E43" s="278"/>
      <c r="F43" s="278"/>
      <c r="G43" s="278"/>
      <c r="H43" s="278"/>
      <c r="I43" s="278"/>
      <c r="J43" s="278"/>
      <c r="K43" s="315"/>
    </row>
    <row r="44" ht="15" spans="1:11">
      <c r="A44" s="329" t="s">
        <v>136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83"/>
    </row>
    <row r="45" ht="14.25" spans="1:11">
      <c r="A45" s="336" t="s">
        <v>137</v>
      </c>
      <c r="B45" s="333" t="s">
        <v>96</v>
      </c>
      <c r="C45" s="333" t="s">
        <v>97</v>
      </c>
      <c r="D45" s="333" t="s">
        <v>89</v>
      </c>
      <c r="E45" s="338" t="s">
        <v>138</v>
      </c>
      <c r="F45" s="333" t="s">
        <v>96</v>
      </c>
      <c r="G45" s="333" t="s">
        <v>97</v>
      </c>
      <c r="H45" s="333" t="s">
        <v>89</v>
      </c>
      <c r="I45" s="338" t="s">
        <v>139</v>
      </c>
      <c r="J45" s="333" t="s">
        <v>96</v>
      </c>
      <c r="K45" s="384" t="s">
        <v>97</v>
      </c>
    </row>
    <row r="46" ht="14.25" spans="1:11">
      <c r="A46" s="274" t="s">
        <v>88</v>
      </c>
      <c r="B46" s="138" t="s">
        <v>96</v>
      </c>
      <c r="C46" s="138" t="s">
        <v>97</v>
      </c>
      <c r="D46" s="138" t="s">
        <v>89</v>
      </c>
      <c r="E46" s="275" t="s">
        <v>95</v>
      </c>
      <c r="F46" s="138" t="s">
        <v>96</v>
      </c>
      <c r="G46" s="138" t="s">
        <v>97</v>
      </c>
      <c r="H46" s="138" t="s">
        <v>89</v>
      </c>
      <c r="I46" s="275" t="s">
        <v>106</v>
      </c>
      <c r="J46" s="138" t="s">
        <v>96</v>
      </c>
      <c r="K46" s="139" t="s">
        <v>97</v>
      </c>
    </row>
    <row r="47" ht="15" spans="1:11">
      <c r="A47" s="239" t="s">
        <v>99</v>
      </c>
      <c r="B47" s="240"/>
      <c r="C47" s="240"/>
      <c r="D47" s="240"/>
      <c r="E47" s="240"/>
      <c r="F47" s="240"/>
      <c r="G47" s="240"/>
      <c r="H47" s="240"/>
      <c r="I47" s="240"/>
      <c r="J47" s="240"/>
      <c r="K47" s="302"/>
    </row>
    <row r="48" ht="15" spans="1:11">
      <c r="A48" s="372" t="s">
        <v>140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</row>
    <row r="49" ht="15" spans="1:11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98"/>
    </row>
    <row r="50" ht="15" spans="1:11">
      <c r="A50" s="375" t="s">
        <v>141</v>
      </c>
      <c r="B50" s="376" t="s">
        <v>142</v>
      </c>
      <c r="C50" s="376"/>
      <c r="D50" s="377" t="s">
        <v>143</v>
      </c>
      <c r="E50" s="378" t="s">
        <v>144</v>
      </c>
      <c r="F50" s="379" t="s">
        <v>145</v>
      </c>
      <c r="G50" s="380"/>
      <c r="H50" s="381" t="s">
        <v>146</v>
      </c>
      <c r="I50" s="399"/>
      <c r="J50" s="400" t="s">
        <v>144</v>
      </c>
      <c r="K50" s="401"/>
    </row>
    <row r="51" ht="15" spans="1:11">
      <c r="A51" s="372" t="s">
        <v>147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4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5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topLeftCell="A8" workbookViewId="0">
      <selection activeCell="A36" sqref="A36:K36"/>
    </sheetView>
  </sheetViews>
  <sheetFormatPr defaultColWidth="10" defaultRowHeight="16.5" customHeight="1"/>
  <cols>
    <col min="1" max="2" width="10" style="213"/>
    <col min="3" max="3" width="9.4" style="213" customWidth="1"/>
    <col min="4" max="4" width="16" style="213" customWidth="1"/>
    <col min="5" max="6" width="10" style="213"/>
    <col min="7" max="7" width="10.1" style="213"/>
    <col min="8" max="16384" width="10" style="213"/>
  </cols>
  <sheetData>
    <row r="1" ht="22.5" customHeight="1" spans="1:11">
      <c r="A1" s="214" t="s">
        <v>148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54</v>
      </c>
      <c r="B2" s="216" t="str">
        <f>首期!$B$2</f>
        <v>期单</v>
      </c>
      <c r="C2" s="216"/>
      <c r="D2" s="217" t="s">
        <v>56</v>
      </c>
      <c r="E2" s="217"/>
      <c r="F2" s="216" t="str">
        <f>首期!$F$2</f>
        <v>江阴市腾圣时装有限公司</v>
      </c>
      <c r="G2" s="216"/>
      <c r="H2" s="218" t="s">
        <v>58</v>
      </c>
      <c r="I2" s="298" t="str">
        <f>首期!$I$2</f>
        <v>丽鑫智能管理有限公司</v>
      </c>
      <c r="J2" s="298"/>
      <c r="K2" s="299"/>
    </row>
    <row r="3" customHeight="1" spans="1:11">
      <c r="A3" s="219" t="s">
        <v>60</v>
      </c>
      <c r="B3" s="220"/>
      <c r="C3" s="221"/>
      <c r="D3" s="222" t="s">
        <v>61</v>
      </c>
      <c r="E3" s="223"/>
      <c r="F3" s="223"/>
      <c r="G3" s="224"/>
      <c r="H3" s="222" t="s">
        <v>62</v>
      </c>
      <c r="I3" s="223"/>
      <c r="J3" s="223"/>
      <c r="K3" s="224"/>
    </row>
    <row r="4" customHeight="1" spans="1:11">
      <c r="A4" s="225" t="s">
        <v>63</v>
      </c>
      <c r="B4" s="138" t="s">
        <v>64</v>
      </c>
      <c r="C4" s="139"/>
      <c r="D4" s="225" t="s">
        <v>65</v>
      </c>
      <c r="E4" s="226"/>
      <c r="F4" s="227">
        <v>45711</v>
      </c>
      <c r="G4" s="228"/>
      <c r="H4" s="225" t="s">
        <v>66</v>
      </c>
      <c r="I4" s="226"/>
      <c r="J4" s="138" t="s">
        <v>67</v>
      </c>
      <c r="K4" s="139" t="s">
        <v>68</v>
      </c>
    </row>
    <row r="5" customHeight="1" spans="1:11">
      <c r="A5" s="229" t="s">
        <v>69</v>
      </c>
      <c r="B5" s="133" t="s">
        <v>70</v>
      </c>
      <c r="C5" s="133"/>
      <c r="D5" s="225" t="s">
        <v>71</v>
      </c>
      <c r="E5" s="226"/>
      <c r="F5" s="227">
        <v>45606</v>
      </c>
      <c r="G5" s="228"/>
      <c r="H5" s="225" t="s">
        <v>72</v>
      </c>
      <c r="I5" s="226"/>
      <c r="J5" s="138" t="s">
        <v>67</v>
      </c>
      <c r="K5" s="139" t="s">
        <v>68</v>
      </c>
    </row>
    <row r="6" customHeight="1" spans="1:11">
      <c r="A6" s="225" t="s">
        <v>73</v>
      </c>
      <c r="B6" s="230">
        <f>首期!$B$6</f>
        <v>3</v>
      </c>
      <c r="C6" s="231">
        <f>首期!$C$6</f>
        <v>5</v>
      </c>
      <c r="D6" s="229" t="s">
        <v>74</v>
      </c>
      <c r="E6" s="232"/>
      <c r="F6" s="227">
        <v>45631</v>
      </c>
      <c r="G6" s="228"/>
      <c r="H6" s="225" t="s">
        <v>75</v>
      </c>
      <c r="I6" s="226"/>
      <c r="J6" s="138" t="s">
        <v>67</v>
      </c>
      <c r="K6" s="139" t="s">
        <v>68</v>
      </c>
    </row>
    <row r="7" customHeight="1" spans="1:11">
      <c r="A7" s="225" t="s">
        <v>76</v>
      </c>
      <c r="B7" s="233">
        <v>2450</v>
      </c>
      <c r="C7" s="234"/>
      <c r="D7" s="229" t="s">
        <v>77</v>
      </c>
      <c r="E7" s="235"/>
      <c r="F7" s="227">
        <v>45677</v>
      </c>
      <c r="G7" s="228"/>
      <c r="H7" s="225" t="s">
        <v>78</v>
      </c>
      <c r="I7" s="226"/>
      <c r="J7" s="138" t="s">
        <v>67</v>
      </c>
      <c r="K7" s="139" t="s">
        <v>68</v>
      </c>
    </row>
    <row r="8" customHeight="1" spans="1:11">
      <c r="A8" s="236" t="s">
        <v>149</v>
      </c>
      <c r="B8" s="237" t="s">
        <v>80</v>
      </c>
      <c r="C8" s="238"/>
      <c r="D8" s="239" t="s">
        <v>81</v>
      </c>
      <c r="E8" s="240"/>
      <c r="F8" s="241">
        <v>45703</v>
      </c>
      <c r="G8" s="242"/>
      <c r="H8" s="239" t="s">
        <v>82</v>
      </c>
      <c r="I8" s="240"/>
      <c r="J8" s="268" t="s">
        <v>67</v>
      </c>
      <c r="K8" s="300" t="s">
        <v>68</v>
      </c>
    </row>
    <row r="9" customHeight="1" spans="1:11">
      <c r="A9" s="243" t="s">
        <v>150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85</v>
      </c>
      <c r="B10" s="245" t="s">
        <v>86</v>
      </c>
      <c r="C10" s="246" t="s">
        <v>87</v>
      </c>
      <c r="D10" s="247"/>
      <c r="E10" s="248" t="s">
        <v>90</v>
      </c>
      <c r="F10" s="245" t="s">
        <v>86</v>
      </c>
      <c r="G10" s="246" t="s">
        <v>87</v>
      </c>
      <c r="H10" s="245"/>
      <c r="I10" s="248" t="s">
        <v>88</v>
      </c>
      <c r="J10" s="245" t="s">
        <v>86</v>
      </c>
      <c r="K10" s="301" t="s">
        <v>87</v>
      </c>
    </row>
    <row r="11" customHeight="1" spans="1:11">
      <c r="A11" s="229" t="s">
        <v>91</v>
      </c>
      <c r="B11" s="249" t="s">
        <v>86</v>
      </c>
      <c r="C11" s="138" t="s">
        <v>87</v>
      </c>
      <c r="D11" s="235"/>
      <c r="E11" s="232" t="s">
        <v>93</v>
      </c>
      <c r="F11" s="249" t="s">
        <v>86</v>
      </c>
      <c r="G11" s="138" t="s">
        <v>87</v>
      </c>
      <c r="H11" s="249"/>
      <c r="I11" s="232" t="s">
        <v>98</v>
      </c>
      <c r="J11" s="249" t="s">
        <v>86</v>
      </c>
      <c r="K11" s="139" t="s">
        <v>87</v>
      </c>
    </row>
    <row r="12" customHeight="1" spans="1:11">
      <c r="A12" s="239" t="s">
        <v>131</v>
      </c>
      <c r="B12" s="240"/>
      <c r="C12" s="240"/>
      <c r="D12" s="240"/>
      <c r="E12" s="240"/>
      <c r="F12" s="240"/>
      <c r="G12" s="240"/>
      <c r="H12" s="240"/>
      <c r="I12" s="240"/>
      <c r="J12" s="240"/>
      <c r="K12" s="302"/>
    </row>
    <row r="13" customHeight="1" spans="1:11">
      <c r="A13" s="250" t="s">
        <v>151</v>
      </c>
      <c r="B13" s="251"/>
      <c r="C13" s="251"/>
      <c r="D13" s="251"/>
      <c r="E13" s="251"/>
      <c r="F13" s="251"/>
      <c r="G13" s="251"/>
      <c r="H13" s="251"/>
      <c r="I13" s="251"/>
      <c r="J13" s="251"/>
      <c r="K13" s="303"/>
    </row>
    <row r="14" customHeight="1" spans="1:11">
      <c r="A14" s="252" t="s">
        <v>152</v>
      </c>
      <c r="B14" s="253"/>
      <c r="C14" s="253"/>
      <c r="D14" s="253"/>
      <c r="E14" s="254"/>
      <c r="F14" s="255"/>
      <c r="G14" s="255"/>
      <c r="H14" s="255"/>
      <c r="I14" s="304"/>
      <c r="J14" s="304"/>
      <c r="K14" s="305"/>
    </row>
    <row r="15" customHeight="1" spans="1:11">
      <c r="A15" s="256" t="s">
        <v>153</v>
      </c>
      <c r="B15" s="257"/>
      <c r="C15" s="257"/>
      <c r="D15" s="257"/>
      <c r="E15" s="258"/>
      <c r="F15" s="258"/>
      <c r="G15" s="258"/>
      <c r="H15" s="259"/>
      <c r="I15" s="306"/>
      <c r="J15" s="307"/>
      <c r="K15" s="308"/>
    </row>
    <row r="16" customHeight="1" spans="1:11">
      <c r="A16" s="256" t="s">
        <v>154</v>
      </c>
      <c r="B16" s="257"/>
      <c r="C16" s="257"/>
      <c r="D16" s="257"/>
      <c r="E16" s="260"/>
      <c r="F16" s="260"/>
      <c r="G16" s="260"/>
      <c r="H16" s="260"/>
      <c r="I16" s="309"/>
      <c r="J16" s="309"/>
      <c r="K16" s="310"/>
    </row>
    <row r="17" customHeight="1" spans="1:11">
      <c r="A17" s="261" t="s">
        <v>155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customHeight="1" spans="1:11">
      <c r="A18" s="262" t="s">
        <v>156</v>
      </c>
      <c r="B18" s="254"/>
      <c r="C18" s="253"/>
      <c r="D18" s="253"/>
      <c r="E18" s="263"/>
      <c r="F18" s="263"/>
      <c r="G18" s="263"/>
      <c r="H18" s="263"/>
      <c r="I18" s="311"/>
      <c r="J18" s="304"/>
      <c r="K18" s="305"/>
    </row>
    <row r="19" customHeight="1" spans="1:11">
      <c r="A19" s="264" t="s">
        <v>157</v>
      </c>
      <c r="B19" s="257"/>
      <c r="C19" s="257"/>
      <c r="D19" s="257"/>
      <c r="E19" s="265"/>
      <c r="F19" s="266"/>
      <c r="G19" s="266"/>
      <c r="H19" s="267"/>
      <c r="I19" s="306"/>
      <c r="J19" s="307"/>
      <c r="K19" s="308"/>
    </row>
    <row r="20" customHeight="1" spans="1:11">
      <c r="A20" s="264" t="s">
        <v>158</v>
      </c>
      <c r="B20" s="257"/>
      <c r="C20" s="257"/>
      <c r="D20" s="257"/>
      <c r="E20" s="268"/>
      <c r="F20" s="268"/>
      <c r="G20" s="268"/>
      <c r="H20" s="268"/>
      <c r="I20" s="268"/>
      <c r="J20" s="268"/>
      <c r="K20" s="300"/>
    </row>
    <row r="21" customHeight="1" spans="1:11">
      <c r="A21" s="269" t="s">
        <v>128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customHeight="1" spans="1:11">
      <c r="A22" s="135" t="s">
        <v>129</v>
      </c>
      <c r="B22" s="169"/>
      <c r="C22" s="169"/>
      <c r="D22" s="169"/>
      <c r="E22" s="169"/>
      <c r="F22" s="169"/>
      <c r="G22" s="169"/>
      <c r="H22" s="169"/>
      <c r="I22" s="169"/>
      <c r="J22" s="169"/>
      <c r="K22" s="203"/>
    </row>
    <row r="23" customHeight="1" spans="1:11">
      <c r="A23" s="147" t="s">
        <v>130</v>
      </c>
      <c r="B23" s="148"/>
      <c r="C23" s="138" t="s">
        <v>67</v>
      </c>
      <c r="D23" s="138" t="s">
        <v>68</v>
      </c>
      <c r="E23" s="146"/>
      <c r="F23" s="146"/>
      <c r="G23" s="146"/>
      <c r="H23" s="146"/>
      <c r="I23" s="146"/>
      <c r="J23" s="146"/>
      <c r="K23" s="197"/>
    </row>
    <row r="24" customHeight="1" spans="1:11">
      <c r="A24" s="270" t="s">
        <v>159</v>
      </c>
      <c r="B24" s="271"/>
      <c r="C24" s="271"/>
      <c r="D24" s="271"/>
      <c r="E24" s="271"/>
      <c r="F24" s="271"/>
      <c r="G24" s="271"/>
      <c r="H24" s="271"/>
      <c r="I24" s="271"/>
      <c r="J24" s="271"/>
      <c r="K24" s="312"/>
    </row>
    <row r="25" customHeight="1" spans="1:1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313"/>
    </row>
    <row r="26" customHeight="1" spans="1:11">
      <c r="A26" s="243" t="s">
        <v>136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19" t="s">
        <v>137</v>
      </c>
      <c r="B27" s="246" t="s">
        <v>96</v>
      </c>
      <c r="C27" s="246" t="s">
        <v>97</v>
      </c>
      <c r="D27" s="246" t="s">
        <v>89</v>
      </c>
      <c r="E27" s="220" t="s">
        <v>138</v>
      </c>
      <c r="F27" s="246" t="s">
        <v>96</v>
      </c>
      <c r="G27" s="246" t="s">
        <v>97</v>
      </c>
      <c r="H27" s="246" t="s">
        <v>89</v>
      </c>
      <c r="I27" s="220" t="s">
        <v>139</v>
      </c>
      <c r="J27" s="246" t="s">
        <v>96</v>
      </c>
      <c r="K27" s="301" t="s">
        <v>97</v>
      </c>
    </row>
    <row r="28" customHeight="1" spans="1:11">
      <c r="A28" s="274" t="s">
        <v>88</v>
      </c>
      <c r="B28" s="138" t="s">
        <v>96</v>
      </c>
      <c r="C28" s="138" t="s">
        <v>97</v>
      </c>
      <c r="D28" s="138" t="s">
        <v>89</v>
      </c>
      <c r="E28" s="275" t="s">
        <v>95</v>
      </c>
      <c r="F28" s="138" t="s">
        <v>96</v>
      </c>
      <c r="G28" s="138" t="s">
        <v>97</v>
      </c>
      <c r="H28" s="138" t="s">
        <v>89</v>
      </c>
      <c r="I28" s="275" t="s">
        <v>106</v>
      </c>
      <c r="J28" s="138" t="s">
        <v>96</v>
      </c>
      <c r="K28" s="139" t="s">
        <v>97</v>
      </c>
    </row>
    <row r="29" customHeight="1" spans="1:11">
      <c r="A29" s="225" t="s">
        <v>99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14"/>
    </row>
    <row r="30" customHeight="1" spans="1:1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315"/>
    </row>
    <row r="31" customHeight="1" spans="1:11">
      <c r="A31" s="279" t="s">
        <v>160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ht="17.25" customHeight="1" spans="1:11">
      <c r="A32" s="280" t="s">
        <v>161</v>
      </c>
      <c r="B32" s="281"/>
      <c r="C32" s="281"/>
      <c r="D32" s="281"/>
      <c r="E32" s="281"/>
      <c r="F32" s="281"/>
      <c r="G32" s="281"/>
      <c r="H32" s="281"/>
      <c r="I32" s="281"/>
      <c r="J32" s="281"/>
      <c r="K32" s="316"/>
    </row>
    <row r="33" ht="17.25" customHeight="1" spans="1:11">
      <c r="A33" s="282" t="s">
        <v>162</v>
      </c>
      <c r="B33" s="283"/>
      <c r="C33" s="283"/>
      <c r="D33" s="283"/>
      <c r="E33" s="283"/>
      <c r="F33" s="283"/>
      <c r="G33" s="283"/>
      <c r="H33" s="283"/>
      <c r="I33" s="283"/>
      <c r="J33" s="283"/>
      <c r="K33" s="317"/>
    </row>
    <row r="34" ht="17.25" customHeight="1" spans="1:1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317"/>
    </row>
    <row r="35" ht="17.25" customHeight="1" spans="1:11">
      <c r="A35" s="284"/>
      <c r="B35" s="283"/>
      <c r="C35" s="283"/>
      <c r="D35" s="283"/>
      <c r="E35" s="283"/>
      <c r="F35" s="283"/>
      <c r="G35" s="283"/>
      <c r="H35" s="283"/>
      <c r="I35" s="283"/>
      <c r="J35" s="283"/>
      <c r="K35" s="317"/>
    </row>
    <row r="36" ht="17.25" customHeight="1" spans="1:11">
      <c r="A36" s="284"/>
      <c r="B36" s="283"/>
      <c r="C36" s="283"/>
      <c r="D36" s="283"/>
      <c r="E36" s="283"/>
      <c r="F36" s="283"/>
      <c r="G36" s="283"/>
      <c r="H36" s="283"/>
      <c r="I36" s="283"/>
      <c r="J36" s="283"/>
      <c r="K36" s="317"/>
    </row>
    <row r="37" ht="17.25" customHeight="1" spans="1:11">
      <c r="A37" s="284"/>
      <c r="B37" s="283"/>
      <c r="C37" s="283"/>
      <c r="D37" s="283"/>
      <c r="E37" s="283"/>
      <c r="F37" s="283"/>
      <c r="G37" s="283"/>
      <c r="H37" s="283"/>
      <c r="I37" s="283"/>
      <c r="J37" s="283"/>
      <c r="K37" s="317"/>
    </row>
    <row r="38" ht="17.25" customHeight="1" spans="1:11">
      <c r="A38" s="284"/>
      <c r="B38" s="283"/>
      <c r="C38" s="283"/>
      <c r="D38" s="283"/>
      <c r="E38" s="283"/>
      <c r="F38" s="283"/>
      <c r="G38" s="283"/>
      <c r="H38" s="283"/>
      <c r="I38" s="283"/>
      <c r="J38" s="283"/>
      <c r="K38" s="317"/>
    </row>
    <row r="39" ht="17.25" customHeight="1" spans="1:11">
      <c r="A39" s="284"/>
      <c r="B39" s="283"/>
      <c r="C39" s="283"/>
      <c r="D39" s="283"/>
      <c r="E39" s="283"/>
      <c r="F39" s="283"/>
      <c r="G39" s="283"/>
      <c r="H39" s="283"/>
      <c r="I39" s="283"/>
      <c r="J39" s="283"/>
      <c r="K39" s="317"/>
    </row>
    <row r="40" ht="17.25" customHeight="1" spans="1:11">
      <c r="A40" s="284"/>
      <c r="B40" s="283"/>
      <c r="C40" s="283"/>
      <c r="D40" s="283"/>
      <c r="E40" s="283"/>
      <c r="F40" s="283"/>
      <c r="G40" s="283"/>
      <c r="H40" s="283"/>
      <c r="I40" s="283"/>
      <c r="J40" s="283"/>
      <c r="K40" s="317"/>
    </row>
    <row r="41" ht="17.25" customHeight="1" spans="1:11">
      <c r="A41" s="277" t="s">
        <v>135</v>
      </c>
      <c r="B41" s="278"/>
      <c r="C41" s="278"/>
      <c r="D41" s="278"/>
      <c r="E41" s="278"/>
      <c r="F41" s="278"/>
      <c r="G41" s="278"/>
      <c r="H41" s="278"/>
      <c r="I41" s="278"/>
      <c r="J41" s="278"/>
      <c r="K41" s="315"/>
    </row>
    <row r="42" customHeight="1" spans="1:11">
      <c r="A42" s="279" t="s">
        <v>163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</row>
    <row r="43" ht="18" customHeight="1" spans="1:11">
      <c r="A43" s="285"/>
      <c r="B43" s="286"/>
      <c r="C43" s="286"/>
      <c r="D43" s="286"/>
      <c r="E43" s="286"/>
      <c r="F43" s="286"/>
      <c r="G43" s="286"/>
      <c r="H43" s="286"/>
      <c r="I43" s="286"/>
      <c r="J43" s="286"/>
      <c r="K43" s="318"/>
    </row>
    <row r="44" ht="18" customHeight="1" spans="1:11">
      <c r="A44" s="285"/>
      <c r="B44" s="286"/>
      <c r="C44" s="286"/>
      <c r="D44" s="286"/>
      <c r="E44" s="286"/>
      <c r="F44" s="286"/>
      <c r="G44" s="286"/>
      <c r="H44" s="286"/>
      <c r="I44" s="286"/>
      <c r="J44" s="286"/>
      <c r="K44" s="318"/>
    </row>
    <row r="45" ht="18" customHeight="1" spans="1:11">
      <c r="A45" s="272"/>
      <c r="B45" s="273"/>
      <c r="C45" s="273"/>
      <c r="D45" s="273"/>
      <c r="E45" s="273"/>
      <c r="F45" s="273"/>
      <c r="G45" s="273"/>
      <c r="H45" s="273"/>
      <c r="I45" s="273"/>
      <c r="J45" s="273"/>
      <c r="K45" s="313"/>
    </row>
    <row r="46" ht="21" customHeight="1" spans="1:11">
      <c r="A46" s="287" t="s">
        <v>141</v>
      </c>
      <c r="B46" s="288" t="s">
        <v>142</v>
      </c>
      <c r="C46" s="288"/>
      <c r="D46" s="289" t="s">
        <v>143</v>
      </c>
      <c r="E46" s="167" t="s">
        <v>144</v>
      </c>
      <c r="F46" s="289" t="s">
        <v>145</v>
      </c>
      <c r="G46" s="290"/>
      <c r="H46" s="291" t="s">
        <v>146</v>
      </c>
      <c r="I46" s="291"/>
      <c r="J46" s="288" t="s">
        <v>144</v>
      </c>
      <c r="K46" s="319"/>
    </row>
    <row r="47" customHeight="1" spans="1:11">
      <c r="A47" s="292" t="s">
        <v>147</v>
      </c>
      <c r="B47" s="293"/>
      <c r="C47" s="293"/>
      <c r="D47" s="293"/>
      <c r="E47" s="293"/>
      <c r="F47" s="293"/>
      <c r="G47" s="293"/>
      <c r="H47" s="293"/>
      <c r="I47" s="293"/>
      <c r="J47" s="293"/>
      <c r="K47" s="320"/>
    </row>
    <row r="48" customHeight="1" spans="1:11">
      <c r="A48" s="294"/>
      <c r="B48" s="295"/>
      <c r="C48" s="295"/>
      <c r="D48" s="295"/>
      <c r="E48" s="295"/>
      <c r="F48" s="295"/>
      <c r="G48" s="295"/>
      <c r="H48" s="295"/>
      <c r="I48" s="295"/>
      <c r="J48" s="295"/>
      <c r="K48" s="321"/>
    </row>
    <row r="49" customHeight="1" spans="1:11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322"/>
    </row>
  </sheetData>
  <mergeCells count="7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workbookViewId="0">
      <selection activeCell="A17" sqref="A17:K17"/>
    </sheetView>
  </sheetViews>
  <sheetFormatPr defaultColWidth="10.1" defaultRowHeight="14.25"/>
  <cols>
    <col min="1" max="1" width="9.6" style="133" customWidth="1"/>
    <col min="2" max="2" width="11.1" style="133" customWidth="1"/>
    <col min="3" max="3" width="9.1" style="133" customWidth="1"/>
    <col min="4" max="4" width="9.5" style="133" customWidth="1"/>
    <col min="5" max="5" width="9.1" style="133" customWidth="1"/>
    <col min="6" max="6" width="10.4" style="133" customWidth="1"/>
    <col min="7" max="7" width="9.5" style="133" customWidth="1"/>
    <col min="8" max="8" width="9.1" style="133" customWidth="1"/>
    <col min="9" max="9" width="8.1" style="133" customWidth="1"/>
    <col min="10" max="10" width="10.5" style="133" customWidth="1"/>
    <col min="11" max="11" width="12.1" style="133" customWidth="1"/>
    <col min="12" max="16384" width="10.1" style="133"/>
  </cols>
  <sheetData>
    <row r="1" ht="26.25" spans="1:11">
      <c r="A1" s="134" t="s">
        <v>164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35" t="s">
        <v>54</v>
      </c>
      <c r="B2" s="136" t="str">
        <f>首期!$B$2</f>
        <v>期单</v>
      </c>
      <c r="C2" s="136"/>
      <c r="D2" s="137" t="s">
        <v>63</v>
      </c>
      <c r="E2" s="138" t="s">
        <v>64</v>
      </c>
      <c r="F2" s="139"/>
      <c r="G2" s="133" t="s">
        <v>70</v>
      </c>
      <c r="H2" s="140"/>
      <c r="I2" s="169" t="s">
        <v>58</v>
      </c>
      <c r="J2" s="195" t="str">
        <f>首期!$I$2</f>
        <v>丽鑫智能管理有限公司</v>
      </c>
      <c r="K2" s="196"/>
    </row>
    <row r="3" spans="1:11">
      <c r="A3" s="141" t="s">
        <v>76</v>
      </c>
      <c r="B3" s="142">
        <v>2450</v>
      </c>
      <c r="C3" s="142"/>
      <c r="D3" s="143" t="s">
        <v>165</v>
      </c>
      <c r="E3" s="144">
        <v>45711</v>
      </c>
      <c r="F3" s="145"/>
      <c r="G3" s="145"/>
      <c r="H3" s="146" t="s">
        <v>166</v>
      </c>
      <c r="I3" s="146"/>
      <c r="J3" s="146"/>
      <c r="K3" s="197"/>
    </row>
    <row r="4" spans="1:11">
      <c r="A4" s="147" t="s">
        <v>73</v>
      </c>
      <c r="B4" s="142">
        <f>首期!$B$6</f>
        <v>3</v>
      </c>
      <c r="C4" s="142">
        <f>首期!$C$6</f>
        <v>5</v>
      </c>
      <c r="D4" s="148" t="s">
        <v>167</v>
      </c>
      <c r="E4" s="145" t="s">
        <v>168</v>
      </c>
      <c r="F4" s="145"/>
      <c r="G4" s="145"/>
      <c r="H4" s="148" t="s">
        <v>169</v>
      </c>
      <c r="I4" s="148"/>
      <c r="J4" s="161" t="s">
        <v>67</v>
      </c>
      <c r="K4" s="198" t="s">
        <v>68</v>
      </c>
    </row>
    <row r="5" spans="1:11">
      <c r="A5" s="147" t="s">
        <v>170</v>
      </c>
      <c r="B5" s="142">
        <v>1</v>
      </c>
      <c r="C5" s="142"/>
      <c r="D5" s="143" t="s">
        <v>171</v>
      </c>
      <c r="E5" s="143" t="s">
        <v>168</v>
      </c>
      <c r="F5" s="143"/>
      <c r="H5" s="148" t="s">
        <v>172</v>
      </c>
      <c r="I5" s="148"/>
      <c r="J5" s="161" t="s">
        <v>67</v>
      </c>
      <c r="K5" s="198" t="s">
        <v>68</v>
      </c>
    </row>
    <row r="6" ht="15" spans="1:11">
      <c r="A6" s="149" t="s">
        <v>173</v>
      </c>
      <c r="B6" s="150">
        <v>150</v>
      </c>
      <c r="C6" s="150"/>
      <c r="D6" s="151" t="s">
        <v>174</v>
      </c>
      <c r="E6" s="152">
        <v>2448</v>
      </c>
      <c r="F6" s="153"/>
      <c r="G6" s="151"/>
      <c r="H6" s="154" t="s">
        <v>175</v>
      </c>
      <c r="I6" s="154"/>
      <c r="J6" s="153" t="s">
        <v>67</v>
      </c>
      <c r="K6" s="199" t="s">
        <v>68</v>
      </c>
    </row>
    <row r="7" ht="15" spans="1:11">
      <c r="A7" s="155"/>
      <c r="B7" s="156"/>
      <c r="C7" s="156"/>
      <c r="D7" s="155"/>
      <c r="E7" s="156"/>
      <c r="F7" s="140"/>
      <c r="G7" s="155"/>
      <c r="H7" s="140"/>
      <c r="I7" s="156"/>
      <c r="J7" s="156"/>
      <c r="K7" s="156"/>
    </row>
    <row r="8" spans="1:11">
      <c r="A8" s="157" t="s">
        <v>176</v>
      </c>
      <c r="B8" s="158" t="s">
        <v>177</v>
      </c>
      <c r="C8" s="158" t="s">
        <v>178</v>
      </c>
      <c r="D8" s="158" t="s">
        <v>179</v>
      </c>
      <c r="E8" s="158" t="s">
        <v>180</v>
      </c>
      <c r="F8" s="158" t="s">
        <v>181</v>
      </c>
      <c r="G8" s="159" t="s">
        <v>182</v>
      </c>
      <c r="H8" s="160"/>
      <c r="I8" s="160"/>
      <c r="J8" s="160"/>
      <c r="K8" s="200"/>
    </row>
    <row r="9" spans="1:11">
      <c r="A9" s="147" t="s">
        <v>183</v>
      </c>
      <c r="B9" s="148"/>
      <c r="C9" s="161" t="s">
        <v>67</v>
      </c>
      <c r="D9" s="161" t="s">
        <v>68</v>
      </c>
      <c r="E9" s="143" t="s">
        <v>184</v>
      </c>
      <c r="F9" s="162" t="s">
        <v>185</v>
      </c>
      <c r="G9" s="163"/>
      <c r="H9" s="164"/>
      <c r="I9" s="164"/>
      <c r="J9" s="164"/>
      <c r="K9" s="201"/>
    </row>
    <row r="10" spans="1:11">
      <c r="A10" s="147" t="s">
        <v>186</v>
      </c>
      <c r="B10" s="148"/>
      <c r="C10" s="161" t="s">
        <v>67</v>
      </c>
      <c r="D10" s="161" t="s">
        <v>68</v>
      </c>
      <c r="E10" s="143" t="s">
        <v>187</v>
      </c>
      <c r="F10" s="162" t="s">
        <v>188</v>
      </c>
      <c r="G10" s="163" t="s">
        <v>189</v>
      </c>
      <c r="H10" s="164"/>
      <c r="I10" s="164"/>
      <c r="J10" s="164"/>
      <c r="K10" s="201"/>
    </row>
    <row r="11" spans="1:11">
      <c r="A11" s="165" t="s">
        <v>150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2"/>
    </row>
    <row r="12" spans="1:11">
      <c r="A12" s="141" t="s">
        <v>90</v>
      </c>
      <c r="B12" s="161" t="s">
        <v>86</v>
      </c>
      <c r="C12" s="161" t="s">
        <v>87</v>
      </c>
      <c r="D12" s="162"/>
      <c r="E12" s="143" t="s">
        <v>88</v>
      </c>
      <c r="F12" s="161" t="s">
        <v>86</v>
      </c>
      <c r="G12" s="161" t="s">
        <v>87</v>
      </c>
      <c r="H12" s="161"/>
      <c r="I12" s="143" t="s">
        <v>190</v>
      </c>
      <c r="J12" s="161" t="s">
        <v>86</v>
      </c>
      <c r="K12" s="198" t="s">
        <v>87</v>
      </c>
    </row>
    <row r="13" spans="1:11">
      <c r="A13" s="141" t="s">
        <v>93</v>
      </c>
      <c r="B13" s="161" t="s">
        <v>86</v>
      </c>
      <c r="C13" s="161" t="s">
        <v>87</v>
      </c>
      <c r="D13" s="162"/>
      <c r="E13" s="143" t="s">
        <v>98</v>
      </c>
      <c r="F13" s="161" t="s">
        <v>86</v>
      </c>
      <c r="G13" s="161" t="s">
        <v>87</v>
      </c>
      <c r="H13" s="161"/>
      <c r="I13" s="143" t="s">
        <v>191</v>
      </c>
      <c r="J13" s="161" t="s">
        <v>86</v>
      </c>
      <c r="K13" s="198" t="s">
        <v>87</v>
      </c>
    </row>
    <row r="14" ht="15" spans="1:11">
      <c r="A14" s="149" t="s">
        <v>192</v>
      </c>
      <c r="B14" s="153" t="s">
        <v>86</v>
      </c>
      <c r="C14" s="153" t="s">
        <v>87</v>
      </c>
      <c r="D14" s="167"/>
      <c r="E14" s="151" t="s">
        <v>193</v>
      </c>
      <c r="F14" s="153" t="s">
        <v>86</v>
      </c>
      <c r="G14" s="153" t="s">
        <v>87</v>
      </c>
      <c r="H14" s="153"/>
      <c r="I14" s="151" t="s">
        <v>194</v>
      </c>
      <c r="J14" s="153" t="s">
        <v>86</v>
      </c>
      <c r="K14" s="199" t="s">
        <v>87</v>
      </c>
    </row>
    <row r="15" ht="15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spans="1:11">
      <c r="A16" s="135" t="s">
        <v>195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3"/>
    </row>
    <row r="17" spans="1:11">
      <c r="A17" s="147" t="s">
        <v>196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4"/>
    </row>
    <row r="18" spans="1:11">
      <c r="A18" s="141"/>
      <c r="B18" s="143"/>
      <c r="C18" s="143" t="s">
        <v>111</v>
      </c>
      <c r="D18" s="143" t="s">
        <v>112</v>
      </c>
      <c r="E18" s="143" t="s">
        <v>113</v>
      </c>
      <c r="F18" s="143" t="s">
        <v>114</v>
      </c>
      <c r="G18" s="143" t="s">
        <v>115</v>
      </c>
      <c r="H18" s="143" t="s">
        <v>197</v>
      </c>
      <c r="I18" s="143"/>
      <c r="J18" s="143"/>
      <c r="K18" s="205"/>
    </row>
    <row r="19" spans="1:11">
      <c r="A19" s="170" t="s">
        <v>118</v>
      </c>
      <c r="B19" s="143"/>
      <c r="C19" s="148" t="s">
        <v>198</v>
      </c>
      <c r="D19" s="148"/>
      <c r="E19" s="148" t="s">
        <v>198</v>
      </c>
      <c r="F19" s="148" t="s">
        <v>198</v>
      </c>
      <c r="G19" s="148"/>
      <c r="H19" s="143" t="s">
        <v>198</v>
      </c>
      <c r="I19" s="143"/>
      <c r="J19" s="143"/>
      <c r="K19" s="205"/>
    </row>
    <row r="20" spans="1:11">
      <c r="A20" s="170" t="s">
        <v>199</v>
      </c>
      <c r="B20" s="143"/>
      <c r="C20" s="148"/>
      <c r="D20" s="148" t="s">
        <v>198</v>
      </c>
      <c r="E20" s="148" t="s">
        <v>198</v>
      </c>
      <c r="F20" s="148" t="s">
        <v>198</v>
      </c>
      <c r="G20" s="148" t="s">
        <v>198</v>
      </c>
      <c r="H20" s="143"/>
      <c r="I20" s="143"/>
      <c r="J20" s="143"/>
      <c r="K20" s="205"/>
    </row>
    <row r="21" spans="1:11">
      <c r="A21" s="170" t="s">
        <v>200</v>
      </c>
      <c r="B21" s="171"/>
      <c r="C21" s="148" t="s">
        <v>198</v>
      </c>
      <c r="D21" s="148" t="s">
        <v>198</v>
      </c>
      <c r="E21" s="148" t="s">
        <v>198</v>
      </c>
      <c r="F21" s="148" t="s">
        <v>198</v>
      </c>
      <c r="G21" s="148" t="s">
        <v>198</v>
      </c>
      <c r="H21" s="148"/>
      <c r="I21" s="171"/>
      <c r="J21" s="171"/>
      <c r="K21" s="206"/>
    </row>
    <row r="22" spans="1:11">
      <c r="A22" s="172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47" t="s">
        <v>130</v>
      </c>
      <c r="B23" s="148"/>
      <c r="C23" s="161" t="s">
        <v>67</v>
      </c>
      <c r="D23" s="161" t="s">
        <v>68</v>
      </c>
      <c r="E23" s="146"/>
      <c r="F23" s="146"/>
      <c r="G23" s="146"/>
      <c r="H23" s="146"/>
      <c r="I23" s="146"/>
      <c r="J23" s="146"/>
      <c r="K23" s="197"/>
    </row>
    <row r="24" ht="15" spans="1:11">
      <c r="A24" s="173" t="s">
        <v>201</v>
      </c>
      <c r="B24" s="174"/>
      <c r="C24" s="174"/>
      <c r="D24" s="174"/>
      <c r="E24" s="174"/>
      <c r="F24" s="174"/>
      <c r="G24" s="174"/>
      <c r="H24" s="174"/>
      <c r="I24" s="174"/>
      <c r="J24" s="174"/>
      <c r="K24" s="207"/>
    </row>
    <row r="25" ht="15" spans="1:11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>
      <c r="A26" s="176" t="s">
        <v>202</v>
      </c>
      <c r="B26" s="160"/>
      <c r="C26" s="160"/>
      <c r="D26" s="160"/>
      <c r="E26" s="160"/>
      <c r="F26" s="160"/>
      <c r="G26" s="160"/>
      <c r="H26" s="160"/>
      <c r="I26" s="160"/>
      <c r="J26" s="160"/>
      <c r="K26" s="200"/>
    </row>
    <row r="27" spans="1:11">
      <c r="A27" s="177" t="s">
        <v>203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08"/>
    </row>
    <row r="28" spans="1:11">
      <c r="A28" s="177" t="s">
        <v>204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8"/>
    </row>
    <row r="29" spans="1:1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208"/>
    </row>
    <row r="30" spans="1:1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208"/>
    </row>
    <row r="31" ht="23.1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9"/>
    </row>
    <row r="32" ht="23.1" customHeight="1" spans="1:11">
      <c r="A32" s="181"/>
      <c r="B32" s="180"/>
      <c r="C32" s="180"/>
      <c r="D32" s="180"/>
      <c r="E32" s="180"/>
      <c r="F32" s="180"/>
      <c r="G32" s="180"/>
      <c r="H32" s="180"/>
      <c r="I32" s="180"/>
      <c r="J32" s="180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84" t="s">
        <v>205</v>
      </c>
      <c r="B34" s="185"/>
      <c r="C34" s="185"/>
      <c r="D34" s="185"/>
      <c r="E34" s="185"/>
      <c r="F34" s="185"/>
      <c r="G34" s="185"/>
      <c r="H34" s="185"/>
      <c r="I34" s="185"/>
      <c r="J34" s="185"/>
      <c r="K34" s="211"/>
    </row>
    <row r="35" ht="18.75" customHeight="1" spans="1:11">
      <c r="A35" s="147" t="s">
        <v>206</v>
      </c>
      <c r="B35" s="148"/>
      <c r="C35" s="148"/>
      <c r="D35" s="146" t="s">
        <v>207</v>
      </c>
      <c r="E35" s="146"/>
      <c r="F35" s="186" t="s">
        <v>208</v>
      </c>
      <c r="G35" s="187"/>
      <c r="H35" s="148" t="s">
        <v>209</v>
      </c>
      <c r="I35" s="148"/>
      <c r="J35" s="148" t="s">
        <v>210</v>
      </c>
      <c r="K35" s="204"/>
    </row>
    <row r="36" s="132" customFormat="1" ht="18.75" customHeight="1" spans="1:11">
      <c r="A36" s="147" t="s">
        <v>131</v>
      </c>
      <c r="B36" s="148" t="s">
        <v>211</v>
      </c>
      <c r="C36" s="148"/>
      <c r="D36" s="148"/>
      <c r="E36" s="148"/>
      <c r="F36" s="148"/>
      <c r="G36" s="148"/>
      <c r="H36" s="148"/>
      <c r="I36" s="148"/>
      <c r="J36" s="148"/>
      <c r="K36" s="204"/>
    </row>
    <row r="37" ht="18.75" customHeight="1" spans="1:13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204"/>
      <c r="M37" s="132"/>
    </row>
    <row r="38" ht="30.9" customHeight="1" spans="1:11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212"/>
    </row>
    <row r="39" ht="18.75" customHeight="1" spans="1:11">
      <c r="A39" s="190" t="s">
        <v>141</v>
      </c>
      <c r="B39" s="191" t="s">
        <v>212</v>
      </c>
      <c r="C39" s="191"/>
      <c r="D39" s="190" t="s">
        <v>213</v>
      </c>
      <c r="E39" s="192" t="str">
        <f>首期!$E$50</f>
        <v>冯丽丽</v>
      </c>
      <c r="F39" s="190" t="s">
        <v>145</v>
      </c>
      <c r="G39" s="193"/>
      <c r="H39" s="194" t="s">
        <v>146</v>
      </c>
      <c r="I39" s="194"/>
      <c r="J39" s="191" t="s">
        <v>144</v>
      </c>
      <c r="K39" s="191"/>
    </row>
    <row r="40" ht="32.1" customHeight="1"/>
    <row r="41" ht="16.5" customHeight="1"/>
    <row r="42" ht="16.5" customHeight="1"/>
    <row r="43" ht="16.5" customHeight="1"/>
  </sheetData>
  <mergeCells count="46">
    <mergeCell ref="A1:K1"/>
    <mergeCell ref="B2:C2"/>
    <mergeCell ref="E2:F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2" workbookViewId="0">
      <selection activeCell="M6" sqref="M6"/>
    </sheetView>
  </sheetViews>
  <sheetFormatPr defaultColWidth="9" defaultRowHeight="26.1" customHeight="1"/>
  <cols>
    <col min="1" max="1" width="17.4" style="119" customWidth="1"/>
    <col min="2" max="8" width="9.4" style="119" customWidth="1"/>
    <col min="9" max="10" width="12.625" style="119" customWidth="1"/>
    <col min="11" max="11" width="12.5" style="119" customWidth="1"/>
    <col min="12" max="12" width="14.4" style="119" customWidth="1"/>
    <col min="13" max="13" width="16.3" style="119" customWidth="1"/>
    <col min="14" max="14" width="12.5" style="119" customWidth="1"/>
    <col min="15" max="16384" width="9" style="119"/>
  </cols>
  <sheetData>
    <row r="1" s="120" customFormat="1" ht="30" customHeight="1" spans="1:14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="120" customFormat="1" ht="29.1" customHeight="1" spans="1:14">
      <c r="A2" s="105" t="s">
        <v>214</v>
      </c>
      <c r="B2" s="105"/>
      <c r="C2" s="105"/>
      <c r="D2" s="105"/>
      <c r="E2" s="105"/>
      <c r="F2" s="105"/>
      <c r="G2" s="105"/>
      <c r="H2" s="106"/>
      <c r="I2" s="119"/>
      <c r="J2" s="119"/>
      <c r="K2" s="119"/>
      <c r="L2" s="119"/>
      <c r="M2" s="119"/>
      <c r="N2" s="119"/>
    </row>
    <row r="3" s="120" customFormat="1" ht="29.1" customHeight="1" spans="1:14">
      <c r="A3" s="106" t="s">
        <v>215</v>
      </c>
      <c r="B3" s="106"/>
      <c r="C3" s="106"/>
      <c r="D3" s="106"/>
      <c r="E3" s="106"/>
      <c r="F3" s="106"/>
      <c r="G3" s="107"/>
      <c r="H3" s="108"/>
      <c r="I3" s="119"/>
      <c r="J3" s="119"/>
      <c r="K3" s="119"/>
      <c r="L3" s="119"/>
      <c r="M3" s="119"/>
      <c r="N3" s="119"/>
    </row>
    <row r="4" s="120" customFormat="1" ht="20" customHeight="1" spans="1:14">
      <c r="A4" s="109" t="s">
        <v>216</v>
      </c>
      <c r="B4" s="110" t="s">
        <v>70</v>
      </c>
      <c r="C4" s="111"/>
      <c r="D4" s="111"/>
      <c r="E4" s="112"/>
      <c r="F4" s="109" t="s">
        <v>217</v>
      </c>
      <c r="G4" s="110" t="s">
        <v>64</v>
      </c>
      <c r="H4" s="112"/>
      <c r="I4" s="121"/>
      <c r="J4" s="122" t="s">
        <v>58</v>
      </c>
      <c r="K4" s="123" t="s">
        <v>218</v>
      </c>
      <c r="L4" s="123"/>
      <c r="M4" s="123"/>
      <c r="N4" s="123"/>
    </row>
    <row r="5" s="125" customFormat="1" ht="20" customHeight="1" spans="1:14">
      <c r="A5" s="109" t="s">
        <v>219</v>
      </c>
      <c r="B5" s="109" t="s">
        <v>220</v>
      </c>
      <c r="C5" s="109" t="s">
        <v>111</v>
      </c>
      <c r="D5" s="109" t="s">
        <v>112</v>
      </c>
      <c r="E5" s="109" t="s">
        <v>113</v>
      </c>
      <c r="F5" s="109" t="s">
        <v>114</v>
      </c>
      <c r="G5" s="109" t="s">
        <v>115</v>
      </c>
      <c r="H5" s="109" t="s">
        <v>197</v>
      </c>
      <c r="I5" s="121"/>
      <c r="J5" s="124" t="s">
        <v>221</v>
      </c>
      <c r="K5" s="124" t="s">
        <v>222</v>
      </c>
      <c r="L5" s="124" t="s">
        <v>223</v>
      </c>
      <c r="M5" s="124" t="s">
        <v>224</v>
      </c>
      <c r="N5" s="124" t="s">
        <v>225</v>
      </c>
    </row>
    <row r="6" s="125" customFormat="1" ht="20" customHeight="1" spans="1:14">
      <c r="A6" s="109" t="s">
        <v>226</v>
      </c>
      <c r="B6" s="109" t="s">
        <v>227</v>
      </c>
      <c r="C6" s="109" t="s">
        <v>228</v>
      </c>
      <c r="D6" s="109" t="s">
        <v>229</v>
      </c>
      <c r="E6" s="109" t="s">
        <v>230</v>
      </c>
      <c r="F6" s="109" t="s">
        <v>231</v>
      </c>
      <c r="G6" s="109" t="s">
        <v>232</v>
      </c>
      <c r="H6" s="109" t="s">
        <v>233</v>
      </c>
      <c r="I6" s="121"/>
      <c r="J6" s="109" t="s">
        <v>234</v>
      </c>
      <c r="K6" s="109" t="s">
        <v>234</v>
      </c>
      <c r="L6" s="124" t="s">
        <v>234</v>
      </c>
      <c r="M6" s="124" t="s">
        <v>234</v>
      </c>
      <c r="N6" s="124" t="s">
        <v>234</v>
      </c>
    </row>
    <row r="7" s="125" customFormat="1" ht="20" customHeight="1" spans="1:14">
      <c r="A7" s="109" t="s">
        <v>235</v>
      </c>
      <c r="B7" s="109">
        <f>C7-1</f>
        <v>41</v>
      </c>
      <c r="C7" s="109">
        <f>D7-1</f>
        <v>42</v>
      </c>
      <c r="D7" s="109" t="s">
        <v>236</v>
      </c>
      <c r="E7" s="109">
        <f t="shared" ref="E7:H7" si="0">D7+1</f>
        <v>44</v>
      </c>
      <c r="F7" s="109">
        <f t="shared" si="0"/>
        <v>45</v>
      </c>
      <c r="G7" s="109">
        <f t="shared" si="0"/>
        <v>46</v>
      </c>
      <c r="H7" s="109">
        <f t="shared" si="0"/>
        <v>47</v>
      </c>
      <c r="I7" s="121"/>
      <c r="J7" s="109" t="s">
        <v>237</v>
      </c>
      <c r="K7" s="109" t="s">
        <v>238</v>
      </c>
      <c r="L7" s="109" t="s">
        <v>239</v>
      </c>
      <c r="M7" s="109" t="s">
        <v>240</v>
      </c>
      <c r="N7" s="109" t="s">
        <v>241</v>
      </c>
    </row>
    <row r="8" s="125" customFormat="1" ht="20" customHeight="1" spans="1:14">
      <c r="A8" s="109" t="s">
        <v>242</v>
      </c>
      <c r="B8" s="109">
        <f>C8-0.7</f>
        <v>13.1</v>
      </c>
      <c r="C8" s="109">
        <f>D8-0.7</f>
        <v>13.8</v>
      </c>
      <c r="D8" s="109">
        <v>14.5</v>
      </c>
      <c r="E8" s="109">
        <f t="shared" ref="E8:H8" si="1">D8+0.7</f>
        <v>15.2</v>
      </c>
      <c r="F8" s="109">
        <f t="shared" si="1"/>
        <v>15.9</v>
      </c>
      <c r="G8" s="109">
        <f t="shared" si="1"/>
        <v>16.6</v>
      </c>
      <c r="H8" s="109">
        <f t="shared" si="1"/>
        <v>17.3</v>
      </c>
      <c r="I8" s="121"/>
      <c r="J8" s="109" t="s">
        <v>243</v>
      </c>
      <c r="K8" s="109" t="s">
        <v>244</v>
      </c>
      <c r="L8" s="109" t="s">
        <v>243</v>
      </c>
      <c r="M8" s="109" t="s">
        <v>245</v>
      </c>
      <c r="N8" s="109" t="s">
        <v>246</v>
      </c>
    </row>
    <row r="9" s="125" customFormat="1" ht="20" customHeight="1" spans="1:14">
      <c r="A9" s="109" t="s">
        <v>247</v>
      </c>
      <c r="B9" s="109">
        <f t="shared" ref="B9:B11" si="2">C9-4</f>
        <v>62</v>
      </c>
      <c r="C9" s="109">
        <f t="shared" ref="C9:C11" si="3">D9-4</f>
        <v>66</v>
      </c>
      <c r="D9" s="109">
        <v>70</v>
      </c>
      <c r="E9" s="109">
        <f t="shared" ref="E9:E12" si="4">D9+4</f>
        <v>74</v>
      </c>
      <c r="F9" s="109">
        <f t="shared" ref="F9:F11" si="5">E9+5</f>
        <v>79</v>
      </c>
      <c r="G9" s="109">
        <f t="shared" ref="G9:G11" si="6">F9+6</f>
        <v>85</v>
      </c>
      <c r="H9" s="109">
        <f t="shared" ref="H9:H11" si="7">G9+6</f>
        <v>91</v>
      </c>
      <c r="I9" s="121"/>
      <c r="J9" s="109" t="s">
        <v>248</v>
      </c>
      <c r="K9" s="109" t="s">
        <v>249</v>
      </c>
      <c r="L9" s="109" t="s">
        <v>250</v>
      </c>
      <c r="M9" s="109" t="s">
        <v>251</v>
      </c>
      <c r="N9" s="109" t="s">
        <v>238</v>
      </c>
    </row>
    <row r="10" s="125" customFormat="1" ht="20" customHeight="1" spans="1:14">
      <c r="A10" s="109" t="s">
        <v>252</v>
      </c>
      <c r="B10" s="109">
        <f t="shared" si="2"/>
        <v>86</v>
      </c>
      <c r="C10" s="109">
        <f t="shared" si="3"/>
        <v>90</v>
      </c>
      <c r="D10" s="109">
        <v>94</v>
      </c>
      <c r="E10" s="109">
        <f t="shared" si="4"/>
        <v>98</v>
      </c>
      <c r="F10" s="109">
        <f t="shared" si="5"/>
        <v>103</v>
      </c>
      <c r="G10" s="109">
        <f t="shared" si="6"/>
        <v>109</v>
      </c>
      <c r="H10" s="109">
        <f t="shared" si="7"/>
        <v>115</v>
      </c>
      <c r="I10" s="121"/>
      <c r="J10" s="109" t="s">
        <v>253</v>
      </c>
      <c r="K10" s="109" t="s">
        <v>254</v>
      </c>
      <c r="L10" s="109" t="s">
        <v>255</v>
      </c>
      <c r="M10" s="109" t="s">
        <v>256</v>
      </c>
      <c r="N10" s="109" t="s">
        <v>257</v>
      </c>
    </row>
    <row r="11" s="126" customFormat="1" ht="20" customHeight="1" spans="1:14">
      <c r="A11" s="109" t="s">
        <v>258</v>
      </c>
      <c r="B11" s="109">
        <f t="shared" si="2"/>
        <v>78</v>
      </c>
      <c r="C11" s="109">
        <f t="shared" si="3"/>
        <v>82</v>
      </c>
      <c r="D11" s="109" t="s">
        <v>259</v>
      </c>
      <c r="E11" s="109">
        <f t="shared" si="4"/>
        <v>90</v>
      </c>
      <c r="F11" s="109">
        <f t="shared" si="5"/>
        <v>95</v>
      </c>
      <c r="G11" s="109">
        <f t="shared" si="6"/>
        <v>101</v>
      </c>
      <c r="H11" s="109">
        <f t="shared" si="7"/>
        <v>107</v>
      </c>
      <c r="I11" s="121"/>
      <c r="J11" s="109" t="s">
        <v>260</v>
      </c>
      <c r="K11" s="109" t="s">
        <v>261</v>
      </c>
      <c r="L11" s="109" t="s">
        <v>240</v>
      </c>
      <c r="M11" s="109" t="s">
        <v>262</v>
      </c>
      <c r="N11" s="109" t="s">
        <v>238</v>
      </c>
    </row>
    <row r="12" s="125" customFormat="1" ht="20" customHeight="1" spans="1:14">
      <c r="A12" s="109" t="s">
        <v>263</v>
      </c>
      <c r="B12" s="109">
        <f>C12-3.6</f>
        <v>96.8</v>
      </c>
      <c r="C12" s="109">
        <f>D12-3.6</f>
        <v>100.4</v>
      </c>
      <c r="D12" s="109">
        <v>104</v>
      </c>
      <c r="E12" s="109">
        <f t="shared" si="4"/>
        <v>108</v>
      </c>
      <c r="F12" s="109">
        <f t="shared" ref="F12:H12" si="8">E12+4</f>
        <v>112</v>
      </c>
      <c r="G12" s="109">
        <f t="shared" si="8"/>
        <v>116</v>
      </c>
      <c r="H12" s="109">
        <f t="shared" si="8"/>
        <v>120</v>
      </c>
      <c r="I12" s="121"/>
      <c r="J12" s="109" t="s">
        <v>237</v>
      </c>
      <c r="K12" s="109" t="s">
        <v>264</v>
      </c>
      <c r="L12" s="109" t="s">
        <v>261</v>
      </c>
      <c r="M12" s="109" t="s">
        <v>237</v>
      </c>
      <c r="N12" s="109" t="s">
        <v>265</v>
      </c>
    </row>
    <row r="13" s="125" customFormat="1" ht="20" customHeight="1" spans="1:14">
      <c r="A13" s="109" t="s">
        <v>266</v>
      </c>
      <c r="B13" s="109">
        <f>C13-2.3/2</f>
        <v>33.2</v>
      </c>
      <c r="C13" s="109">
        <f>D13-2.3/2</f>
        <v>34.35</v>
      </c>
      <c r="D13" s="109">
        <v>35.5</v>
      </c>
      <c r="E13" s="109">
        <f t="shared" ref="E13:H13" si="9">D13+2.6/2</f>
        <v>36.8</v>
      </c>
      <c r="F13" s="109">
        <f t="shared" si="9"/>
        <v>38.1</v>
      </c>
      <c r="G13" s="109">
        <f t="shared" si="9"/>
        <v>39.4</v>
      </c>
      <c r="H13" s="109">
        <f t="shared" si="9"/>
        <v>40.7</v>
      </c>
      <c r="I13" s="121"/>
      <c r="J13" s="109" t="s">
        <v>267</v>
      </c>
      <c r="K13" s="109" t="s">
        <v>268</v>
      </c>
      <c r="L13" s="109" t="s">
        <v>269</v>
      </c>
      <c r="M13" s="109" t="s">
        <v>238</v>
      </c>
      <c r="N13" s="109" t="s">
        <v>270</v>
      </c>
    </row>
    <row r="14" s="120" customFormat="1" ht="17" customHeight="1" spans="1:14">
      <c r="A14" s="109" t="s">
        <v>271</v>
      </c>
      <c r="B14" s="109">
        <f>C14-0.5</f>
        <v>33</v>
      </c>
      <c r="C14" s="109">
        <f>D14-0.5</f>
        <v>33.5</v>
      </c>
      <c r="D14" s="109">
        <v>34</v>
      </c>
      <c r="E14" s="109">
        <f>D14+0.5</f>
        <v>34.5</v>
      </c>
      <c r="F14" s="109">
        <f>E14+0.5</f>
        <v>35</v>
      </c>
      <c r="G14" s="109">
        <f>F14+0.7</f>
        <v>35.7</v>
      </c>
      <c r="H14" s="109">
        <f>G14+0.7</f>
        <v>36.4</v>
      </c>
      <c r="I14" s="121"/>
      <c r="J14" s="109" t="s">
        <v>260</v>
      </c>
      <c r="K14" s="109" t="s">
        <v>261</v>
      </c>
      <c r="L14" s="109" t="s">
        <v>240</v>
      </c>
      <c r="M14" s="109" t="s">
        <v>272</v>
      </c>
      <c r="N14" s="109" t="s">
        <v>238</v>
      </c>
    </row>
    <row r="15" s="120" customFormat="1" ht="20" customHeight="1" spans="1:14">
      <c r="A15" s="109" t="s">
        <v>273</v>
      </c>
      <c r="B15" s="109">
        <f>C15-0.7</f>
        <v>28.7</v>
      </c>
      <c r="C15" s="109">
        <f>D15-0.6</f>
        <v>29.4</v>
      </c>
      <c r="D15" s="109">
        <v>30</v>
      </c>
      <c r="E15" s="109">
        <f>D15+0.6</f>
        <v>30.6</v>
      </c>
      <c r="F15" s="109">
        <f>E15+0.7</f>
        <v>31.3</v>
      </c>
      <c r="G15" s="109">
        <f>F15+0.6</f>
        <v>31.9</v>
      </c>
      <c r="H15" s="109">
        <f>G15+0.7</f>
        <v>32.6</v>
      </c>
      <c r="I15" s="121"/>
      <c r="J15" s="109" t="s">
        <v>269</v>
      </c>
      <c r="K15" s="109" t="s">
        <v>274</v>
      </c>
      <c r="L15" s="109" t="s">
        <v>254</v>
      </c>
      <c r="M15" s="109" t="s">
        <v>275</v>
      </c>
      <c r="N15" s="109" t="s">
        <v>251</v>
      </c>
    </row>
    <row r="16" s="120" customFormat="1" ht="20" customHeight="1" spans="1:14">
      <c r="A16" s="109" t="s">
        <v>276</v>
      </c>
      <c r="B16" s="109">
        <f>C16-0.9</f>
        <v>38.2</v>
      </c>
      <c r="C16" s="109">
        <f>D16-0.9</f>
        <v>39.1</v>
      </c>
      <c r="D16" s="109">
        <v>40</v>
      </c>
      <c r="E16" s="109">
        <f t="shared" ref="E16:H16" si="10">D16+1.1</f>
        <v>41.1</v>
      </c>
      <c r="F16" s="109">
        <f t="shared" si="10"/>
        <v>42.2</v>
      </c>
      <c r="G16" s="109">
        <f t="shared" si="10"/>
        <v>43.3</v>
      </c>
      <c r="H16" s="109">
        <f t="shared" si="10"/>
        <v>44.4</v>
      </c>
      <c r="I16" s="121"/>
      <c r="J16" s="109" t="s">
        <v>277</v>
      </c>
      <c r="K16" s="109" t="s">
        <v>254</v>
      </c>
      <c r="L16" s="109" t="s">
        <v>239</v>
      </c>
      <c r="M16" s="109" t="s">
        <v>278</v>
      </c>
      <c r="N16" s="109" t="s">
        <v>279</v>
      </c>
    </row>
    <row r="17" s="120" customFormat="1" ht="20" customHeight="1" spans="1:14">
      <c r="A17" s="109" t="s">
        <v>280</v>
      </c>
      <c r="B17" s="109">
        <f>D17-0.5</f>
        <v>13.5</v>
      </c>
      <c r="C17" s="109">
        <f t="shared" ref="C17:H17" si="11">B17</f>
        <v>13.5</v>
      </c>
      <c r="D17" s="109">
        <v>14</v>
      </c>
      <c r="E17" s="109">
        <f t="shared" si="11"/>
        <v>14</v>
      </c>
      <c r="F17" s="109">
        <f>D17+1.5</f>
        <v>15.5</v>
      </c>
      <c r="G17" s="109">
        <f t="shared" si="11"/>
        <v>15.5</v>
      </c>
      <c r="H17" s="109">
        <f t="shared" si="11"/>
        <v>15.5</v>
      </c>
      <c r="I17" s="121"/>
      <c r="J17" s="109" t="s">
        <v>254</v>
      </c>
      <c r="K17" s="109" t="s">
        <v>254</v>
      </c>
      <c r="L17" s="109" t="s">
        <v>254</v>
      </c>
      <c r="M17" s="109" t="s">
        <v>254</v>
      </c>
      <c r="N17" s="109" t="s">
        <v>254</v>
      </c>
    </row>
    <row r="18" s="120" customFormat="1" ht="20" customHeight="1" spans="1:14">
      <c r="A18" s="109" t="s">
        <v>281</v>
      </c>
      <c r="B18" s="109">
        <f>D18-0.5</f>
        <v>15.5</v>
      </c>
      <c r="C18" s="109">
        <f t="shared" ref="C18:H18" si="12">B18</f>
        <v>15.5</v>
      </c>
      <c r="D18" s="109">
        <v>16</v>
      </c>
      <c r="E18" s="109">
        <f t="shared" si="12"/>
        <v>16</v>
      </c>
      <c r="F18" s="109">
        <f>D18+1.5</f>
        <v>17.5</v>
      </c>
      <c r="G18" s="109">
        <f t="shared" si="12"/>
        <v>17.5</v>
      </c>
      <c r="H18" s="109">
        <f t="shared" si="12"/>
        <v>17.5</v>
      </c>
      <c r="I18" s="121"/>
      <c r="J18" s="109" t="s">
        <v>254</v>
      </c>
      <c r="K18" s="109" t="s">
        <v>254</v>
      </c>
      <c r="L18" s="109" t="s">
        <v>254</v>
      </c>
      <c r="M18" s="109" t="s">
        <v>254</v>
      </c>
      <c r="N18" s="109" t="s">
        <v>254</v>
      </c>
    </row>
    <row r="19" s="120" customFormat="1" ht="20" customHeight="1" spans="1:14">
      <c r="A19" s="109" t="s">
        <v>282</v>
      </c>
      <c r="B19" s="109">
        <f>C19</f>
        <v>4</v>
      </c>
      <c r="C19" s="109">
        <f>D19</f>
        <v>4</v>
      </c>
      <c r="D19" s="109">
        <v>4</v>
      </c>
      <c r="E19" s="109">
        <f t="shared" ref="E19:H19" si="13">D19</f>
        <v>4</v>
      </c>
      <c r="F19" s="109">
        <f t="shared" si="13"/>
        <v>4</v>
      </c>
      <c r="G19" s="109">
        <f t="shared" si="13"/>
        <v>4</v>
      </c>
      <c r="H19" s="109">
        <f t="shared" si="13"/>
        <v>4</v>
      </c>
      <c r="I19" s="127"/>
      <c r="J19" s="109" t="s">
        <v>254</v>
      </c>
      <c r="K19" s="109" t="s">
        <v>254</v>
      </c>
      <c r="L19" s="109" t="s">
        <v>254</v>
      </c>
      <c r="M19" s="109" t="s">
        <v>254</v>
      </c>
      <c r="N19" s="109" t="s">
        <v>254</v>
      </c>
    </row>
    <row r="20" s="120" customFormat="1" ht="20" customHeight="1" spans="1:14">
      <c r="A20" s="109" t="s">
        <v>283</v>
      </c>
      <c r="B20" s="109"/>
      <c r="C20" s="109"/>
      <c r="D20" s="109">
        <v>17.5</v>
      </c>
      <c r="E20" s="109"/>
      <c r="F20" s="109"/>
      <c r="G20" s="109"/>
      <c r="H20" s="109"/>
      <c r="I20" s="127"/>
      <c r="J20" s="109" t="s">
        <v>254</v>
      </c>
      <c r="K20" s="109" t="s">
        <v>254</v>
      </c>
      <c r="L20" s="109" t="s">
        <v>254</v>
      </c>
      <c r="M20" s="109" t="s">
        <v>254</v>
      </c>
      <c r="N20" s="109" t="s">
        <v>254</v>
      </c>
    </row>
    <row r="21" s="119" customFormat="1" customHeight="1" spans="1:14">
      <c r="A21" s="113" t="s">
        <v>284</v>
      </c>
      <c r="B21" s="113"/>
      <c r="C21" s="113"/>
      <c r="D21" s="113">
        <v>14</v>
      </c>
      <c r="E21" s="113"/>
      <c r="F21" s="113"/>
      <c r="G21" s="113"/>
      <c r="H21" s="109"/>
      <c r="I21" s="127"/>
      <c r="J21" s="109" t="s">
        <v>254</v>
      </c>
      <c r="K21" s="109" t="s">
        <v>254</v>
      </c>
      <c r="L21" s="109" t="s">
        <v>254</v>
      </c>
      <c r="M21" s="109" t="s">
        <v>254</v>
      </c>
      <c r="N21" s="109" t="s">
        <v>254</v>
      </c>
    </row>
    <row r="22" s="119" customFormat="1" customHeight="1" spans="1:14">
      <c r="A22" s="114"/>
      <c r="B22" s="115"/>
      <c r="C22" s="115"/>
      <c r="D22" s="115"/>
      <c r="E22" s="115"/>
      <c r="F22" s="115"/>
      <c r="G22" s="115"/>
      <c r="H22" s="115"/>
      <c r="I22" s="127"/>
      <c r="J22" s="128" t="s">
        <v>285</v>
      </c>
      <c r="K22" s="129"/>
      <c r="L22" s="128" t="s">
        <v>286</v>
      </c>
      <c r="M22" s="128"/>
      <c r="N22" s="128" t="s">
        <v>287</v>
      </c>
    </row>
    <row r="23" customHeight="1" spans="1:14">
      <c r="A23" s="116"/>
      <c r="B23" s="116"/>
      <c r="C23" s="116"/>
      <c r="D23" s="116"/>
      <c r="E23" s="116"/>
      <c r="F23" s="116"/>
      <c r="G23" s="116"/>
      <c r="H23" s="116"/>
      <c r="I23" s="130"/>
      <c r="J23" s="116"/>
      <c r="K23" s="116"/>
      <c r="L23" s="116"/>
      <c r="M23" s="116"/>
      <c r="N23" s="116"/>
    </row>
  </sheetData>
  <mergeCells count="7">
    <mergeCell ref="A1:N1"/>
    <mergeCell ref="A2:G2"/>
    <mergeCell ref="G3:H3"/>
    <mergeCell ref="B4:E4"/>
    <mergeCell ref="G4:H4"/>
    <mergeCell ref="K4:N4"/>
    <mergeCell ref="I19:I2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M9" sqref="M9"/>
    </sheetView>
  </sheetViews>
  <sheetFormatPr defaultColWidth="9" defaultRowHeight="26.1" customHeight="1"/>
  <cols>
    <col min="1" max="1" width="17.4" style="119" customWidth="1"/>
    <col min="2" max="8" width="9.4" style="119" customWidth="1"/>
    <col min="9" max="9" width="12.625" style="119" customWidth="1"/>
    <col min="10" max="10" width="12.375" style="119" customWidth="1"/>
    <col min="11" max="11" width="13.75" style="119" customWidth="1"/>
    <col min="12" max="12" width="14.4" style="119" customWidth="1"/>
    <col min="13" max="13" width="16.3" style="119" customWidth="1"/>
    <col min="14" max="14" width="13.875" style="119" customWidth="1"/>
    <col min="15" max="15" width="9" style="119" customWidth="1"/>
    <col min="16" max="16384" width="9" style="119"/>
  </cols>
  <sheetData>
    <row r="1" ht="16" customHeight="1" spans="1:1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ht="19" customHeight="1" spans="1:1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ht="29.1" customHeight="1" spans="1:15">
      <c r="A3" s="105" t="s">
        <v>214</v>
      </c>
      <c r="B3" s="105"/>
      <c r="C3" s="105"/>
      <c r="D3" s="105"/>
      <c r="E3" s="105"/>
      <c r="F3" s="105"/>
      <c r="G3" s="105"/>
      <c r="H3" s="106"/>
      <c r="I3" s="119"/>
      <c r="J3" s="119"/>
      <c r="K3" s="119"/>
      <c r="L3" s="119"/>
      <c r="M3" s="119"/>
      <c r="N3" s="119"/>
      <c r="O3" s="120"/>
    </row>
    <row r="4" ht="20" customHeight="1" spans="1:15">
      <c r="A4" s="106" t="s">
        <v>215</v>
      </c>
      <c r="B4" s="106"/>
      <c r="C4" s="106"/>
      <c r="D4" s="106"/>
      <c r="E4" s="106"/>
      <c r="F4" s="106"/>
      <c r="G4" s="107"/>
      <c r="H4" s="108"/>
      <c r="I4" s="119"/>
      <c r="J4" s="119"/>
      <c r="K4" s="119"/>
      <c r="L4" s="119"/>
      <c r="M4" s="119"/>
      <c r="N4" s="119"/>
      <c r="O4" s="120"/>
    </row>
    <row r="5" ht="20" customHeight="1" spans="1:15">
      <c r="A5" s="109" t="s">
        <v>216</v>
      </c>
      <c r="B5" s="110" t="s">
        <v>70</v>
      </c>
      <c r="C5" s="111"/>
      <c r="D5" s="111"/>
      <c r="E5" s="112"/>
      <c r="F5" s="109" t="s">
        <v>217</v>
      </c>
      <c r="G5" s="110" t="s">
        <v>64</v>
      </c>
      <c r="H5" s="112"/>
      <c r="I5" s="121"/>
      <c r="J5" s="122" t="s">
        <v>58</v>
      </c>
      <c r="K5" s="123" t="s">
        <v>218</v>
      </c>
      <c r="L5" s="123"/>
      <c r="M5" s="123"/>
      <c r="N5" s="123"/>
      <c r="O5" s="120"/>
    </row>
    <row r="6" ht="20" customHeight="1" spans="1:15">
      <c r="A6" s="109" t="s">
        <v>219</v>
      </c>
      <c r="B6" s="109" t="s">
        <v>220</v>
      </c>
      <c r="C6" s="109" t="s">
        <v>111</v>
      </c>
      <c r="D6" s="109" t="s">
        <v>112</v>
      </c>
      <c r="E6" s="109" t="s">
        <v>113</v>
      </c>
      <c r="F6" s="109" t="s">
        <v>114</v>
      </c>
      <c r="G6" s="109" t="s">
        <v>115</v>
      </c>
      <c r="H6" s="109" t="s">
        <v>197</v>
      </c>
      <c r="I6" s="121"/>
      <c r="J6" s="124" t="s">
        <v>221</v>
      </c>
      <c r="K6" s="124" t="s">
        <v>222</v>
      </c>
      <c r="L6" s="124" t="s">
        <v>223</v>
      </c>
      <c r="M6" s="124" t="s">
        <v>224</v>
      </c>
      <c r="N6" s="124" t="s">
        <v>225</v>
      </c>
      <c r="O6" s="125"/>
    </row>
    <row r="7" ht="20" customHeight="1" spans="1:15">
      <c r="A7" s="109" t="s">
        <v>226</v>
      </c>
      <c r="B7" s="109" t="s">
        <v>227</v>
      </c>
      <c r="C7" s="109" t="s">
        <v>228</v>
      </c>
      <c r="D7" s="109" t="s">
        <v>229</v>
      </c>
      <c r="E7" s="109" t="s">
        <v>230</v>
      </c>
      <c r="F7" s="109" t="s">
        <v>231</v>
      </c>
      <c r="G7" s="109" t="s">
        <v>232</v>
      </c>
      <c r="H7" s="109" t="s">
        <v>233</v>
      </c>
      <c r="I7" s="121"/>
      <c r="J7" s="109" t="s">
        <v>234</v>
      </c>
      <c r="K7" s="109" t="s">
        <v>234</v>
      </c>
      <c r="L7" s="124" t="s">
        <v>234</v>
      </c>
      <c r="M7" s="124" t="s">
        <v>234</v>
      </c>
      <c r="N7" s="124" t="s">
        <v>234</v>
      </c>
      <c r="O7" s="125"/>
    </row>
    <row r="8" ht="20" customHeight="1" spans="1:15">
      <c r="A8" s="109" t="s">
        <v>235</v>
      </c>
      <c r="B8" s="109">
        <f>C8-1</f>
        <v>41</v>
      </c>
      <c r="C8" s="109">
        <f>D8-1</f>
        <v>42</v>
      </c>
      <c r="D8" s="109" t="s">
        <v>236</v>
      </c>
      <c r="E8" s="109">
        <f t="shared" ref="E8:H8" si="0">D8+1</f>
        <v>44</v>
      </c>
      <c r="F8" s="109">
        <f t="shared" si="0"/>
        <v>45</v>
      </c>
      <c r="G8" s="109">
        <f t="shared" si="0"/>
        <v>46</v>
      </c>
      <c r="H8" s="109">
        <f t="shared" si="0"/>
        <v>47</v>
      </c>
      <c r="I8" s="121"/>
      <c r="J8" s="109" t="s">
        <v>237</v>
      </c>
      <c r="K8" s="109" t="s">
        <v>238</v>
      </c>
      <c r="L8" s="109" t="s">
        <v>288</v>
      </c>
      <c r="M8" s="109" t="s">
        <v>240</v>
      </c>
      <c r="N8" s="109" t="s">
        <v>241</v>
      </c>
      <c r="O8" s="125"/>
    </row>
    <row r="9" ht="20" customHeight="1" spans="1:15">
      <c r="A9" s="109" t="s">
        <v>242</v>
      </c>
      <c r="B9" s="109">
        <f>C9-0.7</f>
        <v>13.1</v>
      </c>
      <c r="C9" s="109">
        <f>D9-0.7</f>
        <v>13.8</v>
      </c>
      <c r="D9" s="109">
        <v>14.5</v>
      </c>
      <c r="E9" s="109">
        <f t="shared" ref="E9:H9" si="1">D9+0.7</f>
        <v>15.2</v>
      </c>
      <c r="F9" s="109">
        <f t="shared" si="1"/>
        <v>15.9</v>
      </c>
      <c r="G9" s="109">
        <f t="shared" si="1"/>
        <v>16.6</v>
      </c>
      <c r="H9" s="109">
        <f t="shared" si="1"/>
        <v>17.3</v>
      </c>
      <c r="I9" s="121"/>
      <c r="J9" s="109" t="s">
        <v>243</v>
      </c>
      <c r="K9" s="109" t="s">
        <v>244</v>
      </c>
      <c r="L9" s="109" t="s">
        <v>243</v>
      </c>
      <c r="M9" s="109" t="s">
        <v>289</v>
      </c>
      <c r="N9" s="109" t="s">
        <v>246</v>
      </c>
      <c r="O9" s="125"/>
    </row>
    <row r="10" ht="20" customHeight="1" spans="1:15">
      <c r="A10" s="109" t="s">
        <v>247</v>
      </c>
      <c r="B10" s="109">
        <f t="shared" ref="B10:B12" si="2">C10-4</f>
        <v>62</v>
      </c>
      <c r="C10" s="109">
        <f t="shared" ref="C10:C12" si="3">D10-4</f>
        <v>66</v>
      </c>
      <c r="D10" s="109">
        <v>70</v>
      </c>
      <c r="E10" s="109">
        <f t="shared" ref="E10:E13" si="4">D10+4</f>
        <v>74</v>
      </c>
      <c r="F10" s="109">
        <f t="shared" ref="F10:F12" si="5">E10+5</f>
        <v>79</v>
      </c>
      <c r="G10" s="109">
        <f t="shared" ref="G10:G12" si="6">F10+6</f>
        <v>85</v>
      </c>
      <c r="H10" s="109">
        <f t="shared" ref="H10:H12" si="7">G10+6</f>
        <v>91</v>
      </c>
      <c r="I10" s="121"/>
      <c r="J10" s="109" t="s">
        <v>248</v>
      </c>
      <c r="K10" s="109" t="s">
        <v>290</v>
      </c>
      <c r="L10" s="109" t="s">
        <v>250</v>
      </c>
      <c r="M10" s="109" t="s">
        <v>251</v>
      </c>
      <c r="N10" s="109" t="s">
        <v>238</v>
      </c>
      <c r="O10" s="125"/>
    </row>
    <row r="11" ht="20" customHeight="1" spans="1:15">
      <c r="A11" s="109" t="s">
        <v>252</v>
      </c>
      <c r="B11" s="109">
        <f t="shared" si="2"/>
        <v>86</v>
      </c>
      <c r="C11" s="109">
        <f t="shared" si="3"/>
        <v>90</v>
      </c>
      <c r="D11" s="109">
        <v>94</v>
      </c>
      <c r="E11" s="109">
        <f t="shared" si="4"/>
        <v>98</v>
      </c>
      <c r="F11" s="109">
        <f t="shared" si="5"/>
        <v>103</v>
      </c>
      <c r="G11" s="109">
        <f t="shared" si="6"/>
        <v>109</v>
      </c>
      <c r="H11" s="109">
        <f t="shared" si="7"/>
        <v>115</v>
      </c>
      <c r="I11" s="121"/>
      <c r="J11" s="109" t="s">
        <v>253</v>
      </c>
      <c r="K11" s="109" t="s">
        <v>254</v>
      </c>
      <c r="L11" s="109" t="s">
        <v>255</v>
      </c>
      <c r="M11" s="109" t="s">
        <v>256</v>
      </c>
      <c r="N11" s="109" t="s">
        <v>291</v>
      </c>
      <c r="O11" s="125"/>
    </row>
    <row r="12" ht="20" customHeight="1" spans="1:15">
      <c r="A12" s="109" t="s">
        <v>258</v>
      </c>
      <c r="B12" s="109">
        <f t="shared" si="2"/>
        <v>78</v>
      </c>
      <c r="C12" s="109">
        <f t="shared" si="3"/>
        <v>82</v>
      </c>
      <c r="D12" s="109" t="s">
        <v>259</v>
      </c>
      <c r="E12" s="109">
        <f t="shared" si="4"/>
        <v>90</v>
      </c>
      <c r="F12" s="109">
        <f t="shared" si="5"/>
        <v>95</v>
      </c>
      <c r="G12" s="109">
        <f t="shared" si="6"/>
        <v>101</v>
      </c>
      <c r="H12" s="109">
        <f t="shared" si="7"/>
        <v>107</v>
      </c>
      <c r="I12" s="121"/>
      <c r="J12" s="109" t="s">
        <v>260</v>
      </c>
      <c r="K12" s="109" t="s">
        <v>261</v>
      </c>
      <c r="L12" s="109" t="s">
        <v>240</v>
      </c>
      <c r="M12" s="109" t="s">
        <v>262</v>
      </c>
      <c r="N12" s="109" t="s">
        <v>238</v>
      </c>
      <c r="O12" s="126"/>
    </row>
    <row r="13" ht="20" customHeight="1" spans="1:15">
      <c r="A13" s="109" t="s">
        <v>263</v>
      </c>
      <c r="B13" s="109">
        <f>C13-3.6</f>
        <v>96.8</v>
      </c>
      <c r="C13" s="109">
        <f>D13-3.6</f>
        <v>100.4</v>
      </c>
      <c r="D13" s="109">
        <v>104</v>
      </c>
      <c r="E13" s="109">
        <f t="shared" si="4"/>
        <v>108</v>
      </c>
      <c r="F13" s="109">
        <f t="shared" ref="F13:H13" si="8">E13+4</f>
        <v>112</v>
      </c>
      <c r="G13" s="109">
        <f t="shared" si="8"/>
        <v>116</v>
      </c>
      <c r="H13" s="109">
        <f t="shared" si="8"/>
        <v>120</v>
      </c>
      <c r="I13" s="121"/>
      <c r="J13" s="109" t="s">
        <v>237</v>
      </c>
      <c r="K13" s="109" t="s">
        <v>292</v>
      </c>
      <c r="L13" s="109" t="s">
        <v>261</v>
      </c>
      <c r="M13" s="109" t="s">
        <v>267</v>
      </c>
      <c r="N13" s="109" t="s">
        <v>251</v>
      </c>
      <c r="O13" s="125"/>
    </row>
    <row r="14" ht="20" customHeight="1" spans="1:15">
      <c r="A14" s="109" t="s">
        <v>266</v>
      </c>
      <c r="B14" s="109">
        <f>C14-2.3/2</f>
        <v>33.2</v>
      </c>
      <c r="C14" s="109">
        <f>D14-2.3/2</f>
        <v>34.35</v>
      </c>
      <c r="D14" s="109">
        <v>35.5</v>
      </c>
      <c r="E14" s="109">
        <f t="shared" ref="E14:H14" si="9">D14+2.6/2</f>
        <v>36.8</v>
      </c>
      <c r="F14" s="109">
        <f t="shared" si="9"/>
        <v>38.1</v>
      </c>
      <c r="G14" s="109">
        <f t="shared" si="9"/>
        <v>39.4</v>
      </c>
      <c r="H14" s="109">
        <f t="shared" si="9"/>
        <v>40.7</v>
      </c>
      <c r="I14" s="121"/>
      <c r="J14" s="109" t="s">
        <v>267</v>
      </c>
      <c r="K14" s="109" t="s">
        <v>268</v>
      </c>
      <c r="L14" s="109" t="s">
        <v>269</v>
      </c>
      <c r="M14" s="109" t="s">
        <v>238</v>
      </c>
      <c r="N14" s="109" t="s">
        <v>270</v>
      </c>
      <c r="O14" s="125"/>
    </row>
    <row r="15" ht="20" customHeight="1" spans="1:15">
      <c r="A15" s="109" t="s">
        <v>271</v>
      </c>
      <c r="B15" s="109">
        <f>C15-0.5</f>
        <v>33</v>
      </c>
      <c r="C15" s="109">
        <f>D15-0.5</f>
        <v>33.5</v>
      </c>
      <c r="D15" s="109">
        <v>34</v>
      </c>
      <c r="E15" s="109">
        <f>D15+0.5</f>
        <v>34.5</v>
      </c>
      <c r="F15" s="109">
        <f>E15+0.5</f>
        <v>35</v>
      </c>
      <c r="G15" s="109">
        <f>F15+0.7</f>
        <v>35.7</v>
      </c>
      <c r="H15" s="109">
        <f>G15+0.7</f>
        <v>36.4</v>
      </c>
      <c r="I15" s="121"/>
      <c r="J15" s="109" t="s">
        <v>260</v>
      </c>
      <c r="K15" s="109" t="s">
        <v>261</v>
      </c>
      <c r="L15" s="109" t="s">
        <v>293</v>
      </c>
      <c r="M15" s="109" t="s">
        <v>272</v>
      </c>
      <c r="N15" s="109" t="s">
        <v>238</v>
      </c>
      <c r="O15" s="120"/>
    </row>
    <row r="16" ht="20" customHeight="1" spans="1:15">
      <c r="A16" s="109" t="s">
        <v>273</v>
      </c>
      <c r="B16" s="109">
        <f>C16-0.7</f>
        <v>28.7</v>
      </c>
      <c r="C16" s="109">
        <f>D16-0.6</f>
        <v>29.4</v>
      </c>
      <c r="D16" s="109">
        <v>30</v>
      </c>
      <c r="E16" s="109">
        <f>D16+0.6</f>
        <v>30.6</v>
      </c>
      <c r="F16" s="109">
        <f>E16+0.7</f>
        <v>31.3</v>
      </c>
      <c r="G16" s="109">
        <f>F16+0.6</f>
        <v>31.9</v>
      </c>
      <c r="H16" s="109">
        <f>G16+0.7</f>
        <v>32.6</v>
      </c>
      <c r="I16" s="121"/>
      <c r="J16" s="109" t="s">
        <v>269</v>
      </c>
      <c r="K16" s="109" t="s">
        <v>274</v>
      </c>
      <c r="L16" s="109" t="s">
        <v>274</v>
      </c>
      <c r="M16" s="109" t="s">
        <v>275</v>
      </c>
      <c r="N16" s="109" t="s">
        <v>251</v>
      </c>
      <c r="O16" s="120"/>
    </row>
    <row r="17" ht="20" customHeight="1" spans="1:15">
      <c r="A17" s="109" t="s">
        <v>276</v>
      </c>
      <c r="B17" s="109">
        <f>C17-0.9</f>
        <v>38.2</v>
      </c>
      <c r="C17" s="109">
        <f>D17-0.9</f>
        <v>39.1</v>
      </c>
      <c r="D17" s="109">
        <v>40</v>
      </c>
      <c r="E17" s="109">
        <f t="shared" ref="E17:H17" si="10">D17+1.1</f>
        <v>41.1</v>
      </c>
      <c r="F17" s="109">
        <f t="shared" si="10"/>
        <v>42.2</v>
      </c>
      <c r="G17" s="109">
        <f t="shared" si="10"/>
        <v>43.3</v>
      </c>
      <c r="H17" s="109">
        <f t="shared" si="10"/>
        <v>44.4</v>
      </c>
      <c r="I17" s="121"/>
      <c r="J17" s="109" t="s">
        <v>277</v>
      </c>
      <c r="K17" s="109" t="s">
        <v>254</v>
      </c>
      <c r="L17" s="109" t="s">
        <v>239</v>
      </c>
      <c r="M17" s="109" t="s">
        <v>278</v>
      </c>
      <c r="N17" s="109" t="s">
        <v>279</v>
      </c>
      <c r="O17" s="120"/>
    </row>
    <row r="18" ht="20" customHeight="1" spans="1:15">
      <c r="A18" s="109" t="s">
        <v>280</v>
      </c>
      <c r="B18" s="109">
        <f>D18-0.5</f>
        <v>13.5</v>
      </c>
      <c r="C18" s="109">
        <f t="shared" ref="C18:H18" si="11">B18</f>
        <v>13.5</v>
      </c>
      <c r="D18" s="109">
        <v>14</v>
      </c>
      <c r="E18" s="109">
        <f t="shared" si="11"/>
        <v>14</v>
      </c>
      <c r="F18" s="109">
        <f>D18+1.5</f>
        <v>15.5</v>
      </c>
      <c r="G18" s="109">
        <f t="shared" si="11"/>
        <v>15.5</v>
      </c>
      <c r="H18" s="109">
        <f t="shared" si="11"/>
        <v>15.5</v>
      </c>
      <c r="I18" s="121"/>
      <c r="J18" s="109" t="s">
        <v>254</v>
      </c>
      <c r="K18" s="109" t="s">
        <v>274</v>
      </c>
      <c r="L18" s="109" t="s">
        <v>254</v>
      </c>
      <c r="M18" s="109" t="s">
        <v>292</v>
      </c>
      <c r="N18" s="109" t="s">
        <v>254</v>
      </c>
      <c r="O18" s="120"/>
    </row>
    <row r="19" ht="20" customHeight="1" spans="1:15">
      <c r="A19" s="109" t="s">
        <v>281</v>
      </c>
      <c r="B19" s="109">
        <f>D19-0.5</f>
        <v>15.5</v>
      </c>
      <c r="C19" s="109">
        <f t="shared" ref="C19:H19" si="12">B19</f>
        <v>15.5</v>
      </c>
      <c r="D19" s="109">
        <v>16</v>
      </c>
      <c r="E19" s="109">
        <f t="shared" si="12"/>
        <v>16</v>
      </c>
      <c r="F19" s="109">
        <f>D19+1.5</f>
        <v>17.5</v>
      </c>
      <c r="G19" s="109">
        <f t="shared" si="12"/>
        <v>17.5</v>
      </c>
      <c r="H19" s="109">
        <f t="shared" si="12"/>
        <v>17.5</v>
      </c>
      <c r="I19" s="121"/>
      <c r="J19" s="109" t="s">
        <v>254</v>
      </c>
      <c r="K19" s="109" t="s">
        <v>254</v>
      </c>
      <c r="L19" s="109" t="s">
        <v>254</v>
      </c>
      <c r="M19" s="109" t="s">
        <v>254</v>
      </c>
      <c r="N19" s="109" t="s">
        <v>254</v>
      </c>
      <c r="O19" s="120"/>
    </row>
    <row r="20" ht="20" customHeight="1" spans="1:15">
      <c r="A20" s="109" t="s">
        <v>282</v>
      </c>
      <c r="B20" s="109">
        <f>C20</f>
        <v>4</v>
      </c>
      <c r="C20" s="109">
        <f>D20</f>
        <v>4</v>
      </c>
      <c r="D20" s="109">
        <v>4</v>
      </c>
      <c r="E20" s="109">
        <f t="shared" ref="E20:H20" si="13">D20</f>
        <v>4</v>
      </c>
      <c r="F20" s="109">
        <f t="shared" si="13"/>
        <v>4</v>
      </c>
      <c r="G20" s="109">
        <f t="shared" si="13"/>
        <v>4</v>
      </c>
      <c r="H20" s="109">
        <f t="shared" si="13"/>
        <v>4</v>
      </c>
      <c r="I20" s="127"/>
      <c r="J20" s="109" t="s">
        <v>254</v>
      </c>
      <c r="K20" s="109" t="s">
        <v>254</v>
      </c>
      <c r="L20" s="109" t="s">
        <v>254</v>
      </c>
      <c r="M20" s="109" t="s">
        <v>254</v>
      </c>
      <c r="N20" s="109" t="s">
        <v>254</v>
      </c>
      <c r="O20" s="120"/>
    </row>
    <row r="21" ht="20" customHeight="1" spans="1:15">
      <c r="A21" s="109" t="s">
        <v>283</v>
      </c>
      <c r="B21" s="109"/>
      <c r="C21" s="109"/>
      <c r="D21" s="109">
        <v>17.5</v>
      </c>
      <c r="E21" s="109"/>
      <c r="F21" s="109"/>
      <c r="G21" s="109"/>
      <c r="H21" s="109"/>
      <c r="I21" s="127"/>
      <c r="J21" s="109" t="s">
        <v>254</v>
      </c>
      <c r="K21" s="109" t="s">
        <v>254</v>
      </c>
      <c r="L21" s="109" t="s">
        <v>254</v>
      </c>
      <c r="M21" s="109" t="s">
        <v>254</v>
      </c>
      <c r="N21" s="109" t="s">
        <v>254</v>
      </c>
      <c r="O21" s="120"/>
    </row>
    <row r="22" ht="20" customHeight="1" spans="1:14">
      <c r="A22" s="113" t="s">
        <v>284</v>
      </c>
      <c r="B22" s="113"/>
      <c r="C22" s="113"/>
      <c r="D22" s="113">
        <v>14</v>
      </c>
      <c r="E22" s="113"/>
      <c r="F22" s="113"/>
      <c r="G22" s="113"/>
      <c r="H22" s="109"/>
      <c r="I22" s="127"/>
      <c r="J22" s="109" t="s">
        <v>254</v>
      </c>
      <c r="K22" s="109" t="s">
        <v>254</v>
      </c>
      <c r="L22" s="109" t="s">
        <v>254</v>
      </c>
      <c r="M22" s="109" t="s">
        <v>254</v>
      </c>
      <c r="N22" s="109" t="s">
        <v>254</v>
      </c>
    </row>
    <row r="23" customHeight="1" spans="1:14">
      <c r="A23" s="114"/>
      <c r="B23" s="115"/>
      <c r="C23" s="115"/>
      <c r="D23" s="115"/>
      <c r="E23" s="115"/>
      <c r="F23" s="115"/>
      <c r="G23" s="115"/>
      <c r="H23" s="115"/>
      <c r="I23" s="127"/>
      <c r="J23" s="128" t="s">
        <v>285</v>
      </c>
      <c r="K23" s="129"/>
      <c r="L23" s="128" t="s">
        <v>286</v>
      </c>
      <c r="M23" s="128"/>
      <c r="N23" s="128" t="s">
        <v>287</v>
      </c>
    </row>
    <row r="24" customHeight="1" spans="1:14">
      <c r="A24" s="116"/>
      <c r="B24" s="116"/>
      <c r="C24" s="116"/>
      <c r="D24" s="116"/>
      <c r="E24" s="116"/>
      <c r="F24" s="116"/>
      <c r="G24" s="116"/>
      <c r="H24" s="116"/>
      <c r="I24" s="130"/>
      <c r="J24" s="116"/>
      <c r="K24" s="116"/>
      <c r="L24" s="116"/>
      <c r="M24" s="116"/>
      <c r="N24" s="116"/>
    </row>
  </sheetData>
  <mergeCells count="8">
    <mergeCell ref="A1:O1"/>
    <mergeCell ref="A2:O2"/>
    <mergeCell ref="A3:G3"/>
    <mergeCell ref="G4:H4"/>
    <mergeCell ref="B5:E5"/>
    <mergeCell ref="G5:H5"/>
    <mergeCell ref="K5:N5"/>
    <mergeCell ref="I20:I24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J26" sqref="J26"/>
    </sheetView>
  </sheetViews>
  <sheetFormatPr defaultColWidth="9" defaultRowHeight="14.25"/>
  <cols>
    <col min="1" max="1" width="18.5" customWidth="1"/>
    <col min="3" max="3" width="10.5" customWidth="1"/>
    <col min="7" max="7" width="12.75" customWidth="1"/>
    <col min="8" max="8" width="10.625" customWidth="1"/>
    <col min="9" max="9" width="13" customWidth="1"/>
    <col min="10" max="10" width="13.625" customWidth="1"/>
    <col min="11" max="11" width="14.125" customWidth="1"/>
    <col min="12" max="12" width="13" customWidth="1"/>
    <col min="13" max="13" width="15" customWidth="1"/>
    <col min="14" max="14" width="13.25" customWidth="1"/>
  </cols>
  <sheetData>
    <row r="1" spans="1:15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ht="21" customHeight="1" spans="1:1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ht="20" customHeight="1" spans="1:15">
      <c r="A3" s="105" t="s">
        <v>214</v>
      </c>
      <c r="B3" s="105"/>
      <c r="C3" s="105"/>
      <c r="D3" s="105"/>
      <c r="E3" s="105"/>
      <c r="F3" s="105"/>
      <c r="G3" s="105"/>
      <c r="H3" s="106"/>
      <c r="I3" s="119"/>
      <c r="J3" s="119"/>
      <c r="K3" s="119"/>
      <c r="L3" s="119"/>
      <c r="M3" s="119"/>
      <c r="N3" s="119"/>
      <c r="O3" s="120"/>
    </row>
    <row r="4" ht="20" customHeight="1" spans="1:15">
      <c r="A4" s="106" t="s">
        <v>215</v>
      </c>
      <c r="B4" s="106"/>
      <c r="C4" s="106"/>
      <c r="D4" s="106"/>
      <c r="E4" s="106"/>
      <c r="F4" s="106"/>
      <c r="G4" s="107"/>
      <c r="H4" s="108"/>
      <c r="I4" s="119"/>
      <c r="J4" s="119"/>
      <c r="K4" s="119"/>
      <c r="L4" s="119"/>
      <c r="M4" s="119"/>
      <c r="N4" s="119"/>
      <c r="O4" s="120"/>
    </row>
    <row r="5" ht="20" customHeight="1" spans="1:15">
      <c r="A5" s="109" t="s">
        <v>216</v>
      </c>
      <c r="B5" s="110" t="s">
        <v>70</v>
      </c>
      <c r="C5" s="111"/>
      <c r="D5" s="111"/>
      <c r="E5" s="112"/>
      <c r="F5" s="109" t="s">
        <v>217</v>
      </c>
      <c r="G5" s="110" t="s">
        <v>64</v>
      </c>
      <c r="H5" s="112"/>
      <c r="I5" s="121"/>
      <c r="J5" s="122" t="s">
        <v>58</v>
      </c>
      <c r="K5" s="123" t="s">
        <v>218</v>
      </c>
      <c r="L5" s="123"/>
      <c r="M5" s="123"/>
      <c r="N5" s="123"/>
      <c r="O5" s="120"/>
    </row>
    <row r="6" ht="20" customHeight="1" spans="1:15">
      <c r="A6" s="109" t="s">
        <v>219</v>
      </c>
      <c r="B6" s="109" t="s">
        <v>220</v>
      </c>
      <c r="C6" s="109" t="s">
        <v>111</v>
      </c>
      <c r="D6" s="109" t="s">
        <v>112</v>
      </c>
      <c r="E6" s="109" t="s">
        <v>113</v>
      </c>
      <c r="F6" s="109" t="s">
        <v>114</v>
      </c>
      <c r="G6" s="109" t="s">
        <v>115</v>
      </c>
      <c r="H6" s="109" t="s">
        <v>197</v>
      </c>
      <c r="I6" s="121"/>
      <c r="J6" s="124" t="s">
        <v>221</v>
      </c>
      <c r="K6" s="124" t="s">
        <v>222</v>
      </c>
      <c r="L6" s="124" t="s">
        <v>223</v>
      </c>
      <c r="M6" s="124" t="s">
        <v>224</v>
      </c>
      <c r="N6" s="124" t="s">
        <v>225</v>
      </c>
      <c r="O6" s="125"/>
    </row>
    <row r="7" ht="20" customHeight="1" spans="1:15">
      <c r="A7" s="109" t="s">
        <v>226</v>
      </c>
      <c r="B7" s="109" t="s">
        <v>227</v>
      </c>
      <c r="C7" s="109" t="s">
        <v>228</v>
      </c>
      <c r="D7" s="109" t="s">
        <v>229</v>
      </c>
      <c r="E7" s="109" t="s">
        <v>230</v>
      </c>
      <c r="F7" s="109" t="s">
        <v>231</v>
      </c>
      <c r="G7" s="109" t="s">
        <v>232</v>
      </c>
      <c r="H7" s="109" t="s">
        <v>233</v>
      </c>
      <c r="I7" s="121"/>
      <c r="J7" s="109" t="s">
        <v>234</v>
      </c>
      <c r="K7" s="109" t="s">
        <v>234</v>
      </c>
      <c r="L7" s="124" t="s">
        <v>234</v>
      </c>
      <c r="M7" s="124" t="s">
        <v>234</v>
      </c>
      <c r="N7" s="124" t="s">
        <v>234</v>
      </c>
      <c r="O7" s="125"/>
    </row>
    <row r="8" ht="20" customHeight="1" spans="1:15">
      <c r="A8" s="109" t="s">
        <v>235</v>
      </c>
      <c r="B8" s="109">
        <f>C8-1</f>
        <v>41</v>
      </c>
      <c r="C8" s="109">
        <f>D8-1</f>
        <v>42</v>
      </c>
      <c r="D8" s="109" t="s">
        <v>236</v>
      </c>
      <c r="E8" s="109">
        <f t="shared" ref="E8:H8" si="0">D8+1</f>
        <v>44</v>
      </c>
      <c r="F8" s="109">
        <f t="shared" si="0"/>
        <v>45</v>
      </c>
      <c r="G8" s="109">
        <f t="shared" si="0"/>
        <v>46</v>
      </c>
      <c r="H8" s="109">
        <f t="shared" si="0"/>
        <v>47</v>
      </c>
      <c r="I8" s="121"/>
      <c r="J8" s="109" t="s">
        <v>237</v>
      </c>
      <c r="K8" s="109" t="s">
        <v>238</v>
      </c>
      <c r="L8" s="109" t="s">
        <v>288</v>
      </c>
      <c r="M8" s="109" t="s">
        <v>240</v>
      </c>
      <c r="N8" s="109" t="s">
        <v>248</v>
      </c>
      <c r="O8" s="125"/>
    </row>
    <row r="9" ht="20" customHeight="1" spans="1:15">
      <c r="A9" s="109" t="s">
        <v>242</v>
      </c>
      <c r="B9" s="109">
        <f>C9-0.7</f>
        <v>13.1</v>
      </c>
      <c r="C9" s="109">
        <f>D9-0.7</f>
        <v>13.8</v>
      </c>
      <c r="D9" s="109">
        <v>14.5</v>
      </c>
      <c r="E9" s="109">
        <f t="shared" ref="E9:H9" si="1">D9+0.7</f>
        <v>15.2</v>
      </c>
      <c r="F9" s="109">
        <f t="shared" si="1"/>
        <v>15.9</v>
      </c>
      <c r="G9" s="109">
        <f t="shared" si="1"/>
        <v>16.6</v>
      </c>
      <c r="H9" s="109">
        <f t="shared" si="1"/>
        <v>17.3</v>
      </c>
      <c r="I9" s="121"/>
      <c r="J9" s="109" t="s">
        <v>243</v>
      </c>
      <c r="K9" s="109" t="s">
        <v>244</v>
      </c>
      <c r="L9" s="109" t="s">
        <v>243</v>
      </c>
      <c r="M9" s="109" t="s">
        <v>294</v>
      </c>
      <c r="N9" s="109" t="s">
        <v>295</v>
      </c>
      <c r="O9" s="125"/>
    </row>
    <row r="10" ht="20" customHeight="1" spans="1:15">
      <c r="A10" s="109" t="s">
        <v>247</v>
      </c>
      <c r="B10" s="109">
        <f t="shared" ref="B10:B12" si="2">C10-4</f>
        <v>62</v>
      </c>
      <c r="C10" s="109">
        <f t="shared" ref="C10:C12" si="3">D10-4</f>
        <v>66</v>
      </c>
      <c r="D10" s="109">
        <v>70</v>
      </c>
      <c r="E10" s="109">
        <f t="shared" ref="E10:E13" si="4">D10+4</f>
        <v>74</v>
      </c>
      <c r="F10" s="109">
        <f t="shared" ref="F10:F12" si="5">E10+5</f>
        <v>79</v>
      </c>
      <c r="G10" s="109">
        <f t="shared" ref="G10:G12" si="6">F10+6</f>
        <v>85</v>
      </c>
      <c r="H10" s="109">
        <f t="shared" ref="H10:H12" si="7">G10+6</f>
        <v>91</v>
      </c>
      <c r="I10" s="121"/>
      <c r="J10" s="109" t="s">
        <v>248</v>
      </c>
      <c r="K10" s="109" t="s">
        <v>249</v>
      </c>
      <c r="L10" s="109" t="s">
        <v>250</v>
      </c>
      <c r="M10" s="109" t="s">
        <v>251</v>
      </c>
      <c r="N10" s="109" t="s">
        <v>238</v>
      </c>
      <c r="O10" s="125"/>
    </row>
    <row r="11" ht="20" customHeight="1" spans="1:15">
      <c r="A11" s="109" t="s">
        <v>252</v>
      </c>
      <c r="B11" s="109">
        <f t="shared" si="2"/>
        <v>86</v>
      </c>
      <c r="C11" s="109">
        <f t="shared" si="3"/>
        <v>90</v>
      </c>
      <c r="D11" s="109">
        <v>94</v>
      </c>
      <c r="E11" s="109">
        <f t="shared" si="4"/>
        <v>98</v>
      </c>
      <c r="F11" s="109">
        <f t="shared" si="5"/>
        <v>103</v>
      </c>
      <c r="G11" s="109">
        <f t="shared" si="6"/>
        <v>109</v>
      </c>
      <c r="H11" s="109">
        <f t="shared" si="7"/>
        <v>115</v>
      </c>
      <c r="I11" s="121"/>
      <c r="J11" s="109" t="s">
        <v>253</v>
      </c>
      <c r="K11" s="109" t="s">
        <v>254</v>
      </c>
      <c r="L11" s="109" t="s">
        <v>255</v>
      </c>
      <c r="M11" s="109" t="s">
        <v>256</v>
      </c>
      <c r="N11" s="109" t="s">
        <v>291</v>
      </c>
      <c r="O11" s="125"/>
    </row>
    <row r="12" ht="20" customHeight="1" spans="1:15">
      <c r="A12" s="109" t="s">
        <v>258</v>
      </c>
      <c r="B12" s="109">
        <f t="shared" si="2"/>
        <v>78</v>
      </c>
      <c r="C12" s="109">
        <f t="shared" si="3"/>
        <v>82</v>
      </c>
      <c r="D12" s="109" t="s">
        <v>259</v>
      </c>
      <c r="E12" s="109">
        <f t="shared" si="4"/>
        <v>90</v>
      </c>
      <c r="F12" s="109">
        <f t="shared" si="5"/>
        <v>95</v>
      </c>
      <c r="G12" s="109">
        <f t="shared" si="6"/>
        <v>101</v>
      </c>
      <c r="H12" s="109">
        <f t="shared" si="7"/>
        <v>107</v>
      </c>
      <c r="I12" s="121"/>
      <c r="J12" s="109" t="s">
        <v>260</v>
      </c>
      <c r="K12" s="109" t="s">
        <v>261</v>
      </c>
      <c r="L12" s="109" t="s">
        <v>240</v>
      </c>
      <c r="M12" s="109" t="s">
        <v>262</v>
      </c>
      <c r="N12" s="109" t="s">
        <v>238</v>
      </c>
      <c r="O12" s="126"/>
    </row>
    <row r="13" ht="20" customHeight="1" spans="1:15">
      <c r="A13" s="109" t="s">
        <v>263</v>
      </c>
      <c r="B13" s="109">
        <f>C13-3.6</f>
        <v>96.8</v>
      </c>
      <c r="C13" s="109">
        <f>D13-3.6</f>
        <v>100.4</v>
      </c>
      <c r="D13" s="109">
        <v>104</v>
      </c>
      <c r="E13" s="109">
        <f t="shared" si="4"/>
        <v>108</v>
      </c>
      <c r="F13" s="109">
        <f t="shared" ref="F13:H13" si="8">E13+4</f>
        <v>112</v>
      </c>
      <c r="G13" s="109">
        <f t="shared" si="8"/>
        <v>116</v>
      </c>
      <c r="H13" s="109">
        <f t="shared" si="8"/>
        <v>120</v>
      </c>
      <c r="I13" s="121"/>
      <c r="J13" s="109" t="s">
        <v>296</v>
      </c>
      <c r="K13" s="109" t="s">
        <v>297</v>
      </c>
      <c r="L13" s="109" t="s">
        <v>239</v>
      </c>
      <c r="M13" s="109" t="s">
        <v>237</v>
      </c>
      <c r="N13" s="109" t="s">
        <v>265</v>
      </c>
      <c r="O13" s="125"/>
    </row>
    <row r="14" ht="20" customHeight="1" spans="1:15">
      <c r="A14" s="109" t="s">
        <v>266</v>
      </c>
      <c r="B14" s="109">
        <f>C14-2.3/2</f>
        <v>33.2</v>
      </c>
      <c r="C14" s="109">
        <f>D14-2.3/2</f>
        <v>34.35</v>
      </c>
      <c r="D14" s="109">
        <v>35.5</v>
      </c>
      <c r="E14" s="109">
        <f t="shared" ref="E14:H14" si="9">D14+2.6/2</f>
        <v>36.8</v>
      </c>
      <c r="F14" s="109">
        <f t="shared" si="9"/>
        <v>38.1</v>
      </c>
      <c r="G14" s="109">
        <f t="shared" si="9"/>
        <v>39.4</v>
      </c>
      <c r="H14" s="109">
        <f t="shared" si="9"/>
        <v>40.7</v>
      </c>
      <c r="I14" s="121"/>
      <c r="J14" s="109" t="s">
        <v>267</v>
      </c>
      <c r="K14" s="109" t="s">
        <v>268</v>
      </c>
      <c r="L14" s="109" t="s">
        <v>269</v>
      </c>
      <c r="M14" s="109" t="s">
        <v>238</v>
      </c>
      <c r="N14" s="109" t="s">
        <v>298</v>
      </c>
      <c r="O14" s="125"/>
    </row>
    <row r="15" ht="20" customHeight="1" spans="1:15">
      <c r="A15" s="109" t="s">
        <v>271</v>
      </c>
      <c r="B15" s="109">
        <f>C15-0.5</f>
        <v>33</v>
      </c>
      <c r="C15" s="109">
        <f>D15-0.5</f>
        <v>33.5</v>
      </c>
      <c r="D15" s="109">
        <v>34</v>
      </c>
      <c r="E15" s="109">
        <f>D15+0.5</f>
        <v>34.5</v>
      </c>
      <c r="F15" s="109">
        <f>E15+0.5</f>
        <v>35</v>
      </c>
      <c r="G15" s="109">
        <f>F15+0.7</f>
        <v>35.7</v>
      </c>
      <c r="H15" s="109">
        <f>G15+0.7</f>
        <v>36.4</v>
      </c>
      <c r="I15" s="121"/>
      <c r="J15" s="109" t="s">
        <v>260</v>
      </c>
      <c r="K15" s="109" t="s">
        <v>270</v>
      </c>
      <c r="L15" s="109" t="s">
        <v>240</v>
      </c>
      <c r="M15" s="109" t="s">
        <v>272</v>
      </c>
      <c r="N15" s="109" t="s">
        <v>299</v>
      </c>
      <c r="O15" s="120"/>
    </row>
    <row r="16" ht="20" customHeight="1" spans="1:15">
      <c r="A16" s="109" t="s">
        <v>273</v>
      </c>
      <c r="B16" s="109">
        <f>C16-0.7</f>
        <v>28.7</v>
      </c>
      <c r="C16" s="109">
        <f>D16-0.6</f>
        <v>29.4</v>
      </c>
      <c r="D16" s="109">
        <v>30</v>
      </c>
      <c r="E16" s="109">
        <f>D16+0.6</f>
        <v>30.6</v>
      </c>
      <c r="F16" s="109">
        <f>E16+0.7</f>
        <v>31.3</v>
      </c>
      <c r="G16" s="109">
        <f>F16+0.6</f>
        <v>31.9</v>
      </c>
      <c r="H16" s="109">
        <f>G16+0.7</f>
        <v>32.6</v>
      </c>
      <c r="I16" s="121"/>
      <c r="J16" s="109" t="s">
        <v>269</v>
      </c>
      <c r="K16" s="109" t="s">
        <v>274</v>
      </c>
      <c r="L16" s="109" t="s">
        <v>254</v>
      </c>
      <c r="M16" s="109" t="s">
        <v>275</v>
      </c>
      <c r="N16" s="109" t="s">
        <v>251</v>
      </c>
      <c r="O16" s="120"/>
    </row>
    <row r="17" ht="20" customHeight="1" spans="1:15">
      <c r="A17" s="109" t="s">
        <v>276</v>
      </c>
      <c r="B17" s="109">
        <f>C17-0.9</f>
        <v>38.2</v>
      </c>
      <c r="C17" s="109">
        <f>D17-0.9</f>
        <v>39.1</v>
      </c>
      <c r="D17" s="109">
        <v>40</v>
      </c>
      <c r="E17" s="109">
        <f t="shared" ref="E17:H17" si="10">D17+1.1</f>
        <v>41.1</v>
      </c>
      <c r="F17" s="109">
        <f t="shared" si="10"/>
        <v>42.2</v>
      </c>
      <c r="G17" s="109">
        <f t="shared" si="10"/>
        <v>43.3</v>
      </c>
      <c r="H17" s="109">
        <f t="shared" si="10"/>
        <v>44.4</v>
      </c>
      <c r="I17" s="121"/>
      <c r="J17" s="109" t="s">
        <v>277</v>
      </c>
      <c r="K17" s="109" t="s">
        <v>254</v>
      </c>
      <c r="L17" s="109" t="s">
        <v>239</v>
      </c>
      <c r="M17" s="109" t="s">
        <v>278</v>
      </c>
      <c r="N17" s="109" t="s">
        <v>279</v>
      </c>
      <c r="O17" s="120"/>
    </row>
    <row r="18" ht="20" customHeight="1" spans="1:15">
      <c r="A18" s="109" t="s">
        <v>280</v>
      </c>
      <c r="B18" s="109">
        <f>D18-0.5</f>
        <v>13.5</v>
      </c>
      <c r="C18" s="109">
        <f t="shared" ref="C18:H18" si="11">B18</f>
        <v>13.5</v>
      </c>
      <c r="D18" s="109">
        <v>14</v>
      </c>
      <c r="E18" s="109">
        <f t="shared" si="11"/>
        <v>14</v>
      </c>
      <c r="F18" s="109">
        <f>D18+1.5</f>
        <v>15.5</v>
      </c>
      <c r="G18" s="109">
        <f t="shared" si="11"/>
        <v>15.5</v>
      </c>
      <c r="H18" s="109">
        <f t="shared" si="11"/>
        <v>15.5</v>
      </c>
      <c r="I18" s="121"/>
      <c r="J18" s="109" t="s">
        <v>254</v>
      </c>
      <c r="K18" s="109" t="s">
        <v>254</v>
      </c>
      <c r="L18" s="109" t="s">
        <v>254</v>
      </c>
      <c r="M18" s="109" t="s">
        <v>254</v>
      </c>
      <c r="N18" s="109" t="s">
        <v>254</v>
      </c>
      <c r="O18" s="120"/>
    </row>
    <row r="19" ht="20" customHeight="1" spans="1:15">
      <c r="A19" s="109" t="s">
        <v>281</v>
      </c>
      <c r="B19" s="109">
        <f>D19-0.5</f>
        <v>15.5</v>
      </c>
      <c r="C19" s="109">
        <f t="shared" ref="C19:H19" si="12">B19</f>
        <v>15.5</v>
      </c>
      <c r="D19" s="109">
        <v>16</v>
      </c>
      <c r="E19" s="109">
        <f t="shared" si="12"/>
        <v>16</v>
      </c>
      <c r="F19" s="109">
        <f>D19+1.5</f>
        <v>17.5</v>
      </c>
      <c r="G19" s="109">
        <f t="shared" si="12"/>
        <v>17.5</v>
      </c>
      <c r="H19" s="109">
        <f t="shared" si="12"/>
        <v>17.5</v>
      </c>
      <c r="I19" s="121"/>
      <c r="J19" s="109" t="s">
        <v>254</v>
      </c>
      <c r="K19" s="109" t="s">
        <v>254</v>
      </c>
      <c r="L19" s="109" t="s">
        <v>254</v>
      </c>
      <c r="M19" s="109" t="s">
        <v>254</v>
      </c>
      <c r="N19" s="109" t="s">
        <v>254</v>
      </c>
      <c r="O19" s="120"/>
    </row>
    <row r="20" ht="20" customHeight="1" spans="1:15">
      <c r="A20" s="109" t="s">
        <v>282</v>
      </c>
      <c r="B20" s="109">
        <f>C20</f>
        <v>4</v>
      </c>
      <c r="C20" s="109">
        <f>D20</f>
        <v>4</v>
      </c>
      <c r="D20" s="109">
        <v>4</v>
      </c>
      <c r="E20" s="109">
        <f t="shared" ref="E20:H20" si="13">D20</f>
        <v>4</v>
      </c>
      <c r="F20" s="109">
        <f t="shared" si="13"/>
        <v>4</v>
      </c>
      <c r="G20" s="109">
        <f t="shared" si="13"/>
        <v>4</v>
      </c>
      <c r="H20" s="109">
        <f t="shared" si="13"/>
        <v>4</v>
      </c>
      <c r="I20" s="127"/>
      <c r="J20" s="109" t="s">
        <v>254</v>
      </c>
      <c r="K20" s="109" t="s">
        <v>254</v>
      </c>
      <c r="L20" s="109" t="s">
        <v>254</v>
      </c>
      <c r="M20" s="109" t="s">
        <v>254</v>
      </c>
      <c r="N20" s="109" t="s">
        <v>254</v>
      </c>
      <c r="O20" s="120"/>
    </row>
    <row r="21" ht="20" customHeight="1" spans="1:15">
      <c r="A21" s="109" t="s">
        <v>283</v>
      </c>
      <c r="B21" s="109"/>
      <c r="C21" s="109"/>
      <c r="D21" s="109">
        <v>17.5</v>
      </c>
      <c r="E21" s="109"/>
      <c r="F21" s="109"/>
      <c r="G21" s="109"/>
      <c r="H21" s="109"/>
      <c r="I21" s="127"/>
      <c r="J21" s="109" t="s">
        <v>254</v>
      </c>
      <c r="K21" s="109" t="s">
        <v>254</v>
      </c>
      <c r="L21" s="109" t="s">
        <v>254</v>
      </c>
      <c r="M21" s="109" t="s">
        <v>254</v>
      </c>
      <c r="N21" s="109" t="s">
        <v>254</v>
      </c>
      <c r="O21" s="120"/>
    </row>
    <row r="22" ht="20" customHeight="1" spans="1:15">
      <c r="A22" s="113" t="s">
        <v>284</v>
      </c>
      <c r="B22" s="113"/>
      <c r="C22" s="113"/>
      <c r="D22" s="113">
        <v>14</v>
      </c>
      <c r="E22" s="113"/>
      <c r="F22" s="113"/>
      <c r="G22" s="113"/>
      <c r="H22" s="109"/>
      <c r="I22" s="127"/>
      <c r="J22" s="109" t="s">
        <v>254</v>
      </c>
      <c r="K22" s="109" t="s">
        <v>254</v>
      </c>
      <c r="L22" s="109" t="s">
        <v>254</v>
      </c>
      <c r="M22" s="109" t="s">
        <v>254</v>
      </c>
      <c r="N22" s="109" t="s">
        <v>254</v>
      </c>
      <c r="O22" s="119"/>
    </row>
    <row r="23" ht="18" spans="1:15">
      <c r="A23" s="114"/>
      <c r="B23" s="115"/>
      <c r="C23" s="115"/>
      <c r="D23" s="115"/>
      <c r="E23" s="115"/>
      <c r="F23" s="115"/>
      <c r="G23" s="115"/>
      <c r="H23" s="115"/>
      <c r="I23" s="127"/>
      <c r="J23" s="128" t="s">
        <v>285</v>
      </c>
      <c r="K23" s="129"/>
      <c r="L23" s="128" t="s">
        <v>286</v>
      </c>
      <c r="M23" s="128"/>
      <c r="N23" s="128" t="s">
        <v>287</v>
      </c>
      <c r="O23" s="119"/>
    </row>
    <row r="24" spans="1:15">
      <c r="A24" s="116"/>
      <c r="B24" s="116"/>
      <c r="C24" s="116"/>
      <c r="D24" s="116"/>
      <c r="E24" s="116"/>
      <c r="F24" s="116"/>
      <c r="G24" s="116"/>
      <c r="H24" s="116"/>
      <c r="I24" s="130"/>
      <c r="J24" s="116"/>
      <c r="K24" s="116"/>
      <c r="L24" s="116"/>
      <c r="M24" s="116"/>
      <c r="N24" s="116"/>
      <c r="O24" s="119"/>
    </row>
    <row r="25" ht="16.5" spans="1:8">
      <c r="A25" s="117"/>
      <c r="B25" s="118"/>
      <c r="C25" s="118"/>
      <c r="D25" s="118"/>
      <c r="E25" s="118"/>
      <c r="F25" s="118"/>
      <c r="G25" s="118"/>
      <c r="H25" s="118"/>
    </row>
    <row r="26" spans="8:8">
      <c r="H26" s="118"/>
    </row>
  </sheetData>
  <mergeCells count="8">
    <mergeCell ref="A1:O1"/>
    <mergeCell ref="A2:O2"/>
    <mergeCell ref="A3:G3"/>
    <mergeCell ref="G4:H4"/>
    <mergeCell ref="B5:E5"/>
    <mergeCell ref="G5:H5"/>
    <mergeCell ref="K5:N5"/>
    <mergeCell ref="I20:I24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workbookViewId="0">
      <selection activeCell="B12" sqref="B12:B16"/>
    </sheetView>
  </sheetViews>
  <sheetFormatPr defaultColWidth="9" defaultRowHeight="14.25"/>
  <cols>
    <col min="1" max="1" width="6.5" customWidth="1"/>
    <col min="2" max="2" width="5.8" style="98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9" customWidth="1"/>
  </cols>
  <sheetData>
    <row r="1" ht="29.25" spans="1:15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301</v>
      </c>
      <c r="B2" s="5" t="s">
        <v>302</v>
      </c>
      <c r="C2" s="5" t="s">
        <v>303</v>
      </c>
      <c r="D2" s="5" t="s">
        <v>304</v>
      </c>
      <c r="E2" s="5" t="s">
        <v>305</v>
      </c>
      <c r="F2" s="5" t="s">
        <v>306</v>
      </c>
      <c r="G2" s="5" t="s">
        <v>307</v>
      </c>
      <c r="H2" s="5" t="s">
        <v>308</v>
      </c>
      <c r="I2" s="4" t="s">
        <v>309</v>
      </c>
      <c r="J2" s="4" t="s">
        <v>310</v>
      </c>
      <c r="K2" s="4" t="s">
        <v>311</v>
      </c>
      <c r="L2" s="4" t="s">
        <v>312</v>
      </c>
      <c r="M2" s="4" t="s">
        <v>313</v>
      </c>
      <c r="N2" s="5" t="s">
        <v>314</v>
      </c>
      <c r="O2" s="5" t="s">
        <v>315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316</v>
      </c>
      <c r="J3" s="4" t="s">
        <v>316</v>
      </c>
      <c r="K3" s="4" t="s">
        <v>316</v>
      </c>
      <c r="L3" s="4" t="s">
        <v>316</v>
      </c>
      <c r="M3" s="4" t="s">
        <v>316</v>
      </c>
      <c r="N3" s="7"/>
      <c r="O3" s="7"/>
    </row>
    <row r="4" spans="1:15">
      <c r="A4" s="15">
        <v>1</v>
      </c>
      <c r="B4" s="81" t="s">
        <v>317</v>
      </c>
      <c r="C4" s="434" t="s">
        <v>318</v>
      </c>
      <c r="D4" s="86" t="s">
        <v>118</v>
      </c>
      <c r="E4" s="435" t="s">
        <v>64</v>
      </c>
      <c r="F4" s="34" t="s">
        <v>319</v>
      </c>
      <c r="G4" s="9" t="s">
        <v>67</v>
      </c>
      <c r="H4" s="9"/>
      <c r="I4" s="82"/>
      <c r="J4" s="82"/>
      <c r="K4" s="102"/>
      <c r="L4" s="102"/>
      <c r="M4" s="102"/>
      <c r="N4" s="9"/>
      <c r="O4" s="34" t="s">
        <v>96</v>
      </c>
    </row>
    <row r="5" spans="1:15">
      <c r="A5" s="15">
        <v>2</v>
      </c>
      <c r="B5" s="81" t="s">
        <v>317</v>
      </c>
      <c r="C5" s="434" t="s">
        <v>318</v>
      </c>
      <c r="D5" s="86" t="s">
        <v>118</v>
      </c>
      <c r="E5" s="435" t="s">
        <v>64</v>
      </c>
      <c r="F5" s="34" t="s">
        <v>319</v>
      </c>
      <c r="G5" s="9" t="s">
        <v>67</v>
      </c>
      <c r="H5" s="9"/>
      <c r="I5" s="82"/>
      <c r="J5" s="82"/>
      <c r="K5" s="102"/>
      <c r="L5" s="102"/>
      <c r="M5" s="102"/>
      <c r="N5" s="9"/>
      <c r="O5" s="34" t="s">
        <v>96</v>
      </c>
    </row>
    <row r="6" spans="1:15">
      <c r="A6" s="15">
        <v>3</v>
      </c>
      <c r="B6" s="81" t="s">
        <v>317</v>
      </c>
      <c r="C6" s="434" t="s">
        <v>318</v>
      </c>
      <c r="D6" s="86" t="s">
        <v>118</v>
      </c>
      <c r="E6" s="435" t="s">
        <v>64</v>
      </c>
      <c r="F6" s="34" t="s">
        <v>319</v>
      </c>
      <c r="G6" s="9" t="s">
        <v>67</v>
      </c>
      <c r="H6" s="9"/>
      <c r="I6" s="82"/>
      <c r="J6" s="82"/>
      <c r="K6" s="102"/>
      <c r="L6" s="102"/>
      <c r="M6" s="102"/>
      <c r="N6" s="9"/>
      <c r="O6" s="34" t="s">
        <v>96</v>
      </c>
    </row>
    <row r="7" spans="1:15">
      <c r="A7" s="15">
        <v>5</v>
      </c>
      <c r="B7" s="81" t="s">
        <v>317</v>
      </c>
      <c r="C7" s="434" t="s">
        <v>318</v>
      </c>
      <c r="D7" s="86" t="s">
        <v>118</v>
      </c>
      <c r="E7" s="435" t="s">
        <v>64</v>
      </c>
      <c r="F7" s="34" t="s">
        <v>319</v>
      </c>
      <c r="G7" s="9" t="s">
        <v>67</v>
      </c>
      <c r="H7" s="9"/>
      <c r="I7" s="82"/>
      <c r="J7" s="82"/>
      <c r="K7" s="102"/>
      <c r="L7" s="102"/>
      <c r="M7" s="102"/>
      <c r="N7" s="9"/>
      <c r="O7" s="34" t="s">
        <v>96</v>
      </c>
    </row>
    <row r="8" spans="1:15">
      <c r="A8" s="15">
        <v>7</v>
      </c>
      <c r="B8" s="81" t="s">
        <v>320</v>
      </c>
      <c r="C8" s="434" t="s">
        <v>318</v>
      </c>
      <c r="D8" s="86" t="s">
        <v>120</v>
      </c>
      <c r="E8" s="435" t="s">
        <v>64</v>
      </c>
      <c r="F8" s="34" t="s">
        <v>319</v>
      </c>
      <c r="G8" s="9" t="s">
        <v>67</v>
      </c>
      <c r="H8" s="9"/>
      <c r="I8" s="82"/>
      <c r="J8" s="82"/>
      <c r="K8" s="102"/>
      <c r="L8" s="102"/>
      <c r="M8" s="102"/>
      <c r="N8" s="9"/>
      <c r="O8" s="34" t="s">
        <v>96</v>
      </c>
    </row>
    <row r="9" spans="1:15">
      <c r="A9" s="15">
        <v>8</v>
      </c>
      <c r="B9" s="81" t="s">
        <v>320</v>
      </c>
      <c r="C9" s="434" t="s">
        <v>318</v>
      </c>
      <c r="D9" s="86" t="s">
        <v>120</v>
      </c>
      <c r="E9" s="435" t="s">
        <v>64</v>
      </c>
      <c r="F9" s="34" t="s">
        <v>319</v>
      </c>
      <c r="G9" s="9" t="s">
        <v>67</v>
      </c>
      <c r="H9" s="9"/>
      <c r="I9" s="82"/>
      <c r="J9" s="82"/>
      <c r="K9" s="102"/>
      <c r="L9" s="102"/>
      <c r="M9" s="102"/>
      <c r="N9" s="9"/>
      <c r="O9" s="34" t="s">
        <v>96</v>
      </c>
    </row>
    <row r="10" spans="1:15">
      <c r="A10" s="15">
        <v>9</v>
      </c>
      <c r="B10" s="81" t="s">
        <v>320</v>
      </c>
      <c r="C10" s="434" t="s">
        <v>318</v>
      </c>
      <c r="D10" s="86" t="s">
        <v>120</v>
      </c>
      <c r="E10" s="435" t="s">
        <v>64</v>
      </c>
      <c r="F10" s="34" t="s">
        <v>319</v>
      </c>
      <c r="G10" s="9" t="s">
        <v>67</v>
      </c>
      <c r="H10" s="9"/>
      <c r="I10" s="82"/>
      <c r="J10" s="82"/>
      <c r="K10" s="102"/>
      <c r="L10" s="102"/>
      <c r="M10" s="102"/>
      <c r="N10" s="9"/>
      <c r="O10" s="34" t="s">
        <v>96</v>
      </c>
    </row>
    <row r="11" spans="1:15">
      <c r="A11" s="15">
        <v>10</v>
      </c>
      <c r="B11" s="81" t="s">
        <v>320</v>
      </c>
      <c r="C11" s="434" t="s">
        <v>318</v>
      </c>
      <c r="D11" s="86" t="s">
        <v>120</v>
      </c>
      <c r="E11" s="435" t="s">
        <v>64</v>
      </c>
      <c r="F11" s="34" t="s">
        <v>319</v>
      </c>
      <c r="G11" s="9" t="s">
        <v>67</v>
      </c>
      <c r="H11" s="9"/>
      <c r="I11" s="82"/>
      <c r="J11" s="82"/>
      <c r="K11" s="102"/>
      <c r="L11" s="102"/>
      <c r="M11" s="102"/>
      <c r="N11" s="9"/>
      <c r="O11" s="34" t="s">
        <v>96</v>
      </c>
    </row>
    <row r="12" spans="1:15">
      <c r="A12" s="15">
        <v>11</v>
      </c>
      <c r="B12" s="81" t="s">
        <v>321</v>
      </c>
      <c r="C12" s="434" t="s">
        <v>318</v>
      </c>
      <c r="D12" s="86" t="s">
        <v>119</v>
      </c>
      <c r="E12" s="435" t="s">
        <v>64</v>
      </c>
      <c r="F12" s="34" t="s">
        <v>319</v>
      </c>
      <c r="G12" s="9" t="s">
        <v>67</v>
      </c>
      <c r="H12" s="9"/>
      <c r="I12" s="82"/>
      <c r="J12" s="82"/>
      <c r="K12" s="102"/>
      <c r="L12" s="102"/>
      <c r="M12" s="102"/>
      <c r="N12" s="9"/>
      <c r="O12" s="34" t="s">
        <v>96</v>
      </c>
    </row>
    <row r="13" spans="1:15">
      <c r="A13" s="15">
        <v>12</v>
      </c>
      <c r="B13" s="81" t="s">
        <v>321</v>
      </c>
      <c r="C13" s="434" t="s">
        <v>318</v>
      </c>
      <c r="D13" s="86" t="s">
        <v>119</v>
      </c>
      <c r="E13" s="435" t="s">
        <v>64</v>
      </c>
      <c r="F13" s="34" t="s">
        <v>319</v>
      </c>
      <c r="G13" s="9" t="s">
        <v>67</v>
      </c>
      <c r="H13" s="9"/>
      <c r="I13" s="82"/>
      <c r="J13" s="82"/>
      <c r="K13" s="9"/>
      <c r="L13" s="9"/>
      <c r="M13" s="9"/>
      <c r="N13" s="9"/>
      <c r="O13" s="34" t="s">
        <v>96</v>
      </c>
    </row>
    <row r="14" spans="1:15">
      <c r="A14" s="15">
        <v>13</v>
      </c>
      <c r="B14" s="81" t="s">
        <v>321</v>
      </c>
      <c r="C14" s="434" t="s">
        <v>318</v>
      </c>
      <c r="D14" s="86" t="s">
        <v>119</v>
      </c>
      <c r="E14" s="435" t="s">
        <v>64</v>
      </c>
      <c r="F14" s="34" t="s">
        <v>319</v>
      </c>
      <c r="G14" s="9" t="s">
        <v>67</v>
      </c>
      <c r="H14" s="9"/>
      <c r="I14" s="82"/>
      <c r="J14" s="82"/>
      <c r="K14" s="9"/>
      <c r="L14" s="9"/>
      <c r="M14" s="9"/>
      <c r="N14" s="9"/>
      <c r="O14" s="34" t="s">
        <v>96</v>
      </c>
    </row>
    <row r="15" spans="1:15">
      <c r="A15" s="15">
        <v>14</v>
      </c>
      <c r="B15" s="81" t="s">
        <v>321</v>
      </c>
      <c r="C15" s="434" t="s">
        <v>318</v>
      </c>
      <c r="D15" s="86" t="s">
        <v>119</v>
      </c>
      <c r="E15" s="435" t="s">
        <v>64</v>
      </c>
      <c r="F15" s="34" t="s">
        <v>319</v>
      </c>
      <c r="G15" s="9" t="s">
        <v>67</v>
      </c>
      <c r="H15" s="9"/>
      <c r="I15" s="82"/>
      <c r="J15" s="82"/>
      <c r="K15" s="9"/>
      <c r="L15" s="9"/>
      <c r="M15" s="9"/>
      <c r="N15" s="9"/>
      <c r="O15" s="34" t="s">
        <v>96</v>
      </c>
    </row>
    <row r="16" spans="1:15">
      <c r="A16" s="15">
        <v>15</v>
      </c>
      <c r="B16" s="81" t="s">
        <v>321</v>
      </c>
      <c r="C16" s="434" t="s">
        <v>318</v>
      </c>
      <c r="D16" s="86" t="s">
        <v>119</v>
      </c>
      <c r="E16" s="435" t="s">
        <v>64</v>
      </c>
      <c r="F16" s="34" t="s">
        <v>319</v>
      </c>
      <c r="G16" s="9" t="s">
        <v>67</v>
      </c>
      <c r="H16" s="9"/>
      <c r="I16" s="82"/>
      <c r="J16" s="82"/>
      <c r="K16" s="9"/>
      <c r="L16" s="9"/>
      <c r="M16" s="9"/>
      <c r="N16" s="9"/>
      <c r="O16" s="34" t="s">
        <v>96</v>
      </c>
    </row>
    <row r="17" spans="1:15">
      <c r="A17" s="15"/>
      <c r="B17" s="81"/>
      <c r="C17" s="82"/>
      <c r="D17" s="86"/>
      <c r="E17" s="26"/>
      <c r="F17" s="25"/>
      <c r="G17" s="9"/>
      <c r="H17" s="9"/>
      <c r="I17" s="82"/>
      <c r="J17" s="82"/>
      <c r="K17" s="9"/>
      <c r="L17" s="9"/>
      <c r="M17" s="9"/>
      <c r="N17" s="9"/>
      <c r="O17" s="9"/>
    </row>
    <row r="18" spans="1:15">
      <c r="A18" s="15"/>
      <c r="B18" s="81"/>
      <c r="C18" s="82"/>
      <c r="D18" s="86"/>
      <c r="E18" s="26"/>
      <c r="F18" s="25"/>
      <c r="G18" s="9"/>
      <c r="H18" s="9"/>
      <c r="I18" s="82"/>
      <c r="J18" s="82"/>
      <c r="K18" s="9"/>
      <c r="L18" s="9"/>
      <c r="M18" s="9"/>
      <c r="N18" s="9"/>
      <c r="O18" s="9"/>
    </row>
    <row r="19" spans="1:15">
      <c r="A19" s="99"/>
      <c r="B19" s="81"/>
      <c r="C19" s="82"/>
      <c r="D19" s="86"/>
      <c r="E19" s="26"/>
      <c r="F19" s="25"/>
      <c r="G19" s="9"/>
      <c r="H19" s="9"/>
      <c r="I19" s="82"/>
      <c r="J19" s="82"/>
      <c r="K19" s="9"/>
      <c r="L19" s="9"/>
      <c r="M19" s="9"/>
      <c r="N19" s="9"/>
      <c r="O19" s="9"/>
    </row>
    <row r="20" spans="1:15">
      <c r="A20" s="99"/>
      <c r="B20" s="81"/>
      <c r="C20" s="82"/>
      <c r="D20" s="86"/>
      <c r="E20" s="26"/>
      <c r="F20" s="25"/>
      <c r="G20" s="9"/>
      <c r="H20" s="9"/>
      <c r="I20" s="82"/>
      <c r="J20" s="82"/>
      <c r="K20" s="9"/>
      <c r="L20" s="9"/>
      <c r="M20" s="9"/>
      <c r="N20" s="9"/>
      <c r="O20" s="9"/>
    </row>
    <row r="21" spans="1:15">
      <c r="A21" s="99"/>
      <c r="B21" s="81"/>
      <c r="C21" s="82"/>
      <c r="D21" s="86"/>
      <c r="E21" s="26"/>
      <c r="F21" s="25"/>
      <c r="G21" s="9"/>
      <c r="H21" s="9"/>
      <c r="I21" s="82"/>
      <c r="J21" s="82"/>
      <c r="K21" s="9"/>
      <c r="L21" s="9"/>
      <c r="M21" s="9"/>
      <c r="N21" s="9"/>
      <c r="O21" s="9"/>
    </row>
    <row r="22" spans="1:15">
      <c r="A22" s="99"/>
      <c r="B22" s="81"/>
      <c r="C22" s="82"/>
      <c r="D22" s="86"/>
      <c r="E22" s="26"/>
      <c r="F22" s="25"/>
      <c r="G22" s="9"/>
      <c r="H22" s="9"/>
      <c r="I22" s="82"/>
      <c r="J22" s="82"/>
      <c r="K22" s="9"/>
      <c r="L22" s="9"/>
      <c r="M22" s="9"/>
      <c r="N22" s="9"/>
      <c r="O22" s="9"/>
    </row>
    <row r="23" spans="1:15">
      <c r="A23" s="99"/>
      <c r="B23" s="81"/>
      <c r="C23" s="82"/>
      <c r="D23" s="86"/>
      <c r="E23" s="26"/>
      <c r="F23" s="25"/>
      <c r="G23" s="9"/>
      <c r="H23" s="9"/>
      <c r="I23" s="82"/>
      <c r="J23" s="82"/>
      <c r="K23" s="9"/>
      <c r="L23" s="9"/>
      <c r="M23" s="9"/>
      <c r="N23" s="9"/>
      <c r="O23" s="9"/>
    </row>
    <row r="24" spans="1:15">
      <c r="A24" s="99"/>
      <c r="B24" s="81"/>
      <c r="C24" s="82"/>
      <c r="D24" s="86"/>
      <c r="E24" s="26"/>
      <c r="F24" s="25"/>
      <c r="G24" s="9"/>
      <c r="H24" s="9"/>
      <c r="I24" s="82"/>
      <c r="J24" s="82"/>
      <c r="K24" s="9"/>
      <c r="L24" s="9"/>
      <c r="M24" s="9"/>
      <c r="N24" s="9"/>
      <c r="O24" s="9"/>
    </row>
    <row r="25" spans="1:15">
      <c r="A25" s="99"/>
      <c r="B25" s="81"/>
      <c r="C25" s="82"/>
      <c r="D25" s="86"/>
      <c r="E25" s="26"/>
      <c r="F25" s="25"/>
      <c r="G25" s="9"/>
      <c r="H25" s="9"/>
      <c r="I25" s="82"/>
      <c r="J25" s="82"/>
      <c r="K25" s="9"/>
      <c r="L25" s="9"/>
      <c r="M25" s="9"/>
      <c r="N25" s="9"/>
      <c r="O25" s="9"/>
    </row>
    <row r="26" spans="1:15">
      <c r="A26" s="99"/>
      <c r="B26" s="81"/>
      <c r="C26" s="82"/>
      <c r="D26" s="86"/>
      <c r="E26" s="26"/>
      <c r="F26" s="25"/>
      <c r="G26" s="9"/>
      <c r="H26" s="9"/>
      <c r="I26" s="82"/>
      <c r="J26" s="82"/>
      <c r="K26" s="9"/>
      <c r="L26" s="9"/>
      <c r="M26" s="9"/>
      <c r="N26" s="9"/>
      <c r="O26" s="9"/>
    </row>
    <row r="27" s="2" customFormat="1" ht="18.75" spans="1:15">
      <c r="A27" s="16"/>
      <c r="B27" s="100"/>
      <c r="C27" s="17"/>
      <c r="D27" s="18"/>
      <c r="E27" s="19"/>
      <c r="F27" s="36"/>
      <c r="G27" s="36"/>
      <c r="H27" s="36"/>
      <c r="I27" s="27"/>
      <c r="J27" s="16"/>
      <c r="K27" s="17"/>
      <c r="L27" s="17"/>
      <c r="M27" s="18"/>
      <c r="N27" s="17"/>
      <c r="O27" s="24"/>
    </row>
    <row r="28" ht="16.5" spans="1:15">
      <c r="A28" s="20" t="s">
        <v>322</v>
      </c>
      <c r="B28" s="10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7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Andy 吴</cp:lastModifiedBy>
  <dcterms:created xsi:type="dcterms:W3CDTF">2020-03-11T01:34:00Z</dcterms:created>
  <cp:lastPrinted>2021-11-13T05:36:00Z</cp:lastPrinted>
  <dcterms:modified xsi:type="dcterms:W3CDTF">2025-01-20T02:12:33Z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C3977FE873074363AD928B7051226F45_13</vt:lpwstr>
  </property>
</Properties>
</file>