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首期验货尺寸表" sheetId="13" r:id="rId6"/>
    <sheet name="中期验货尺寸表" sheetId="14" r:id="rId7"/>
    <sheet name="尾查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<sst xmlns="http://schemas.openxmlformats.org/spreadsheetml/2006/main" count="1184" uniqueCount="391">
  <si>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</si>
  <si>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</si>
  <si>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</si>
  <si>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</si>
  <si>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</si>
  <si>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</si>
  <si>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</si>
  <si>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</si>
  <si>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</si>
  <si>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</si>
  <si>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</si>
  <si>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</si>
  <si>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</si>
  <si>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</si>
  <si>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</si>
  <si>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</si>
  <si>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</si>
  <si>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</si>
  <si>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</si>
  <si>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</si>
  <si>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</si>
  <si>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</si>
  <si>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</si>
  <si>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</si>
  <si>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</si>
  <si>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</si>
  <si>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</si>
  <si>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</si>
  <si>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</si>
  <si>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</si>
  <si>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</si>
  <si>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</si>
  <si>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</si>
  <si>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</si>
  <si>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</si>
  <si>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</si>
  <si>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</si>
  <si>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</si>
  <si>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</si>
  <si>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</si>
  <si>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</si>
  <si>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</si>
  <si>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</si>
  <si>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</si>
  <si>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</si>
  <si>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</si>
  <si>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</si>
  <si>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</si>
  <si>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</si>
  <si>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</si>
  <si>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</si>
  <si>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</si>
  <si>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</si>
  <si>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</si>
  <si>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</si>
  <si>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</si>
  <si>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</si>
  <si>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江阴市腾圣时装有限公司</t>
  </si>
  <si>
    <t>生产工厂</t>
  </si>
  <si>
    <t>丽鑫智能管理有限公司</t>
  </si>
  <si>
    <t>订单基础信息</t>
  </si>
  <si>
    <t>生产•出货进度</t>
  </si>
  <si>
    <t>指示•确认资料</t>
  </si>
  <si>
    <t>款号</t>
  </si>
  <si>
    <t>TAMMBN81785</t>
  </si>
  <si>
    <t>合同交期</t>
  </si>
  <si>
    <t>产前确认样</t>
  </si>
  <si>
    <t>有</t>
  </si>
  <si>
    <t>无</t>
  </si>
  <si>
    <t>品名</t>
  </si>
  <si>
    <t>男式短裤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</si>
  <si>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</si>
  <si>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</si>
  <si>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</si>
  <si>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</si>
  <si>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</si>
  <si>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</si>
  <si>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</si>
  <si>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</si>
  <si>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</si>
  <si>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CGDD24112100040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</si>
  <si>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</si>
  <si>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</si>
  <si>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</si>
  <si>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</si>
  <si>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</si>
  <si>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</si>
  <si>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</si>
  <si>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</si>
  <si>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</si>
  <si>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</si>
  <si>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</si>
  <si>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</si>
  <si>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</si>
  <si>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</si>
  <si>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</si>
  <si>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</si>
  <si>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</si>
  <si>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</si>
  <si>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</si>
  <si>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</si>
  <si>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</si>
  <si>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</si>
  <si>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</si>
  <si>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</si>
  <si>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</si>
  <si>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</si>
  <si>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</si>
  <si>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</si>
  <si>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</si>
  <si>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</si>
  <si>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</si>
  <si>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</si>
  <si>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</si>
  <si>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</si>
  <si>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</si>
  <si>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r>
      <rPr>
        <b/>
        <sz val="11"/>
        <rFont val="宋体"/>
        <charset val="134"/>
      </rPr>
      <t>X</t>
    </r>
    <r>
      <rPr>
        <b/>
        <sz val="11"/>
        <rFont val="宋体"/>
        <charset val="134"/>
      </rPr>
      <t>XXL</t>
    </r>
  </si>
  <si>
    <t>未裁齐原因</t>
  </si>
  <si>
    <t>黑色</t>
  </si>
  <si>
    <t>地茶色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</si>
  <si>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</si>
  <si>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XXXL3件</t>
  </si>
  <si>
    <t>XXL 2件</t>
  </si>
  <si>
    <t>M 2件</t>
  </si>
  <si>
    <t>地茶色 XXL 2</t>
  </si>
  <si>
    <t>XL  3件</t>
  </si>
  <si>
    <t>S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</si>
  <si>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</si>
  <si>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</si>
  <si>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</si>
  <si>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</si>
  <si>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</si>
  <si>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1: 脏污</t>
  </si>
  <si>
    <t>2：线头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</si>
  <si>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</si>
  <si>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</si>
  <si>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</si>
  <si>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</si>
  <si>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</si>
  <si>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</si>
  <si>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</si>
  <si>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</si>
  <si>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</si>
  <si>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冯丽丽</t>
  </si>
  <si>
    <t>查验时间</t>
  </si>
  <si>
    <t>工厂负责人</t>
  </si>
  <si>
    <t>【整改结果】</t>
  </si>
  <si>
    <t>TOREAD-QC中期检验报告书</t>
  </si>
  <si>
    <t>采购凭证号</t>
  </si>
  <si>
    <t>【附属资料确认】</t>
  </si>
  <si>
    <t>【检验明细】：检验明细（要求齐色、齐号至少10件检查）</t>
  </si>
  <si>
    <t xml:space="preserve"> 黑色：  S/10  M/10 L/10 XL/10  XXL/10 </t>
  </si>
  <si>
    <t xml:space="preserve"> 地茶色：  S/10  M/10 L/10 XL/10  XXL/10  </t>
  </si>
  <si>
    <t>【耐水洗测试】：耐洗水测试明细（要求齐色、齐号）</t>
  </si>
  <si>
    <t xml:space="preserve"> 黑色： S/1  M/1  L/3  XL/2   XXL/2  </t>
  </si>
  <si>
    <t xml:space="preserve">地茶色： S/1  M/1  L/2 XL/ 2  XXL/2 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</si>
  <si>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</si>
  <si>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</si>
  <si>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1：线头</t>
  </si>
  <si>
    <t>2:点位印</t>
  </si>
  <si>
    <t>【整改的严重缺陷及整改复核时间】</t>
  </si>
  <si>
    <t>QC出货报告书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</si>
  <si>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</si>
  <si>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</si>
  <si>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</si>
  <si>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</si>
  <si>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</si>
  <si>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</si>
  <si>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</si>
  <si>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</si>
  <si>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</si>
  <si>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</si>
  <si>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</si>
  <si>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</si>
  <si>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</si>
  <si>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</si>
  <si>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</si>
  <si>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</si>
  <si>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</si>
  <si>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采购凭证编号：CGDD24112100040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</si>
  <si>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</si>
  <si>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</si>
  <si>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</si>
  <si>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</si>
  <si>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</si>
  <si>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</si>
  <si>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</si>
  <si>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</si>
  <si>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</si>
  <si>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</si>
  <si>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</si>
  <si>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</si>
  <si>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</si>
  <si>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</si>
  <si>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XXXL</t>
  </si>
  <si>
    <t>10件</t>
  </si>
  <si>
    <t>20件</t>
  </si>
  <si>
    <t>情况说明：</t>
  </si>
  <si>
    <t xml:space="preserve">【问题点描述】  </t>
  </si>
  <si>
    <t>1：线头   2件</t>
  </si>
  <si>
    <t>2：熨烫褶皱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</si>
  <si>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</si>
  <si>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</si>
  <si>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</si>
  <si>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</si>
  <si>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</si>
  <si>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</si>
  <si>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</si>
  <si>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</si>
  <si>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</si>
  <si>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TOREAD服装跳档规范</t>
  </si>
  <si>
    <t>单位：cm</t>
  </si>
  <si>
    <t>产品代码：</t>
  </si>
  <si>
    <t>款号：</t>
  </si>
  <si>
    <t>腾圣-穆棱丽鑫</t>
  </si>
  <si>
    <t xml:space="preserve">                码号</t>
  </si>
  <si>
    <t>XXXXL</t>
  </si>
  <si>
    <t>黑色S</t>
  </si>
  <si>
    <t>黑色M</t>
  </si>
  <si>
    <t>黑色L</t>
  </si>
  <si>
    <t>地茶色XL</t>
  </si>
  <si>
    <t>地茶色XXL</t>
  </si>
  <si>
    <t xml:space="preserve">    号型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</si>
  <si>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</si>
  <si>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</si>
  <si>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</si>
  <si>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</si>
  <si>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</si>
  <si>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</si>
  <si>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</si>
  <si>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</si>
  <si>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</t>
  </si>
  <si>
    <t>+0.1/-0.4</t>
  </si>
  <si>
    <t>+0.3/0</t>
  </si>
  <si>
    <t>-0.1/-0.5</t>
  </si>
  <si>
    <t>-0.1/-0.3</t>
  </si>
  <si>
    <t>+0.5/0</t>
  </si>
  <si>
    <t>腰围 平量</t>
  </si>
  <si>
    <t>86</t>
  </si>
  <si>
    <t>+0.4/0</t>
  </si>
  <si>
    <t>+0.1/+0.6</t>
  </si>
  <si>
    <t>+0.2/+0.8</t>
  </si>
  <si>
    <t>+0.1/+0.3</t>
  </si>
  <si>
    <t>+0.3/+0.6</t>
  </si>
  <si>
    <t>腰围 拉量</t>
  </si>
  <si>
    <t>94</t>
  </si>
  <si>
    <t>0/0</t>
  </si>
  <si>
    <t>+0.3/+0.3</t>
  </si>
  <si>
    <t>+0.4/+0.2</t>
  </si>
  <si>
    <t>+0.5/-0.2</t>
  </si>
  <si>
    <t>臀围</t>
  </si>
  <si>
    <t>106</t>
  </si>
  <si>
    <t>+0.1/-0.3</t>
  </si>
  <si>
    <t>0/+0.2</t>
  </si>
  <si>
    <t>-0.1/0</t>
  </si>
  <si>
    <t>+0.3/+0.2</t>
  </si>
  <si>
    <t>腿围/2</t>
  </si>
  <si>
    <t>+0.1/-0.2</t>
  </si>
  <si>
    <t>0/-0.1</t>
  </si>
  <si>
    <t>+0.1/0</t>
  </si>
  <si>
    <t>脚口/2（平量）</t>
  </si>
  <si>
    <t>0/-0.2</t>
  </si>
  <si>
    <t>+0.2/-0.1</t>
  </si>
  <si>
    <t>+0.3/+0.1</t>
  </si>
  <si>
    <t>前裆长 含腰</t>
  </si>
  <si>
    <t>0.1/-0.2</t>
  </si>
  <si>
    <t>-0.1/-0.4</t>
  </si>
  <si>
    <t>-0.2/-0.3</t>
  </si>
  <si>
    <t>0/-0.4</t>
  </si>
  <si>
    <t>后裆长 含腰</t>
  </si>
  <si>
    <t>+0.1/-0.1</t>
  </si>
  <si>
    <t>+0.2/0</t>
  </si>
  <si>
    <t>0/-0.3</t>
  </si>
  <si>
    <t>前门襟长 不含腰</t>
  </si>
  <si>
    <t>0/+0.1</t>
  </si>
  <si>
    <t>-0.2/0</t>
  </si>
  <si>
    <t>前插袋</t>
  </si>
  <si>
    <t>腰头宽</t>
  </si>
  <si>
    <t xml:space="preserve">验货时间：      </t>
  </si>
  <si>
    <t>跟单QC</t>
  </si>
  <si>
    <t>工厂负责人：</t>
  </si>
  <si>
    <t>地茶色M</t>
  </si>
  <si>
    <t>+0.4/-0.1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</si>
  <si>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</si>
  <si>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</si>
  <si>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</si>
  <si>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</si>
  <si>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</si>
  <si>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</si>
  <si>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</si>
  <si>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</si>
  <si>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</si>
  <si>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</si>
  <si>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</si>
  <si>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</si>
  <si>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</si>
  <si>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</si>
  <si>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</si>
  <si>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</si>
  <si>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</si>
  <si>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D240828037</t>
  </si>
  <si>
    <t>FW10270</t>
  </si>
  <si>
    <t>经纬</t>
  </si>
  <si>
    <t>D241010059</t>
  </si>
  <si>
    <t>D240828038</t>
  </si>
  <si>
    <t>TAMMBN82788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</si>
  <si>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</si>
  <si>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</si>
  <si>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</si>
  <si>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</si>
  <si>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</si>
  <si>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</si>
  <si>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</si>
  <si>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</si>
  <si>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</si>
  <si>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</si>
  <si>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测试人签名：冯丽丽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</si>
  <si>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</si>
  <si>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</si>
  <si>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</si>
  <si>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</si>
  <si>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</si>
  <si>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</si>
  <si>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</si>
  <si>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物料编号</t>
  </si>
  <si>
    <t>结果</t>
  </si>
  <si>
    <t>洗测5次</t>
  </si>
  <si>
    <t xml:space="preserve">70D尼龙四面弹  </t>
  </si>
  <si>
    <t>G19SS1221</t>
  </si>
  <si>
    <t>经编袋布</t>
  </si>
  <si>
    <t>乾丰</t>
  </si>
  <si>
    <t>YK00028</t>
  </si>
  <si>
    <t>3#尼龙闭尾正装，DA拉头，含注塑上下止</t>
  </si>
  <si>
    <t>YKK</t>
  </si>
  <si>
    <t>ZM00056</t>
  </si>
  <si>
    <t>TOREAD主唛/ZZM018/裤子主唛（下装）</t>
  </si>
  <si>
    <t>常美</t>
  </si>
  <si>
    <t>物料5</t>
  </si>
  <si>
    <t>物料6</t>
  </si>
  <si>
    <t>物料7</t>
  </si>
  <si>
    <t>物料8</t>
  </si>
  <si>
    <t>SK00054</t>
  </si>
  <si>
    <t xml:space="preserve">喷弹性漆TOREAD裤钩扣 </t>
  </si>
  <si>
    <t>天路达</t>
  </si>
  <si>
    <t>SJ00018</t>
  </si>
  <si>
    <t xml:space="preserve">双面磨毛尼龙松紧带（4.5cm） </t>
  </si>
  <si>
    <t xml:space="preserve">锦湾 </t>
  </si>
  <si>
    <t>LP00177</t>
  </si>
  <si>
    <t xml:space="preserve">间反光点半透明头顺色拉袢 </t>
  </si>
  <si>
    <t>伟星</t>
  </si>
  <si>
    <t>YK00104</t>
  </si>
  <si>
    <t xml:space="preserve">3#尼龙闭尾反装，DABLH拉头，不含上下止（拉头在中间）  </t>
  </si>
  <si>
    <t>物料9</t>
  </si>
  <si>
    <t>物料10</t>
  </si>
  <si>
    <t>物料11</t>
  </si>
  <si>
    <t>物料12</t>
  </si>
  <si>
    <t>ZM00057</t>
  </si>
  <si>
    <t xml:space="preserve">TOREAD主唛/ZZM019/竖向尺码标 </t>
  </si>
  <si>
    <t>后片印花</t>
  </si>
  <si>
    <t>厂供</t>
  </si>
  <si>
    <t>米色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</si>
  <si>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</si>
  <si>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</si>
  <si>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</si>
  <si>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</si>
  <si>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</si>
  <si>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</si>
  <si>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</si>
  <si>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</si>
  <si>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</si>
  <si>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</si>
  <si>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</si>
  <si>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</si>
  <si>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</si>
  <si>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</si>
  <si>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洗测1次</t>
  </si>
  <si>
    <t>后约克</t>
  </si>
  <si>
    <t>印花</t>
  </si>
  <si>
    <t>洗测2次</t>
  </si>
  <si>
    <t>洗测3次</t>
  </si>
  <si>
    <t>洗测4次</t>
  </si>
  <si>
    <t>制表时间11/15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</si>
  <si>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</si>
  <si>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</si>
  <si>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</si>
  <si>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</si>
  <si>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</si>
  <si>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r>
      <rPr>
        <sz val="12"/>
        <color theme="1"/>
        <rFont val="宋体"/>
        <charset val="136"/>
        <scheme val="minor"/>
      </rPr>
      <t>橡筋</t>
    </r>
    <r>
      <rPr>
        <sz val="12"/>
        <color theme="1"/>
        <rFont val="Microsoft YaHei"/>
        <charset val="136"/>
      </rPr>
      <t>4.5cm</t>
    </r>
  </si>
  <si>
    <t>白色</t>
  </si>
  <si>
    <t>测试人签名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</si>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</sst>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0_ "/>
    <numFmt numFmtId="180" formatCode="0.0_ "/>
    <numFmt numFmtId="181" formatCode="0_ "/>
  </numFmts>
  <fonts count="12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6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2"/>
      <color theme="1"/>
      <name val="微软雅黑"/>
      <charset val="134"/>
    </font>
    <font>
      <sz val="10"/>
      <name val="微软雅黑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  <font>
      <sz val="11"/>
      <color rgb="FF000000"/>
      <name val="微软雅黑"/>
      <charset val="134"/>
    </font>
    <font>
      <sz val="12"/>
      <color theme="1"/>
      <name val="Microsoft YaHei"/>
      <charset val="136"/>
    </font>
  </fonts>
  <fills count="59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8" borderId="8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1" fillId="0" borderId="82" applyNumberFormat="0" applyFill="0" applyAlignment="0" applyProtection="0">
      <alignment vertical="center"/>
    </xf>
    <xf numFmtId="0" fontId="52" fillId="0" borderId="8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84" applyNumberFormat="0" applyAlignment="0" applyProtection="0">
      <alignment vertical="center"/>
    </xf>
    <xf numFmtId="0" fontId="54" fillId="10" borderId="85" applyNumberFormat="0" applyAlignment="0" applyProtection="0">
      <alignment vertical="center"/>
    </xf>
    <xf numFmtId="0" fontId="55" fillId="10" borderId="84" applyNumberFormat="0" applyAlignment="0" applyProtection="0">
      <alignment vertical="center"/>
    </xf>
    <xf numFmtId="0" fontId="56" fillId="11" borderId="86" applyNumberFormat="0" applyAlignment="0" applyProtection="0">
      <alignment vertical="center"/>
    </xf>
    <xf numFmtId="0" fontId="57" fillId="0" borderId="87" applyNumberFormat="0" applyFill="0" applyAlignment="0" applyProtection="0">
      <alignment vertical="center"/>
    </xf>
    <xf numFmtId="0" fontId="58" fillId="0" borderId="88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4" fillId="0" borderId="0">
      <alignment vertical="top"/>
    </xf>
    <xf numFmtId="0" fontId="65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2" fillId="55" borderId="89" applyNumberFormat="0" applyAlignment="0" applyProtection="0">
      <alignment vertical="center"/>
    </xf>
    <xf numFmtId="0" fontId="73" fillId="56" borderId="9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6" fillId="0" borderId="91" applyNumberFormat="0" applyFill="0" applyAlignment="0" applyProtection="0">
      <alignment vertical="center"/>
    </xf>
    <xf numFmtId="0" fontId="77" fillId="0" borderId="92" applyNumberFormat="0" applyFill="0" applyAlignment="0" applyProtection="0">
      <alignment vertical="center"/>
    </xf>
    <xf numFmtId="0" fontId="78" fillId="0" borderId="9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42" borderId="89" applyNumberFormat="0" applyAlignment="0" applyProtection="0">
      <alignment vertical="center"/>
    </xf>
    <xf numFmtId="0" fontId="80" fillId="0" borderId="94" applyNumberFormat="0" applyFill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76" fontId="65" fillId="0" borderId="0">
      <alignment vertical="center"/>
    </xf>
    <xf numFmtId="0" fontId="29" fillId="58" borderId="95" applyNumberFormat="0" applyFont="0" applyAlignment="0" applyProtection="0">
      <alignment vertical="center"/>
    </xf>
    <xf numFmtId="0" fontId="82" fillId="55" borderId="96" applyNumberFormat="0" applyAlignment="0" applyProtection="0">
      <alignment vertical="center"/>
    </xf>
    <xf numFmtId="0" fontId="83" fillId="0" borderId="0">
      <alignment horizontal="center"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97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56" borderId="90" applyNumberFormat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58" borderId="95" applyNumberFormat="0" applyFont="0" applyAlignment="0" applyProtection="0">
      <alignment vertical="center"/>
    </xf>
    <xf numFmtId="0" fontId="92" fillId="0" borderId="94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0" fontId="94" fillId="58" borderId="95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1" applyNumberFormat="0" applyFill="0" applyAlignment="0" applyProtection="0">
      <alignment vertical="center"/>
    </xf>
    <xf numFmtId="0" fontId="97" fillId="0" borderId="92" applyNumberFormat="0" applyFill="0" applyAlignment="0" applyProtection="0">
      <alignment vertical="center"/>
    </xf>
    <xf numFmtId="0" fontId="98" fillId="0" borderId="9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71" fillId="38" borderId="0" applyProtection="0">
      <alignment vertical="center"/>
    </xf>
    <xf numFmtId="0" fontId="29" fillId="0" borderId="0">
      <alignment vertical="center"/>
    </xf>
    <xf numFmtId="0" fontId="93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top"/>
    </xf>
    <xf numFmtId="0" fontId="29" fillId="0" borderId="0">
      <alignment vertical="top"/>
    </xf>
    <xf numFmtId="0" fontId="29" fillId="0" borderId="0" applyProtection="0">
      <alignment vertical="center"/>
    </xf>
    <xf numFmtId="0" fontId="30" fillId="0" borderId="0">
      <alignment vertical="center"/>
    </xf>
    <xf numFmtId="0" fontId="101" fillId="0" borderId="0">
      <alignment vertical="center"/>
    </xf>
    <xf numFmtId="0" fontId="30" fillId="0" borderId="0"/>
    <xf numFmtId="0" fontId="30" fillId="0" borderId="0" applyProtection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>
      <alignment vertical="center"/>
    </xf>
    <xf numFmtId="0" fontId="104" fillId="0" borderId="0">
      <alignment vertical="center"/>
    </xf>
    <xf numFmtId="0" fontId="105" fillId="55" borderId="96" applyNumberFormat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75" fillId="39" borderId="0" applyProtection="0">
      <alignment vertical="center"/>
    </xf>
    <xf numFmtId="0" fontId="108" fillId="0" borderId="97" applyNumberFormat="0" applyFill="0" applyAlignment="0" applyProtection="0">
      <alignment vertical="center"/>
    </xf>
    <xf numFmtId="40" fontId="99" fillId="0" borderId="0" applyFont="0" applyFill="0" applyBorder="0" applyAlignment="0" applyProtection="0">
      <alignment vertical="center"/>
    </xf>
    <xf numFmtId="38" fontId="99" fillId="0" borderId="0" applyFont="0" applyFill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10" fillId="0" borderId="97" applyNumberFormat="0" applyFill="0" applyAlignment="0" applyProtection="0">
      <alignment vertical="center"/>
    </xf>
    <xf numFmtId="0" fontId="111" fillId="55" borderId="89" applyNumberFormat="0" applyAlignment="0" applyProtection="0">
      <alignment vertical="center"/>
    </xf>
    <xf numFmtId="0" fontId="112" fillId="55" borderId="89" applyNumberFormat="0" applyAlignment="0" applyProtection="0">
      <alignment vertical="center"/>
    </xf>
    <xf numFmtId="0" fontId="113" fillId="56" borderId="90" applyNumberFormat="0" applyAlignment="0" applyProtection="0">
      <alignment vertical="center"/>
    </xf>
    <xf numFmtId="0" fontId="114" fillId="0" borderId="91" applyNumberFormat="0" applyFill="0" applyAlignment="0" applyProtection="0">
      <alignment vertical="center"/>
    </xf>
    <xf numFmtId="0" fontId="115" fillId="0" borderId="92" applyNumberFormat="0" applyFill="0" applyAlignment="0" applyProtection="0">
      <alignment vertical="center"/>
    </xf>
    <xf numFmtId="0" fontId="116" fillId="0" borderId="93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94" applyNumberFormat="0" applyFill="0" applyAlignment="0" applyProtection="0">
      <alignment vertical="center"/>
    </xf>
    <xf numFmtId="0" fontId="120" fillId="3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121" fillId="42" borderId="89" applyNumberFormat="0" applyAlignment="0" applyProtection="0">
      <alignment vertical="center"/>
    </xf>
    <xf numFmtId="0" fontId="122" fillId="55" borderId="96" applyNumberFormat="0" applyAlignment="0" applyProtection="0">
      <alignment vertical="center"/>
    </xf>
    <xf numFmtId="0" fontId="123" fillId="42" borderId="89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177" fontId="99" fillId="0" borderId="0" applyFont="0" applyFill="0" applyBorder="0" applyAlignment="0" applyProtection="0">
      <alignment vertical="center"/>
    </xf>
    <xf numFmtId="178" fontId="99" fillId="0" borderId="0" applyFont="0" applyFill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30" fillId="58" borderId="95" applyNumberFormat="0" applyFont="0" applyAlignment="0" applyProtection="0">
      <alignment vertical="center"/>
    </xf>
    <xf numFmtId="0" fontId="91" fillId="0" borderId="0">
      <alignment vertical="center"/>
    </xf>
    <xf numFmtId="0" fontId="127" fillId="0" borderId="0">
      <alignment horizontal="center" vertical="center"/>
    </xf>
    <xf numFmtId="0" fontId="30" fillId="0" borderId="0"/>
    <xf numFmtId="0" fontId="9" fillId="0" borderId="0">
      <alignment vertical="center"/>
    </xf>
    <xf numFmtId="0" fontId="9" fillId="0" borderId="0">
      <alignment vertical="center"/>
    </xf>
  </cellStyleXfs>
  <cellXfs count="4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58" fontId="0" fillId="0" borderId="2" xfId="0" applyNumberFormat="1" applyBorder="1"/>
    <xf numFmtId="0" fontId="11" fillId="0" borderId="8" xfId="198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/>
    </xf>
    <xf numFmtId="0" fontId="15" fillId="0" borderId="2" xfId="198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3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2" xfId="0" applyFont="1" applyBorder="1" applyAlignment="1">
      <alignment horizontal="center" vertical="center"/>
    </xf>
    <xf numFmtId="0" fontId="16" fillId="3" borderId="0" xfId="0" applyFont="1" applyFill="1" applyBorder="1" applyAlignment="1"/>
    <xf numFmtId="0" fontId="16" fillId="0" borderId="0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3" fillId="3" borderId="2" xfId="0" applyFont="1" applyFill="1" applyBorder="1" applyAlignment="1">
      <alignment horizontal="center" vertical="center"/>
    </xf>
    <xf numFmtId="0" fontId="16" fillId="0" borderId="0" xfId="0" applyFont="1" applyBorder="1"/>
    <xf numFmtId="0" fontId="8" fillId="3" borderId="2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12" fillId="3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1" fillId="0" borderId="10" xfId="198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1" fillId="0" borderId="11" xfId="198" applyFont="1" applyBorder="1" applyAlignment="1">
      <alignment horizontal="center" vertical="center" wrapText="1"/>
    </xf>
    <xf numFmtId="0" fontId="20" fillId="0" borderId="2" xfId="0" applyFont="1" applyBorder="1"/>
    <xf numFmtId="0" fontId="12" fillId="0" borderId="2" xfId="0" applyFont="1" applyBorder="1"/>
    <xf numFmtId="14" fontId="6" fillId="0" borderId="5" xfId="0" applyNumberFormat="1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22" fillId="2" borderId="3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/>
    </xf>
    <xf numFmtId="10" fontId="12" fillId="3" borderId="2" xfId="0" applyNumberFormat="1" applyFont="1" applyFill="1" applyBorder="1" applyAlignment="1" applyProtection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NumberFormat="1" applyFont="1" applyBorder="1"/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23" fillId="3" borderId="0" xfId="153" applyFont="1" applyFill="1" applyBorder="1" applyAlignment="1">
      <alignment horizontal="center"/>
    </xf>
    <xf numFmtId="0" fontId="24" fillId="3" borderId="0" xfId="153" applyFont="1" applyFill="1" applyBorder="1" applyAlignment="1">
      <alignment horizontal="center"/>
    </xf>
    <xf numFmtId="0" fontId="25" fillId="0" borderId="0" xfId="151" applyFont="1" applyAlignment="1">
      <alignment horizontal="center"/>
    </xf>
    <xf numFmtId="0" fontId="26" fillId="0" borderId="0" xfId="151" applyFont="1" applyAlignment="1">
      <alignment horizontal="center"/>
    </xf>
    <xf numFmtId="14" fontId="26" fillId="0" borderId="0" xfId="151" applyNumberFormat="1" applyFont="1" applyAlignment="1">
      <alignment horizontal="right"/>
    </xf>
    <xf numFmtId="0" fontId="26" fillId="0" borderId="0" xfId="151" applyFont="1" applyAlignment="1">
      <alignment horizontal="right"/>
    </xf>
    <xf numFmtId="49" fontId="27" fillId="3" borderId="2" xfId="156" applyNumberFormat="1" applyFont="1" applyFill="1" applyBorder="1" applyAlignment="1">
      <alignment horizontal="center" vertical="center"/>
    </xf>
    <xf numFmtId="49" fontId="27" fillId="3" borderId="5" xfId="156" applyNumberFormat="1" applyFont="1" applyFill="1" applyBorder="1" applyAlignment="1">
      <alignment horizontal="center" vertical="center"/>
    </xf>
    <xf numFmtId="49" fontId="27" fillId="3" borderId="6" xfId="156" applyNumberFormat="1" applyFont="1" applyFill="1" applyBorder="1" applyAlignment="1">
      <alignment horizontal="center" vertical="center"/>
    </xf>
    <xf numFmtId="49" fontId="27" fillId="3" borderId="7" xfId="156" applyNumberFormat="1" applyFont="1" applyFill="1" applyBorder="1" applyAlignment="1">
      <alignment horizontal="center" vertical="center"/>
    </xf>
    <xf numFmtId="180" fontId="27" fillId="3" borderId="2" xfId="0" applyNumberFormat="1" applyFont="1" applyFill="1" applyBorder="1" applyAlignment="1">
      <alignment horizontal="center"/>
    </xf>
    <xf numFmtId="0" fontId="28" fillId="0" borderId="0" xfId="151" applyFont="1" applyAlignment="1">
      <alignment horizontal="left"/>
    </xf>
    <xf numFmtId="0" fontId="29" fillId="0" borderId="0" xfId="144">
      <alignment vertical="center"/>
    </xf>
    <xf numFmtId="0" fontId="24" fillId="3" borderId="0" xfId="153" applyFont="1" applyFill="1"/>
    <xf numFmtId="0" fontId="28" fillId="0" borderId="0" xfId="151" applyFont="1" applyAlignment="1"/>
    <xf numFmtId="0" fontId="27" fillId="3" borderId="0" xfId="153" applyFont="1" applyFill="1"/>
    <xf numFmtId="0" fontId="4" fillId="3" borderId="12" xfId="146" applyFont="1" applyFill="1" applyBorder="1" applyAlignment="1">
      <alignment horizontal="left" vertical="center"/>
    </xf>
    <xf numFmtId="0" fontId="27" fillId="3" borderId="2" xfId="146" applyFont="1" applyFill="1" applyBorder="1" applyAlignment="1">
      <alignment horizontal="center" vertical="center"/>
    </xf>
    <xf numFmtId="0" fontId="28" fillId="0" borderId="0" xfId="151" applyFont="1" applyAlignment="1">
      <alignment horizontal="center"/>
    </xf>
    <xf numFmtId="0" fontId="28" fillId="0" borderId="0" xfId="0" applyFont="1" applyFill="1" applyAlignment="1">
      <alignment horizontal="center"/>
    </xf>
    <xf numFmtId="0" fontId="27" fillId="3" borderId="0" xfId="155" applyFont="1" applyFill="1" applyAlignment="1">
      <alignment horizontal="center" vertical="center"/>
    </xf>
    <xf numFmtId="0" fontId="4" fillId="3" borderId="2" xfId="153" applyFont="1" applyFill="1" applyBorder="1" applyAlignment="1">
      <alignment vertical="center"/>
    </xf>
    <xf numFmtId="14" fontId="4" fillId="3" borderId="2" xfId="153" applyNumberFormat="1" applyFont="1" applyFill="1" applyBorder="1" applyAlignment="1">
      <alignment vertical="center"/>
    </xf>
    <xf numFmtId="0" fontId="27" fillId="3" borderId="1" xfId="155" applyFont="1" applyFill="1" applyBorder="1" applyAlignment="1">
      <alignment horizontal="center" vertical="center"/>
    </xf>
    <xf numFmtId="0" fontId="30" fillId="0" borderId="0" xfId="146" applyFill="1" applyBorder="1" applyAlignment="1">
      <alignment horizontal="left" vertical="center"/>
    </xf>
    <xf numFmtId="0" fontId="30" fillId="0" borderId="0" xfId="146" applyFont="1" applyFill="1" applyAlignment="1">
      <alignment horizontal="left" vertical="center"/>
    </xf>
    <xf numFmtId="0" fontId="30" fillId="0" borderId="0" xfId="146" applyFill="1" applyAlignment="1">
      <alignment horizontal="left" vertical="center"/>
    </xf>
    <xf numFmtId="0" fontId="31" fillId="0" borderId="13" xfId="146" applyFont="1" applyFill="1" applyBorder="1" applyAlignment="1">
      <alignment horizontal="center" vertical="top"/>
    </xf>
    <xf numFmtId="0" fontId="32" fillId="0" borderId="14" xfId="146" applyFont="1" applyFill="1" applyBorder="1" applyAlignment="1">
      <alignment horizontal="left" vertical="center"/>
    </xf>
    <xf numFmtId="0" fontId="18" fillId="0" borderId="15" xfId="146" applyFont="1" applyFill="1" applyBorder="1" applyAlignment="1">
      <alignment horizontal="center" vertical="center"/>
    </xf>
    <xf numFmtId="0" fontId="32" fillId="0" borderId="15" xfId="146" applyFont="1" applyFill="1" applyBorder="1" applyAlignment="1">
      <alignment horizontal="center" vertical="center"/>
    </xf>
    <xf numFmtId="0" fontId="18" fillId="0" borderId="16" xfId="146" applyFont="1" applyBorder="1" applyAlignment="1">
      <alignment horizontal="left" vertical="center"/>
    </xf>
    <xf numFmtId="0" fontId="18" fillId="0" borderId="17" xfId="146" applyFont="1" applyBorder="1" applyAlignment="1">
      <alignment horizontal="left" vertical="center"/>
    </xf>
    <xf numFmtId="0" fontId="19" fillId="0" borderId="0" xfId="146" applyFont="1" applyFill="1" applyAlignment="1">
      <alignment horizontal="left" vertical="center"/>
    </xf>
    <xf numFmtId="0" fontId="32" fillId="0" borderId="18" xfId="146" applyFont="1" applyFill="1" applyBorder="1" applyAlignment="1">
      <alignment vertical="center"/>
    </xf>
    <xf numFmtId="0" fontId="18" fillId="0" borderId="16" xfId="146" applyFont="1" applyFill="1" applyBorder="1" applyAlignment="1">
      <alignment horizontal="center" vertical="center"/>
    </xf>
    <xf numFmtId="0" fontId="32" fillId="0" borderId="16" xfId="146" applyFont="1" applyFill="1" applyBorder="1" applyAlignment="1">
      <alignment vertical="center"/>
    </xf>
    <xf numFmtId="58" fontId="19" fillId="0" borderId="16" xfId="146" applyNumberFormat="1" applyFont="1" applyFill="1" applyBorder="1" applyAlignment="1">
      <alignment horizontal="center" vertical="center"/>
    </xf>
    <xf numFmtId="0" fontId="19" fillId="0" borderId="16" xfId="146" applyFont="1" applyFill="1" applyBorder="1" applyAlignment="1">
      <alignment horizontal="center" vertical="center"/>
    </xf>
    <xf numFmtId="0" fontId="32" fillId="0" borderId="16" xfId="146" applyFont="1" applyFill="1" applyBorder="1" applyAlignment="1">
      <alignment horizontal="center" vertical="center"/>
    </xf>
    <xf numFmtId="0" fontId="32" fillId="0" borderId="18" xfId="146" applyFont="1" applyFill="1" applyBorder="1" applyAlignment="1">
      <alignment horizontal="left" vertical="center"/>
    </xf>
    <xf numFmtId="0" fontId="32" fillId="0" borderId="16" xfId="146" applyFont="1" applyFill="1" applyBorder="1" applyAlignment="1">
      <alignment horizontal="left" vertical="center"/>
    </xf>
    <xf numFmtId="0" fontId="32" fillId="0" borderId="19" xfId="146" applyFont="1" applyFill="1" applyBorder="1" applyAlignment="1">
      <alignment vertical="center"/>
    </xf>
    <xf numFmtId="0" fontId="18" fillId="0" borderId="20" xfId="146" applyFont="1" applyFill="1" applyBorder="1" applyAlignment="1">
      <alignment horizontal="center" vertical="center"/>
    </xf>
    <xf numFmtId="0" fontId="32" fillId="0" borderId="20" xfId="146" applyFont="1" applyFill="1" applyBorder="1" applyAlignment="1">
      <alignment vertical="center"/>
    </xf>
    <xf numFmtId="0" fontId="32" fillId="0" borderId="20" xfId="146" applyFont="1" applyFill="1" applyBorder="1" applyAlignment="1">
      <alignment horizontal="center" vertical="center"/>
    </xf>
    <xf numFmtId="0" fontId="19" fillId="0" borderId="20" xfId="146" applyFont="1" applyFill="1" applyBorder="1" applyAlignment="1">
      <alignment horizontal="left" vertical="center"/>
    </xf>
    <xf numFmtId="0" fontId="32" fillId="0" borderId="20" xfId="146" applyFont="1" applyFill="1" applyBorder="1" applyAlignment="1">
      <alignment horizontal="left" vertical="center"/>
    </xf>
    <xf numFmtId="0" fontId="32" fillId="0" borderId="0" xfId="146" applyFont="1" applyFill="1" applyBorder="1" applyAlignment="1">
      <alignment vertical="center"/>
    </xf>
    <xf numFmtId="0" fontId="19" fillId="0" borderId="0" xfId="146" applyFont="1" applyFill="1" applyBorder="1" applyAlignment="1">
      <alignment vertical="center"/>
    </xf>
    <xf numFmtId="0" fontId="32" fillId="0" borderId="14" xfId="146" applyFont="1" applyFill="1" applyBorder="1" applyAlignment="1">
      <alignment vertical="center"/>
    </xf>
    <xf numFmtId="0" fontId="32" fillId="0" borderId="15" xfId="146" applyFont="1" applyFill="1" applyBorder="1" applyAlignment="1">
      <alignment vertical="center"/>
    </xf>
    <xf numFmtId="0" fontId="32" fillId="0" borderId="21" xfId="146" applyFont="1" applyFill="1" applyBorder="1" applyAlignment="1">
      <alignment horizontal="left" vertical="center"/>
    </xf>
    <xf numFmtId="0" fontId="32" fillId="0" borderId="22" xfId="146" applyFont="1" applyFill="1" applyBorder="1" applyAlignment="1">
      <alignment horizontal="left" vertical="center"/>
    </xf>
    <xf numFmtId="0" fontId="19" fillId="0" borderId="16" xfId="146" applyFont="1" applyFill="1" applyBorder="1" applyAlignment="1">
      <alignment horizontal="left" vertical="center"/>
    </xf>
    <xf numFmtId="0" fontId="19" fillId="0" borderId="16" xfId="146" applyFont="1" applyFill="1" applyBorder="1" applyAlignment="1">
      <alignment vertical="center"/>
    </xf>
    <xf numFmtId="0" fontId="19" fillId="0" borderId="23" xfId="146" applyFont="1" applyFill="1" applyBorder="1" applyAlignment="1">
      <alignment horizontal="center" vertical="center"/>
    </xf>
    <xf numFmtId="0" fontId="19" fillId="0" borderId="24" xfId="146" applyFont="1" applyFill="1" applyBorder="1" applyAlignment="1">
      <alignment horizontal="center" vertical="center"/>
    </xf>
    <xf numFmtId="0" fontId="33" fillId="0" borderId="25" xfId="146" applyFont="1" applyFill="1" applyBorder="1" applyAlignment="1">
      <alignment horizontal="left" vertical="center"/>
    </xf>
    <xf numFmtId="0" fontId="33" fillId="0" borderId="24" xfId="146" applyFont="1" applyFill="1" applyBorder="1" applyAlignment="1">
      <alignment horizontal="left" vertical="center"/>
    </xf>
    <xf numFmtId="0" fontId="19" fillId="0" borderId="20" xfId="146" applyFont="1" applyFill="1" applyBorder="1" applyAlignment="1">
      <alignment vertical="center"/>
    </xf>
    <xf numFmtId="0" fontId="19" fillId="0" borderId="0" xfId="146" applyFont="1" applyFill="1" applyBorder="1" applyAlignment="1">
      <alignment horizontal="left" vertical="center"/>
    </xf>
    <xf numFmtId="0" fontId="32" fillId="0" borderId="15" xfId="146" applyFont="1" applyFill="1" applyBorder="1" applyAlignment="1">
      <alignment horizontal="left" vertical="center"/>
    </xf>
    <xf numFmtId="0" fontId="19" fillId="0" borderId="26" xfId="146" applyFont="1" applyFill="1" applyBorder="1" applyAlignment="1">
      <alignment horizontal="left" vertical="center" wrapText="1"/>
    </xf>
    <xf numFmtId="0" fontId="19" fillId="0" borderId="16" xfId="146" applyFont="1" applyFill="1" applyBorder="1" applyAlignment="1">
      <alignment horizontal="left" vertical="center" wrapText="1"/>
    </xf>
    <xf numFmtId="0" fontId="19" fillId="0" borderId="18" xfId="146" applyFont="1" applyFill="1" applyBorder="1" applyAlignment="1">
      <alignment horizontal="left" vertical="center" wrapText="1"/>
    </xf>
    <xf numFmtId="0" fontId="32" fillId="0" borderId="19" xfId="146" applyFont="1" applyFill="1" applyBorder="1" applyAlignment="1">
      <alignment horizontal="left" vertical="center"/>
    </xf>
    <xf numFmtId="0" fontId="30" fillId="0" borderId="20" xfId="146" applyFill="1" applyBorder="1" applyAlignment="1">
      <alignment horizontal="center" vertical="center"/>
    </xf>
    <xf numFmtId="0" fontId="32" fillId="0" borderId="27" xfId="146" applyFont="1" applyFill="1" applyBorder="1" applyAlignment="1">
      <alignment horizontal="center" vertical="center"/>
    </xf>
    <xf numFmtId="0" fontId="32" fillId="0" borderId="28" xfId="146" applyFont="1" applyFill="1" applyBorder="1" applyAlignment="1">
      <alignment horizontal="left" vertical="center"/>
    </xf>
    <xf numFmtId="0" fontId="30" fillId="0" borderId="25" xfId="146" applyFont="1" applyFill="1" applyBorder="1" applyAlignment="1">
      <alignment horizontal="left" vertical="center"/>
    </xf>
    <xf numFmtId="0" fontId="30" fillId="0" borderId="24" xfId="146" applyFont="1" applyFill="1" applyBorder="1" applyAlignment="1">
      <alignment horizontal="left" vertical="center"/>
    </xf>
    <xf numFmtId="0" fontId="19" fillId="0" borderId="25" xfId="146" applyFont="1" applyFill="1" applyBorder="1" applyAlignment="1">
      <alignment horizontal="left" vertical="center"/>
    </xf>
    <xf numFmtId="0" fontId="19" fillId="0" borderId="24" xfId="146" applyFont="1" applyFill="1" applyBorder="1" applyAlignment="1">
      <alignment horizontal="left" vertical="center"/>
    </xf>
    <xf numFmtId="0" fontId="34" fillId="0" borderId="25" xfId="146" applyFont="1" applyFill="1" applyBorder="1" applyAlignment="1">
      <alignment horizontal="left" vertical="center"/>
    </xf>
    <xf numFmtId="0" fontId="19" fillId="0" borderId="29" xfId="146" applyFont="1" applyFill="1" applyBorder="1" applyAlignment="1">
      <alignment horizontal="left" vertical="center"/>
    </xf>
    <xf numFmtId="0" fontId="19" fillId="0" borderId="30" xfId="146" applyFont="1" applyFill="1" applyBorder="1" applyAlignment="1">
      <alignment horizontal="left" vertical="center"/>
    </xf>
    <xf numFmtId="0" fontId="33" fillId="0" borderId="14" xfId="146" applyFont="1" applyFill="1" applyBorder="1" applyAlignment="1">
      <alignment horizontal="left" vertical="center"/>
    </xf>
    <xf numFmtId="0" fontId="33" fillId="0" borderId="15" xfId="146" applyFont="1" applyFill="1" applyBorder="1" applyAlignment="1">
      <alignment horizontal="left" vertical="center"/>
    </xf>
    <xf numFmtId="0" fontId="32" fillId="0" borderId="23" xfId="146" applyFont="1" applyFill="1" applyBorder="1" applyAlignment="1">
      <alignment horizontal="left" vertical="center"/>
    </xf>
    <xf numFmtId="0" fontId="32" fillId="0" borderId="26" xfId="146" applyFont="1" applyFill="1" applyBorder="1" applyAlignment="1">
      <alignment horizontal="left" vertical="center"/>
    </xf>
    <xf numFmtId="0" fontId="32" fillId="0" borderId="31" xfId="146" applyFont="1" applyFill="1" applyBorder="1" applyAlignment="1">
      <alignment horizontal="left" vertical="center"/>
    </xf>
    <xf numFmtId="0" fontId="32" fillId="0" borderId="32" xfId="146" applyFont="1" applyFill="1" applyBorder="1" applyAlignment="1">
      <alignment horizontal="left" vertical="center"/>
    </xf>
    <xf numFmtId="0" fontId="32" fillId="0" borderId="2" xfId="146" applyFont="1" applyFill="1" applyBorder="1" applyAlignment="1">
      <alignment vertical="center"/>
    </xf>
    <xf numFmtId="0" fontId="19" fillId="0" borderId="2" xfId="146" applyFont="1" applyFill="1" applyBorder="1" applyAlignment="1">
      <alignment horizontal="center" vertical="center"/>
    </xf>
    <xf numFmtId="0" fontId="19" fillId="0" borderId="2" xfId="146" applyFont="1" applyFill="1" applyBorder="1" applyAlignment="1">
      <alignment vertical="center"/>
    </xf>
    <xf numFmtId="58" fontId="19" fillId="0" borderId="2" xfId="146" applyNumberFormat="1" applyFont="1" applyFill="1" applyBorder="1" applyAlignment="1">
      <alignment vertical="center"/>
    </xf>
    <xf numFmtId="0" fontId="32" fillId="0" borderId="2" xfId="146" applyFont="1" applyFill="1" applyBorder="1" applyAlignment="1">
      <alignment horizontal="center" vertical="center"/>
    </xf>
    <xf numFmtId="0" fontId="19" fillId="0" borderId="15" xfId="146" applyFont="1" applyFill="1" applyBorder="1" applyAlignment="1">
      <alignment horizontal="center" vertical="center"/>
    </xf>
    <xf numFmtId="0" fontId="19" fillId="0" borderId="33" xfId="146" applyFont="1" applyFill="1" applyBorder="1" applyAlignment="1">
      <alignment horizontal="center" vertical="center"/>
    </xf>
    <xf numFmtId="0" fontId="32" fillId="0" borderId="17" xfId="146" applyFont="1" applyFill="1" applyBorder="1" applyAlignment="1">
      <alignment horizontal="center" vertical="center"/>
    </xf>
    <xf numFmtId="0" fontId="19" fillId="0" borderId="17" xfId="146" applyFont="1" applyFill="1" applyBorder="1" applyAlignment="1">
      <alignment horizontal="left" vertical="center"/>
    </xf>
    <xf numFmtId="0" fontId="19" fillId="0" borderId="34" xfId="146" applyFont="1" applyFill="1" applyBorder="1" applyAlignment="1">
      <alignment horizontal="left" vertical="center"/>
    </xf>
    <xf numFmtId="0" fontId="32" fillId="0" borderId="35" xfId="146" applyFont="1" applyFill="1" applyBorder="1" applyAlignment="1">
      <alignment horizontal="left" vertical="center"/>
    </xf>
    <xf numFmtId="0" fontId="19" fillId="0" borderId="36" xfId="146" applyFont="1" applyFill="1" applyBorder="1" applyAlignment="1">
      <alignment horizontal="center" vertical="center"/>
    </xf>
    <xf numFmtId="0" fontId="33" fillId="0" borderId="36" xfId="146" applyFont="1" applyFill="1" applyBorder="1" applyAlignment="1">
      <alignment horizontal="left" vertical="center"/>
    </xf>
    <xf numFmtId="0" fontId="32" fillId="0" borderId="33" xfId="146" applyFont="1" applyFill="1" applyBorder="1" applyAlignment="1">
      <alignment horizontal="left" vertical="center"/>
    </xf>
    <xf numFmtId="0" fontId="32" fillId="0" borderId="17" xfId="146" applyFont="1" applyFill="1" applyBorder="1" applyAlignment="1">
      <alignment horizontal="left" vertical="center"/>
    </xf>
    <xf numFmtId="0" fontId="32" fillId="0" borderId="17" xfId="146" applyFont="1" applyFill="1" applyBorder="1" applyAlignment="1">
      <alignment vertical="center"/>
    </xf>
    <xf numFmtId="0" fontId="19" fillId="0" borderId="17" xfId="146" applyFont="1" applyFill="1" applyBorder="1" applyAlignment="1">
      <alignment horizontal="left" vertical="center" wrapText="1"/>
    </xf>
    <xf numFmtId="0" fontId="30" fillId="0" borderId="34" xfId="146" applyFill="1" applyBorder="1" applyAlignment="1">
      <alignment horizontal="center" vertical="center"/>
    </xf>
    <xf numFmtId="0" fontId="30" fillId="0" borderId="36" xfId="146" applyFont="1" applyFill="1" applyBorder="1" applyAlignment="1">
      <alignment horizontal="left" vertical="center"/>
    </xf>
    <xf numFmtId="0" fontId="19" fillId="0" borderId="36" xfId="146" applyFont="1" applyFill="1" applyBorder="1" applyAlignment="1">
      <alignment horizontal="left" vertical="center"/>
    </xf>
    <xf numFmtId="0" fontId="19" fillId="0" borderId="37" xfId="146" applyFont="1" applyFill="1" applyBorder="1" applyAlignment="1">
      <alignment horizontal="left" vertical="center"/>
    </xf>
    <xf numFmtId="0" fontId="33" fillId="0" borderId="33" xfId="146" applyFont="1" applyFill="1" applyBorder="1" applyAlignment="1">
      <alignment horizontal="left" vertical="center"/>
    </xf>
    <xf numFmtId="0" fontId="32" fillId="0" borderId="38" xfId="146" applyFont="1" applyFill="1" applyBorder="1" applyAlignment="1">
      <alignment horizontal="left" vertical="center"/>
    </xf>
    <xf numFmtId="0" fontId="30" fillId="0" borderId="0" xfId="146" applyFont="1" applyAlignment="1">
      <alignment horizontal="left" vertical="center"/>
    </xf>
    <xf numFmtId="0" fontId="35" fillId="0" borderId="13" xfId="146" applyFont="1" applyBorder="1" applyAlignment="1">
      <alignment horizontal="center" vertical="top"/>
    </xf>
    <xf numFmtId="0" fontId="34" fillId="0" borderId="39" xfId="146" applyFont="1" applyBorder="1" applyAlignment="1">
      <alignment horizontal="left" vertical="center"/>
    </xf>
    <xf numFmtId="0" fontId="18" fillId="0" borderId="40" xfId="146" applyFont="1" applyBorder="1" applyAlignment="1">
      <alignment horizontal="center" vertical="center"/>
    </xf>
    <xf numFmtId="0" fontId="34" fillId="0" borderId="40" xfId="146" applyFont="1" applyBorder="1" applyAlignment="1">
      <alignment horizontal="center" vertical="center"/>
    </xf>
    <xf numFmtId="0" fontId="33" fillId="0" borderId="40" xfId="146" applyFont="1" applyBorder="1" applyAlignment="1">
      <alignment horizontal="left" vertical="center"/>
    </xf>
    <xf numFmtId="0" fontId="33" fillId="0" borderId="14" xfId="146" applyFont="1" applyBorder="1" applyAlignment="1">
      <alignment horizontal="center" vertical="center"/>
    </xf>
    <xf numFmtId="0" fontId="33" fillId="0" borderId="15" xfId="146" applyFont="1" applyBorder="1" applyAlignment="1">
      <alignment horizontal="center" vertical="center"/>
    </xf>
    <xf numFmtId="0" fontId="33" fillId="0" borderId="33" xfId="146" applyFont="1" applyBorder="1" applyAlignment="1">
      <alignment horizontal="center" vertical="center"/>
    </xf>
    <xf numFmtId="0" fontId="34" fillId="0" borderId="14" xfId="146" applyFont="1" applyBorder="1" applyAlignment="1">
      <alignment horizontal="center" vertical="center"/>
    </xf>
    <xf numFmtId="0" fontId="34" fillId="0" borderId="15" xfId="146" applyFont="1" applyBorder="1" applyAlignment="1">
      <alignment horizontal="center" vertical="center"/>
    </xf>
    <xf numFmtId="0" fontId="34" fillId="0" borderId="33" xfId="146" applyFont="1" applyBorder="1" applyAlignment="1">
      <alignment horizontal="center" vertical="center"/>
    </xf>
    <xf numFmtId="0" fontId="33" fillId="0" borderId="18" xfId="146" applyFont="1" applyBorder="1" applyAlignment="1">
      <alignment horizontal="left" vertical="center"/>
    </xf>
    <xf numFmtId="0" fontId="33" fillId="0" borderId="16" xfId="146" applyFont="1" applyBorder="1" applyAlignment="1">
      <alignment horizontal="left" vertical="center"/>
    </xf>
    <xf numFmtId="14" fontId="18" fillId="0" borderId="16" xfId="146" applyNumberFormat="1" applyFont="1" applyFill="1" applyBorder="1" applyAlignment="1">
      <alignment horizontal="center" vertical="center"/>
    </xf>
    <xf numFmtId="14" fontId="18" fillId="0" borderId="17" xfId="146" applyNumberFormat="1" applyFont="1" applyFill="1" applyBorder="1" applyAlignment="1">
      <alignment horizontal="center" vertical="center"/>
    </xf>
    <xf numFmtId="0" fontId="33" fillId="0" borderId="18" xfId="146" applyFont="1" applyBorder="1" applyAlignment="1">
      <alignment vertical="center"/>
    </xf>
    <xf numFmtId="0" fontId="18" fillId="0" borderId="16" xfId="146" applyFont="1" applyBorder="1" applyAlignment="1">
      <alignment horizontal="center" vertical="center"/>
    </xf>
    <xf numFmtId="0" fontId="18" fillId="0" borderId="17" xfId="146" applyFont="1" applyBorder="1" applyAlignment="1">
      <alignment horizontal="center" vertical="center"/>
    </xf>
    <xf numFmtId="0" fontId="33" fillId="0" borderId="16" xfId="146" applyFont="1" applyBorder="1" applyAlignment="1">
      <alignment vertical="center"/>
    </xf>
    <xf numFmtId="0" fontId="18" fillId="0" borderId="23" xfId="146" applyFont="1" applyBorder="1" applyAlignment="1">
      <alignment horizontal="left" vertical="center"/>
    </xf>
    <xf numFmtId="0" fontId="18" fillId="0" borderId="36" xfId="146" applyFont="1" applyBorder="1" applyAlignment="1">
      <alignment horizontal="left" vertical="center"/>
    </xf>
    <xf numFmtId="0" fontId="30" fillId="0" borderId="16" xfId="146" applyFont="1" applyBorder="1" applyAlignment="1">
      <alignment vertical="center"/>
    </xf>
    <xf numFmtId="0" fontId="33" fillId="0" borderId="19" xfId="146" applyFont="1" applyBorder="1" applyAlignment="1">
      <alignment vertical="center"/>
    </xf>
    <xf numFmtId="0" fontId="18" fillId="0" borderId="20" xfId="146" applyFont="1" applyBorder="1" applyAlignment="1">
      <alignment horizontal="center" vertical="center"/>
    </xf>
    <xf numFmtId="0" fontId="18" fillId="0" borderId="34" xfId="146" applyFont="1" applyBorder="1" applyAlignment="1">
      <alignment horizontal="center" vertical="center"/>
    </xf>
    <xf numFmtId="0" fontId="33" fillId="0" borderId="19" xfId="146" applyFont="1" applyBorder="1" applyAlignment="1">
      <alignment horizontal="left" vertical="center"/>
    </xf>
    <xf numFmtId="0" fontId="33" fillId="0" borderId="20" xfId="146" applyFont="1" applyBorder="1" applyAlignment="1">
      <alignment horizontal="left" vertical="center"/>
    </xf>
    <xf numFmtId="14" fontId="18" fillId="0" borderId="20" xfId="146" applyNumberFormat="1" applyFont="1" applyFill="1" applyBorder="1" applyAlignment="1">
      <alignment horizontal="center" vertical="center"/>
    </xf>
    <xf numFmtId="14" fontId="18" fillId="0" borderId="34" xfId="146" applyNumberFormat="1" applyFont="1" applyFill="1" applyBorder="1" applyAlignment="1">
      <alignment horizontal="center" vertical="center"/>
    </xf>
    <xf numFmtId="0" fontId="34" fillId="0" borderId="0" xfId="146" applyFont="1" applyBorder="1" applyAlignment="1">
      <alignment horizontal="left" vertical="center"/>
    </xf>
    <xf numFmtId="0" fontId="33" fillId="0" borderId="14" xfId="146" applyFont="1" applyBorder="1" applyAlignment="1">
      <alignment vertical="center"/>
    </xf>
    <xf numFmtId="0" fontId="30" fillId="0" borderId="15" xfId="146" applyFont="1" applyBorder="1" applyAlignment="1">
      <alignment horizontal="left" vertical="center"/>
    </xf>
    <xf numFmtId="0" fontId="18" fillId="0" borderId="15" xfId="146" applyFont="1" applyBorder="1" applyAlignment="1">
      <alignment horizontal="left" vertical="center"/>
    </xf>
    <xf numFmtId="0" fontId="30" fillId="0" borderId="15" xfId="146" applyFont="1" applyBorder="1" applyAlignment="1">
      <alignment vertical="center"/>
    </xf>
    <xf numFmtId="0" fontId="33" fillId="0" borderId="15" xfId="146" applyFont="1" applyBorder="1" applyAlignment="1">
      <alignment vertical="center"/>
    </xf>
    <xf numFmtId="0" fontId="30" fillId="0" borderId="16" xfId="146" applyFont="1" applyBorder="1" applyAlignment="1">
      <alignment horizontal="left" vertical="center"/>
    </xf>
    <xf numFmtId="0" fontId="33" fillId="0" borderId="41" xfId="146" applyFont="1" applyBorder="1" applyAlignment="1">
      <alignment horizontal="left" vertical="center"/>
    </xf>
    <xf numFmtId="0" fontId="33" fillId="0" borderId="42" xfId="146" applyFont="1" applyBorder="1" applyAlignment="1">
      <alignment horizontal="left" vertical="center"/>
    </xf>
    <xf numFmtId="0" fontId="19" fillId="0" borderId="41" xfId="146" applyFont="1" applyBorder="1" applyAlignment="1">
      <alignment horizontal="left" vertical="center"/>
    </xf>
    <xf numFmtId="0" fontId="19" fillId="0" borderId="22" xfId="146" applyFont="1" applyBorder="1" applyAlignment="1">
      <alignment horizontal="left" vertical="center"/>
    </xf>
    <xf numFmtId="0" fontId="19" fillId="0" borderId="43" xfId="146" applyFont="1" applyBorder="1" applyAlignment="1">
      <alignment horizontal="left" vertical="center"/>
    </xf>
    <xf numFmtId="0" fontId="19" fillId="0" borderId="15" xfId="146" applyFont="1" applyBorder="1" applyAlignment="1">
      <alignment horizontal="left" vertical="center"/>
    </xf>
    <xf numFmtId="0" fontId="19" fillId="0" borderId="25" xfId="146" applyFont="1" applyBorder="1" applyAlignment="1">
      <alignment horizontal="left" vertical="center"/>
    </xf>
    <xf numFmtId="0" fontId="19" fillId="0" borderId="0" xfId="146" applyFont="1" applyBorder="1" applyAlignment="1">
      <alignment horizontal="left" vertical="center"/>
    </xf>
    <xf numFmtId="0" fontId="19" fillId="0" borderId="44" xfId="146" applyFont="1" applyBorder="1" applyAlignment="1">
      <alignment horizontal="left" vertical="center"/>
    </xf>
    <xf numFmtId="0" fontId="19" fillId="0" borderId="24" xfId="146" applyFont="1" applyBorder="1" applyAlignment="1">
      <alignment horizontal="left" vertical="center"/>
    </xf>
    <xf numFmtId="0" fontId="19" fillId="0" borderId="26" xfId="146" applyFont="1" applyBorder="1" applyAlignment="1">
      <alignment horizontal="left" vertical="center"/>
    </xf>
    <xf numFmtId="0" fontId="19" fillId="0" borderId="45" xfId="146" applyFont="1" applyBorder="1" applyAlignment="1">
      <alignment horizontal="left" vertical="center"/>
    </xf>
    <xf numFmtId="0" fontId="19" fillId="0" borderId="30" xfId="146" applyFont="1" applyBorder="1" applyAlignment="1">
      <alignment horizontal="left" vertical="center"/>
    </xf>
    <xf numFmtId="0" fontId="19" fillId="0" borderId="13" xfId="146" applyFont="1" applyBorder="1" applyAlignment="1">
      <alignment horizontal="left" vertical="center"/>
    </xf>
    <xf numFmtId="0" fontId="33" fillId="0" borderId="0" xfId="146" applyFont="1" applyBorder="1" applyAlignment="1">
      <alignment horizontal="left" vertical="center"/>
    </xf>
    <xf numFmtId="0" fontId="19" fillId="0" borderId="46" xfId="146" applyFont="1" applyBorder="1" applyAlignment="1">
      <alignment horizontal="left" vertical="center"/>
    </xf>
    <xf numFmtId="0" fontId="19" fillId="0" borderId="21" xfId="146" applyFont="1" applyBorder="1" applyAlignment="1">
      <alignment horizontal="left" vertical="center"/>
    </xf>
    <xf numFmtId="0" fontId="19" fillId="0" borderId="2" xfId="146" applyFont="1" applyBorder="1" applyAlignment="1">
      <alignment horizontal="left" vertical="center"/>
    </xf>
    <xf numFmtId="0" fontId="19" fillId="0" borderId="47" xfId="146" applyFont="1" applyBorder="1" applyAlignment="1">
      <alignment horizontal="left" vertical="center"/>
    </xf>
    <xf numFmtId="0" fontId="19" fillId="0" borderId="48" xfId="146" applyFont="1" applyBorder="1" applyAlignment="1">
      <alignment horizontal="left" vertical="center"/>
    </xf>
    <xf numFmtId="0" fontId="18" fillId="0" borderId="20" xfId="146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18" xfId="146" applyFont="1" applyFill="1" applyBorder="1" applyAlignment="1">
      <alignment horizontal="left" vertical="center"/>
    </xf>
    <xf numFmtId="0" fontId="18" fillId="0" borderId="16" xfId="146" applyFont="1" applyFill="1" applyBorder="1" applyAlignment="1">
      <alignment horizontal="left" vertical="center"/>
    </xf>
    <xf numFmtId="0" fontId="33" fillId="0" borderId="19" xfId="146" applyFont="1" applyBorder="1" applyAlignment="1">
      <alignment horizontal="center" vertical="center"/>
    </xf>
    <xf numFmtId="0" fontId="33" fillId="0" borderId="20" xfId="146" applyFont="1" applyBorder="1" applyAlignment="1">
      <alignment horizontal="center" vertical="center"/>
    </xf>
    <xf numFmtId="0" fontId="33" fillId="0" borderId="18" xfId="146" applyFont="1" applyBorder="1" applyAlignment="1">
      <alignment horizontal="center" vertical="center"/>
    </xf>
    <xf numFmtId="0" fontId="33" fillId="0" borderId="16" xfId="146" applyFont="1" applyBorder="1" applyAlignment="1">
      <alignment horizontal="center" vertical="center"/>
    </xf>
    <xf numFmtId="0" fontId="32" fillId="0" borderId="16" xfId="146" applyFont="1" applyBorder="1" applyAlignment="1">
      <alignment horizontal="left" vertical="center"/>
    </xf>
    <xf numFmtId="0" fontId="33" fillId="0" borderId="29" xfId="146" applyFont="1" applyFill="1" applyBorder="1" applyAlignment="1">
      <alignment horizontal="left" vertical="center"/>
    </xf>
    <xf numFmtId="0" fontId="33" fillId="0" borderId="30" xfId="146" applyFont="1" applyFill="1" applyBorder="1" applyAlignment="1">
      <alignment horizontal="left" vertical="center"/>
    </xf>
    <xf numFmtId="0" fontId="34" fillId="0" borderId="0" xfId="146" applyFont="1" applyFill="1" applyBorder="1" applyAlignment="1">
      <alignment horizontal="left" vertical="center"/>
    </xf>
    <xf numFmtId="0" fontId="18" fillId="0" borderId="28" xfId="146" applyFont="1" applyFill="1" applyBorder="1" applyAlignment="1">
      <alignment horizontal="left" vertical="center"/>
    </xf>
    <xf numFmtId="0" fontId="18" fillId="0" borderId="22" xfId="146" applyFont="1" applyFill="1" applyBorder="1" applyAlignment="1">
      <alignment horizontal="left" vertical="center"/>
    </xf>
    <xf numFmtId="20" fontId="18" fillId="0" borderId="25" xfId="146" applyNumberFormat="1" applyFont="1" applyFill="1" applyBorder="1" applyAlignment="1">
      <alignment horizontal="left" vertical="center"/>
    </xf>
    <xf numFmtId="0" fontId="18" fillId="0" borderId="24" xfId="146" applyFont="1" applyFill="1" applyBorder="1" applyAlignment="1">
      <alignment horizontal="left" vertical="center"/>
    </xf>
    <xf numFmtId="0" fontId="18" fillId="0" borderId="25" xfId="146" applyFont="1" applyFill="1" applyBorder="1" applyAlignment="1">
      <alignment horizontal="left" vertical="center"/>
    </xf>
    <xf numFmtId="0" fontId="33" fillId="0" borderId="25" xfId="146" applyFont="1" applyBorder="1" applyAlignment="1">
      <alignment horizontal="left" vertical="center"/>
    </xf>
    <xf numFmtId="0" fontId="33" fillId="0" borderId="24" xfId="146" applyFont="1" applyBorder="1" applyAlignment="1">
      <alignment horizontal="left" vertical="center"/>
    </xf>
    <xf numFmtId="0" fontId="34" fillId="0" borderId="49" xfId="146" applyFont="1" applyBorder="1" applyAlignment="1">
      <alignment vertical="center"/>
    </xf>
    <xf numFmtId="0" fontId="18" fillId="0" borderId="50" xfId="146" applyFont="1" applyBorder="1" applyAlignment="1">
      <alignment horizontal="center" vertical="center"/>
    </xf>
    <xf numFmtId="0" fontId="34" fillId="0" borderId="50" xfId="146" applyFont="1" applyBorder="1" applyAlignment="1">
      <alignment vertical="center"/>
    </xf>
    <xf numFmtId="58" fontId="30" fillId="0" borderId="50" xfId="146" applyNumberFormat="1" applyFont="1" applyBorder="1" applyAlignment="1">
      <alignment vertical="center"/>
    </xf>
    <xf numFmtId="0" fontId="34" fillId="0" borderId="50" xfId="146" applyFont="1" applyBorder="1" applyAlignment="1">
      <alignment horizontal="center" vertical="center"/>
    </xf>
    <xf numFmtId="0" fontId="34" fillId="0" borderId="51" xfId="146" applyFont="1" applyFill="1" applyBorder="1" applyAlignment="1">
      <alignment horizontal="left" vertical="center"/>
    </xf>
    <xf numFmtId="0" fontId="34" fillId="0" borderId="50" xfId="146" applyFont="1" applyFill="1" applyBorder="1" applyAlignment="1">
      <alignment horizontal="left" vertical="center"/>
    </xf>
    <xf numFmtId="0" fontId="34" fillId="0" borderId="52" xfId="146" applyFont="1" applyFill="1" applyBorder="1" applyAlignment="1">
      <alignment horizontal="center" vertical="center"/>
    </xf>
    <xf numFmtId="0" fontId="34" fillId="0" borderId="53" xfId="146" applyFont="1" applyFill="1" applyBorder="1" applyAlignment="1">
      <alignment horizontal="center" vertical="center"/>
    </xf>
    <xf numFmtId="0" fontId="34" fillId="0" borderId="19" xfId="146" applyFont="1" applyFill="1" applyBorder="1" applyAlignment="1">
      <alignment horizontal="center" vertical="center"/>
    </xf>
    <xf numFmtId="0" fontId="34" fillId="0" borderId="20" xfId="146" applyFont="1" applyFill="1" applyBorder="1" applyAlignment="1">
      <alignment horizontal="center" vertical="center"/>
    </xf>
    <xf numFmtId="0" fontId="30" fillId="0" borderId="40" xfId="146" applyFont="1" applyBorder="1" applyAlignment="1">
      <alignment horizontal="center" vertical="center"/>
    </xf>
    <xf numFmtId="0" fontId="30" fillId="0" borderId="54" xfId="146" applyFont="1" applyBorder="1" applyAlignment="1">
      <alignment horizontal="center" vertical="center"/>
    </xf>
    <xf numFmtId="0" fontId="18" fillId="0" borderId="34" xfId="146" applyFont="1" applyBorder="1" applyAlignment="1">
      <alignment horizontal="left" vertical="center"/>
    </xf>
    <xf numFmtId="0" fontId="18" fillId="0" borderId="33" xfId="146" applyFont="1" applyBorder="1" applyAlignment="1">
      <alignment horizontal="left" vertical="center"/>
    </xf>
    <xf numFmtId="0" fontId="33" fillId="0" borderId="34" xfId="146" applyFont="1" applyBorder="1" applyAlignment="1">
      <alignment horizontal="left" vertical="center"/>
    </xf>
    <xf numFmtId="0" fontId="33" fillId="0" borderId="55" xfId="146" applyFont="1" applyBorder="1" applyAlignment="1">
      <alignment horizontal="left" vertical="center"/>
    </xf>
    <xf numFmtId="0" fontId="32" fillId="0" borderId="15" xfId="146" applyFont="1" applyBorder="1" applyAlignment="1">
      <alignment horizontal="left" vertical="center"/>
    </xf>
    <xf numFmtId="0" fontId="32" fillId="0" borderId="33" xfId="146" applyFont="1" applyBorder="1" applyAlignment="1">
      <alignment horizontal="left" vertical="center"/>
    </xf>
    <xf numFmtId="0" fontId="32" fillId="0" borderId="23" xfId="146" applyFont="1" applyBorder="1" applyAlignment="1">
      <alignment horizontal="left" vertical="center"/>
    </xf>
    <xf numFmtId="0" fontId="32" fillId="0" borderId="24" xfId="146" applyFont="1" applyBorder="1" applyAlignment="1">
      <alignment horizontal="left" vertical="center"/>
    </xf>
    <xf numFmtId="0" fontId="32" fillId="0" borderId="36" xfId="146" applyFont="1" applyBorder="1" applyAlignment="1">
      <alignment horizontal="left" vertical="center"/>
    </xf>
    <xf numFmtId="0" fontId="32" fillId="0" borderId="13" xfId="146" applyFont="1" applyBorder="1" applyAlignment="1">
      <alignment horizontal="left" vertical="center"/>
    </xf>
    <xf numFmtId="0" fontId="32" fillId="0" borderId="56" xfId="146" applyFont="1" applyBorder="1" applyAlignment="1">
      <alignment horizontal="left" vertical="center"/>
    </xf>
    <xf numFmtId="0" fontId="32" fillId="0" borderId="43" xfId="146" applyFont="1" applyBorder="1" applyAlignment="1">
      <alignment horizontal="left" vertical="center"/>
    </xf>
    <xf numFmtId="0" fontId="18" fillId="0" borderId="17" xfId="146" applyFont="1" applyFill="1" applyBorder="1" applyAlignment="1">
      <alignment horizontal="left" vertical="center"/>
    </xf>
    <xf numFmtId="0" fontId="33" fillId="0" borderId="34" xfId="146" applyFont="1" applyBorder="1" applyAlignment="1">
      <alignment horizontal="center" vertical="center"/>
    </xf>
    <xf numFmtId="0" fontId="32" fillId="0" borderId="17" xfId="146" applyFont="1" applyBorder="1" applyAlignment="1">
      <alignment horizontal="left" vertical="center"/>
    </xf>
    <xf numFmtId="0" fontId="33" fillId="0" borderId="37" xfId="146" applyFont="1" applyFill="1" applyBorder="1" applyAlignment="1">
      <alignment horizontal="left" vertical="center"/>
    </xf>
    <xf numFmtId="0" fontId="18" fillId="0" borderId="35" xfId="146" applyFont="1" applyFill="1" applyBorder="1" applyAlignment="1">
      <alignment horizontal="left" vertical="center"/>
    </xf>
    <xf numFmtId="0" fontId="18" fillId="0" borderId="36" xfId="146" applyFont="1" applyFill="1" applyBorder="1" applyAlignment="1">
      <alignment horizontal="left" vertical="center"/>
    </xf>
    <xf numFmtId="0" fontId="33" fillId="0" borderId="36" xfId="146" applyFont="1" applyBorder="1" applyAlignment="1">
      <alignment horizontal="left" vertical="center"/>
    </xf>
    <xf numFmtId="0" fontId="18" fillId="0" borderId="57" xfId="146" applyFont="1" applyBorder="1" applyAlignment="1">
      <alignment horizontal="center" vertical="center"/>
    </xf>
    <xf numFmtId="0" fontId="34" fillId="0" borderId="58" xfId="146" applyFont="1" applyFill="1" applyBorder="1" applyAlignment="1">
      <alignment horizontal="left" vertical="center"/>
    </xf>
    <xf numFmtId="0" fontId="34" fillId="0" borderId="59" xfId="146" applyFont="1" applyFill="1" applyBorder="1" applyAlignment="1">
      <alignment horizontal="center" vertical="center"/>
    </xf>
    <xf numFmtId="0" fontId="34" fillId="0" borderId="34" xfId="146" applyFont="1" applyFill="1" applyBorder="1" applyAlignment="1">
      <alignment horizontal="center" vertical="center"/>
    </xf>
    <xf numFmtId="0" fontId="30" fillId="0" borderId="0" xfId="146" applyFont="1" applyBorder="1" applyAlignment="1">
      <alignment horizontal="left" vertical="center"/>
    </xf>
    <xf numFmtId="0" fontId="36" fillId="0" borderId="13" xfId="146" applyFont="1" applyBorder="1" applyAlignment="1">
      <alignment horizontal="center" vertical="top"/>
    </xf>
    <xf numFmtId="0" fontId="33" fillId="0" borderId="19" xfId="146" applyFont="1" applyFill="1" applyBorder="1" applyAlignment="1">
      <alignment vertical="center"/>
    </xf>
    <xf numFmtId="0" fontId="18" fillId="0" borderId="34" xfId="146" applyFont="1" applyFill="1" applyBorder="1" applyAlignment="1">
      <alignment horizontal="center" vertical="center"/>
    </xf>
    <xf numFmtId="0" fontId="33" fillId="0" borderId="60" xfId="146" applyFont="1" applyBorder="1" applyAlignment="1">
      <alignment horizontal="left" vertical="center"/>
    </xf>
    <xf numFmtId="0" fontId="33" fillId="0" borderId="27" xfId="146" applyFont="1" applyBorder="1" applyAlignment="1">
      <alignment horizontal="left" vertical="center"/>
    </xf>
    <xf numFmtId="0" fontId="34" fillId="0" borderId="51" xfId="146" applyFont="1" applyBorder="1" applyAlignment="1">
      <alignment horizontal="left" vertical="center"/>
    </xf>
    <xf numFmtId="0" fontId="34" fillId="0" borderId="50" xfId="146" applyFont="1" applyBorder="1" applyAlignment="1">
      <alignment horizontal="left" vertical="center"/>
    </xf>
    <xf numFmtId="0" fontId="33" fillId="0" borderId="52" xfId="146" applyFont="1" applyBorder="1" applyAlignment="1">
      <alignment vertical="center"/>
    </xf>
    <xf numFmtId="0" fontId="30" fillId="0" borderId="53" xfId="146" applyFont="1" applyBorder="1" applyAlignment="1">
      <alignment horizontal="left" vertical="center"/>
    </xf>
    <xf numFmtId="0" fontId="18" fillId="0" borderId="53" xfId="146" applyFont="1" applyBorder="1" applyAlignment="1">
      <alignment horizontal="left" vertical="center"/>
    </xf>
    <xf numFmtId="0" fontId="30" fillId="0" borderId="53" xfId="146" applyFont="1" applyBorder="1" applyAlignment="1">
      <alignment vertical="center"/>
    </xf>
    <xf numFmtId="0" fontId="33" fillId="0" borderId="53" xfId="146" applyFont="1" applyBorder="1" applyAlignment="1">
      <alignment vertical="center"/>
    </xf>
    <xf numFmtId="0" fontId="33" fillId="0" borderId="52" xfId="146" applyFont="1" applyBorder="1" applyAlignment="1">
      <alignment horizontal="center" vertical="center"/>
    </xf>
    <xf numFmtId="0" fontId="18" fillId="0" borderId="53" xfId="146" applyFont="1" applyBorder="1" applyAlignment="1">
      <alignment horizontal="center" vertical="center"/>
    </xf>
    <xf numFmtId="0" fontId="33" fillId="0" borderId="53" xfId="146" applyFont="1" applyBorder="1" applyAlignment="1">
      <alignment horizontal="center" vertical="center"/>
    </xf>
    <xf numFmtId="0" fontId="30" fillId="0" borderId="53" xfId="146" applyFont="1" applyBorder="1" applyAlignment="1">
      <alignment horizontal="center" vertical="center"/>
    </xf>
    <xf numFmtId="0" fontId="30" fillId="0" borderId="16" xfId="146" applyFont="1" applyBorder="1" applyAlignment="1">
      <alignment horizontal="center" vertical="center"/>
    </xf>
    <xf numFmtId="0" fontId="33" fillId="0" borderId="29" xfId="146" applyFont="1" applyBorder="1" applyAlignment="1">
      <alignment horizontal="left" vertical="center" wrapText="1"/>
    </xf>
    <xf numFmtId="0" fontId="33" fillId="0" borderId="30" xfId="146" applyFont="1" applyBorder="1" applyAlignment="1">
      <alignment horizontal="left" vertical="center" wrapText="1"/>
    </xf>
    <xf numFmtId="0" fontId="33" fillId="0" borderId="52" xfId="146" applyFont="1" applyBorder="1" applyAlignment="1">
      <alignment horizontal="left" vertical="center"/>
    </xf>
    <xf numFmtId="0" fontId="33" fillId="0" borderId="53" xfId="146" applyFont="1" applyBorder="1" applyAlignment="1">
      <alignment horizontal="left" vertical="center"/>
    </xf>
    <xf numFmtId="0" fontId="37" fillId="0" borderId="61" xfId="146" applyFont="1" applyBorder="1" applyAlignment="1">
      <alignment horizontal="left" vertical="center" wrapText="1"/>
    </xf>
    <xf numFmtId="0" fontId="33" fillId="0" borderId="32" xfId="146" applyFont="1" applyBorder="1" applyAlignment="1">
      <alignment horizontal="center" vertical="center"/>
    </xf>
    <xf numFmtId="0" fontId="0" fillId="3" borderId="16" xfId="0" applyFont="1" applyFill="1" applyBorder="1" applyAlignment="1">
      <alignment vertical="center"/>
    </xf>
    <xf numFmtId="9" fontId="18" fillId="0" borderId="16" xfId="146" applyNumberFormat="1" applyFont="1" applyBorder="1" applyAlignment="1">
      <alignment horizontal="center" vertical="center"/>
    </xf>
    <xf numFmtId="9" fontId="18" fillId="0" borderId="23" xfId="146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/>
    </xf>
    <xf numFmtId="0" fontId="30" fillId="3" borderId="16" xfId="146" applyFont="1" applyFill="1" applyBorder="1" applyAlignment="1">
      <alignment horizontal="left" vertical="center"/>
    </xf>
    <xf numFmtId="0" fontId="18" fillId="0" borderId="18" xfId="146" applyFont="1" applyBorder="1" applyAlignment="1">
      <alignment horizontal="left" vertical="center"/>
    </xf>
    <xf numFmtId="9" fontId="18" fillId="3" borderId="16" xfId="146" applyNumberFormat="1" applyFont="1" applyFill="1" applyBorder="1" applyAlignment="1">
      <alignment horizontal="center" vertical="center"/>
    </xf>
    <xf numFmtId="0" fontId="19" fillId="3" borderId="16" xfId="146" applyFont="1" applyFill="1" applyBorder="1" applyAlignment="1">
      <alignment horizontal="left" vertical="center"/>
    </xf>
    <xf numFmtId="181" fontId="18" fillId="3" borderId="16" xfId="146" applyNumberFormat="1" applyFont="1" applyFill="1" applyBorder="1" applyAlignment="1">
      <alignment horizontal="center" vertical="center"/>
    </xf>
    <xf numFmtId="181" fontId="18" fillId="0" borderId="16" xfId="146" applyNumberFormat="1" applyFont="1" applyBorder="1" applyAlignment="1">
      <alignment horizontal="center" vertical="center"/>
    </xf>
    <xf numFmtId="0" fontId="34" fillId="0" borderId="62" xfId="0" applyFont="1" applyBorder="1" applyAlignment="1">
      <alignment horizontal="left" vertical="center"/>
    </xf>
    <xf numFmtId="0" fontId="34" fillId="0" borderId="63" xfId="0" applyFont="1" applyBorder="1" applyAlignment="1">
      <alignment horizontal="left" vertical="center"/>
    </xf>
    <xf numFmtId="9" fontId="18" fillId="0" borderId="15" xfId="146" applyNumberFormat="1" applyFont="1" applyBorder="1" applyAlignment="1">
      <alignment vertical="center"/>
    </xf>
    <xf numFmtId="0" fontId="0" fillId="3" borderId="19" xfId="0" applyFont="1" applyFill="1" applyBorder="1" applyAlignment="1">
      <alignment vertical="center"/>
    </xf>
    <xf numFmtId="9" fontId="18" fillId="0" borderId="20" xfId="146" applyNumberFormat="1" applyFont="1" applyBorder="1" applyAlignment="1">
      <alignment vertical="center"/>
    </xf>
    <xf numFmtId="0" fontId="30" fillId="0" borderId="20" xfId="146" applyFont="1" applyBorder="1" applyAlignment="1">
      <alignment horizontal="left" vertical="center"/>
    </xf>
    <xf numFmtId="9" fontId="18" fillId="0" borderId="20" xfId="146" applyNumberFormat="1" applyFont="1" applyBorder="1" applyAlignment="1">
      <alignment horizontal="left" vertical="center"/>
    </xf>
    <xf numFmtId="9" fontId="18" fillId="0" borderId="64" xfId="146" applyNumberFormat="1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0" fontId="34" fillId="0" borderId="50" xfId="0" applyFont="1" applyBorder="1" applyAlignment="1">
      <alignment horizontal="left" vertical="center"/>
    </xf>
    <xf numFmtId="0" fontId="32" fillId="0" borderId="52" xfId="146" applyFont="1" applyFill="1" applyBorder="1" applyAlignment="1">
      <alignment horizontal="left" vertical="center"/>
    </xf>
    <xf numFmtId="0" fontId="32" fillId="0" borderId="53" xfId="146" applyFont="1" applyFill="1" applyBorder="1" applyAlignment="1">
      <alignment horizontal="left" vertical="center"/>
    </xf>
    <xf numFmtId="0" fontId="32" fillId="0" borderId="65" xfId="146" applyFont="1" applyFill="1" applyBorder="1" applyAlignment="1">
      <alignment horizontal="left" vertical="center"/>
    </xf>
    <xf numFmtId="0" fontId="32" fillId="0" borderId="30" xfId="146" applyFont="1" applyFill="1" applyBorder="1" applyAlignment="1">
      <alignment horizontal="left" vertical="center"/>
    </xf>
    <xf numFmtId="0" fontId="34" fillId="0" borderId="27" xfId="146" applyFont="1" applyFill="1" applyBorder="1" applyAlignment="1">
      <alignment horizontal="left" vertical="center"/>
    </xf>
    <xf numFmtId="0" fontId="18" fillId="0" borderId="48" xfId="146" applyFont="1" applyFill="1" applyBorder="1" applyAlignment="1">
      <alignment horizontal="left" vertical="center"/>
    </xf>
    <xf numFmtId="0" fontId="18" fillId="0" borderId="44" xfId="146" applyFont="1" applyFill="1" applyBorder="1" applyAlignment="1">
      <alignment horizontal="left" vertical="center"/>
    </xf>
    <xf numFmtId="0" fontId="34" fillId="0" borderId="39" xfId="146" applyFont="1" applyBorder="1" applyAlignment="1">
      <alignment vertical="center"/>
    </xf>
    <xf numFmtId="0" fontId="38" fillId="0" borderId="50" xfId="146" applyFont="1" applyBorder="1" applyAlignment="1">
      <alignment horizontal="center" vertical="center"/>
    </xf>
    <xf numFmtId="0" fontId="34" fillId="0" borderId="40" xfId="146" applyFont="1" applyBorder="1" applyAlignment="1">
      <alignment vertical="center"/>
    </xf>
    <xf numFmtId="0" fontId="18" fillId="0" borderId="66" xfId="146" applyFont="1" applyBorder="1" applyAlignment="1">
      <alignment vertical="center"/>
    </xf>
    <xf numFmtId="0" fontId="34" fillId="0" borderId="66" xfId="146" applyFont="1" applyBorder="1" applyAlignment="1">
      <alignment vertical="center"/>
    </xf>
    <xf numFmtId="58" fontId="19" fillId="0" borderId="40" xfId="146" applyNumberFormat="1" applyFont="1" applyBorder="1" applyAlignment="1">
      <alignment vertical="center"/>
    </xf>
    <xf numFmtId="0" fontId="34" fillId="0" borderId="27" xfId="146" applyFont="1" applyBorder="1" applyAlignment="1">
      <alignment horizontal="center" vertical="center"/>
    </xf>
    <xf numFmtId="0" fontId="33" fillId="0" borderId="67" xfId="146" applyFont="1" applyBorder="1" applyAlignment="1">
      <alignment horizontal="left" vertical="center"/>
    </xf>
    <xf numFmtId="0" fontId="34" fillId="0" borderId="58" xfId="146" applyFont="1" applyBorder="1" applyAlignment="1">
      <alignment horizontal="left" vertical="center"/>
    </xf>
    <xf numFmtId="0" fontId="18" fillId="0" borderId="59" xfId="146" applyFont="1" applyBorder="1" applyAlignment="1">
      <alignment horizontal="left" vertical="center"/>
    </xf>
    <xf numFmtId="0" fontId="33" fillId="0" borderId="0" xfId="146" applyFont="1" applyBorder="1" applyAlignment="1">
      <alignment vertical="center"/>
    </xf>
    <xf numFmtId="0" fontId="33" fillId="0" borderId="37" xfId="146" applyFont="1" applyBorder="1" applyAlignment="1">
      <alignment horizontal="left" vertical="center" wrapText="1"/>
    </xf>
    <xf numFmtId="0" fontId="33" fillId="0" borderId="59" xfId="146" applyFont="1" applyBorder="1" applyAlignment="1">
      <alignment horizontal="left" vertical="center"/>
    </xf>
    <xf numFmtId="9" fontId="18" fillId="0" borderId="26" xfId="146" applyNumberFormat="1" applyFont="1" applyBorder="1" applyAlignment="1">
      <alignment horizontal="center" vertical="center"/>
    </xf>
    <xf numFmtId="0" fontId="39" fillId="0" borderId="17" xfId="146" applyFont="1" applyBorder="1" applyAlignment="1">
      <alignment horizontal="left" vertical="center" wrapText="1"/>
    </xf>
    <xf numFmtId="0" fontId="39" fillId="0" borderId="17" xfId="146" applyFont="1" applyBorder="1" applyAlignment="1">
      <alignment horizontal="left" vertical="center"/>
    </xf>
    <xf numFmtId="0" fontId="19" fillId="0" borderId="17" xfId="146" applyFont="1" applyBorder="1" applyAlignment="1">
      <alignment horizontal="left" vertical="center"/>
    </xf>
    <xf numFmtId="0" fontId="34" fillId="0" borderId="68" xfId="0" applyFont="1" applyBorder="1" applyAlignment="1">
      <alignment horizontal="left" vertical="center"/>
    </xf>
    <xf numFmtId="9" fontId="18" fillId="0" borderId="33" xfId="146" applyNumberFormat="1" applyFont="1" applyBorder="1" applyAlignment="1">
      <alignment vertical="center"/>
    </xf>
    <xf numFmtId="9" fontId="18" fillId="0" borderId="69" xfId="146" applyNumberFormat="1" applyFont="1" applyBorder="1" applyAlignment="1">
      <alignment horizontal="left" vertical="center"/>
    </xf>
    <xf numFmtId="0" fontId="34" fillId="0" borderId="58" xfId="0" applyFont="1" applyBorder="1" applyAlignment="1">
      <alignment horizontal="left" vertical="center"/>
    </xf>
    <xf numFmtId="0" fontId="32" fillId="0" borderId="59" xfId="146" applyFont="1" applyFill="1" applyBorder="1" applyAlignment="1">
      <alignment horizontal="left" vertical="center"/>
    </xf>
    <xf numFmtId="0" fontId="32" fillId="0" borderId="37" xfId="146" applyFont="1" applyFill="1" applyBorder="1" applyAlignment="1">
      <alignment horizontal="left" vertical="center"/>
    </xf>
    <xf numFmtId="0" fontId="18" fillId="0" borderId="70" xfId="146" applyFont="1" applyFill="1" applyBorder="1" applyAlignment="1">
      <alignment horizontal="left" vertical="center"/>
    </xf>
    <xf numFmtId="0" fontId="34" fillId="0" borderId="71" xfId="146" applyFont="1" applyBorder="1" applyAlignment="1">
      <alignment horizontal="center" vertical="center"/>
    </xf>
    <xf numFmtId="0" fontId="18" fillId="0" borderId="66" xfId="146" applyFont="1" applyBorder="1" applyAlignment="1">
      <alignment horizontal="center" vertical="center"/>
    </xf>
    <xf numFmtId="0" fontId="18" fillId="0" borderId="67" xfId="146" applyFont="1" applyBorder="1" applyAlignment="1">
      <alignment horizontal="center" vertical="center"/>
    </xf>
    <xf numFmtId="0" fontId="40" fillId="0" borderId="72" xfId="0" applyFont="1" applyBorder="1" applyAlignment="1">
      <alignment horizontal="center" vertical="center" wrapText="1"/>
    </xf>
    <xf numFmtId="0" fontId="40" fillId="0" borderId="73" xfId="0" applyFont="1" applyBorder="1" applyAlignment="1">
      <alignment horizontal="center" vertical="center" wrapText="1"/>
    </xf>
    <xf numFmtId="0" fontId="41" fillId="0" borderId="74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74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40" fillId="0" borderId="77" xfId="0" applyFont="1" applyBorder="1" applyAlignment="1">
      <alignment horizontal="center" vertical="center" wrapText="1"/>
    </xf>
    <xf numFmtId="0" fontId="41" fillId="0" borderId="78" xfId="0" applyFont="1" applyBorder="1" applyAlignment="1">
      <alignment horizontal="center" vertical="center"/>
    </xf>
    <xf numFmtId="0" fontId="41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  <xf numFmtId="0" fontId="9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vertical="center" wrapText="1"/>
    </xf>
    <xf numFmtId="0" fontId="12" fillId="0" borderId="2" xfId="0" applyFont="1" applyBorder="1" applyAlignment="1" quotePrefix="1">
      <alignment horizontal="center" vertical="center"/>
    </xf>
    <xf numFmtId="0" fontId="12" fillId="0" borderId="2" xfId="0" applyFont="1" applyBorder="1" applyAlignment="1" quotePrefix="1">
      <alignment horizontal="center" vertical="center" wrapText="1"/>
    </xf>
    <xf numFmtId="0" fontId="15" fillId="0" borderId="2" xfId="198" applyFont="1" applyBorder="1" applyAlignment="1" quotePrefix="1">
      <alignment horizontal="center" vertical="center" wrapText="1"/>
    </xf>
    <xf numFmtId="0" fontId="12" fillId="0" borderId="7" xfId="0" applyFont="1" applyBorder="1" applyAlignment="1" quotePrefix="1">
      <alignment horizontal="center" vertical="center" wrapText="1"/>
    </xf>
    <xf numFmtId="0" fontId="12" fillId="0" borderId="7" xfId="0" applyFont="1" applyBorder="1" applyAlignment="1" quotePrefix="1">
      <alignment horizontal="center" vertical="center"/>
    </xf>
    <xf numFmtId="0" fontId="12" fillId="0" borderId="2" xfId="0" applyFont="1" applyBorder="1" applyAlignment="1" quotePrefix="1">
      <alignment vertical="center" wrapText="1"/>
    </xf>
    <xf numFmtId="0" fontId="12" fillId="0" borderId="2" xfId="0" applyFont="1" applyBorder="1" applyAlignment="1" quotePrefix="1">
      <alignment vertical="center"/>
    </xf>
    <xf numFmtId="0" fontId="12" fillId="0" borderId="9" xfId="0" applyFont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/>
    </xf>
    <xf numFmtId="0" fontId="0" fillId="0" borderId="2" xfId="0" applyBorder="1" applyAlignment="1" quotePrefix="1">
      <alignment horizontal="center" wrapText="1"/>
    </xf>
  </cellXfs>
  <cellStyles count="2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2" xfId="64"/>
    <cellStyle name="20% - 輔色3" xfId="65"/>
    <cellStyle name="20% - 輔色4" xfId="66"/>
    <cellStyle name="20% - 輔色5" xfId="67"/>
    <cellStyle name="20% - 輔色6" xfId="68"/>
    <cellStyle name="40% - Accent1" xfId="69"/>
    <cellStyle name="40% - Accent2" xfId="70"/>
    <cellStyle name="40% - Accent3" xfId="71"/>
    <cellStyle name="40% - Accent6" xfId="72"/>
    <cellStyle name="40% - アクセント 1" xfId="73"/>
    <cellStyle name="40% - アクセント 2" xfId="74"/>
    <cellStyle name="40% - アクセント 3" xfId="75"/>
    <cellStyle name="40% - アクセント 6" xfId="76"/>
    <cellStyle name="40% - 輔色1" xfId="77"/>
    <cellStyle name="40% - 輔色2" xfId="78"/>
    <cellStyle name="40% - 輔色3" xfId="79"/>
    <cellStyle name="40% - 輔色6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アクセント 1" xfId="87"/>
    <cellStyle name="60% - アクセント 2" xfId="88"/>
    <cellStyle name="60% - アクセント 3" xfId="89"/>
    <cellStyle name="60% - アクセント 4" xfId="90"/>
    <cellStyle name="60% - アクセント 5" xfId="91"/>
    <cellStyle name="60% - アクセント 6" xfId="92"/>
    <cellStyle name="60% - 輔色1" xfId="93"/>
    <cellStyle name="60% - 輔色2" xfId="94"/>
    <cellStyle name="60% - 輔色3" xfId="95"/>
    <cellStyle name="60% - 輔色4" xfId="96"/>
    <cellStyle name="60% - 輔色5" xfId="97"/>
    <cellStyle name="60% - 輔色6" xfId="98"/>
    <cellStyle name="Accent1" xfId="99"/>
    <cellStyle name="Accent2" xfId="100"/>
    <cellStyle name="Accent3" xfId="101"/>
    <cellStyle name="Accent6" xfId="102"/>
    <cellStyle name="Bad" xfId="103"/>
    <cellStyle name="Calculation" xfId="104"/>
    <cellStyle name="Check Cell" xfId="105"/>
    <cellStyle name="Explanatory Text" xfId="106"/>
    <cellStyle name="Good" xfId="107"/>
    <cellStyle name="Heading 1" xfId="108"/>
    <cellStyle name="Heading 2" xfId="109"/>
    <cellStyle name="Heading 3" xfId="110"/>
    <cellStyle name="Heading 4" xfId="111"/>
    <cellStyle name="Input" xfId="112"/>
    <cellStyle name="Linked Cell" xfId="113"/>
    <cellStyle name="Neutral" xfId="114"/>
    <cellStyle name="Normal_~0578341" xfId="115"/>
    <cellStyle name="Note" xfId="116"/>
    <cellStyle name="Output" xfId="117"/>
    <cellStyle name="S2" xfId="118"/>
    <cellStyle name="Title" xfId="119"/>
    <cellStyle name="Total" xfId="120"/>
    <cellStyle name="Warning Text" xfId="121"/>
    <cellStyle name="アクセント 1" xfId="122"/>
    <cellStyle name="アクセント 2" xfId="123"/>
    <cellStyle name="アクセント 3" xfId="124"/>
    <cellStyle name="アクセント 6" xfId="125"/>
    <cellStyle name="タイトル" xfId="126"/>
    <cellStyle name="チェック セル" xfId="127"/>
    <cellStyle name="どちらでもない" xfId="128"/>
    <cellStyle name="ハイパーリンク_組曲プレゼン.xls" xfId="129"/>
    <cellStyle name="メモ" xfId="130"/>
    <cellStyle name="リンク セル" xfId="131"/>
    <cellStyle name="百分比 2" xfId="132"/>
    <cellStyle name="百分比 2 2" xfId="133"/>
    <cellStyle name="百分比 3" xfId="134"/>
    <cellStyle name="備註" xfId="135"/>
    <cellStyle name="標題" xfId="136"/>
    <cellStyle name="標題 1" xfId="137"/>
    <cellStyle name="標題 2" xfId="138"/>
    <cellStyle name="標題 3" xfId="139"/>
    <cellStyle name="標題 4" xfId="140"/>
    <cellStyle name="標準_組曲プレゼン.xls" xfId="141"/>
    <cellStyle name="表示済みのハイパーリンク_組曲プレゼン.xls" xfId="142"/>
    <cellStyle name="差_下单表" xfId="143"/>
    <cellStyle name="常规 10 10" xfId="144"/>
    <cellStyle name="常规 10 11" xfId="145"/>
    <cellStyle name="常规 2" xfId="146"/>
    <cellStyle name="常规 2 2 2" xfId="147"/>
    <cellStyle name="常规 2 2 4 2" xfId="148"/>
    <cellStyle name="常规 2 3 4 3" xfId="149"/>
    <cellStyle name="常规 2 5 2" xfId="150"/>
    <cellStyle name="常规 23" xfId="151"/>
    <cellStyle name="常规 23 2 2" xfId="152"/>
    <cellStyle name="常规 3" xfId="153"/>
    <cellStyle name="常规 3 2_152" xfId="154"/>
    <cellStyle name="常规 4" xfId="155"/>
    <cellStyle name="常规 4 2" xfId="156"/>
    <cellStyle name="常规 40" xfId="157"/>
    <cellStyle name="常规 43" xfId="158"/>
    <cellStyle name="超链接 2" xfId="159"/>
    <cellStyle name="超链接 2 2" xfId="160"/>
    <cellStyle name="超链接 3" xfId="161"/>
    <cellStyle name="出力" xfId="162"/>
    <cellStyle name="悪い" xfId="163"/>
    <cellStyle name="輔色1" xfId="164"/>
    <cellStyle name="輔色2" xfId="165"/>
    <cellStyle name="輔色3" xfId="166"/>
    <cellStyle name="輔色6" xfId="167"/>
    <cellStyle name="好_TADA2412女款梭织羽绒服" xfId="168"/>
    <cellStyle name="好_下单表" xfId="169"/>
    <cellStyle name="合計" xfId="170"/>
    <cellStyle name="桁区切り [0.00]_組曲プレゼン.xls" xfId="171"/>
    <cellStyle name="桁区切り_組曲プレゼン.xls" xfId="172"/>
    <cellStyle name="壞" xfId="173"/>
    <cellStyle name="集計" xfId="174"/>
    <cellStyle name="計算" xfId="175"/>
    <cellStyle name="計算方式" xfId="176"/>
    <cellStyle name="檢查儲存格" xfId="177"/>
    <cellStyle name="見出し 1" xfId="178"/>
    <cellStyle name="見出し 2" xfId="179"/>
    <cellStyle name="見出し 3" xfId="180"/>
    <cellStyle name="見出し 4" xfId="181"/>
    <cellStyle name="警告文" xfId="182"/>
    <cellStyle name="警告文字" xfId="183"/>
    <cellStyle name="連結的儲存格" xfId="184"/>
    <cellStyle name="良い" xfId="185"/>
    <cellStyle name="千位分隔 2" xfId="186"/>
    <cellStyle name="千位分隔[0] 2" xfId="187"/>
    <cellStyle name="入力" xfId="188"/>
    <cellStyle name="輸出" xfId="189"/>
    <cellStyle name="輸入" xfId="190"/>
    <cellStyle name="說明文字" xfId="191"/>
    <cellStyle name="説明文" xfId="192"/>
    <cellStyle name="通貨 [0.00]_組曲プレゼン.xls" xfId="193"/>
    <cellStyle name="通貨_組曲プレゼン.xls" xfId="194"/>
    <cellStyle name="中等" xfId="195"/>
    <cellStyle name="注释 2 2" xfId="196"/>
    <cellStyle name="표준_CB525WCB520CB521CB527 자재리스트_MATERIAL LIST GREEN LAMB GL550 GL551(BULK)" xfId="197"/>
    <cellStyle name="S10" xfId="198"/>
    <cellStyle name="常规_110509_2006-09-28 2" xfId="199"/>
    <cellStyle name="常规 67" xfId="200"/>
    <cellStyle name="常规 13 3 9" xfId="2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checked="Checked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01739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014692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20636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22491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26198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01739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014692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3293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20636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41388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22491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56475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25246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57428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243965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243965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02692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03644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40436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394835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20636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20636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58380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28103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58380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28103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621905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621905" y="136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621905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612380" y="800100"/>
              <a:ext cx="390525" cy="19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602855" y="638175"/>
              <a:ext cx="390525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252460" y="600075"/>
              <a:ext cx="390525" cy="57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261985" y="790575"/>
              <a:ext cx="400050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281035" y="10001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28103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281035" y="136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01739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22491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43293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20636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79845" y="229552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243965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24396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03644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03644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5198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44246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18731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18731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58380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28103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57428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28103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7984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7984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20992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20992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26198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564755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79845" y="211455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79845" y="19335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036445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828925" y="67722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443100" y="9667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17398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443100" y="96678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42150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16445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44055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4390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2010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4580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2010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4580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2200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467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229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2150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42150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1835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17398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496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2391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477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239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96050" y="5753100"/>
              <a:ext cx="247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86525" y="5543550"/>
              <a:ext cx="257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54355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515225" y="134302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515225" y="1552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515225" y="11334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505700" y="8763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496175" y="685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8229600" y="6477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8239125" y="8667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825817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8258175" y="1343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8258175" y="1552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8815" y="2162175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6812280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4895" y="1295400"/>
              <a:ext cx="390525" cy="438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8185" y="68122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3605" y="68122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682180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241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9555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04787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22885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955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42887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22885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37172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161925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066800"/>
              <a:ext cx="3905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8815" y="1619250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6287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8097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5185" y="1438275"/>
              <a:ext cx="769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9385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3855" y="1438275"/>
              <a:ext cx="34480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152400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94610" y="4143375"/>
              <a:ext cx="3143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1621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3431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161925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066800"/>
              <a:ext cx="3905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28850"/>
              <a:ext cx="50292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38100</xdr:rowOff>
        </xdr:from>
        <xdr:to>
          <xdr:col>2</xdr:col>
          <xdr:colOff>609600</xdr:colOff>
          <xdr:row>24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2140" y="4029075"/>
              <a:ext cx="30480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8815" y="2314575"/>
              <a:ext cx="77914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24125"/>
              <a:ext cx="6267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162175"/>
              <a:ext cx="63627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324100"/>
              <a:ext cx="70675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5965" y="1438275"/>
              <a:ext cx="6648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800225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999490"/>
          <a:ext cx="132588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100266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4" name="直接连接符 3"/>
        <xdr:cNvCxnSpPr/>
      </xdr:nvCxnSpPr>
      <xdr:spPr>
        <a:xfrm>
          <a:off x="0" y="999490"/>
          <a:ext cx="132588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3</xdr:row>
      <xdr:rowOff>25400</xdr:rowOff>
    </xdr:from>
    <xdr:to>
      <xdr:col>0</xdr:col>
      <xdr:colOff>1326515</xdr:colOff>
      <xdr:row>5</xdr:row>
      <xdr:rowOff>25400</xdr:rowOff>
    </xdr:to>
    <xdr:sp>
      <xdr:nvSpPr>
        <xdr:cNvPr id="5" name="直接连接符 4"/>
        <xdr:cNvSpPr>
          <a:spLocks noChangeShapeType="1"/>
        </xdr:cNvSpPr>
      </xdr:nvSpPr>
      <xdr:spPr>
        <a:xfrm>
          <a:off x="635" y="1018540"/>
          <a:ext cx="1325245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10" name="直接连接符 9"/>
        <xdr:cNvCxnSpPr/>
      </xdr:nvCxnSpPr>
      <xdr:spPr>
        <a:xfrm>
          <a:off x="0" y="999490"/>
          <a:ext cx="132588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11" name="直接连接符 10"/>
        <xdr:cNvSpPr>
          <a:spLocks noChangeShapeType="1"/>
        </xdr:cNvSpPr>
      </xdr:nvSpPr>
      <xdr:spPr>
        <a:xfrm>
          <a:off x="0" y="100266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12" name="直接连接符 11"/>
        <xdr:cNvSpPr>
          <a:spLocks noChangeShapeType="1"/>
        </xdr:cNvSpPr>
      </xdr:nvSpPr>
      <xdr:spPr>
        <a:xfrm>
          <a:off x="0" y="100266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76835</xdr:colOff>
      <xdr:row>3</xdr:row>
      <xdr:rowOff>25400</xdr:rowOff>
    </xdr:from>
    <xdr:to>
      <xdr:col>1</xdr:col>
      <xdr:colOff>76835</xdr:colOff>
      <xdr:row>5</xdr:row>
      <xdr:rowOff>25400</xdr:rowOff>
    </xdr:to>
    <xdr:sp>
      <xdr:nvSpPr>
        <xdr:cNvPr id="13" name="直接连接符 12"/>
        <xdr:cNvSpPr>
          <a:spLocks noChangeShapeType="1"/>
        </xdr:cNvSpPr>
      </xdr:nvSpPr>
      <xdr:spPr>
        <a:xfrm>
          <a:off x="76835" y="1018540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883920"/>
          <a:ext cx="132588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88709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4" name="直接连接符 3"/>
        <xdr:cNvCxnSpPr/>
      </xdr:nvCxnSpPr>
      <xdr:spPr>
        <a:xfrm>
          <a:off x="0" y="883920"/>
          <a:ext cx="132588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5" name="直接连接符 4"/>
        <xdr:cNvSpPr>
          <a:spLocks noChangeShapeType="1"/>
        </xdr:cNvSpPr>
      </xdr:nvSpPr>
      <xdr:spPr>
        <a:xfrm>
          <a:off x="0" y="88709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6" name="直接连接符 5"/>
        <xdr:cNvCxnSpPr/>
      </xdr:nvCxnSpPr>
      <xdr:spPr>
        <a:xfrm>
          <a:off x="0" y="883920"/>
          <a:ext cx="132588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88709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8" name="直接连接符 7"/>
        <xdr:cNvCxnSpPr/>
      </xdr:nvCxnSpPr>
      <xdr:spPr>
        <a:xfrm>
          <a:off x="0" y="883920"/>
          <a:ext cx="132588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9" name="直接连接符 8"/>
        <xdr:cNvSpPr>
          <a:spLocks noChangeShapeType="1"/>
        </xdr:cNvSpPr>
      </xdr:nvSpPr>
      <xdr:spPr>
        <a:xfrm>
          <a:off x="0" y="88709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10" name="直接连接符 9"/>
        <xdr:cNvCxnSpPr/>
      </xdr:nvCxnSpPr>
      <xdr:spPr>
        <a:xfrm>
          <a:off x="0" y="883920"/>
          <a:ext cx="132588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3</xdr:row>
      <xdr:rowOff>25400</xdr:rowOff>
    </xdr:from>
    <xdr:to>
      <xdr:col>0</xdr:col>
      <xdr:colOff>1326515</xdr:colOff>
      <xdr:row>5</xdr:row>
      <xdr:rowOff>25400</xdr:rowOff>
    </xdr:to>
    <xdr:sp>
      <xdr:nvSpPr>
        <xdr:cNvPr id="11" name="直接连接符 10"/>
        <xdr:cNvSpPr>
          <a:spLocks noChangeShapeType="1"/>
        </xdr:cNvSpPr>
      </xdr:nvSpPr>
      <xdr:spPr>
        <a:xfrm>
          <a:off x="635" y="902970"/>
          <a:ext cx="1325245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12" name="直接连接符 11"/>
        <xdr:cNvCxnSpPr/>
      </xdr:nvCxnSpPr>
      <xdr:spPr>
        <a:xfrm>
          <a:off x="0" y="883920"/>
          <a:ext cx="132588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13" name="直接连接符 12"/>
        <xdr:cNvSpPr>
          <a:spLocks noChangeShapeType="1"/>
        </xdr:cNvSpPr>
      </xdr:nvSpPr>
      <xdr:spPr>
        <a:xfrm>
          <a:off x="0" y="88709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14" name="直接连接符 13"/>
        <xdr:cNvSpPr>
          <a:spLocks noChangeShapeType="1"/>
        </xdr:cNvSpPr>
      </xdr:nvSpPr>
      <xdr:spPr>
        <a:xfrm>
          <a:off x="0" y="88709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76835</xdr:colOff>
      <xdr:row>3</xdr:row>
      <xdr:rowOff>25400</xdr:rowOff>
    </xdr:from>
    <xdr:to>
      <xdr:col>1</xdr:col>
      <xdr:colOff>76835</xdr:colOff>
      <xdr:row>5</xdr:row>
      <xdr:rowOff>25400</xdr:rowOff>
    </xdr:to>
    <xdr:sp>
      <xdr:nvSpPr>
        <xdr:cNvPr id="15" name="直接连接符 14"/>
        <xdr:cNvSpPr>
          <a:spLocks noChangeShapeType="1"/>
        </xdr:cNvSpPr>
      </xdr:nvSpPr>
      <xdr:spPr>
        <a:xfrm>
          <a:off x="76835" y="902970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2" name="直接连接符 1"/>
        <xdr:cNvCxnSpPr/>
      </xdr:nvCxnSpPr>
      <xdr:spPr>
        <a:xfrm>
          <a:off x="0" y="1216025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9525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1219200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11" name="直接连接符 10"/>
        <xdr:cNvCxnSpPr/>
      </xdr:nvCxnSpPr>
      <xdr:spPr>
        <a:xfrm>
          <a:off x="0" y="1216025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9525</xdr:rowOff>
    </xdr:to>
    <xdr:sp>
      <xdr:nvSpPr>
        <xdr:cNvPr id="12" name="直接连接符 11"/>
        <xdr:cNvSpPr>
          <a:spLocks noChangeShapeType="1"/>
        </xdr:cNvSpPr>
      </xdr:nvSpPr>
      <xdr:spPr>
        <a:xfrm>
          <a:off x="0" y="1219200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13" name="直接连接符 12"/>
        <xdr:cNvCxnSpPr/>
      </xdr:nvCxnSpPr>
      <xdr:spPr>
        <a:xfrm>
          <a:off x="0" y="1216025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9525</xdr:rowOff>
    </xdr:to>
    <xdr:sp>
      <xdr:nvSpPr>
        <xdr:cNvPr id="14" name="直接连接符 13"/>
        <xdr:cNvSpPr>
          <a:spLocks noChangeShapeType="1"/>
        </xdr:cNvSpPr>
      </xdr:nvSpPr>
      <xdr:spPr>
        <a:xfrm>
          <a:off x="0" y="1219200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15" name="直接连接符 14"/>
        <xdr:cNvCxnSpPr/>
      </xdr:nvCxnSpPr>
      <xdr:spPr>
        <a:xfrm>
          <a:off x="0" y="1216025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9525</xdr:rowOff>
    </xdr:to>
    <xdr:sp>
      <xdr:nvSpPr>
        <xdr:cNvPr id="16" name="直接连接符 15"/>
        <xdr:cNvSpPr>
          <a:spLocks noChangeShapeType="1"/>
        </xdr:cNvSpPr>
      </xdr:nvSpPr>
      <xdr:spPr>
        <a:xfrm>
          <a:off x="0" y="1219200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4" name="直接连接符 3"/>
        <xdr:cNvCxnSpPr/>
      </xdr:nvCxnSpPr>
      <xdr:spPr>
        <a:xfrm>
          <a:off x="0" y="1216025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9525</xdr:rowOff>
    </xdr:to>
    <xdr:sp>
      <xdr:nvSpPr>
        <xdr:cNvPr id="5" name="直接连接符 4"/>
        <xdr:cNvSpPr>
          <a:spLocks noChangeShapeType="1"/>
        </xdr:cNvSpPr>
      </xdr:nvSpPr>
      <xdr:spPr>
        <a:xfrm>
          <a:off x="0" y="1219200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6" name="直接连接符 5"/>
        <xdr:cNvCxnSpPr/>
      </xdr:nvCxnSpPr>
      <xdr:spPr>
        <a:xfrm>
          <a:off x="0" y="1216025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1219200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8" name="直接连接符 7"/>
        <xdr:cNvCxnSpPr/>
      </xdr:nvCxnSpPr>
      <xdr:spPr>
        <a:xfrm>
          <a:off x="0" y="1216025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9525</xdr:rowOff>
    </xdr:to>
    <xdr:sp>
      <xdr:nvSpPr>
        <xdr:cNvPr id="9" name="直接连接符 8"/>
        <xdr:cNvSpPr>
          <a:spLocks noChangeShapeType="1"/>
        </xdr:cNvSpPr>
      </xdr:nvSpPr>
      <xdr:spPr>
        <a:xfrm>
          <a:off x="0" y="1219200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10" name="直接连接符 9"/>
        <xdr:cNvCxnSpPr/>
      </xdr:nvCxnSpPr>
      <xdr:spPr>
        <a:xfrm>
          <a:off x="0" y="1216025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9525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1219200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18" name="直接连接符 17"/>
        <xdr:cNvCxnSpPr/>
      </xdr:nvCxnSpPr>
      <xdr:spPr>
        <a:xfrm>
          <a:off x="0" y="1216025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5</xdr:row>
      <xdr:rowOff>25400</xdr:rowOff>
    </xdr:from>
    <xdr:to>
      <xdr:col>0</xdr:col>
      <xdr:colOff>1326515</xdr:colOff>
      <xdr:row>7</xdr:row>
      <xdr:rowOff>25400</xdr:rowOff>
    </xdr:to>
    <xdr:sp>
      <xdr:nvSpPr>
        <xdr:cNvPr id="19" name="直接连接符 18"/>
        <xdr:cNvSpPr>
          <a:spLocks noChangeShapeType="1"/>
        </xdr:cNvSpPr>
      </xdr:nvSpPr>
      <xdr:spPr>
        <a:xfrm>
          <a:off x="635" y="123507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6350</xdr:rowOff>
    </xdr:from>
    <xdr:to>
      <xdr:col>1</xdr:col>
      <xdr:colOff>0</xdr:colOff>
      <xdr:row>7</xdr:row>
      <xdr:rowOff>0</xdr:rowOff>
    </xdr:to>
    <xdr:cxnSp>
      <xdr:nvCxnSpPr>
        <xdr:cNvPr id="20" name="直接连接符 19"/>
        <xdr:cNvCxnSpPr/>
      </xdr:nvCxnSpPr>
      <xdr:spPr>
        <a:xfrm>
          <a:off x="0" y="1216025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9525</xdr:rowOff>
    </xdr:to>
    <xdr:sp>
      <xdr:nvSpPr>
        <xdr:cNvPr id="21" name="直接连接符 20"/>
        <xdr:cNvSpPr>
          <a:spLocks noChangeShapeType="1"/>
        </xdr:cNvSpPr>
      </xdr:nvSpPr>
      <xdr:spPr>
        <a:xfrm>
          <a:off x="0" y="1219200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9525</xdr:rowOff>
    </xdr:from>
    <xdr:to>
      <xdr:col>1</xdr:col>
      <xdr:colOff>0</xdr:colOff>
      <xdr:row>7</xdr:row>
      <xdr:rowOff>9525</xdr:rowOff>
    </xdr:to>
    <xdr:sp>
      <xdr:nvSpPr>
        <xdr:cNvPr id="22" name="直接连接符 21"/>
        <xdr:cNvSpPr>
          <a:spLocks noChangeShapeType="1"/>
        </xdr:cNvSpPr>
      </xdr:nvSpPr>
      <xdr:spPr>
        <a:xfrm>
          <a:off x="0" y="1219200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76835</xdr:colOff>
      <xdr:row>5</xdr:row>
      <xdr:rowOff>25400</xdr:rowOff>
    </xdr:from>
    <xdr:to>
      <xdr:col>1</xdr:col>
      <xdr:colOff>76835</xdr:colOff>
      <xdr:row>7</xdr:row>
      <xdr:rowOff>25400</xdr:rowOff>
    </xdr:to>
    <xdr:sp>
      <xdr:nvSpPr>
        <xdr:cNvPr id="23" name="直接连接符 22"/>
        <xdr:cNvSpPr>
          <a:spLocks noChangeShapeType="1"/>
        </xdr:cNvSpPr>
      </xdr:nvSpPr>
      <xdr:spPr>
        <a:xfrm>
          <a:off x="76835" y="1235075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0.xml"/><Relationship Id="rId8" Type="http://schemas.openxmlformats.org/officeDocument/2006/relationships/ctrlProp" Target="../ctrlProps/ctrlProp69.xml"/><Relationship Id="rId7" Type="http://schemas.openxmlformats.org/officeDocument/2006/relationships/ctrlProp" Target="../ctrlProps/ctrlProp68.xml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8" Type="http://schemas.openxmlformats.org/officeDocument/2006/relationships/ctrlProp" Target="../ctrlProps/ctrlProp109.xml"/><Relationship Id="rId47" Type="http://schemas.openxmlformats.org/officeDocument/2006/relationships/ctrlProp" Target="../ctrlProps/ctrlProp108.xml"/><Relationship Id="rId46" Type="http://schemas.openxmlformats.org/officeDocument/2006/relationships/ctrlProp" Target="../ctrlProps/ctrlProp107.xml"/><Relationship Id="rId45" Type="http://schemas.openxmlformats.org/officeDocument/2006/relationships/ctrlProp" Target="../ctrlProps/ctrlProp106.xml"/><Relationship Id="rId44" Type="http://schemas.openxmlformats.org/officeDocument/2006/relationships/ctrlProp" Target="../ctrlProps/ctrlProp105.xml"/><Relationship Id="rId43" Type="http://schemas.openxmlformats.org/officeDocument/2006/relationships/ctrlProp" Target="../ctrlProps/ctrlProp104.xml"/><Relationship Id="rId42" Type="http://schemas.openxmlformats.org/officeDocument/2006/relationships/ctrlProp" Target="../ctrlProps/ctrlProp103.xml"/><Relationship Id="rId41" Type="http://schemas.openxmlformats.org/officeDocument/2006/relationships/ctrlProp" Target="../ctrlProps/ctrlProp102.xml"/><Relationship Id="rId40" Type="http://schemas.openxmlformats.org/officeDocument/2006/relationships/ctrlProp" Target="../ctrlProps/ctrlProp101.xml"/><Relationship Id="rId4" Type="http://schemas.openxmlformats.org/officeDocument/2006/relationships/ctrlProp" Target="../ctrlProps/ctrlProp65.xml"/><Relationship Id="rId39" Type="http://schemas.openxmlformats.org/officeDocument/2006/relationships/ctrlProp" Target="../ctrlProps/ctrlProp100.xml"/><Relationship Id="rId38" Type="http://schemas.openxmlformats.org/officeDocument/2006/relationships/ctrlProp" Target="../ctrlProps/ctrlProp99.xml"/><Relationship Id="rId37" Type="http://schemas.openxmlformats.org/officeDocument/2006/relationships/ctrlProp" Target="../ctrlProps/ctrlProp98.xml"/><Relationship Id="rId36" Type="http://schemas.openxmlformats.org/officeDocument/2006/relationships/ctrlProp" Target="../ctrlProps/ctrlProp97.xml"/><Relationship Id="rId35" Type="http://schemas.openxmlformats.org/officeDocument/2006/relationships/ctrlProp" Target="../ctrlProps/ctrlProp96.xml"/><Relationship Id="rId34" Type="http://schemas.openxmlformats.org/officeDocument/2006/relationships/ctrlProp" Target="../ctrlProps/ctrlProp95.xml"/><Relationship Id="rId33" Type="http://schemas.openxmlformats.org/officeDocument/2006/relationships/ctrlProp" Target="../ctrlProps/ctrlProp94.xml"/><Relationship Id="rId32" Type="http://schemas.openxmlformats.org/officeDocument/2006/relationships/ctrlProp" Target="../ctrlProps/ctrlProp93.xml"/><Relationship Id="rId31" Type="http://schemas.openxmlformats.org/officeDocument/2006/relationships/ctrlProp" Target="../ctrlProps/ctrlProp92.xml"/><Relationship Id="rId30" Type="http://schemas.openxmlformats.org/officeDocument/2006/relationships/ctrlProp" Target="../ctrlProps/ctrlProp91.xml"/><Relationship Id="rId3" Type="http://schemas.openxmlformats.org/officeDocument/2006/relationships/ctrlProp" Target="../ctrlProps/ctrlProp64.xml"/><Relationship Id="rId29" Type="http://schemas.openxmlformats.org/officeDocument/2006/relationships/ctrlProp" Target="../ctrlProps/ctrlProp90.xml"/><Relationship Id="rId28" Type="http://schemas.openxmlformats.org/officeDocument/2006/relationships/ctrlProp" Target="../ctrlProps/ctrlProp89.xml"/><Relationship Id="rId27" Type="http://schemas.openxmlformats.org/officeDocument/2006/relationships/ctrlProp" Target="../ctrlProps/ctrlProp88.xml"/><Relationship Id="rId26" Type="http://schemas.openxmlformats.org/officeDocument/2006/relationships/ctrlProp" Target="../ctrlProps/ctrlProp87.xml"/><Relationship Id="rId25" Type="http://schemas.openxmlformats.org/officeDocument/2006/relationships/ctrlProp" Target="../ctrlProps/ctrlProp86.xml"/><Relationship Id="rId24" Type="http://schemas.openxmlformats.org/officeDocument/2006/relationships/ctrlProp" Target="../ctrlProps/ctrlProp85.xml"/><Relationship Id="rId23" Type="http://schemas.openxmlformats.org/officeDocument/2006/relationships/ctrlProp" Target="../ctrlProps/ctrlProp84.xml"/><Relationship Id="rId22" Type="http://schemas.openxmlformats.org/officeDocument/2006/relationships/ctrlProp" Target="../ctrlProps/ctrlProp83.xml"/><Relationship Id="rId21" Type="http://schemas.openxmlformats.org/officeDocument/2006/relationships/ctrlProp" Target="../ctrlProps/ctrlProp82.xml"/><Relationship Id="rId20" Type="http://schemas.openxmlformats.org/officeDocument/2006/relationships/ctrlProp" Target="../ctrlProps/ctrlProp81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0.xml"/><Relationship Id="rId18" Type="http://schemas.openxmlformats.org/officeDocument/2006/relationships/ctrlProp" Target="../ctrlProps/ctrlProp79.xml"/><Relationship Id="rId17" Type="http://schemas.openxmlformats.org/officeDocument/2006/relationships/ctrlProp" Target="../ctrlProps/ctrlProp78.xml"/><Relationship Id="rId16" Type="http://schemas.openxmlformats.org/officeDocument/2006/relationships/ctrlProp" Target="../ctrlProps/ctrlProp77.xml"/><Relationship Id="rId15" Type="http://schemas.openxmlformats.org/officeDocument/2006/relationships/ctrlProp" Target="../ctrlProps/ctrlProp76.xml"/><Relationship Id="rId14" Type="http://schemas.openxmlformats.org/officeDocument/2006/relationships/ctrlProp" Target="../ctrlProps/ctrlProp75.xml"/><Relationship Id="rId13" Type="http://schemas.openxmlformats.org/officeDocument/2006/relationships/ctrlProp" Target="../ctrlProps/ctrlProp74.xml"/><Relationship Id="rId12" Type="http://schemas.openxmlformats.org/officeDocument/2006/relationships/ctrlProp" Target="../ctrlProps/ctrlProp73.xml"/><Relationship Id="rId11" Type="http://schemas.openxmlformats.org/officeDocument/2006/relationships/ctrlProp" Target="../ctrlProps/ctrlProp72.xml"/><Relationship Id="rId10" Type="http://schemas.openxmlformats.org/officeDocument/2006/relationships/ctrlProp" Target="../ctrlProps/ctrlProp71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6.xml"/><Relationship Id="rId8" Type="http://schemas.openxmlformats.org/officeDocument/2006/relationships/ctrlProp" Target="../ctrlProps/ctrlProp115.xml"/><Relationship Id="rId7" Type="http://schemas.openxmlformats.org/officeDocument/2006/relationships/ctrlProp" Target="../ctrlProps/ctrlProp114.xml"/><Relationship Id="rId6" Type="http://schemas.openxmlformats.org/officeDocument/2006/relationships/ctrlProp" Target="../ctrlProps/ctrlProp113.xml"/><Relationship Id="rId5" Type="http://schemas.openxmlformats.org/officeDocument/2006/relationships/ctrlProp" Target="../ctrlProps/ctrlProp112.xml"/><Relationship Id="rId41" Type="http://schemas.openxmlformats.org/officeDocument/2006/relationships/ctrlProp" Target="../ctrlProps/ctrlProp148.xml"/><Relationship Id="rId40" Type="http://schemas.openxmlformats.org/officeDocument/2006/relationships/ctrlProp" Target="../ctrlProps/ctrlProp147.xml"/><Relationship Id="rId4" Type="http://schemas.openxmlformats.org/officeDocument/2006/relationships/ctrlProp" Target="../ctrlProps/ctrlProp111.xml"/><Relationship Id="rId39" Type="http://schemas.openxmlformats.org/officeDocument/2006/relationships/ctrlProp" Target="../ctrlProps/ctrlProp146.xml"/><Relationship Id="rId38" Type="http://schemas.openxmlformats.org/officeDocument/2006/relationships/ctrlProp" Target="../ctrlProps/ctrlProp145.xml"/><Relationship Id="rId37" Type="http://schemas.openxmlformats.org/officeDocument/2006/relationships/ctrlProp" Target="../ctrlProps/ctrlProp144.xml"/><Relationship Id="rId36" Type="http://schemas.openxmlformats.org/officeDocument/2006/relationships/ctrlProp" Target="../ctrlProps/ctrlProp143.xml"/><Relationship Id="rId35" Type="http://schemas.openxmlformats.org/officeDocument/2006/relationships/ctrlProp" Target="../ctrlProps/ctrlProp142.xml"/><Relationship Id="rId34" Type="http://schemas.openxmlformats.org/officeDocument/2006/relationships/ctrlProp" Target="../ctrlProps/ctrlProp141.xml"/><Relationship Id="rId33" Type="http://schemas.openxmlformats.org/officeDocument/2006/relationships/ctrlProp" Target="../ctrlProps/ctrlProp140.xml"/><Relationship Id="rId32" Type="http://schemas.openxmlformats.org/officeDocument/2006/relationships/ctrlProp" Target="../ctrlProps/ctrlProp139.xml"/><Relationship Id="rId31" Type="http://schemas.openxmlformats.org/officeDocument/2006/relationships/ctrlProp" Target="../ctrlProps/ctrlProp138.xml"/><Relationship Id="rId30" Type="http://schemas.openxmlformats.org/officeDocument/2006/relationships/ctrlProp" Target="../ctrlProps/ctrlProp137.xml"/><Relationship Id="rId3" Type="http://schemas.openxmlformats.org/officeDocument/2006/relationships/ctrlProp" Target="../ctrlProps/ctrlProp110.xml"/><Relationship Id="rId29" Type="http://schemas.openxmlformats.org/officeDocument/2006/relationships/ctrlProp" Target="../ctrlProps/ctrlProp136.xml"/><Relationship Id="rId28" Type="http://schemas.openxmlformats.org/officeDocument/2006/relationships/ctrlProp" Target="../ctrlProps/ctrlProp135.xml"/><Relationship Id="rId27" Type="http://schemas.openxmlformats.org/officeDocument/2006/relationships/ctrlProp" Target="../ctrlProps/ctrlProp134.xml"/><Relationship Id="rId26" Type="http://schemas.openxmlformats.org/officeDocument/2006/relationships/ctrlProp" Target="../ctrlProps/ctrlProp133.xml"/><Relationship Id="rId25" Type="http://schemas.openxmlformats.org/officeDocument/2006/relationships/ctrlProp" Target="../ctrlProps/ctrlProp132.xml"/><Relationship Id="rId24" Type="http://schemas.openxmlformats.org/officeDocument/2006/relationships/ctrlProp" Target="../ctrlProps/ctrlProp131.xml"/><Relationship Id="rId23" Type="http://schemas.openxmlformats.org/officeDocument/2006/relationships/ctrlProp" Target="../ctrlProps/ctrlProp130.xml"/><Relationship Id="rId22" Type="http://schemas.openxmlformats.org/officeDocument/2006/relationships/ctrlProp" Target="../ctrlProps/ctrlProp129.xml"/><Relationship Id="rId21" Type="http://schemas.openxmlformats.org/officeDocument/2006/relationships/ctrlProp" Target="../ctrlProps/ctrlProp128.xml"/><Relationship Id="rId20" Type="http://schemas.openxmlformats.org/officeDocument/2006/relationships/ctrlProp" Target="../ctrlProps/ctrlProp12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6.xml"/><Relationship Id="rId18" Type="http://schemas.openxmlformats.org/officeDocument/2006/relationships/ctrlProp" Target="../ctrlProps/ctrlProp125.xml"/><Relationship Id="rId17" Type="http://schemas.openxmlformats.org/officeDocument/2006/relationships/ctrlProp" Target="../ctrlProps/ctrlProp124.xml"/><Relationship Id="rId16" Type="http://schemas.openxmlformats.org/officeDocument/2006/relationships/ctrlProp" Target="../ctrlProps/ctrlProp123.xml"/><Relationship Id="rId15" Type="http://schemas.openxmlformats.org/officeDocument/2006/relationships/ctrlProp" Target="../ctrlProps/ctrlProp122.xml"/><Relationship Id="rId14" Type="http://schemas.openxmlformats.org/officeDocument/2006/relationships/ctrlProp" Target="../ctrlProps/ctrlProp121.xml"/><Relationship Id="rId13" Type="http://schemas.openxmlformats.org/officeDocument/2006/relationships/ctrlProp" Target="../ctrlProps/ctrlProp120.xml"/><Relationship Id="rId12" Type="http://schemas.openxmlformats.org/officeDocument/2006/relationships/ctrlProp" Target="../ctrlProps/ctrlProp119.xml"/><Relationship Id="rId11" Type="http://schemas.openxmlformats.org/officeDocument/2006/relationships/ctrlProp" Target="../ctrlProps/ctrlProp118.xml"/><Relationship Id="rId10" Type="http://schemas.openxmlformats.org/officeDocument/2006/relationships/ctrlProp" Target="../ctrlProps/ctrlProp117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13" sqref="D13"/>
    </sheetView>
  </sheetViews>
  <sheetFormatPr defaultColWidth="11" defaultRowHeight="14.25" outlineLevelCol="1"/>
  <cols>
    <col min="1" max="1" width="5.5" customWidth="1"/>
    <col min="2" max="2" width="96.4" style="414" customWidth="1"/>
    <col min="3" max="3" width="10.1" customWidth="1"/>
  </cols>
  <sheetData>
    <row r="1" ht="21" customHeight="1" spans="1:2">
      <c r="A1" s="415"/>
      <c r="B1" s="416" t="s">
        <v>0</v>
      </c>
    </row>
    <row r="2" spans="1:2">
      <c r="A2" s="15">
        <v>1</v>
      </c>
      <c r="B2" s="417" t="s">
        <v>1</v>
      </c>
    </row>
    <row r="3" spans="1:2">
      <c r="A3" s="15">
        <v>2</v>
      </c>
      <c r="B3" s="417" t="s">
        <v>2</v>
      </c>
    </row>
    <row r="4" spans="1:2">
      <c r="A4" s="15">
        <v>3</v>
      </c>
      <c r="B4" s="417" t="s">
        <v>3</v>
      </c>
    </row>
    <row r="5" spans="1:2">
      <c r="A5" s="15">
        <v>4</v>
      </c>
      <c r="B5" s="417" t="s">
        <v>4</v>
      </c>
    </row>
    <row r="6" spans="1:2">
      <c r="A6" s="15">
        <v>5</v>
      </c>
      <c r="B6" s="417" t="s">
        <v>5</v>
      </c>
    </row>
    <row r="7" spans="1:2">
      <c r="A7" s="15">
        <v>6</v>
      </c>
      <c r="B7" s="417" t="s">
        <v>6</v>
      </c>
    </row>
    <row r="8" s="413" customFormat="1" ht="15" customHeight="1" spans="1:2">
      <c r="A8" s="418">
        <v>7</v>
      </c>
      <c r="B8" s="419" t="s">
        <v>7</v>
      </c>
    </row>
    <row r="9" ht="18.9" customHeight="1" spans="1:2">
      <c r="A9" s="415"/>
      <c r="B9" s="420" t="s">
        <v>8</v>
      </c>
    </row>
    <row r="10" ht="15.9" customHeight="1" spans="1:2">
      <c r="A10" s="15">
        <v>1</v>
      </c>
      <c r="B10" s="421" t="s">
        <v>9</v>
      </c>
    </row>
    <row r="11" spans="1:2">
      <c r="A11" s="15">
        <v>2</v>
      </c>
      <c r="B11" s="417" t="s">
        <v>10</v>
      </c>
    </row>
    <row r="12" spans="1:2">
      <c r="A12" s="15">
        <v>3</v>
      </c>
      <c r="B12" s="419" t="s">
        <v>11</v>
      </c>
    </row>
    <row r="13" spans="1:2">
      <c r="A13" s="15">
        <v>4</v>
      </c>
      <c r="B13" s="417" t="s">
        <v>12</v>
      </c>
    </row>
    <row r="14" spans="1:2">
      <c r="A14" s="15">
        <v>5</v>
      </c>
      <c r="B14" s="417" t="s">
        <v>13</v>
      </c>
    </row>
    <row r="15" spans="1:2">
      <c r="A15" s="15">
        <v>6</v>
      </c>
      <c r="B15" s="417" t="s">
        <v>14</v>
      </c>
    </row>
    <row r="16" spans="1:2">
      <c r="A16" s="15">
        <v>7</v>
      </c>
      <c r="B16" s="417" t="s">
        <v>15</v>
      </c>
    </row>
    <row r="17" spans="1:2">
      <c r="A17" s="15">
        <v>8</v>
      </c>
      <c r="B17" s="417" t="s">
        <v>16</v>
      </c>
    </row>
    <row r="18" spans="1:2">
      <c r="A18" s="15">
        <v>9</v>
      </c>
      <c r="B18" s="417" t="s">
        <v>17</v>
      </c>
    </row>
    <row r="19" spans="1:2">
      <c r="A19" s="15"/>
      <c r="B19" s="417"/>
    </row>
    <row r="20" ht="20.25" spans="1:2">
      <c r="A20" s="415"/>
      <c r="B20" s="416" t="s">
        <v>18</v>
      </c>
    </row>
    <row r="21" spans="1:2">
      <c r="A21" s="15">
        <v>1</v>
      </c>
      <c r="B21" s="422" t="s">
        <v>19</v>
      </c>
    </row>
    <row r="22" spans="1:2">
      <c r="A22" s="15">
        <v>2</v>
      </c>
      <c r="B22" s="417" t="s">
        <v>20</v>
      </c>
    </row>
    <row r="23" spans="1:2">
      <c r="A23" s="15">
        <v>3</v>
      </c>
      <c r="B23" s="417" t="s">
        <v>21</v>
      </c>
    </row>
    <row r="24" spans="1:2">
      <c r="A24" s="15">
        <v>4</v>
      </c>
      <c r="B24" s="417" t="s">
        <v>22</v>
      </c>
    </row>
    <row r="25" spans="1:2">
      <c r="A25" s="15">
        <v>5</v>
      </c>
      <c r="B25" s="417" t="s">
        <v>23</v>
      </c>
    </row>
    <row r="26" spans="1:2">
      <c r="A26" s="15">
        <v>6</v>
      </c>
      <c r="B26" s="417" t="s">
        <v>24</v>
      </c>
    </row>
    <row r="27" spans="1:2">
      <c r="A27" s="15">
        <v>7</v>
      </c>
      <c r="B27" s="417" t="s">
        <v>25</v>
      </c>
    </row>
    <row r="28" spans="1:2">
      <c r="A28" s="15">
        <v>8</v>
      </c>
      <c r="B28" s="417" t="s">
        <v>26</v>
      </c>
    </row>
    <row r="29" spans="1:2">
      <c r="A29" s="15"/>
      <c r="B29" s="417"/>
    </row>
    <row r="30" ht="20.25" spans="1:2">
      <c r="A30" s="415"/>
      <c r="B30" s="416" t="s">
        <v>27</v>
      </c>
    </row>
    <row r="31" spans="1:2">
      <c r="A31" s="15">
        <v>1</v>
      </c>
      <c r="B31" s="422" t="s">
        <v>28</v>
      </c>
    </row>
    <row r="32" spans="1:2">
      <c r="A32" s="15">
        <v>2</v>
      </c>
      <c r="B32" s="417" t="s">
        <v>29</v>
      </c>
    </row>
    <row r="33" spans="1:2">
      <c r="A33" s="15">
        <v>3</v>
      </c>
      <c r="B33" s="417" t="s">
        <v>30</v>
      </c>
    </row>
    <row r="34" spans="1:2">
      <c r="A34" s="15">
        <v>4</v>
      </c>
      <c r="B34" s="417" t="s">
        <v>31</v>
      </c>
    </row>
    <row r="35" spans="1:2">
      <c r="A35" s="15">
        <v>5</v>
      </c>
      <c r="B35" s="417" t="s">
        <v>32</v>
      </c>
    </row>
    <row r="36" spans="1:2">
      <c r="A36" s="15">
        <v>6</v>
      </c>
      <c r="B36" s="417" t="s">
        <v>33</v>
      </c>
    </row>
    <row r="37" spans="1:2">
      <c r="A37" s="15">
        <v>7</v>
      </c>
      <c r="B37" s="417" t="s">
        <v>34</v>
      </c>
    </row>
    <row r="38" spans="1:2">
      <c r="A38" s="15"/>
      <c r="B38" s="417"/>
    </row>
    <row r="40" spans="1:2">
      <c r="A40" s="423" t="s">
        <v>35</v>
      </c>
      <c r="B40" s="42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9" sqref="C9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93" t="s">
        <v>36</v>
      </c>
      <c r="C2" s="394"/>
      <c r="D2" s="394"/>
      <c r="E2" s="394"/>
      <c r="F2" s="394"/>
      <c r="G2" s="394"/>
      <c r="H2" s="394"/>
      <c r="I2" s="408"/>
    </row>
    <row r="3" ht="27.9" customHeight="1" spans="2:9">
      <c r="B3" s="395"/>
      <c r="C3" s="396"/>
      <c r="D3" s="397" t="s">
        <v>37</v>
      </c>
      <c r="E3" s="398"/>
      <c r="F3" s="399" t="s">
        <v>38</v>
      </c>
      <c r="G3" s="400"/>
      <c r="H3" s="397" t="s">
        <v>39</v>
      </c>
      <c r="I3" s="409"/>
    </row>
    <row r="4" ht="27.9" customHeight="1" spans="2:9">
      <c r="B4" s="395" t="s">
        <v>40</v>
      </c>
      <c r="C4" s="396" t="s">
        <v>41</v>
      </c>
      <c r="D4" s="396" t="s">
        <v>42</v>
      </c>
      <c r="E4" s="396" t="s">
        <v>43</v>
      </c>
      <c r="F4" s="401" t="s">
        <v>42</v>
      </c>
      <c r="G4" s="401" t="s">
        <v>43</v>
      </c>
      <c r="H4" s="396" t="s">
        <v>42</v>
      </c>
      <c r="I4" s="410" t="s">
        <v>43</v>
      </c>
    </row>
    <row r="5" ht="27.9" customHeight="1" spans="2:9">
      <c r="B5" s="402" t="s">
        <v>44</v>
      </c>
      <c r="C5" s="15">
        <v>13</v>
      </c>
      <c r="D5" s="15">
        <v>0</v>
      </c>
      <c r="E5" s="15">
        <v>1</v>
      </c>
      <c r="F5" s="403">
        <v>0</v>
      </c>
      <c r="G5" s="403">
        <v>1</v>
      </c>
      <c r="H5" s="15">
        <v>1</v>
      </c>
      <c r="I5" s="411">
        <v>2</v>
      </c>
    </row>
    <row r="6" ht="27.9" customHeight="1" spans="2:9">
      <c r="B6" s="402" t="s">
        <v>45</v>
      </c>
      <c r="C6" s="15">
        <v>20</v>
      </c>
      <c r="D6" s="15">
        <v>0</v>
      </c>
      <c r="E6" s="15">
        <v>1</v>
      </c>
      <c r="F6" s="403">
        <v>1</v>
      </c>
      <c r="G6" s="403">
        <v>2</v>
      </c>
      <c r="H6" s="15">
        <v>2</v>
      </c>
      <c r="I6" s="411">
        <v>3</v>
      </c>
    </row>
    <row r="7" ht="27.9" customHeight="1" spans="2:9">
      <c r="B7" s="402" t="s">
        <v>46</v>
      </c>
      <c r="C7" s="15">
        <v>32</v>
      </c>
      <c r="D7" s="15">
        <v>0</v>
      </c>
      <c r="E7" s="15">
        <v>1</v>
      </c>
      <c r="F7" s="403">
        <v>2</v>
      </c>
      <c r="G7" s="403">
        <v>3</v>
      </c>
      <c r="H7" s="15">
        <v>3</v>
      </c>
      <c r="I7" s="411">
        <v>4</v>
      </c>
    </row>
    <row r="8" ht="27.9" customHeight="1" spans="2:9">
      <c r="B8" s="402" t="s">
        <v>47</v>
      </c>
      <c r="C8" s="15">
        <v>50</v>
      </c>
      <c r="D8" s="15">
        <v>1</v>
      </c>
      <c r="E8" s="15">
        <v>2</v>
      </c>
      <c r="F8" s="403">
        <v>3</v>
      </c>
      <c r="G8" s="403">
        <v>4</v>
      </c>
      <c r="H8" s="15">
        <v>5</v>
      </c>
      <c r="I8" s="411">
        <v>6</v>
      </c>
    </row>
    <row r="9" ht="27.9" customHeight="1" spans="2:9">
      <c r="B9" s="402" t="s">
        <v>48</v>
      </c>
      <c r="C9" s="15">
        <v>80</v>
      </c>
      <c r="D9" s="15">
        <v>2</v>
      </c>
      <c r="E9" s="15">
        <v>3</v>
      </c>
      <c r="F9" s="403">
        <v>5</v>
      </c>
      <c r="G9" s="403">
        <v>6</v>
      </c>
      <c r="H9" s="15">
        <v>7</v>
      </c>
      <c r="I9" s="411">
        <v>8</v>
      </c>
    </row>
    <row r="10" ht="27.9" customHeight="1" spans="2:9">
      <c r="B10" s="402" t="s">
        <v>49</v>
      </c>
      <c r="C10" s="15">
        <v>125</v>
      </c>
      <c r="D10" s="15">
        <v>3</v>
      </c>
      <c r="E10" s="15">
        <v>4</v>
      </c>
      <c r="F10" s="403">
        <v>7</v>
      </c>
      <c r="G10" s="403">
        <v>8</v>
      </c>
      <c r="H10" s="15">
        <v>10</v>
      </c>
      <c r="I10" s="411">
        <v>11</v>
      </c>
    </row>
    <row r="11" ht="27.9" customHeight="1" spans="2:9">
      <c r="B11" s="402" t="s">
        <v>50</v>
      </c>
      <c r="C11" s="15">
        <v>200</v>
      </c>
      <c r="D11" s="15">
        <v>5</v>
      </c>
      <c r="E11" s="15">
        <v>6</v>
      </c>
      <c r="F11" s="403">
        <v>10</v>
      </c>
      <c r="G11" s="403">
        <v>11</v>
      </c>
      <c r="H11" s="15">
        <v>14</v>
      </c>
      <c r="I11" s="411">
        <v>15</v>
      </c>
    </row>
    <row r="12" ht="27.9" customHeight="1" spans="2:9">
      <c r="B12" s="404" t="s">
        <v>51</v>
      </c>
      <c r="C12" s="405">
        <v>315</v>
      </c>
      <c r="D12" s="405">
        <v>7</v>
      </c>
      <c r="E12" s="405">
        <v>8</v>
      </c>
      <c r="F12" s="406">
        <v>14</v>
      </c>
      <c r="G12" s="406">
        <v>15</v>
      </c>
      <c r="H12" s="405">
        <v>21</v>
      </c>
      <c r="I12" s="412">
        <v>22</v>
      </c>
    </row>
    <row r="14" spans="2:4">
      <c r="B14" s="407" t="s">
        <v>52</v>
      </c>
      <c r="C14" s="407"/>
      <c r="D14" s="40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="125" zoomScaleNormal="125" workbookViewId="0">
      <selection activeCell="F4" sqref="F4:G8"/>
    </sheetView>
  </sheetViews>
  <sheetFormatPr defaultColWidth="10.4" defaultRowHeight="16.5" customHeight="1"/>
  <cols>
    <col min="1" max="1" width="13.7" style="202" customWidth="1"/>
    <col min="2" max="9" width="10.4" style="202"/>
    <col min="10" max="10" width="8.9" style="202" customWidth="1"/>
    <col min="11" max="11" width="12" style="202" customWidth="1"/>
    <col min="12" max="12" width="12.8" style="202" customWidth="1"/>
    <col min="13" max="16384" width="10.4" style="202"/>
  </cols>
  <sheetData>
    <row r="1" ht="21" spans="1:11">
      <c r="A1" s="315" t="s">
        <v>53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ht="15" spans="1:11">
      <c r="A2" s="204" t="s">
        <v>54</v>
      </c>
      <c r="B2" s="205" t="s">
        <v>55</v>
      </c>
      <c r="C2" s="205"/>
      <c r="D2" s="206" t="s">
        <v>56</v>
      </c>
      <c r="E2" s="206"/>
      <c r="F2" s="205" t="s">
        <v>57</v>
      </c>
      <c r="G2" s="205"/>
      <c r="H2" s="207" t="s">
        <v>58</v>
      </c>
      <c r="I2" s="289" t="s">
        <v>59</v>
      </c>
      <c r="J2" s="289"/>
      <c r="K2" s="290"/>
    </row>
    <row r="3" ht="14.25" spans="1:11">
      <c r="A3" s="208" t="s">
        <v>60</v>
      </c>
      <c r="B3" s="209"/>
      <c r="C3" s="210"/>
      <c r="D3" s="211" t="s">
        <v>61</v>
      </c>
      <c r="E3" s="212"/>
      <c r="F3" s="212"/>
      <c r="G3" s="213"/>
      <c r="H3" s="211" t="s">
        <v>62</v>
      </c>
      <c r="I3" s="212"/>
      <c r="J3" s="212"/>
      <c r="K3" s="213"/>
    </row>
    <row r="4" ht="14.25" spans="1:11">
      <c r="A4" s="214" t="s">
        <v>63</v>
      </c>
      <c r="B4" s="127" t="s">
        <v>64</v>
      </c>
      <c r="C4" s="128"/>
      <c r="D4" s="214" t="s">
        <v>65</v>
      </c>
      <c r="E4" s="215"/>
      <c r="F4" s="216">
        <v>45711</v>
      </c>
      <c r="G4" s="217"/>
      <c r="H4" s="214" t="s">
        <v>66</v>
      </c>
      <c r="I4" s="215"/>
      <c r="J4" s="127" t="s">
        <v>67</v>
      </c>
      <c r="K4" s="128" t="s">
        <v>68</v>
      </c>
    </row>
    <row r="5" ht="14.25" spans="1:11">
      <c r="A5" s="218" t="s">
        <v>69</v>
      </c>
      <c r="B5" s="122" t="s">
        <v>70</v>
      </c>
      <c r="C5" s="122"/>
      <c r="D5" s="214" t="s">
        <v>71</v>
      </c>
      <c r="E5" s="215"/>
      <c r="F5" s="216">
        <v>45646</v>
      </c>
      <c r="G5" s="217"/>
      <c r="H5" s="214" t="s">
        <v>72</v>
      </c>
      <c r="I5" s="215"/>
      <c r="J5" s="127" t="s">
        <v>67</v>
      </c>
      <c r="K5" s="128" t="s">
        <v>68</v>
      </c>
    </row>
    <row r="6" ht="14.25" spans="1:11">
      <c r="A6" s="214" t="s">
        <v>73</v>
      </c>
      <c r="B6" s="219">
        <v>2</v>
      </c>
      <c r="C6" s="220">
        <v>6</v>
      </c>
      <c r="D6" s="218" t="s">
        <v>74</v>
      </c>
      <c r="E6" s="221"/>
      <c r="F6" s="216">
        <v>45656</v>
      </c>
      <c r="G6" s="217"/>
      <c r="H6" s="214" t="s">
        <v>75</v>
      </c>
      <c r="I6" s="215"/>
      <c r="J6" s="127" t="s">
        <v>67</v>
      </c>
      <c r="K6" s="128" t="s">
        <v>68</v>
      </c>
    </row>
    <row r="7" ht="14.25" spans="1:11">
      <c r="A7" s="214" t="s">
        <v>76</v>
      </c>
      <c r="B7" s="222">
        <v>1000</v>
      </c>
      <c r="C7" s="223"/>
      <c r="D7" s="218" t="s">
        <v>77</v>
      </c>
      <c r="E7" s="224"/>
      <c r="F7" s="216">
        <v>45677</v>
      </c>
      <c r="G7" s="217"/>
      <c r="H7" s="214" t="s">
        <v>78</v>
      </c>
      <c r="I7" s="215"/>
      <c r="J7" s="127" t="s">
        <v>67</v>
      </c>
      <c r="K7" s="128" t="s">
        <v>68</v>
      </c>
    </row>
    <row r="8" ht="15" spans="1:11">
      <c r="A8" s="316" t="s">
        <v>79</v>
      </c>
      <c r="B8" s="139" t="s">
        <v>80</v>
      </c>
      <c r="C8" s="317"/>
      <c r="D8" s="228" t="s">
        <v>81</v>
      </c>
      <c r="E8" s="229"/>
      <c r="F8" s="230">
        <v>45703</v>
      </c>
      <c r="G8" s="231"/>
      <c r="H8" s="228" t="s">
        <v>82</v>
      </c>
      <c r="I8" s="229"/>
      <c r="J8" s="259" t="s">
        <v>67</v>
      </c>
      <c r="K8" s="291" t="s">
        <v>68</v>
      </c>
    </row>
    <row r="9" ht="15" spans="1:11">
      <c r="A9" s="318" t="s">
        <v>83</v>
      </c>
      <c r="B9" s="319"/>
      <c r="C9" s="319"/>
      <c r="D9" s="319"/>
      <c r="E9" s="319"/>
      <c r="F9" s="319"/>
      <c r="G9" s="319"/>
      <c r="H9" s="319"/>
      <c r="I9" s="319"/>
      <c r="J9" s="319"/>
      <c r="K9" s="373"/>
    </row>
    <row r="10" ht="15" spans="1:11">
      <c r="A10" s="320" t="s">
        <v>84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74"/>
    </row>
    <row r="11" ht="14.25" spans="1:11">
      <c r="A11" s="322" t="s">
        <v>85</v>
      </c>
      <c r="B11" s="323" t="s">
        <v>86</v>
      </c>
      <c r="C11" s="324" t="s">
        <v>87</v>
      </c>
      <c r="D11" s="325"/>
      <c r="E11" s="326" t="s">
        <v>88</v>
      </c>
      <c r="F11" s="323" t="s">
        <v>86</v>
      </c>
      <c r="G11" s="324" t="s">
        <v>87</v>
      </c>
      <c r="H11" s="324" t="s">
        <v>89</v>
      </c>
      <c r="I11" s="326" t="s">
        <v>90</v>
      </c>
      <c r="J11" s="323" t="s">
        <v>86</v>
      </c>
      <c r="K11" s="375" t="s">
        <v>87</v>
      </c>
    </row>
    <row r="12" ht="14.25" spans="1:11">
      <c r="A12" s="218" t="s">
        <v>91</v>
      </c>
      <c r="B12" s="238" t="s">
        <v>86</v>
      </c>
      <c r="C12" s="127" t="s">
        <v>87</v>
      </c>
      <c r="D12" s="224"/>
      <c r="E12" s="221" t="s">
        <v>92</v>
      </c>
      <c r="F12" s="238" t="s">
        <v>86</v>
      </c>
      <c r="G12" s="127" t="s">
        <v>87</v>
      </c>
      <c r="H12" s="127" t="s">
        <v>89</v>
      </c>
      <c r="I12" s="221" t="s">
        <v>93</v>
      </c>
      <c r="J12" s="238" t="s">
        <v>86</v>
      </c>
      <c r="K12" s="128" t="s">
        <v>87</v>
      </c>
    </row>
    <row r="13" ht="14.25" spans="1:11">
      <c r="A13" s="218" t="s">
        <v>94</v>
      </c>
      <c r="B13" s="238" t="s">
        <v>86</v>
      </c>
      <c r="C13" s="127" t="s">
        <v>87</v>
      </c>
      <c r="D13" s="224"/>
      <c r="E13" s="221" t="s">
        <v>95</v>
      </c>
      <c r="F13" s="127" t="s">
        <v>96</v>
      </c>
      <c r="G13" s="127" t="s">
        <v>97</v>
      </c>
      <c r="H13" s="127" t="s">
        <v>89</v>
      </c>
      <c r="I13" s="221" t="s">
        <v>98</v>
      </c>
      <c r="J13" s="238" t="s">
        <v>86</v>
      </c>
      <c r="K13" s="128" t="s">
        <v>87</v>
      </c>
    </row>
    <row r="14" ht="15" spans="1:11">
      <c r="A14" s="228" t="s">
        <v>99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93"/>
    </row>
    <row r="15" ht="15" spans="1:11">
      <c r="A15" s="320" t="s">
        <v>100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74"/>
    </row>
    <row r="16" ht="14.25" spans="1:11">
      <c r="A16" s="327" t="s">
        <v>101</v>
      </c>
      <c r="B16" s="324" t="s">
        <v>96</v>
      </c>
      <c r="C16" s="324" t="s">
        <v>97</v>
      </c>
      <c r="D16" s="328"/>
      <c r="E16" s="329" t="s">
        <v>102</v>
      </c>
      <c r="F16" s="324" t="s">
        <v>96</v>
      </c>
      <c r="G16" s="324" t="s">
        <v>97</v>
      </c>
      <c r="H16" s="330"/>
      <c r="I16" s="329" t="s">
        <v>103</v>
      </c>
      <c r="J16" s="324" t="s">
        <v>96</v>
      </c>
      <c r="K16" s="375" t="s">
        <v>97</v>
      </c>
    </row>
    <row r="17" customHeight="1" spans="1:22">
      <c r="A17" s="265" t="s">
        <v>104</v>
      </c>
      <c r="B17" s="127" t="s">
        <v>96</v>
      </c>
      <c r="C17" s="127" t="s">
        <v>97</v>
      </c>
      <c r="D17" s="219"/>
      <c r="E17" s="266" t="s">
        <v>105</v>
      </c>
      <c r="F17" s="127" t="s">
        <v>96</v>
      </c>
      <c r="G17" s="127" t="s">
        <v>97</v>
      </c>
      <c r="H17" s="331"/>
      <c r="I17" s="266" t="s">
        <v>106</v>
      </c>
      <c r="J17" s="127" t="s">
        <v>96</v>
      </c>
      <c r="K17" s="128" t="s">
        <v>97</v>
      </c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</row>
    <row r="18" ht="18" customHeight="1" spans="1:11">
      <c r="A18" s="332" t="s">
        <v>107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77"/>
    </row>
    <row r="19" s="314" customFormat="1" ht="18" customHeight="1" spans="1:11">
      <c r="A19" s="320" t="s">
        <v>108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74"/>
    </row>
    <row r="20" customHeight="1" spans="1:11">
      <c r="A20" s="334" t="s">
        <v>109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78"/>
    </row>
    <row r="21" ht="21.75" customHeight="1" spans="1:11">
      <c r="A21" s="336" t="s">
        <v>110</v>
      </c>
      <c r="B21" s="337" t="s">
        <v>111</v>
      </c>
      <c r="C21" s="337" t="s">
        <v>112</v>
      </c>
      <c r="D21" s="337" t="s">
        <v>113</v>
      </c>
      <c r="E21" s="337" t="s">
        <v>114</v>
      </c>
      <c r="F21" s="337" t="s">
        <v>115</v>
      </c>
      <c r="G21" s="337" t="s">
        <v>116</v>
      </c>
      <c r="H21" s="337"/>
      <c r="I21" s="337"/>
      <c r="J21" s="266"/>
      <c r="K21" s="305" t="s">
        <v>117</v>
      </c>
    </row>
    <row r="22" customHeight="1" spans="1:11">
      <c r="A22" s="338" t="s">
        <v>118</v>
      </c>
      <c r="B22" s="339">
        <v>1</v>
      </c>
      <c r="C22" s="340">
        <v>1</v>
      </c>
      <c r="D22" s="340">
        <v>1</v>
      </c>
      <c r="E22" s="340">
        <v>1</v>
      </c>
      <c r="F22" s="340">
        <v>1</v>
      </c>
      <c r="G22" s="340">
        <v>1</v>
      </c>
      <c r="H22" s="341"/>
      <c r="I22" s="341"/>
      <c r="J22" s="379"/>
      <c r="K22" s="380"/>
    </row>
    <row r="23" customHeight="1" spans="1:11">
      <c r="A23" s="338" t="s">
        <v>119</v>
      </c>
      <c r="B23" s="340">
        <v>1</v>
      </c>
      <c r="C23" s="340">
        <v>1</v>
      </c>
      <c r="D23" s="340">
        <v>1</v>
      </c>
      <c r="E23" s="340">
        <v>1</v>
      </c>
      <c r="F23" s="340">
        <v>1</v>
      </c>
      <c r="G23" s="340">
        <v>1</v>
      </c>
      <c r="H23" s="341"/>
      <c r="I23" s="341"/>
      <c r="J23" s="379"/>
      <c r="K23" s="381"/>
    </row>
    <row r="24" customHeight="1" spans="1:9">
      <c r="A24" s="338"/>
      <c r="B24" s="340"/>
      <c r="C24" s="340"/>
      <c r="D24" s="340"/>
      <c r="E24" s="340"/>
      <c r="F24" s="340"/>
      <c r="G24" s="340"/>
      <c r="H24" s="342"/>
      <c r="I24" s="342"/>
    </row>
    <row r="25" customHeight="1" spans="1:9">
      <c r="A25" s="343"/>
      <c r="B25" s="339"/>
      <c r="C25" s="340"/>
      <c r="D25" s="344"/>
      <c r="E25" s="345"/>
      <c r="F25" s="342"/>
      <c r="G25" s="342"/>
      <c r="H25" s="342"/>
      <c r="I25" s="342"/>
    </row>
    <row r="26" customHeight="1" spans="1:11">
      <c r="A26" s="343"/>
      <c r="B26" s="339"/>
      <c r="C26" s="340"/>
      <c r="D26" s="346"/>
      <c r="E26" s="346"/>
      <c r="F26" s="346"/>
      <c r="G26" s="346"/>
      <c r="H26" s="346"/>
      <c r="I26" s="346"/>
      <c r="J26" s="379"/>
      <c r="K26" s="382"/>
    </row>
    <row r="27" customHeight="1" spans="1:11">
      <c r="A27" s="343"/>
      <c r="B27" s="339"/>
      <c r="C27" s="339"/>
      <c r="D27" s="347"/>
      <c r="E27" s="347"/>
      <c r="F27" s="347"/>
      <c r="G27" s="347"/>
      <c r="H27" s="347"/>
      <c r="I27" s="347"/>
      <c r="J27" s="339"/>
      <c r="K27" s="382"/>
    </row>
    <row r="28" customHeight="1" spans="1:11">
      <c r="A28" s="343"/>
      <c r="B28" s="339"/>
      <c r="C28" s="339"/>
      <c r="D28" s="339"/>
      <c r="E28" s="339"/>
      <c r="F28" s="339"/>
      <c r="G28" s="339"/>
      <c r="H28" s="339"/>
      <c r="I28" s="339"/>
      <c r="J28" s="339"/>
      <c r="K28" s="382"/>
    </row>
    <row r="29" ht="18" customHeight="1" spans="1:11">
      <c r="A29" s="348" t="s">
        <v>120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83"/>
    </row>
    <row r="30" ht="18.75" customHeight="1" spans="1:11">
      <c r="A30" s="338" t="s">
        <v>121</v>
      </c>
      <c r="B30" s="350" t="s">
        <v>122</v>
      </c>
      <c r="C30" s="350" t="s">
        <v>123</v>
      </c>
      <c r="D30" s="350"/>
      <c r="E30" s="234"/>
      <c r="F30" s="350"/>
      <c r="G30" s="350"/>
      <c r="H30" s="350"/>
      <c r="I30" s="350"/>
      <c r="J30" s="350"/>
      <c r="K30" s="384"/>
    </row>
    <row r="31" ht="18.75" customHeight="1" spans="1:11">
      <c r="A31" s="351" t="s">
        <v>124</v>
      </c>
      <c r="B31" s="352" t="s">
        <v>125</v>
      </c>
      <c r="C31" s="352" t="s">
        <v>126</v>
      </c>
      <c r="D31" s="352"/>
      <c r="E31" s="353"/>
      <c r="F31" s="354"/>
      <c r="G31" s="355"/>
      <c r="H31" s="355"/>
      <c r="I31" s="355"/>
      <c r="J31" s="355"/>
      <c r="K31" s="385"/>
    </row>
    <row r="32" ht="18" customHeight="1" spans="1:11">
      <c r="A32" s="356" t="s">
        <v>127</v>
      </c>
      <c r="B32" s="357"/>
      <c r="C32" s="357"/>
      <c r="D32" s="357"/>
      <c r="E32" s="358"/>
      <c r="F32" s="358"/>
      <c r="G32" s="358"/>
      <c r="H32" s="358"/>
      <c r="I32" s="358"/>
      <c r="J32" s="358"/>
      <c r="K32" s="386"/>
    </row>
    <row r="33" ht="14.25" spans="1:11">
      <c r="A33" s="359" t="s">
        <v>128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87"/>
    </row>
    <row r="34" ht="15" spans="1:11">
      <c r="A34" s="136" t="s">
        <v>129</v>
      </c>
      <c r="B34" s="137"/>
      <c r="C34" s="127" t="s">
        <v>67</v>
      </c>
      <c r="D34" s="127" t="s">
        <v>68</v>
      </c>
      <c r="E34" s="361" t="s">
        <v>130</v>
      </c>
      <c r="F34" s="362"/>
      <c r="G34" s="362"/>
      <c r="H34" s="362"/>
      <c r="I34" s="362"/>
      <c r="J34" s="362"/>
      <c r="K34" s="388"/>
    </row>
    <row r="35" ht="15" spans="1:11">
      <c r="A35" s="363" t="s">
        <v>131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</row>
    <row r="36" ht="14.25" spans="1:11">
      <c r="A36" s="271" t="s">
        <v>132</v>
      </c>
      <c r="B36" s="272"/>
      <c r="C36" s="272"/>
      <c r="D36" s="272"/>
      <c r="E36" s="272"/>
      <c r="F36" s="272"/>
      <c r="G36" s="272"/>
      <c r="H36" s="272"/>
      <c r="I36" s="272"/>
      <c r="J36" s="272"/>
      <c r="K36" s="307"/>
    </row>
    <row r="37" ht="14.25" spans="1:11">
      <c r="A37" s="275" t="s">
        <v>133</v>
      </c>
      <c r="B37" s="274"/>
      <c r="C37" s="274"/>
      <c r="D37" s="274"/>
      <c r="E37" s="274"/>
      <c r="F37" s="274"/>
      <c r="G37" s="274"/>
      <c r="H37" s="274"/>
      <c r="I37" s="274"/>
      <c r="J37" s="274"/>
      <c r="K37" s="308"/>
    </row>
    <row r="38" ht="14.25" spans="1:11">
      <c r="A38" s="275"/>
      <c r="B38" s="274"/>
      <c r="C38" s="274"/>
      <c r="D38" s="274"/>
      <c r="E38" s="274"/>
      <c r="F38" s="274"/>
      <c r="G38" s="274"/>
      <c r="H38" s="274"/>
      <c r="I38" s="274"/>
      <c r="J38" s="274"/>
      <c r="K38" s="308"/>
    </row>
    <row r="39" ht="14.25" spans="1:11">
      <c r="A39" s="275"/>
      <c r="B39" s="274"/>
      <c r="C39" s="274"/>
      <c r="D39" s="274"/>
      <c r="E39" s="274"/>
      <c r="F39" s="274"/>
      <c r="G39" s="274"/>
      <c r="H39" s="274"/>
      <c r="I39" s="274"/>
      <c r="J39" s="274"/>
      <c r="K39" s="308"/>
    </row>
    <row r="40" ht="14.25" spans="1:11">
      <c r="A40" s="275"/>
      <c r="B40" s="274"/>
      <c r="C40" s="274"/>
      <c r="D40" s="274"/>
      <c r="E40" s="274"/>
      <c r="F40" s="274"/>
      <c r="G40" s="274"/>
      <c r="H40" s="274"/>
      <c r="I40" s="274"/>
      <c r="J40" s="274"/>
      <c r="K40" s="308"/>
    </row>
    <row r="41" ht="14.25" spans="1:11">
      <c r="A41" s="275"/>
      <c r="B41" s="274"/>
      <c r="C41" s="274"/>
      <c r="D41" s="274"/>
      <c r="E41" s="274"/>
      <c r="F41" s="274"/>
      <c r="G41" s="274"/>
      <c r="H41" s="274"/>
      <c r="I41" s="274"/>
      <c r="J41" s="274"/>
      <c r="K41" s="308"/>
    </row>
    <row r="42" ht="14.25" spans="1:11">
      <c r="A42" s="275"/>
      <c r="B42" s="274"/>
      <c r="C42" s="274"/>
      <c r="D42" s="274"/>
      <c r="E42" s="274"/>
      <c r="F42" s="274"/>
      <c r="G42" s="274"/>
      <c r="H42" s="274"/>
      <c r="I42" s="274"/>
      <c r="J42" s="274"/>
      <c r="K42" s="308"/>
    </row>
    <row r="43" ht="15" spans="1:11">
      <c r="A43" s="268" t="s">
        <v>134</v>
      </c>
      <c r="B43" s="269"/>
      <c r="C43" s="269"/>
      <c r="D43" s="269"/>
      <c r="E43" s="269"/>
      <c r="F43" s="269"/>
      <c r="G43" s="269"/>
      <c r="H43" s="269"/>
      <c r="I43" s="269"/>
      <c r="J43" s="269"/>
      <c r="K43" s="306"/>
    </row>
    <row r="44" ht="15" spans="1:11">
      <c r="A44" s="320" t="s">
        <v>135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74"/>
    </row>
    <row r="45" ht="14.25" spans="1:11">
      <c r="A45" s="327" t="s">
        <v>136</v>
      </c>
      <c r="B45" s="324" t="s">
        <v>96</v>
      </c>
      <c r="C45" s="324" t="s">
        <v>97</v>
      </c>
      <c r="D45" s="324" t="s">
        <v>89</v>
      </c>
      <c r="E45" s="329" t="s">
        <v>137</v>
      </c>
      <c r="F45" s="324" t="s">
        <v>96</v>
      </c>
      <c r="G45" s="324" t="s">
        <v>97</v>
      </c>
      <c r="H45" s="324" t="s">
        <v>89</v>
      </c>
      <c r="I45" s="329" t="s">
        <v>138</v>
      </c>
      <c r="J45" s="324" t="s">
        <v>96</v>
      </c>
      <c r="K45" s="375" t="s">
        <v>97</v>
      </c>
    </row>
    <row r="46" ht="14.25" spans="1:11">
      <c r="A46" s="265" t="s">
        <v>88</v>
      </c>
      <c r="B46" s="127" t="s">
        <v>96</v>
      </c>
      <c r="C46" s="127" t="s">
        <v>97</v>
      </c>
      <c r="D46" s="127" t="s">
        <v>89</v>
      </c>
      <c r="E46" s="266" t="s">
        <v>95</v>
      </c>
      <c r="F46" s="127" t="s">
        <v>96</v>
      </c>
      <c r="G46" s="127" t="s">
        <v>97</v>
      </c>
      <c r="H46" s="127" t="s">
        <v>89</v>
      </c>
      <c r="I46" s="266" t="s">
        <v>106</v>
      </c>
      <c r="J46" s="127" t="s">
        <v>96</v>
      </c>
      <c r="K46" s="128" t="s">
        <v>97</v>
      </c>
    </row>
    <row r="47" ht="15" spans="1:11">
      <c r="A47" s="228" t="s">
        <v>99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93"/>
    </row>
    <row r="48" ht="15" spans="1:11">
      <c r="A48" s="363" t="s">
        <v>139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</row>
    <row r="49" ht="15" spans="1:11">
      <c r="A49" s="364"/>
      <c r="B49" s="365"/>
      <c r="C49" s="365"/>
      <c r="D49" s="365"/>
      <c r="E49" s="365"/>
      <c r="F49" s="365"/>
      <c r="G49" s="365"/>
      <c r="H49" s="365"/>
      <c r="I49" s="365"/>
      <c r="J49" s="365"/>
      <c r="K49" s="389"/>
    </row>
    <row r="50" ht="15" spans="1:11">
      <c r="A50" s="366" t="s">
        <v>140</v>
      </c>
      <c r="B50" s="367" t="s">
        <v>141</v>
      </c>
      <c r="C50" s="367"/>
      <c r="D50" s="368" t="s">
        <v>142</v>
      </c>
      <c r="E50" s="369" t="s">
        <v>143</v>
      </c>
      <c r="F50" s="370" t="s">
        <v>144</v>
      </c>
      <c r="G50" s="371"/>
      <c r="H50" s="372" t="s">
        <v>145</v>
      </c>
      <c r="I50" s="390"/>
      <c r="J50" s="391" t="s">
        <v>143</v>
      </c>
      <c r="K50" s="392"/>
    </row>
    <row r="51" ht="15" spans="1:11">
      <c r="A51" s="363" t="s">
        <v>146</v>
      </c>
      <c r="B51" s="363"/>
      <c r="C51" s="363"/>
      <c r="D51" s="363"/>
      <c r="E51" s="363"/>
      <c r="F51" s="363"/>
      <c r="G51" s="363"/>
      <c r="H51" s="363"/>
      <c r="I51" s="363"/>
      <c r="J51" s="363"/>
      <c r="K51" s="363"/>
    </row>
  </sheetData>
  <mergeCells count="5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4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5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topLeftCell="A4" workbookViewId="0">
      <selection activeCell="E19" sqref="E19:H19"/>
    </sheetView>
  </sheetViews>
  <sheetFormatPr defaultColWidth="10" defaultRowHeight="16.5" customHeight="1"/>
  <cols>
    <col min="1" max="2" width="10" style="202"/>
    <col min="3" max="3" width="9.4" style="202" customWidth="1"/>
    <col min="4" max="4" width="16" style="202" customWidth="1"/>
    <col min="5" max="6" width="10" style="202"/>
    <col min="7" max="7" width="10.1" style="202"/>
    <col min="8" max="16384" width="10" style="202"/>
  </cols>
  <sheetData>
    <row r="1" ht="22.5" customHeight="1" spans="1:11">
      <c r="A1" s="203" t="s">
        <v>147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ht="17.25" customHeight="1" spans="1:11">
      <c r="A2" s="204" t="s">
        <v>54</v>
      </c>
      <c r="B2" s="205" t="str">
        <f>首期!$B$2</f>
        <v>期单</v>
      </c>
      <c r="C2" s="205"/>
      <c r="D2" s="206" t="s">
        <v>56</v>
      </c>
      <c r="E2" s="206"/>
      <c r="F2" s="205" t="str">
        <f>首期!$F$2</f>
        <v>江阴市腾圣时装有限公司</v>
      </c>
      <c r="G2" s="205"/>
      <c r="H2" s="207" t="s">
        <v>58</v>
      </c>
      <c r="I2" s="289" t="str">
        <f>首期!$I$2</f>
        <v>丽鑫智能管理有限公司</v>
      </c>
      <c r="J2" s="289"/>
      <c r="K2" s="290"/>
    </row>
    <row r="3" customHeight="1" spans="1:11">
      <c r="A3" s="208" t="s">
        <v>60</v>
      </c>
      <c r="B3" s="209"/>
      <c r="C3" s="210"/>
      <c r="D3" s="211" t="s">
        <v>61</v>
      </c>
      <c r="E3" s="212"/>
      <c r="F3" s="212"/>
      <c r="G3" s="213"/>
      <c r="H3" s="211" t="s">
        <v>62</v>
      </c>
      <c r="I3" s="212"/>
      <c r="J3" s="212"/>
      <c r="K3" s="213"/>
    </row>
    <row r="4" customHeight="1" spans="1:11">
      <c r="A4" s="214" t="s">
        <v>63</v>
      </c>
      <c r="B4" s="127" t="s">
        <v>64</v>
      </c>
      <c r="C4" s="128"/>
      <c r="D4" s="214" t="s">
        <v>65</v>
      </c>
      <c r="E4" s="215"/>
      <c r="F4" s="216">
        <v>45711</v>
      </c>
      <c r="G4" s="217"/>
      <c r="H4" s="214" t="s">
        <v>66</v>
      </c>
      <c r="I4" s="215"/>
      <c r="J4" s="127" t="s">
        <v>67</v>
      </c>
      <c r="K4" s="128" t="s">
        <v>68</v>
      </c>
    </row>
    <row r="5" customHeight="1" spans="1:11">
      <c r="A5" s="218" t="s">
        <v>69</v>
      </c>
      <c r="B5" s="122" t="s">
        <v>70</v>
      </c>
      <c r="C5" s="122"/>
      <c r="D5" s="214" t="s">
        <v>71</v>
      </c>
      <c r="E5" s="215"/>
      <c r="F5" s="216">
        <v>45646</v>
      </c>
      <c r="G5" s="217"/>
      <c r="H5" s="214" t="s">
        <v>72</v>
      </c>
      <c r="I5" s="215"/>
      <c r="J5" s="127" t="s">
        <v>67</v>
      </c>
      <c r="K5" s="128" t="s">
        <v>68</v>
      </c>
    </row>
    <row r="6" customHeight="1" spans="1:11">
      <c r="A6" s="214" t="s">
        <v>73</v>
      </c>
      <c r="B6" s="219">
        <f>首期!$B$6</f>
        <v>2</v>
      </c>
      <c r="C6" s="220">
        <f>首期!$C$6</f>
        <v>6</v>
      </c>
      <c r="D6" s="218" t="s">
        <v>74</v>
      </c>
      <c r="E6" s="221"/>
      <c r="F6" s="216">
        <v>45656</v>
      </c>
      <c r="G6" s="217"/>
      <c r="H6" s="214" t="s">
        <v>75</v>
      </c>
      <c r="I6" s="215"/>
      <c r="J6" s="127" t="s">
        <v>67</v>
      </c>
      <c r="K6" s="128" t="s">
        <v>68</v>
      </c>
    </row>
    <row r="7" customHeight="1" spans="1:11">
      <c r="A7" s="214" t="s">
        <v>76</v>
      </c>
      <c r="B7" s="222">
        <v>1000</v>
      </c>
      <c r="C7" s="223"/>
      <c r="D7" s="218" t="s">
        <v>77</v>
      </c>
      <c r="E7" s="224"/>
      <c r="F7" s="216">
        <v>45677</v>
      </c>
      <c r="G7" s="217"/>
      <c r="H7" s="214" t="s">
        <v>78</v>
      </c>
      <c r="I7" s="215"/>
      <c r="J7" s="127" t="s">
        <v>67</v>
      </c>
      <c r="K7" s="128" t="s">
        <v>68</v>
      </c>
    </row>
    <row r="8" customHeight="1" spans="1:11">
      <c r="A8" s="225" t="s">
        <v>148</v>
      </c>
      <c r="B8" s="226" t="s">
        <v>80</v>
      </c>
      <c r="C8" s="227"/>
      <c r="D8" s="228" t="s">
        <v>81</v>
      </c>
      <c r="E8" s="229"/>
      <c r="F8" s="230">
        <v>45703</v>
      </c>
      <c r="G8" s="231"/>
      <c r="H8" s="228" t="s">
        <v>82</v>
      </c>
      <c r="I8" s="229"/>
      <c r="J8" s="259" t="s">
        <v>67</v>
      </c>
      <c r="K8" s="291" t="s">
        <v>68</v>
      </c>
    </row>
    <row r="9" customHeight="1" spans="1:11">
      <c r="A9" s="232" t="s">
        <v>149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</row>
    <row r="10" customHeight="1" spans="1:11">
      <c r="A10" s="233" t="s">
        <v>85</v>
      </c>
      <c r="B10" s="234" t="s">
        <v>86</v>
      </c>
      <c r="C10" s="235" t="s">
        <v>87</v>
      </c>
      <c r="D10" s="236"/>
      <c r="E10" s="237" t="s">
        <v>90</v>
      </c>
      <c r="F10" s="234" t="s">
        <v>86</v>
      </c>
      <c r="G10" s="235" t="s">
        <v>87</v>
      </c>
      <c r="H10" s="234"/>
      <c r="I10" s="237" t="s">
        <v>88</v>
      </c>
      <c r="J10" s="234" t="s">
        <v>86</v>
      </c>
      <c r="K10" s="292" t="s">
        <v>87</v>
      </c>
    </row>
    <row r="11" customHeight="1" spans="1:11">
      <c r="A11" s="218" t="s">
        <v>91</v>
      </c>
      <c r="B11" s="238" t="s">
        <v>86</v>
      </c>
      <c r="C11" s="127" t="s">
        <v>87</v>
      </c>
      <c r="D11" s="224"/>
      <c r="E11" s="221" t="s">
        <v>93</v>
      </c>
      <c r="F11" s="238" t="s">
        <v>86</v>
      </c>
      <c r="G11" s="127" t="s">
        <v>87</v>
      </c>
      <c r="H11" s="238"/>
      <c r="I11" s="221" t="s">
        <v>98</v>
      </c>
      <c r="J11" s="238" t="s">
        <v>86</v>
      </c>
      <c r="K11" s="128" t="s">
        <v>87</v>
      </c>
    </row>
    <row r="12" customHeight="1" spans="1:11">
      <c r="A12" s="228" t="s">
        <v>130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93"/>
    </row>
    <row r="13" customHeight="1" spans="1:11">
      <c r="A13" s="239" t="s">
        <v>150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94"/>
    </row>
    <row r="14" customHeight="1" spans="1:11">
      <c r="A14" s="241" t="s">
        <v>151</v>
      </c>
      <c r="B14" s="242"/>
      <c r="C14" s="242"/>
      <c r="D14" s="242"/>
      <c r="E14" s="243"/>
      <c r="F14" s="244"/>
      <c r="G14" s="244"/>
      <c r="H14" s="244"/>
      <c r="I14" s="295"/>
      <c r="J14" s="295"/>
      <c r="K14" s="296"/>
    </row>
    <row r="15" customHeight="1" spans="1:11">
      <c r="A15" s="245" t="s">
        <v>152</v>
      </c>
      <c r="B15" s="246"/>
      <c r="C15" s="247"/>
      <c r="D15" s="246"/>
      <c r="E15" s="248"/>
      <c r="F15" s="248"/>
      <c r="G15" s="248"/>
      <c r="H15" s="249"/>
      <c r="I15" s="297"/>
      <c r="J15" s="298"/>
      <c r="K15" s="299"/>
    </row>
    <row r="16" customHeight="1" spans="1:11">
      <c r="A16" s="250"/>
      <c r="B16" s="251"/>
      <c r="C16" s="252"/>
      <c r="D16" s="251"/>
      <c r="E16" s="252"/>
      <c r="F16" s="252"/>
      <c r="G16" s="252"/>
      <c r="H16" s="252"/>
      <c r="I16" s="300"/>
      <c r="J16" s="300"/>
      <c r="K16" s="301"/>
    </row>
    <row r="17" customHeight="1" spans="1:11">
      <c r="A17" s="253" t="s">
        <v>153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customHeight="1" spans="1:11">
      <c r="A18" s="254" t="s">
        <v>154</v>
      </c>
      <c r="B18" s="243"/>
      <c r="C18" s="255"/>
      <c r="D18" s="242"/>
      <c r="E18" s="256"/>
      <c r="F18" s="256"/>
      <c r="G18" s="256"/>
      <c r="H18" s="256"/>
      <c r="I18" s="302"/>
      <c r="J18" s="295"/>
      <c r="K18" s="296"/>
    </row>
    <row r="19" customHeight="1" spans="1:11">
      <c r="A19" s="248" t="s">
        <v>155</v>
      </c>
      <c r="B19" s="247"/>
      <c r="C19" s="246"/>
      <c r="D19" s="249"/>
      <c r="E19" s="247"/>
      <c r="F19" s="247"/>
      <c r="G19" s="247"/>
      <c r="H19" s="257"/>
      <c r="I19" s="297"/>
      <c r="J19" s="298"/>
      <c r="K19" s="299"/>
    </row>
    <row r="20" customHeight="1" spans="1:11">
      <c r="A20" s="258"/>
      <c r="B20" s="257"/>
      <c r="C20" s="248"/>
      <c r="D20" s="247"/>
      <c r="E20" s="259"/>
      <c r="F20" s="259"/>
      <c r="G20" s="259"/>
      <c r="H20" s="259"/>
      <c r="I20" s="259"/>
      <c r="J20" s="259"/>
      <c r="K20" s="291"/>
    </row>
    <row r="21" customHeight="1" spans="1:11">
      <c r="A21" s="260" t="s">
        <v>127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customHeight="1" spans="1:11">
      <c r="A22" s="124" t="s">
        <v>128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92"/>
    </row>
    <row r="23" customHeight="1" spans="1:11">
      <c r="A23" s="136" t="s">
        <v>129</v>
      </c>
      <c r="B23" s="137"/>
      <c r="C23" s="127" t="s">
        <v>67</v>
      </c>
      <c r="D23" s="127" t="s">
        <v>68</v>
      </c>
      <c r="E23" s="135"/>
      <c r="F23" s="135"/>
      <c r="G23" s="135"/>
      <c r="H23" s="135"/>
      <c r="I23" s="135"/>
      <c r="J23" s="135"/>
      <c r="K23" s="186"/>
    </row>
    <row r="24" customHeight="1" spans="1:11">
      <c r="A24" s="261" t="s">
        <v>156</v>
      </c>
      <c r="B24" s="262"/>
      <c r="C24" s="262"/>
      <c r="D24" s="262"/>
      <c r="E24" s="262"/>
      <c r="F24" s="262"/>
      <c r="G24" s="262"/>
      <c r="H24" s="262"/>
      <c r="I24" s="262"/>
      <c r="J24" s="262"/>
      <c r="K24" s="303"/>
    </row>
    <row r="25" customHeight="1" spans="1:1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304"/>
    </row>
    <row r="26" customHeight="1" spans="1:11">
      <c r="A26" s="232" t="s">
        <v>135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</row>
    <row r="27" customHeight="1" spans="1:11">
      <c r="A27" s="208" t="s">
        <v>136</v>
      </c>
      <c r="B27" s="235" t="s">
        <v>96</v>
      </c>
      <c r="C27" s="235" t="s">
        <v>97</v>
      </c>
      <c r="D27" s="235" t="s">
        <v>89</v>
      </c>
      <c r="E27" s="209" t="s">
        <v>137</v>
      </c>
      <c r="F27" s="235" t="s">
        <v>96</v>
      </c>
      <c r="G27" s="235" t="s">
        <v>97</v>
      </c>
      <c r="H27" s="235" t="s">
        <v>89</v>
      </c>
      <c r="I27" s="209" t="s">
        <v>138</v>
      </c>
      <c r="J27" s="235" t="s">
        <v>96</v>
      </c>
      <c r="K27" s="292" t="s">
        <v>97</v>
      </c>
    </row>
    <row r="28" customHeight="1" spans="1:11">
      <c r="A28" s="265" t="s">
        <v>88</v>
      </c>
      <c r="B28" s="127" t="s">
        <v>96</v>
      </c>
      <c r="C28" s="127" t="s">
        <v>97</v>
      </c>
      <c r="D28" s="127" t="s">
        <v>89</v>
      </c>
      <c r="E28" s="266" t="s">
        <v>95</v>
      </c>
      <c r="F28" s="127" t="s">
        <v>96</v>
      </c>
      <c r="G28" s="127" t="s">
        <v>97</v>
      </c>
      <c r="H28" s="127" t="s">
        <v>89</v>
      </c>
      <c r="I28" s="266" t="s">
        <v>106</v>
      </c>
      <c r="J28" s="127" t="s">
        <v>96</v>
      </c>
      <c r="K28" s="128" t="s">
        <v>97</v>
      </c>
    </row>
    <row r="29" customHeight="1" spans="1:11">
      <c r="A29" s="214" t="s">
        <v>99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305"/>
    </row>
    <row r="30" customHeight="1" spans="1:11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306"/>
    </row>
    <row r="31" customHeight="1" spans="1:11">
      <c r="A31" s="270" t="s">
        <v>157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</row>
    <row r="32" ht="17.25" customHeight="1" spans="1:11">
      <c r="A32" s="271" t="s">
        <v>158</v>
      </c>
      <c r="B32" s="272"/>
      <c r="C32" s="272"/>
      <c r="D32" s="272"/>
      <c r="E32" s="272"/>
      <c r="F32" s="272"/>
      <c r="G32" s="272"/>
      <c r="H32" s="272"/>
      <c r="I32" s="272"/>
      <c r="J32" s="272"/>
      <c r="K32" s="307"/>
    </row>
    <row r="33" ht="17.25" customHeight="1" spans="1:11">
      <c r="A33" s="273" t="s">
        <v>159</v>
      </c>
      <c r="B33" s="274"/>
      <c r="C33" s="274"/>
      <c r="D33" s="274"/>
      <c r="E33" s="274"/>
      <c r="F33" s="274"/>
      <c r="G33" s="274"/>
      <c r="H33" s="274"/>
      <c r="I33" s="274"/>
      <c r="J33" s="274"/>
      <c r="K33" s="308"/>
    </row>
    <row r="34" ht="17.25" customHeight="1" spans="1:11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308"/>
    </row>
    <row r="35" ht="17.25" customHeight="1" spans="1:11">
      <c r="A35" s="275"/>
      <c r="B35" s="274"/>
      <c r="C35" s="274"/>
      <c r="D35" s="274"/>
      <c r="E35" s="274"/>
      <c r="F35" s="274"/>
      <c r="G35" s="274"/>
      <c r="H35" s="274"/>
      <c r="I35" s="274"/>
      <c r="J35" s="274"/>
      <c r="K35" s="308"/>
    </row>
    <row r="36" ht="17.25" customHeight="1" spans="1:11">
      <c r="A36" s="275"/>
      <c r="B36" s="274"/>
      <c r="C36" s="274"/>
      <c r="D36" s="274"/>
      <c r="E36" s="274"/>
      <c r="F36" s="274"/>
      <c r="G36" s="274"/>
      <c r="H36" s="274"/>
      <c r="I36" s="274"/>
      <c r="J36" s="274"/>
      <c r="K36" s="308"/>
    </row>
    <row r="37" ht="17.25" customHeight="1" spans="1:11">
      <c r="A37" s="275"/>
      <c r="B37" s="274"/>
      <c r="C37" s="274"/>
      <c r="D37" s="274"/>
      <c r="E37" s="274"/>
      <c r="F37" s="274"/>
      <c r="G37" s="274"/>
      <c r="H37" s="274"/>
      <c r="I37" s="274"/>
      <c r="J37" s="274"/>
      <c r="K37" s="308"/>
    </row>
    <row r="38" ht="17.25" customHeight="1" spans="1:11">
      <c r="A38" s="275"/>
      <c r="B38" s="274"/>
      <c r="C38" s="274"/>
      <c r="D38" s="274"/>
      <c r="E38" s="274"/>
      <c r="F38" s="274"/>
      <c r="G38" s="274"/>
      <c r="H38" s="274"/>
      <c r="I38" s="274"/>
      <c r="J38" s="274"/>
      <c r="K38" s="308"/>
    </row>
    <row r="39" ht="17.25" customHeight="1" spans="1:11">
      <c r="A39" s="275"/>
      <c r="B39" s="274"/>
      <c r="C39" s="274"/>
      <c r="D39" s="274"/>
      <c r="E39" s="274"/>
      <c r="F39" s="274"/>
      <c r="G39" s="274"/>
      <c r="H39" s="274"/>
      <c r="I39" s="274"/>
      <c r="J39" s="274"/>
      <c r="K39" s="308"/>
    </row>
    <row r="40" ht="17.25" customHeight="1" spans="1:11">
      <c r="A40" s="275"/>
      <c r="B40" s="274"/>
      <c r="C40" s="274"/>
      <c r="D40" s="274"/>
      <c r="E40" s="274"/>
      <c r="F40" s="274"/>
      <c r="G40" s="274"/>
      <c r="H40" s="274"/>
      <c r="I40" s="274"/>
      <c r="J40" s="274"/>
      <c r="K40" s="308"/>
    </row>
    <row r="41" ht="17.25" customHeight="1" spans="1:11">
      <c r="A41" s="268" t="s">
        <v>134</v>
      </c>
      <c r="B41" s="269"/>
      <c r="C41" s="269"/>
      <c r="D41" s="269"/>
      <c r="E41" s="269"/>
      <c r="F41" s="269"/>
      <c r="G41" s="269"/>
      <c r="H41" s="269"/>
      <c r="I41" s="269"/>
      <c r="J41" s="269"/>
      <c r="K41" s="306"/>
    </row>
    <row r="42" customHeight="1" spans="1:11">
      <c r="A42" s="270" t="s">
        <v>160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</row>
    <row r="43" ht="18" customHeight="1" spans="1:11">
      <c r="A43" s="276"/>
      <c r="B43" s="277"/>
      <c r="C43" s="277"/>
      <c r="D43" s="277"/>
      <c r="E43" s="277"/>
      <c r="F43" s="277"/>
      <c r="G43" s="277"/>
      <c r="H43" s="277"/>
      <c r="I43" s="277"/>
      <c r="J43" s="277"/>
      <c r="K43" s="309"/>
    </row>
    <row r="44" ht="18" customHeight="1" spans="1:11">
      <c r="A44" s="276"/>
      <c r="B44" s="277"/>
      <c r="C44" s="277"/>
      <c r="D44" s="277"/>
      <c r="E44" s="277"/>
      <c r="F44" s="277"/>
      <c r="G44" s="277"/>
      <c r="H44" s="277"/>
      <c r="I44" s="277"/>
      <c r="J44" s="277"/>
      <c r="K44" s="309"/>
    </row>
    <row r="45" ht="18" customHeight="1" spans="1:11">
      <c r="A45" s="263"/>
      <c r="B45" s="264"/>
      <c r="C45" s="264"/>
      <c r="D45" s="264"/>
      <c r="E45" s="264"/>
      <c r="F45" s="264"/>
      <c r="G45" s="264"/>
      <c r="H45" s="264"/>
      <c r="I45" s="264"/>
      <c r="J45" s="264"/>
      <c r="K45" s="304"/>
    </row>
    <row r="46" ht="21" customHeight="1" spans="1:11">
      <c r="A46" s="278" t="s">
        <v>140</v>
      </c>
      <c r="B46" s="279" t="s">
        <v>141</v>
      </c>
      <c r="C46" s="279"/>
      <c r="D46" s="280" t="s">
        <v>142</v>
      </c>
      <c r="E46" s="156" t="s">
        <v>143</v>
      </c>
      <c r="F46" s="280" t="s">
        <v>144</v>
      </c>
      <c r="G46" s="281"/>
      <c r="H46" s="282" t="s">
        <v>145</v>
      </c>
      <c r="I46" s="282"/>
      <c r="J46" s="279" t="s">
        <v>143</v>
      </c>
      <c r="K46" s="310"/>
    </row>
    <row r="47" customHeight="1" spans="1:11">
      <c r="A47" s="283" t="s">
        <v>146</v>
      </c>
      <c r="B47" s="284"/>
      <c r="C47" s="284"/>
      <c r="D47" s="284"/>
      <c r="E47" s="284"/>
      <c r="F47" s="284"/>
      <c r="G47" s="284"/>
      <c r="H47" s="284"/>
      <c r="I47" s="284"/>
      <c r="J47" s="284"/>
      <c r="K47" s="311"/>
    </row>
    <row r="48" customHeight="1" spans="1:11">
      <c r="A48" s="285"/>
      <c r="B48" s="286"/>
      <c r="C48" s="286"/>
      <c r="D48" s="286"/>
      <c r="E48" s="286"/>
      <c r="F48" s="286"/>
      <c r="G48" s="286"/>
      <c r="H48" s="286"/>
      <c r="I48" s="286"/>
      <c r="J48" s="286"/>
      <c r="K48" s="312"/>
    </row>
    <row r="49" customHeight="1" spans="1:11">
      <c r="A49" s="287"/>
      <c r="B49" s="288"/>
      <c r="C49" s="288"/>
      <c r="D49" s="288"/>
      <c r="E49" s="288"/>
      <c r="F49" s="288"/>
      <c r="G49" s="288"/>
      <c r="H49" s="288"/>
      <c r="I49" s="288"/>
      <c r="J49" s="288"/>
      <c r="K49" s="313"/>
    </row>
  </sheetData>
  <mergeCells count="7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125" zoomScaleNormal="125" workbookViewId="0">
      <selection activeCell="M13" sqref="M13"/>
    </sheetView>
  </sheetViews>
  <sheetFormatPr defaultColWidth="10.1" defaultRowHeight="14.25"/>
  <cols>
    <col min="1" max="1" width="9.6" style="122" customWidth="1"/>
    <col min="2" max="2" width="11.1" style="122" customWidth="1"/>
    <col min="3" max="3" width="9.1" style="122" customWidth="1"/>
    <col min="4" max="4" width="9.5" style="122" customWidth="1"/>
    <col min="5" max="5" width="9.1" style="122" customWidth="1"/>
    <col min="6" max="6" width="10.4" style="122" customWidth="1"/>
    <col min="7" max="7" width="9.5" style="122" customWidth="1"/>
    <col min="8" max="8" width="9.1" style="122" customWidth="1"/>
    <col min="9" max="9" width="8.1" style="122" customWidth="1"/>
    <col min="10" max="10" width="10.5" style="122" customWidth="1"/>
    <col min="11" max="11" width="12.1" style="122" customWidth="1"/>
    <col min="12" max="16384" width="10.1" style="122"/>
  </cols>
  <sheetData>
    <row r="1" ht="26.25" spans="1:11">
      <c r="A1" s="123" t="s">
        <v>161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>
      <c r="A2" s="124" t="s">
        <v>54</v>
      </c>
      <c r="B2" s="125" t="str">
        <f>首期!$B$2</f>
        <v>期单</v>
      </c>
      <c r="C2" s="125"/>
      <c r="D2" s="126" t="s">
        <v>63</v>
      </c>
      <c r="E2" s="127" t="s">
        <v>64</v>
      </c>
      <c r="F2" s="128"/>
      <c r="G2" s="122" t="s">
        <v>70</v>
      </c>
      <c r="H2" s="129"/>
      <c r="I2" s="158" t="s">
        <v>58</v>
      </c>
      <c r="J2" s="184" t="str">
        <f>首期!$I$2</f>
        <v>丽鑫智能管理有限公司</v>
      </c>
      <c r="K2" s="185"/>
    </row>
    <row r="3" spans="1:11">
      <c r="A3" s="130" t="s">
        <v>76</v>
      </c>
      <c r="B3" s="131">
        <v>1000</v>
      </c>
      <c r="C3" s="131"/>
      <c r="D3" s="132" t="s">
        <v>162</v>
      </c>
      <c r="E3" s="133">
        <v>45711</v>
      </c>
      <c r="F3" s="134"/>
      <c r="G3" s="134"/>
      <c r="H3" s="135" t="s">
        <v>163</v>
      </c>
      <c r="I3" s="135"/>
      <c r="J3" s="135"/>
      <c r="K3" s="186"/>
    </row>
    <row r="4" spans="1:11">
      <c r="A4" s="136" t="s">
        <v>73</v>
      </c>
      <c r="B4" s="131">
        <f>首期!$B$6</f>
        <v>2</v>
      </c>
      <c r="C4" s="131">
        <f>首期!$C$6</f>
        <v>6</v>
      </c>
      <c r="D4" s="137" t="s">
        <v>164</v>
      </c>
      <c r="E4" s="134" t="s">
        <v>165</v>
      </c>
      <c r="F4" s="134"/>
      <c r="G4" s="134"/>
      <c r="H4" s="137" t="s">
        <v>166</v>
      </c>
      <c r="I4" s="137"/>
      <c r="J4" s="150" t="s">
        <v>67</v>
      </c>
      <c r="K4" s="187" t="s">
        <v>68</v>
      </c>
    </row>
    <row r="5" spans="1:11">
      <c r="A5" s="136" t="s">
        <v>167</v>
      </c>
      <c r="B5" s="131">
        <v>1</v>
      </c>
      <c r="C5" s="131"/>
      <c r="D5" s="132" t="s">
        <v>168</v>
      </c>
      <c r="E5" s="132" t="s">
        <v>165</v>
      </c>
      <c r="F5" s="132"/>
      <c r="H5" s="137" t="s">
        <v>169</v>
      </c>
      <c r="I5" s="137"/>
      <c r="J5" s="150" t="s">
        <v>67</v>
      </c>
      <c r="K5" s="187" t="s">
        <v>68</v>
      </c>
    </row>
    <row r="6" ht="15" spans="1:11">
      <c r="A6" s="138" t="s">
        <v>170</v>
      </c>
      <c r="B6" s="139">
        <v>100</v>
      </c>
      <c r="C6" s="139"/>
      <c r="D6" s="140" t="s">
        <v>171</v>
      </c>
      <c r="E6" s="141">
        <v>1000</v>
      </c>
      <c r="F6" s="142"/>
      <c r="G6" s="140"/>
      <c r="H6" s="143" t="s">
        <v>172</v>
      </c>
      <c r="I6" s="143"/>
      <c r="J6" s="142" t="s">
        <v>67</v>
      </c>
      <c r="K6" s="188" t="s">
        <v>68</v>
      </c>
    </row>
    <row r="7" ht="15" spans="1:11">
      <c r="A7" s="144"/>
      <c r="B7" s="145"/>
      <c r="C7" s="145"/>
      <c r="D7" s="144"/>
      <c r="E7" s="145"/>
      <c r="F7" s="129"/>
      <c r="G7" s="144"/>
      <c r="H7" s="129"/>
      <c r="I7" s="145"/>
      <c r="J7" s="145"/>
      <c r="K7" s="145"/>
    </row>
    <row r="8" spans="1:11">
      <c r="A8" s="146" t="s">
        <v>173</v>
      </c>
      <c r="B8" s="147" t="s">
        <v>174</v>
      </c>
      <c r="C8" s="147" t="s">
        <v>175</v>
      </c>
      <c r="D8" s="147" t="s">
        <v>176</v>
      </c>
      <c r="E8" s="147" t="s">
        <v>177</v>
      </c>
      <c r="F8" s="147" t="s">
        <v>178</v>
      </c>
      <c r="G8" s="148" t="s">
        <v>179</v>
      </c>
      <c r="H8" s="149"/>
      <c r="I8" s="149"/>
      <c r="J8" s="149"/>
      <c r="K8" s="189"/>
    </row>
    <row r="9" spans="1:11">
      <c r="A9" s="136" t="s">
        <v>180</v>
      </c>
      <c r="B9" s="137"/>
      <c r="C9" s="150" t="s">
        <v>67</v>
      </c>
      <c r="D9" s="150" t="s">
        <v>68</v>
      </c>
      <c r="E9" s="132" t="s">
        <v>181</v>
      </c>
      <c r="F9" s="151" t="s">
        <v>182</v>
      </c>
      <c r="G9" s="152"/>
      <c r="H9" s="153"/>
      <c r="I9" s="153"/>
      <c r="J9" s="153"/>
      <c r="K9" s="190"/>
    </row>
    <row r="10" spans="1:11">
      <c r="A10" s="136" t="s">
        <v>183</v>
      </c>
      <c r="B10" s="137"/>
      <c r="C10" s="150" t="s">
        <v>67</v>
      </c>
      <c r="D10" s="150" t="s">
        <v>68</v>
      </c>
      <c r="E10" s="132" t="s">
        <v>184</v>
      </c>
      <c r="F10" s="151" t="s">
        <v>185</v>
      </c>
      <c r="G10" s="152" t="s">
        <v>186</v>
      </c>
      <c r="H10" s="153"/>
      <c r="I10" s="153"/>
      <c r="J10" s="153"/>
      <c r="K10" s="190"/>
    </row>
    <row r="11" spans="1:11">
      <c r="A11" s="154" t="s">
        <v>149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91"/>
    </row>
    <row r="12" spans="1:11">
      <c r="A12" s="130" t="s">
        <v>90</v>
      </c>
      <c r="B12" s="150" t="s">
        <v>86</v>
      </c>
      <c r="C12" s="150" t="s">
        <v>87</v>
      </c>
      <c r="D12" s="151"/>
      <c r="E12" s="132" t="s">
        <v>88</v>
      </c>
      <c r="F12" s="150" t="s">
        <v>86</v>
      </c>
      <c r="G12" s="150" t="s">
        <v>87</v>
      </c>
      <c r="H12" s="150"/>
      <c r="I12" s="132" t="s">
        <v>187</v>
      </c>
      <c r="J12" s="150" t="s">
        <v>86</v>
      </c>
      <c r="K12" s="187" t="s">
        <v>87</v>
      </c>
    </row>
    <row r="13" spans="1:11">
      <c r="A13" s="130" t="s">
        <v>93</v>
      </c>
      <c r="B13" s="150" t="s">
        <v>86</v>
      </c>
      <c r="C13" s="150" t="s">
        <v>87</v>
      </c>
      <c r="D13" s="151"/>
      <c r="E13" s="132" t="s">
        <v>98</v>
      </c>
      <c r="F13" s="150" t="s">
        <v>86</v>
      </c>
      <c r="G13" s="150" t="s">
        <v>87</v>
      </c>
      <c r="H13" s="150"/>
      <c r="I13" s="132" t="s">
        <v>188</v>
      </c>
      <c r="J13" s="150" t="s">
        <v>86</v>
      </c>
      <c r="K13" s="187" t="s">
        <v>87</v>
      </c>
    </row>
    <row r="14" ht="15" spans="1:11">
      <c r="A14" s="138" t="s">
        <v>189</v>
      </c>
      <c r="B14" s="142" t="s">
        <v>86</v>
      </c>
      <c r="C14" s="142" t="s">
        <v>87</v>
      </c>
      <c r="D14" s="156"/>
      <c r="E14" s="140" t="s">
        <v>190</v>
      </c>
      <c r="F14" s="142" t="s">
        <v>86</v>
      </c>
      <c r="G14" s="142" t="s">
        <v>87</v>
      </c>
      <c r="H14" s="142"/>
      <c r="I14" s="140" t="s">
        <v>191</v>
      </c>
      <c r="J14" s="142" t="s">
        <v>86</v>
      </c>
      <c r="K14" s="188" t="s">
        <v>87</v>
      </c>
    </row>
    <row r="15" ht="15" spans="1:11">
      <c r="A15" s="144"/>
      <c r="B15" s="157"/>
      <c r="C15" s="157"/>
      <c r="D15" s="145"/>
      <c r="E15" s="144"/>
      <c r="F15" s="157"/>
      <c r="G15" s="157"/>
      <c r="H15" s="157"/>
      <c r="I15" s="144"/>
      <c r="J15" s="157"/>
      <c r="K15" s="157"/>
    </row>
    <row r="16" s="120" customFormat="1" spans="1:11">
      <c r="A16" s="124" t="s">
        <v>192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2"/>
    </row>
    <row r="17" spans="1:11">
      <c r="A17" s="136" t="s">
        <v>193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3"/>
    </row>
    <row r="18" spans="1:11">
      <c r="A18" s="130"/>
      <c r="B18" s="132"/>
      <c r="C18" s="132" t="s">
        <v>111</v>
      </c>
      <c r="D18" s="132" t="s">
        <v>112</v>
      </c>
      <c r="E18" s="132" t="s">
        <v>113</v>
      </c>
      <c r="F18" s="132" t="s">
        <v>114</v>
      </c>
      <c r="G18" s="132" t="s">
        <v>115</v>
      </c>
      <c r="H18" s="132" t="s">
        <v>194</v>
      </c>
      <c r="I18" s="132"/>
      <c r="J18" s="132"/>
      <c r="K18" s="194"/>
    </row>
    <row r="19" spans="1:11">
      <c r="A19" s="159" t="s">
        <v>118</v>
      </c>
      <c r="B19" s="132"/>
      <c r="C19" s="137" t="s">
        <v>195</v>
      </c>
      <c r="D19" s="137" t="s">
        <v>195</v>
      </c>
      <c r="E19" s="137" t="s">
        <v>196</v>
      </c>
      <c r="F19" s="137" t="s">
        <v>195</v>
      </c>
      <c r="G19" s="137" t="s">
        <v>195</v>
      </c>
      <c r="H19" s="132" t="s">
        <v>195</v>
      </c>
      <c r="I19" s="132"/>
      <c r="J19" s="132"/>
      <c r="K19" s="194"/>
    </row>
    <row r="20" spans="1:11">
      <c r="A20" s="159" t="s">
        <v>119</v>
      </c>
      <c r="B20" s="132"/>
      <c r="C20" s="137" t="s">
        <v>195</v>
      </c>
      <c r="D20" s="137" t="s">
        <v>196</v>
      </c>
      <c r="E20" s="137" t="s">
        <v>196</v>
      </c>
      <c r="F20" s="137" t="s">
        <v>195</v>
      </c>
      <c r="G20" s="137" t="s">
        <v>195</v>
      </c>
      <c r="H20" s="132" t="s">
        <v>195</v>
      </c>
      <c r="I20" s="132"/>
      <c r="J20" s="132"/>
      <c r="K20" s="194"/>
    </row>
    <row r="21" spans="1:11">
      <c r="A21" s="159"/>
      <c r="B21" s="160"/>
      <c r="C21" s="137"/>
      <c r="D21" s="137"/>
      <c r="E21" s="137"/>
      <c r="F21" s="137"/>
      <c r="G21" s="137"/>
      <c r="H21" s="137"/>
      <c r="I21" s="160"/>
      <c r="J21" s="160"/>
      <c r="K21" s="195"/>
    </row>
    <row r="22" spans="1:11">
      <c r="A22" s="161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36" t="s">
        <v>129</v>
      </c>
      <c r="B23" s="137"/>
      <c r="C23" s="150" t="s">
        <v>67</v>
      </c>
      <c r="D23" s="150" t="s">
        <v>68</v>
      </c>
      <c r="E23" s="135"/>
      <c r="F23" s="135"/>
      <c r="G23" s="135"/>
      <c r="H23" s="135"/>
      <c r="I23" s="135"/>
      <c r="J23" s="135"/>
      <c r="K23" s="186"/>
    </row>
    <row r="24" ht="15" spans="1:11">
      <c r="A24" s="162" t="s">
        <v>197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96"/>
    </row>
    <row r="25" ht="15" spans="1:11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</row>
    <row r="26" spans="1:11">
      <c r="A26" s="165" t="s">
        <v>198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89"/>
    </row>
    <row r="27" spans="1:11">
      <c r="A27" s="166" t="s">
        <v>199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97"/>
    </row>
    <row r="28" spans="1:11">
      <c r="A28" s="166" t="s">
        <v>200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7"/>
    </row>
    <row r="29" spans="1:11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97"/>
    </row>
    <row r="30" spans="1:11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97"/>
    </row>
    <row r="31" ht="23.1" customHeight="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8"/>
    </row>
    <row r="32" ht="23.1" customHeight="1" spans="1:11">
      <c r="A32" s="170"/>
      <c r="B32" s="169"/>
      <c r="C32" s="169"/>
      <c r="D32" s="169"/>
      <c r="E32" s="169"/>
      <c r="F32" s="169"/>
      <c r="G32" s="169"/>
      <c r="H32" s="169"/>
      <c r="I32" s="169"/>
      <c r="J32" s="169"/>
      <c r="K32" s="198"/>
    </row>
    <row r="33" ht="23.1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99"/>
    </row>
    <row r="34" ht="23.1" customHeight="1" spans="1:11">
      <c r="A34" s="173" t="s">
        <v>201</v>
      </c>
      <c r="B34" s="174"/>
      <c r="C34" s="174"/>
      <c r="D34" s="174"/>
      <c r="E34" s="174"/>
      <c r="F34" s="174"/>
      <c r="G34" s="174"/>
      <c r="H34" s="174"/>
      <c r="I34" s="174"/>
      <c r="J34" s="174"/>
      <c r="K34" s="200"/>
    </row>
    <row r="35" ht="18.75" customHeight="1" spans="1:11">
      <c r="A35" s="136" t="s">
        <v>202</v>
      </c>
      <c r="B35" s="137"/>
      <c r="C35" s="137"/>
      <c r="D35" s="135" t="s">
        <v>203</v>
      </c>
      <c r="E35" s="135"/>
      <c r="F35" s="175" t="s">
        <v>204</v>
      </c>
      <c r="G35" s="176"/>
      <c r="H35" s="137" t="s">
        <v>205</v>
      </c>
      <c r="I35" s="137"/>
      <c r="J35" s="137" t="s">
        <v>206</v>
      </c>
      <c r="K35" s="193"/>
    </row>
    <row r="36" s="121" customFormat="1" ht="18.75" customHeight="1" spans="1:11">
      <c r="A36" s="136" t="s">
        <v>130</v>
      </c>
      <c r="B36" s="137" t="s">
        <v>207</v>
      </c>
      <c r="C36" s="137"/>
      <c r="D36" s="137"/>
      <c r="E36" s="137"/>
      <c r="F36" s="137"/>
      <c r="G36" s="137"/>
      <c r="H36" s="137"/>
      <c r="I36" s="137"/>
      <c r="J36" s="137"/>
      <c r="K36" s="193"/>
    </row>
    <row r="37" ht="18.75" customHeight="1" spans="1:13">
      <c r="A37" s="136"/>
      <c r="B37" s="137"/>
      <c r="C37" s="137"/>
      <c r="D37" s="137"/>
      <c r="E37" s="137"/>
      <c r="F37" s="137"/>
      <c r="G37" s="137"/>
      <c r="H37" s="137"/>
      <c r="I37" s="137"/>
      <c r="J37" s="137"/>
      <c r="K37" s="193"/>
      <c r="M37" s="121"/>
    </row>
    <row r="38" ht="30.9" customHeight="1" spans="1:11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201"/>
    </row>
    <row r="39" ht="18.75" customHeight="1" spans="1:11">
      <c r="A39" s="179" t="s">
        <v>140</v>
      </c>
      <c r="B39" s="180" t="s">
        <v>208</v>
      </c>
      <c r="C39" s="180"/>
      <c r="D39" s="179" t="s">
        <v>209</v>
      </c>
      <c r="E39" s="181" t="str">
        <f>首期!$E$50</f>
        <v>冯丽丽</v>
      </c>
      <c r="F39" s="179" t="s">
        <v>144</v>
      </c>
      <c r="G39" s="182"/>
      <c r="H39" s="183" t="s">
        <v>145</v>
      </c>
      <c r="I39" s="183"/>
      <c r="J39" s="180" t="s">
        <v>143</v>
      </c>
      <c r="K39" s="180"/>
    </row>
    <row r="40" ht="32.1" customHeight="1"/>
    <row r="41" ht="16.5" customHeight="1"/>
    <row r="42" ht="16.5" customHeight="1"/>
    <row r="43" ht="16.5" customHeight="1"/>
  </sheetData>
  <mergeCells count="46">
    <mergeCell ref="A1:K1"/>
    <mergeCell ref="B2:C2"/>
    <mergeCell ref="E2:F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323850</xdr:colOff>
                    <xdr:row>21</xdr:row>
                    <xdr:rowOff>152400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304800</xdr:colOff>
                    <xdr:row>21</xdr:row>
                    <xdr:rowOff>38100</xdr:rowOff>
                  </from>
                  <to>
                    <xdr:col>2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M14" sqref="M14"/>
    </sheetView>
  </sheetViews>
  <sheetFormatPr defaultColWidth="9" defaultRowHeight="26.1" customHeight="1"/>
  <cols>
    <col min="1" max="1" width="17.4" style="109" customWidth="1"/>
    <col min="2" max="8" width="9.4" style="109" customWidth="1"/>
    <col min="9" max="10" width="12.625" style="109" customWidth="1"/>
    <col min="11" max="11" width="12.5" style="109" customWidth="1"/>
    <col min="12" max="12" width="14.4" style="109" customWidth="1"/>
    <col min="13" max="13" width="16.3" style="109" customWidth="1"/>
    <col min="14" max="14" width="12.5" style="109" customWidth="1"/>
    <col min="15" max="16384" width="9" style="109"/>
  </cols>
  <sheetData>
    <row r="1" s="110" customFormat="1" ht="29.1" customHeight="1" spans="1:14">
      <c r="A1" s="98" t="s">
        <v>210</v>
      </c>
      <c r="B1" s="98"/>
      <c r="C1" s="98"/>
      <c r="D1" s="98"/>
      <c r="E1" s="98"/>
      <c r="F1" s="98"/>
      <c r="G1" s="98"/>
      <c r="H1" s="99"/>
      <c r="I1" s="109"/>
      <c r="J1" s="109"/>
      <c r="K1" s="109"/>
      <c r="L1" s="109"/>
      <c r="M1" s="109"/>
      <c r="N1" s="109"/>
    </row>
    <row r="2" s="110" customFormat="1" ht="29.1" customHeight="1" spans="1:14">
      <c r="A2" s="99" t="s">
        <v>211</v>
      </c>
      <c r="B2" s="99"/>
      <c r="C2" s="99"/>
      <c r="D2" s="99"/>
      <c r="E2" s="99"/>
      <c r="F2" s="99"/>
      <c r="G2" s="100"/>
      <c r="H2" s="101"/>
      <c r="I2" s="109"/>
      <c r="J2" s="109"/>
      <c r="K2" s="109"/>
      <c r="L2" s="109"/>
      <c r="M2" s="109"/>
      <c r="N2" s="109"/>
    </row>
    <row r="3" s="110" customFormat="1" ht="20" customHeight="1" spans="1:14">
      <c r="A3" s="102" t="s">
        <v>212</v>
      </c>
      <c r="B3" s="103" t="s">
        <v>70</v>
      </c>
      <c r="C3" s="104"/>
      <c r="D3" s="104"/>
      <c r="E3" s="105"/>
      <c r="F3" s="102" t="s">
        <v>213</v>
      </c>
      <c r="G3" s="103" t="s">
        <v>64</v>
      </c>
      <c r="H3" s="105"/>
      <c r="I3" s="111"/>
      <c r="J3" s="112" t="s">
        <v>58</v>
      </c>
      <c r="K3" s="113" t="s">
        <v>214</v>
      </c>
      <c r="L3" s="113"/>
      <c r="M3" s="113"/>
      <c r="N3" s="113"/>
    </row>
    <row r="4" s="114" customFormat="1" ht="20" customHeight="1" spans="1:14">
      <c r="A4" s="106" t="s">
        <v>215</v>
      </c>
      <c r="B4" s="106" t="s">
        <v>111</v>
      </c>
      <c r="C4" s="106" t="s">
        <v>112</v>
      </c>
      <c r="D4" s="106" t="s">
        <v>113</v>
      </c>
      <c r="E4" s="106" t="s">
        <v>114</v>
      </c>
      <c r="F4" s="106" t="s">
        <v>115</v>
      </c>
      <c r="G4" s="106" t="s">
        <v>194</v>
      </c>
      <c r="H4" s="106" t="s">
        <v>216</v>
      </c>
      <c r="I4" s="111"/>
      <c r="J4" s="106" t="s">
        <v>217</v>
      </c>
      <c r="K4" s="106" t="s">
        <v>218</v>
      </c>
      <c r="L4" s="106" t="s">
        <v>219</v>
      </c>
      <c r="M4" s="106" t="s">
        <v>220</v>
      </c>
      <c r="N4" s="106" t="s">
        <v>221</v>
      </c>
    </row>
    <row r="5" s="114" customFormat="1" ht="20" customHeight="1" spans="1:14">
      <c r="A5" s="106" t="s">
        <v>222</v>
      </c>
      <c r="B5" s="106" t="s">
        <v>223</v>
      </c>
      <c r="C5" s="106" t="s">
        <v>224</v>
      </c>
      <c r="D5" s="106" t="s">
        <v>225</v>
      </c>
      <c r="E5" s="106" t="s">
        <v>226</v>
      </c>
      <c r="F5" s="106" t="s">
        <v>227</v>
      </c>
      <c r="G5" s="106" t="s">
        <v>228</v>
      </c>
      <c r="H5" s="106" t="s">
        <v>229</v>
      </c>
      <c r="I5" s="111"/>
      <c r="J5" s="102" t="s">
        <v>230</v>
      </c>
      <c r="K5" s="102" t="s">
        <v>230</v>
      </c>
      <c r="L5" s="106" t="s">
        <v>230</v>
      </c>
      <c r="M5" s="106" t="s">
        <v>230</v>
      </c>
      <c r="N5" s="106" t="s">
        <v>230</v>
      </c>
    </row>
    <row r="6" s="114" customFormat="1" ht="20" customHeight="1" spans="1:14">
      <c r="A6" s="106" t="s">
        <v>231</v>
      </c>
      <c r="B6" s="106">
        <f>C6-1</f>
        <v>51</v>
      </c>
      <c r="C6" s="106">
        <f>D6-1</f>
        <v>52</v>
      </c>
      <c r="D6" s="106">
        <v>53</v>
      </c>
      <c r="E6" s="106">
        <f t="shared" ref="E6:H6" si="0">D6+1</f>
        <v>54</v>
      </c>
      <c r="F6" s="106">
        <f t="shared" si="0"/>
        <v>55</v>
      </c>
      <c r="G6" s="106">
        <f t="shared" si="0"/>
        <v>56</v>
      </c>
      <c r="H6" s="106">
        <f t="shared" si="0"/>
        <v>57</v>
      </c>
      <c r="I6" s="111"/>
      <c r="J6" s="102" t="s">
        <v>232</v>
      </c>
      <c r="K6" s="102" t="s">
        <v>233</v>
      </c>
      <c r="L6" s="102" t="s">
        <v>234</v>
      </c>
      <c r="M6" s="102" t="s">
        <v>235</v>
      </c>
      <c r="N6" s="102" t="s">
        <v>236</v>
      </c>
    </row>
    <row r="7" s="114" customFormat="1" ht="20" customHeight="1" spans="1:14">
      <c r="A7" s="106" t="s">
        <v>237</v>
      </c>
      <c r="B7" s="106">
        <f>C7-4</f>
        <v>78</v>
      </c>
      <c r="C7" s="106">
        <f>D7-4</f>
        <v>82</v>
      </c>
      <c r="D7" s="106" t="s">
        <v>238</v>
      </c>
      <c r="E7" s="106">
        <f t="shared" ref="E7:E9" si="1">D7+4</f>
        <v>90</v>
      </c>
      <c r="F7" s="106">
        <f>E7+5</f>
        <v>95</v>
      </c>
      <c r="G7" s="106">
        <f>F7+6</f>
        <v>101</v>
      </c>
      <c r="H7" s="106">
        <f>G7+6</f>
        <v>107</v>
      </c>
      <c r="I7" s="111"/>
      <c r="J7" s="102" t="s">
        <v>239</v>
      </c>
      <c r="K7" s="102" t="s">
        <v>240</v>
      </c>
      <c r="L7" s="102" t="s">
        <v>241</v>
      </c>
      <c r="M7" s="102" t="s">
        <v>242</v>
      </c>
      <c r="N7" s="102" t="s">
        <v>243</v>
      </c>
    </row>
    <row r="8" s="114" customFormat="1" ht="20" customHeight="1" spans="1:14">
      <c r="A8" s="106" t="s">
        <v>244</v>
      </c>
      <c r="B8" s="106">
        <f>C8-4</f>
        <v>86</v>
      </c>
      <c r="C8" s="106">
        <f>D8-4</f>
        <v>90</v>
      </c>
      <c r="D8" s="106" t="s">
        <v>245</v>
      </c>
      <c r="E8" s="106">
        <f t="shared" si="1"/>
        <v>98</v>
      </c>
      <c r="F8" s="106">
        <f>E8+5</f>
        <v>103</v>
      </c>
      <c r="G8" s="106">
        <f>F8+6</f>
        <v>109</v>
      </c>
      <c r="H8" s="106">
        <f>G8+6</f>
        <v>115</v>
      </c>
      <c r="I8" s="111"/>
      <c r="J8" s="102" t="s">
        <v>242</v>
      </c>
      <c r="K8" s="102" t="s">
        <v>246</v>
      </c>
      <c r="L8" s="102" t="s">
        <v>247</v>
      </c>
      <c r="M8" s="102" t="s">
        <v>248</v>
      </c>
      <c r="N8" s="102" t="s">
        <v>249</v>
      </c>
    </row>
    <row r="9" s="114" customFormat="1" ht="20" customHeight="1" spans="1:14">
      <c r="A9" s="106" t="s">
        <v>250</v>
      </c>
      <c r="B9" s="106">
        <f>C9-3.6</f>
        <v>98.8</v>
      </c>
      <c r="C9" s="106">
        <f>D9-3.6</f>
        <v>102.4</v>
      </c>
      <c r="D9" s="106" t="s">
        <v>251</v>
      </c>
      <c r="E9" s="106">
        <f t="shared" si="1"/>
        <v>110</v>
      </c>
      <c r="F9" s="106">
        <f t="shared" ref="F9:H9" si="2">E9+4</f>
        <v>114</v>
      </c>
      <c r="G9" s="106">
        <f t="shared" si="2"/>
        <v>118</v>
      </c>
      <c r="H9" s="106">
        <f t="shared" si="2"/>
        <v>122</v>
      </c>
      <c r="I9" s="111"/>
      <c r="J9" s="102" t="s">
        <v>252</v>
      </c>
      <c r="K9" s="102" t="s">
        <v>253</v>
      </c>
      <c r="L9" s="102" t="s">
        <v>254</v>
      </c>
      <c r="M9" s="102" t="s">
        <v>252</v>
      </c>
      <c r="N9" s="102" t="s">
        <v>255</v>
      </c>
    </row>
    <row r="10" s="114" customFormat="1" ht="20" customHeight="1" spans="1:14">
      <c r="A10" s="106" t="s">
        <v>256</v>
      </c>
      <c r="B10" s="106">
        <f>C10-2.3/2</f>
        <v>31.2</v>
      </c>
      <c r="C10" s="106">
        <f>D10-2.3/2</f>
        <v>32.35</v>
      </c>
      <c r="D10" s="106">
        <v>33.5</v>
      </c>
      <c r="E10" s="106">
        <f t="shared" ref="E10:H10" si="3">D10+2.6/2</f>
        <v>34.8</v>
      </c>
      <c r="F10" s="106">
        <f t="shared" si="3"/>
        <v>36.1</v>
      </c>
      <c r="G10" s="106">
        <f t="shared" si="3"/>
        <v>37.4</v>
      </c>
      <c r="H10" s="106">
        <f t="shared" si="3"/>
        <v>38.7</v>
      </c>
      <c r="I10" s="111"/>
      <c r="J10" s="102" t="s">
        <v>257</v>
      </c>
      <c r="K10" s="102" t="s">
        <v>258</v>
      </c>
      <c r="L10" s="102" t="s">
        <v>259</v>
      </c>
      <c r="M10" s="102" t="s">
        <v>233</v>
      </c>
      <c r="N10" s="102" t="s">
        <v>235</v>
      </c>
    </row>
    <row r="11" s="110" customFormat="1" ht="20" customHeight="1" spans="1:14">
      <c r="A11" s="106" t="s">
        <v>260</v>
      </c>
      <c r="B11" s="106">
        <f>C11-0.5</f>
        <v>26.5</v>
      </c>
      <c r="C11" s="106">
        <f>D11-0.5</f>
        <v>27</v>
      </c>
      <c r="D11" s="106">
        <v>27.5</v>
      </c>
      <c r="E11" s="106">
        <f>D11+0.5</f>
        <v>28</v>
      </c>
      <c r="F11" s="106">
        <f>E11+0.5</f>
        <v>28.5</v>
      </c>
      <c r="G11" s="106">
        <f>F11+0.7</f>
        <v>29.2</v>
      </c>
      <c r="H11" s="106">
        <f>G11+0.7</f>
        <v>29.9</v>
      </c>
      <c r="I11" s="111"/>
      <c r="J11" s="102" t="s">
        <v>259</v>
      </c>
      <c r="K11" s="102" t="s">
        <v>261</v>
      </c>
      <c r="L11" s="102" t="s">
        <v>246</v>
      </c>
      <c r="M11" s="102" t="s">
        <v>262</v>
      </c>
      <c r="N11" s="102" t="s">
        <v>263</v>
      </c>
    </row>
    <row r="12" s="110" customFormat="1" ht="20" customHeight="1" spans="1:14">
      <c r="A12" s="106" t="s">
        <v>264</v>
      </c>
      <c r="B12" s="106">
        <f>C12-0.7</f>
        <v>26.2</v>
      </c>
      <c r="C12" s="106">
        <f>D12-0.6</f>
        <v>26.9</v>
      </c>
      <c r="D12" s="106">
        <v>27.5</v>
      </c>
      <c r="E12" s="106">
        <f>D12+0.6</f>
        <v>28.1</v>
      </c>
      <c r="F12" s="106">
        <f>E12+0.7</f>
        <v>28.8</v>
      </c>
      <c r="G12" s="106">
        <f>F12+0.6</f>
        <v>29.4</v>
      </c>
      <c r="H12" s="106">
        <f>G12+0.7</f>
        <v>30.1</v>
      </c>
      <c r="I12" s="111"/>
      <c r="J12" s="102" t="s">
        <v>265</v>
      </c>
      <c r="K12" s="102" t="s">
        <v>246</v>
      </c>
      <c r="L12" s="102" t="s">
        <v>266</v>
      </c>
      <c r="M12" s="102" t="s">
        <v>267</v>
      </c>
      <c r="N12" s="102" t="s">
        <v>268</v>
      </c>
    </row>
    <row r="13" s="110" customFormat="1" ht="20" customHeight="1" spans="1:14">
      <c r="A13" s="106" t="s">
        <v>269</v>
      </c>
      <c r="B13" s="106">
        <f>C13-0.9</f>
        <v>40.2</v>
      </c>
      <c r="C13" s="106">
        <f>D13-0.9</f>
        <v>41.1</v>
      </c>
      <c r="D13" s="106">
        <v>42</v>
      </c>
      <c r="E13" s="106">
        <f t="shared" ref="E13:H13" si="4">D13+1.1</f>
        <v>43.1</v>
      </c>
      <c r="F13" s="106">
        <f t="shared" si="4"/>
        <v>44.2</v>
      </c>
      <c r="G13" s="106">
        <f t="shared" si="4"/>
        <v>45.3</v>
      </c>
      <c r="H13" s="106">
        <f t="shared" si="4"/>
        <v>46.4</v>
      </c>
      <c r="I13" s="111"/>
      <c r="J13" s="102" t="s">
        <v>270</v>
      </c>
      <c r="K13" s="102" t="s">
        <v>271</v>
      </c>
      <c r="L13" s="102" t="s">
        <v>272</v>
      </c>
      <c r="M13" s="102" t="s">
        <v>272</v>
      </c>
      <c r="N13" s="102" t="s">
        <v>252</v>
      </c>
    </row>
    <row r="14" s="110" customFormat="1" ht="20" customHeight="1" spans="1:14">
      <c r="A14" s="106" t="s">
        <v>273</v>
      </c>
      <c r="B14" s="106">
        <f>D14-0.5</f>
        <v>14</v>
      </c>
      <c r="C14" s="106">
        <f t="shared" ref="C14:H14" si="5">B14</f>
        <v>14</v>
      </c>
      <c r="D14" s="106">
        <v>14.5</v>
      </c>
      <c r="E14" s="106">
        <f t="shared" si="5"/>
        <v>14.5</v>
      </c>
      <c r="F14" s="106">
        <f>D14+1.5</f>
        <v>16</v>
      </c>
      <c r="G14" s="106">
        <f t="shared" si="5"/>
        <v>16</v>
      </c>
      <c r="H14" s="106">
        <f t="shared" si="5"/>
        <v>16</v>
      </c>
      <c r="I14" s="111"/>
      <c r="J14" s="102" t="s">
        <v>246</v>
      </c>
      <c r="K14" s="102" t="s">
        <v>274</v>
      </c>
      <c r="L14" s="102" t="s">
        <v>275</v>
      </c>
      <c r="M14" s="102" t="s">
        <v>261</v>
      </c>
      <c r="N14" s="102" t="s">
        <v>274</v>
      </c>
    </row>
    <row r="15" s="110" customFormat="1" ht="20" customHeight="1" spans="1:14">
      <c r="A15" s="106" t="s">
        <v>276</v>
      </c>
      <c r="B15" s="106">
        <f>D15-0.5</f>
        <v>16.5</v>
      </c>
      <c r="C15" s="106">
        <f t="shared" ref="C15:H15" si="6">B15</f>
        <v>16.5</v>
      </c>
      <c r="D15" s="106">
        <v>17</v>
      </c>
      <c r="E15" s="106">
        <f t="shared" si="6"/>
        <v>17</v>
      </c>
      <c r="F15" s="106">
        <f>D15+1.5</f>
        <v>18.5</v>
      </c>
      <c r="G15" s="106">
        <f t="shared" si="6"/>
        <v>18.5</v>
      </c>
      <c r="H15" s="106">
        <f t="shared" si="6"/>
        <v>18.5</v>
      </c>
      <c r="I15" s="116"/>
      <c r="J15" s="102" t="s">
        <v>259</v>
      </c>
      <c r="K15" s="102" t="s">
        <v>271</v>
      </c>
      <c r="L15" s="102" t="s">
        <v>259</v>
      </c>
      <c r="M15" s="102" t="s">
        <v>258</v>
      </c>
      <c r="N15" s="102" t="s">
        <v>261</v>
      </c>
    </row>
    <row r="16" s="110" customFormat="1" ht="20" customHeight="1" spans="1:14">
      <c r="A16" s="106" t="s">
        <v>277</v>
      </c>
      <c r="B16" s="106">
        <f>C16</f>
        <v>4.5</v>
      </c>
      <c r="C16" s="106">
        <f>D16</f>
        <v>4.5</v>
      </c>
      <c r="D16" s="106">
        <v>4.5</v>
      </c>
      <c r="E16" s="106">
        <f t="shared" ref="E16:H16" si="7">D16</f>
        <v>4.5</v>
      </c>
      <c r="F16" s="106">
        <f t="shared" si="7"/>
        <v>4.5</v>
      </c>
      <c r="G16" s="106">
        <f t="shared" si="7"/>
        <v>4.5</v>
      </c>
      <c r="H16" s="106">
        <f t="shared" si="7"/>
        <v>4.5</v>
      </c>
      <c r="I16" s="116"/>
      <c r="J16" s="102" t="s">
        <v>246</v>
      </c>
      <c r="K16" s="102" t="s">
        <v>246</v>
      </c>
      <c r="L16" s="102" t="s">
        <v>246</v>
      </c>
      <c r="M16" s="102" t="s">
        <v>246</v>
      </c>
      <c r="N16" s="102" t="s">
        <v>246</v>
      </c>
    </row>
    <row r="17" s="109" customFormat="1" customHeight="1" spans="1:14">
      <c r="A17" s="106"/>
      <c r="B17" s="106"/>
      <c r="C17" s="106"/>
      <c r="D17" s="106"/>
      <c r="E17" s="106"/>
      <c r="F17" s="106"/>
      <c r="G17" s="106"/>
      <c r="H17" s="106"/>
      <c r="I17" s="116"/>
      <c r="J17" s="102"/>
      <c r="K17" s="102"/>
      <c r="L17" s="102"/>
      <c r="M17" s="102"/>
      <c r="N17" s="102"/>
    </row>
    <row r="18" s="109" customFormat="1" customHeight="1" spans="1:14">
      <c r="A18" s="106"/>
      <c r="B18" s="106"/>
      <c r="C18" s="106"/>
      <c r="D18" s="106"/>
      <c r="E18" s="106"/>
      <c r="F18" s="106"/>
      <c r="G18" s="106"/>
      <c r="H18" s="106"/>
      <c r="I18" s="116"/>
      <c r="J18" s="102"/>
      <c r="K18" s="102"/>
      <c r="L18" s="102"/>
      <c r="M18" s="102"/>
      <c r="N18" s="102"/>
    </row>
    <row r="19" customHeight="1" spans="1:14">
      <c r="A19" s="106"/>
      <c r="B19" s="106"/>
      <c r="C19" s="106"/>
      <c r="D19" s="106"/>
      <c r="E19" s="106"/>
      <c r="F19" s="106"/>
      <c r="G19" s="106"/>
      <c r="H19" s="106"/>
      <c r="I19" s="119"/>
      <c r="J19" s="117" t="s">
        <v>278</v>
      </c>
      <c r="K19" s="118"/>
      <c r="L19" s="117" t="s">
        <v>279</v>
      </c>
      <c r="M19" s="117"/>
      <c r="N19" s="117" t="s">
        <v>280</v>
      </c>
    </row>
  </sheetData>
  <mergeCells count="6">
    <mergeCell ref="A1:G1"/>
    <mergeCell ref="G2:H2"/>
    <mergeCell ref="B3:E3"/>
    <mergeCell ref="G3:H3"/>
    <mergeCell ref="K3:N3"/>
    <mergeCell ref="I15:I1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M10" sqref="M10"/>
    </sheetView>
  </sheetViews>
  <sheetFormatPr defaultColWidth="9" defaultRowHeight="26.1" customHeight="1"/>
  <cols>
    <col min="1" max="1" width="17.4" style="109" customWidth="1"/>
    <col min="2" max="8" width="9.4" style="109" customWidth="1"/>
    <col min="9" max="9" width="12.625" style="109" customWidth="1"/>
    <col min="10" max="10" width="12.375" style="109" customWidth="1"/>
    <col min="11" max="11" width="13.75" style="109" customWidth="1"/>
    <col min="12" max="12" width="14.4" style="109" customWidth="1"/>
    <col min="13" max="13" width="16.3" style="109" customWidth="1"/>
    <col min="14" max="14" width="13.875" style="109" customWidth="1"/>
    <col min="15" max="15" width="9" style="109" customWidth="1"/>
    <col min="16" max="16384" width="9" style="109"/>
  </cols>
  <sheetData>
    <row r="1" ht="29.1" customHeight="1" spans="1:15">
      <c r="A1" s="98" t="s">
        <v>210</v>
      </c>
      <c r="B1" s="98"/>
      <c r="C1" s="98"/>
      <c r="D1" s="98"/>
      <c r="E1" s="98"/>
      <c r="F1" s="98"/>
      <c r="G1" s="98"/>
      <c r="H1" s="99"/>
      <c r="I1" s="109"/>
      <c r="J1" s="109"/>
      <c r="K1" s="109"/>
      <c r="L1" s="109"/>
      <c r="M1" s="109"/>
      <c r="N1" s="109"/>
      <c r="O1" s="110"/>
    </row>
    <row r="2" ht="20" customHeight="1" spans="1:15">
      <c r="A2" s="99" t="s">
        <v>211</v>
      </c>
      <c r="B2" s="99"/>
      <c r="C2" s="99"/>
      <c r="D2" s="99"/>
      <c r="E2" s="99"/>
      <c r="F2" s="99"/>
      <c r="G2" s="100"/>
      <c r="H2" s="101"/>
      <c r="I2" s="109"/>
      <c r="J2" s="109"/>
      <c r="K2" s="109"/>
      <c r="L2" s="109"/>
      <c r="M2" s="109"/>
      <c r="N2" s="109"/>
      <c r="O2" s="110"/>
    </row>
    <row r="3" ht="20" customHeight="1" spans="1:15">
      <c r="A3" s="102" t="s">
        <v>212</v>
      </c>
      <c r="B3" s="103" t="s">
        <v>70</v>
      </c>
      <c r="C3" s="104"/>
      <c r="D3" s="104"/>
      <c r="E3" s="105"/>
      <c r="F3" s="102" t="s">
        <v>213</v>
      </c>
      <c r="G3" s="103" t="s">
        <v>64</v>
      </c>
      <c r="H3" s="105"/>
      <c r="I3" s="111"/>
      <c r="J3" s="112" t="s">
        <v>58</v>
      </c>
      <c r="K3" s="113" t="s">
        <v>214</v>
      </c>
      <c r="L3" s="113"/>
      <c r="M3" s="113"/>
      <c r="N3" s="113"/>
      <c r="O3" s="110"/>
    </row>
    <row r="4" ht="20" customHeight="1" spans="1:15">
      <c r="A4" s="106" t="s">
        <v>215</v>
      </c>
      <c r="B4" s="106" t="s">
        <v>111</v>
      </c>
      <c r="C4" s="106" t="s">
        <v>112</v>
      </c>
      <c r="D4" s="106" t="s">
        <v>113</v>
      </c>
      <c r="E4" s="106" t="s">
        <v>114</v>
      </c>
      <c r="F4" s="106" t="s">
        <v>115</v>
      </c>
      <c r="G4" s="106" t="s">
        <v>194</v>
      </c>
      <c r="H4" s="106" t="s">
        <v>216</v>
      </c>
      <c r="I4" s="111"/>
      <c r="J4" s="106" t="s">
        <v>217</v>
      </c>
      <c r="K4" s="106" t="s">
        <v>281</v>
      </c>
      <c r="L4" s="106" t="s">
        <v>219</v>
      </c>
      <c r="M4" s="106" t="s">
        <v>220</v>
      </c>
      <c r="N4" s="106" t="s">
        <v>221</v>
      </c>
      <c r="O4" s="114"/>
    </row>
    <row r="5" ht="20" customHeight="1" spans="1:15">
      <c r="A5" s="106" t="s">
        <v>222</v>
      </c>
      <c r="B5" s="106" t="s">
        <v>223</v>
      </c>
      <c r="C5" s="106" t="s">
        <v>224</v>
      </c>
      <c r="D5" s="106" t="s">
        <v>225</v>
      </c>
      <c r="E5" s="106" t="s">
        <v>226</v>
      </c>
      <c r="F5" s="106" t="s">
        <v>227</v>
      </c>
      <c r="G5" s="106" t="s">
        <v>228</v>
      </c>
      <c r="H5" s="106" t="s">
        <v>229</v>
      </c>
      <c r="I5" s="111"/>
      <c r="J5" s="102" t="s">
        <v>230</v>
      </c>
      <c r="K5" s="102" t="s">
        <v>230</v>
      </c>
      <c r="L5" s="106" t="s">
        <v>230</v>
      </c>
      <c r="M5" s="106" t="s">
        <v>230</v>
      </c>
      <c r="N5" s="106" t="s">
        <v>230</v>
      </c>
      <c r="O5" s="114"/>
    </row>
    <row r="6" ht="20" customHeight="1" spans="1:15">
      <c r="A6" s="106" t="s">
        <v>231</v>
      </c>
      <c r="B6" s="106">
        <f>C6-1</f>
        <v>51</v>
      </c>
      <c r="C6" s="106">
        <f>D6-1</f>
        <v>52</v>
      </c>
      <c r="D6" s="106">
        <v>53</v>
      </c>
      <c r="E6" s="106">
        <f t="shared" ref="E6:H6" si="0">D6+1</f>
        <v>54</v>
      </c>
      <c r="F6" s="106">
        <f t="shared" si="0"/>
        <v>55</v>
      </c>
      <c r="G6" s="106">
        <f t="shared" si="0"/>
        <v>56</v>
      </c>
      <c r="H6" s="106">
        <f t="shared" si="0"/>
        <v>57</v>
      </c>
      <c r="I6" s="111"/>
      <c r="J6" s="102" t="s">
        <v>232</v>
      </c>
      <c r="K6" s="102" t="s">
        <v>233</v>
      </c>
      <c r="L6" s="102" t="s">
        <v>234</v>
      </c>
      <c r="M6" s="102" t="s">
        <v>235</v>
      </c>
      <c r="N6" s="102" t="s">
        <v>236</v>
      </c>
      <c r="O6" s="114"/>
    </row>
    <row r="7" ht="20" customHeight="1" spans="1:15">
      <c r="A7" s="106" t="s">
        <v>237</v>
      </c>
      <c r="B7" s="106">
        <f>C7-4</f>
        <v>78</v>
      </c>
      <c r="C7" s="106">
        <f>D7-4</f>
        <v>82</v>
      </c>
      <c r="D7" s="106" t="s">
        <v>238</v>
      </c>
      <c r="E7" s="106">
        <f t="shared" ref="E7:E9" si="1">D7+4</f>
        <v>90</v>
      </c>
      <c r="F7" s="106">
        <f>E7+5</f>
        <v>95</v>
      </c>
      <c r="G7" s="106">
        <f>F7+6</f>
        <v>101</v>
      </c>
      <c r="H7" s="106">
        <f>G7+6</f>
        <v>107</v>
      </c>
      <c r="I7" s="111"/>
      <c r="J7" s="102" t="s">
        <v>282</v>
      </c>
      <c r="K7" s="102" t="s">
        <v>240</v>
      </c>
      <c r="L7" s="102" t="s">
        <v>241</v>
      </c>
      <c r="M7" s="102" t="s">
        <v>242</v>
      </c>
      <c r="N7" s="102" t="s">
        <v>243</v>
      </c>
      <c r="O7" s="114"/>
    </row>
    <row r="8" ht="20" customHeight="1" spans="1:15">
      <c r="A8" s="106" t="s">
        <v>244</v>
      </c>
      <c r="B8" s="106">
        <f>C8-4</f>
        <v>86</v>
      </c>
      <c r="C8" s="106">
        <f>D8-4</f>
        <v>90</v>
      </c>
      <c r="D8" s="106" t="s">
        <v>245</v>
      </c>
      <c r="E8" s="106">
        <f t="shared" si="1"/>
        <v>98</v>
      </c>
      <c r="F8" s="106">
        <f>E8+5</f>
        <v>103</v>
      </c>
      <c r="G8" s="106">
        <f>F8+6</f>
        <v>109</v>
      </c>
      <c r="H8" s="106">
        <f>G8+6</f>
        <v>115</v>
      </c>
      <c r="I8" s="111"/>
      <c r="J8" s="102" t="s">
        <v>242</v>
      </c>
      <c r="K8" s="102" t="s">
        <v>246</v>
      </c>
      <c r="L8" s="102" t="s">
        <v>247</v>
      </c>
      <c r="M8" s="102" t="s">
        <v>248</v>
      </c>
      <c r="N8" s="102" t="s">
        <v>249</v>
      </c>
      <c r="O8" s="114"/>
    </row>
    <row r="9" ht="20" customHeight="1" spans="1:15">
      <c r="A9" s="106" t="s">
        <v>250</v>
      </c>
      <c r="B9" s="106">
        <f>C9-3.6</f>
        <v>98.8</v>
      </c>
      <c r="C9" s="106">
        <f>D9-3.6</f>
        <v>102.4</v>
      </c>
      <c r="D9" s="106" t="s">
        <v>251</v>
      </c>
      <c r="E9" s="106">
        <f t="shared" si="1"/>
        <v>110</v>
      </c>
      <c r="F9" s="106">
        <f t="shared" ref="F9:H9" si="2">E9+4</f>
        <v>114</v>
      </c>
      <c r="G9" s="106">
        <f t="shared" si="2"/>
        <v>118</v>
      </c>
      <c r="H9" s="106">
        <f t="shared" si="2"/>
        <v>122</v>
      </c>
      <c r="I9" s="111"/>
      <c r="J9" s="102" t="s">
        <v>252</v>
      </c>
      <c r="K9" s="102" t="s">
        <v>253</v>
      </c>
      <c r="L9" s="102" t="s">
        <v>254</v>
      </c>
      <c r="M9" s="102" t="s">
        <v>252</v>
      </c>
      <c r="N9" s="102" t="s">
        <v>255</v>
      </c>
      <c r="O9" s="114"/>
    </row>
    <row r="10" ht="20" customHeight="1" spans="1:15">
      <c r="A10" s="106" t="s">
        <v>256</v>
      </c>
      <c r="B10" s="106">
        <f>C10-2.3/2</f>
        <v>31.2</v>
      </c>
      <c r="C10" s="106">
        <f>D10-2.3/2</f>
        <v>32.35</v>
      </c>
      <c r="D10" s="106">
        <v>33.5</v>
      </c>
      <c r="E10" s="106">
        <f t="shared" ref="E10:H10" si="3">D10+2.6/2</f>
        <v>34.8</v>
      </c>
      <c r="F10" s="106">
        <f t="shared" si="3"/>
        <v>36.1</v>
      </c>
      <c r="G10" s="106">
        <f t="shared" si="3"/>
        <v>37.4</v>
      </c>
      <c r="H10" s="106">
        <f t="shared" si="3"/>
        <v>38.7</v>
      </c>
      <c r="I10" s="111"/>
      <c r="J10" s="102" t="s">
        <v>257</v>
      </c>
      <c r="K10" s="102" t="s">
        <v>258</v>
      </c>
      <c r="L10" s="102" t="s">
        <v>259</v>
      </c>
      <c r="M10" s="102" t="s">
        <v>233</v>
      </c>
      <c r="N10" s="102" t="s">
        <v>235</v>
      </c>
      <c r="O10" s="115"/>
    </row>
    <row r="11" ht="20" customHeight="1" spans="1:15">
      <c r="A11" s="106" t="s">
        <v>260</v>
      </c>
      <c r="B11" s="106">
        <f>C11-0.5</f>
        <v>26.5</v>
      </c>
      <c r="C11" s="106">
        <f>D11-0.5</f>
        <v>27</v>
      </c>
      <c r="D11" s="106">
        <v>27.5</v>
      </c>
      <c r="E11" s="106">
        <f>D11+0.5</f>
        <v>28</v>
      </c>
      <c r="F11" s="106">
        <f>E11+0.5</f>
        <v>28.5</v>
      </c>
      <c r="G11" s="106">
        <f>F11+0.7</f>
        <v>29.2</v>
      </c>
      <c r="H11" s="106">
        <f>G11+0.7</f>
        <v>29.9</v>
      </c>
      <c r="I11" s="111"/>
      <c r="J11" s="102" t="s">
        <v>259</v>
      </c>
      <c r="K11" s="102" t="s">
        <v>261</v>
      </c>
      <c r="L11" s="102" t="s">
        <v>246</v>
      </c>
      <c r="M11" s="102" t="s">
        <v>262</v>
      </c>
      <c r="N11" s="102" t="s">
        <v>263</v>
      </c>
      <c r="O11" s="114"/>
    </row>
    <row r="12" ht="20" customHeight="1" spans="1:15">
      <c r="A12" s="106" t="s">
        <v>264</v>
      </c>
      <c r="B12" s="106">
        <f>C12-0.7</f>
        <v>26.2</v>
      </c>
      <c r="C12" s="106">
        <f>D12-0.6</f>
        <v>26.9</v>
      </c>
      <c r="D12" s="106">
        <v>27.5</v>
      </c>
      <c r="E12" s="106">
        <f>D12+0.6</f>
        <v>28.1</v>
      </c>
      <c r="F12" s="106">
        <f>E12+0.7</f>
        <v>28.8</v>
      </c>
      <c r="G12" s="106">
        <f>F12+0.6</f>
        <v>29.4</v>
      </c>
      <c r="H12" s="106">
        <f>G12+0.7</f>
        <v>30.1</v>
      </c>
      <c r="I12" s="111"/>
      <c r="J12" s="102" t="s">
        <v>265</v>
      </c>
      <c r="K12" s="102" t="s">
        <v>246</v>
      </c>
      <c r="L12" s="102" t="s">
        <v>266</v>
      </c>
      <c r="M12" s="102" t="s">
        <v>267</v>
      </c>
      <c r="N12" s="102" t="s">
        <v>268</v>
      </c>
      <c r="O12" s="114"/>
    </row>
    <row r="13" ht="20" customHeight="1" spans="1:15">
      <c r="A13" s="106" t="s">
        <v>269</v>
      </c>
      <c r="B13" s="106">
        <f>C13-0.9</f>
        <v>40.2</v>
      </c>
      <c r="C13" s="106">
        <f>D13-0.9</f>
        <v>41.1</v>
      </c>
      <c r="D13" s="106">
        <v>42</v>
      </c>
      <c r="E13" s="106">
        <f t="shared" ref="E13:H13" si="4">D13+1.1</f>
        <v>43.1</v>
      </c>
      <c r="F13" s="106">
        <f t="shared" si="4"/>
        <v>44.2</v>
      </c>
      <c r="G13" s="106">
        <f t="shared" si="4"/>
        <v>45.3</v>
      </c>
      <c r="H13" s="106">
        <f t="shared" si="4"/>
        <v>46.4</v>
      </c>
      <c r="I13" s="111"/>
      <c r="J13" s="102" t="s">
        <v>270</v>
      </c>
      <c r="K13" s="102" t="s">
        <v>271</v>
      </c>
      <c r="L13" s="102" t="s">
        <v>272</v>
      </c>
      <c r="M13" s="102" t="s">
        <v>272</v>
      </c>
      <c r="N13" s="102" t="s">
        <v>252</v>
      </c>
      <c r="O13" s="110"/>
    </row>
    <row r="14" ht="20" customHeight="1" spans="1:15">
      <c r="A14" s="106" t="s">
        <v>273</v>
      </c>
      <c r="B14" s="106">
        <f>D14-0.5</f>
        <v>14</v>
      </c>
      <c r="C14" s="106">
        <f t="shared" ref="C14:H14" si="5">B14</f>
        <v>14</v>
      </c>
      <c r="D14" s="106">
        <v>14.5</v>
      </c>
      <c r="E14" s="106">
        <f t="shared" si="5"/>
        <v>14.5</v>
      </c>
      <c r="F14" s="106">
        <f>D14+1.5</f>
        <v>16</v>
      </c>
      <c r="G14" s="106">
        <f t="shared" si="5"/>
        <v>16</v>
      </c>
      <c r="H14" s="106">
        <f t="shared" si="5"/>
        <v>16</v>
      </c>
      <c r="I14" s="111"/>
      <c r="J14" s="102" t="s">
        <v>246</v>
      </c>
      <c r="K14" s="102" t="s">
        <v>274</v>
      </c>
      <c r="L14" s="102" t="s">
        <v>275</v>
      </c>
      <c r="M14" s="102" t="s">
        <v>261</v>
      </c>
      <c r="N14" s="102" t="s">
        <v>274</v>
      </c>
      <c r="O14" s="110"/>
    </row>
    <row r="15" ht="20" customHeight="1" spans="1:15">
      <c r="A15" s="106" t="s">
        <v>276</v>
      </c>
      <c r="B15" s="106">
        <f>D15-0.5</f>
        <v>16.5</v>
      </c>
      <c r="C15" s="106">
        <f t="shared" ref="C15:H15" si="6">B15</f>
        <v>16.5</v>
      </c>
      <c r="D15" s="106">
        <v>17</v>
      </c>
      <c r="E15" s="106">
        <f t="shared" si="6"/>
        <v>17</v>
      </c>
      <c r="F15" s="106">
        <f>D15+1.5</f>
        <v>18.5</v>
      </c>
      <c r="G15" s="106">
        <f t="shared" si="6"/>
        <v>18.5</v>
      </c>
      <c r="H15" s="106">
        <f t="shared" si="6"/>
        <v>18.5</v>
      </c>
      <c r="I15" s="111"/>
      <c r="J15" s="102" t="s">
        <v>259</v>
      </c>
      <c r="K15" s="102" t="s">
        <v>271</v>
      </c>
      <c r="L15" s="102" t="s">
        <v>259</v>
      </c>
      <c r="M15" s="102" t="s">
        <v>258</v>
      </c>
      <c r="N15" s="102" t="s">
        <v>261</v>
      </c>
      <c r="O15" s="110"/>
    </row>
    <row r="16" ht="20" customHeight="1" spans="1:15">
      <c r="A16" s="106" t="s">
        <v>277</v>
      </c>
      <c r="B16" s="106">
        <f>C16</f>
        <v>4.5</v>
      </c>
      <c r="C16" s="106">
        <f>D16</f>
        <v>4.5</v>
      </c>
      <c r="D16" s="106">
        <v>4.5</v>
      </c>
      <c r="E16" s="106">
        <f t="shared" ref="E16:H16" si="7">D16</f>
        <v>4.5</v>
      </c>
      <c r="F16" s="106">
        <f t="shared" si="7"/>
        <v>4.5</v>
      </c>
      <c r="G16" s="106">
        <f t="shared" si="7"/>
        <v>4.5</v>
      </c>
      <c r="H16" s="106">
        <f t="shared" si="7"/>
        <v>4.5</v>
      </c>
      <c r="I16" s="111"/>
      <c r="J16" s="102" t="s">
        <v>246</v>
      </c>
      <c r="K16" s="102" t="s">
        <v>246</v>
      </c>
      <c r="L16" s="102" t="s">
        <v>246</v>
      </c>
      <c r="M16" s="102" t="s">
        <v>246</v>
      </c>
      <c r="N16" s="102" t="s">
        <v>246</v>
      </c>
      <c r="O16" s="110"/>
    </row>
    <row r="17" ht="20" customHeight="1" spans="1:15">
      <c r="A17" s="106"/>
      <c r="B17" s="106"/>
      <c r="C17" s="106"/>
      <c r="D17" s="106"/>
      <c r="E17" s="106"/>
      <c r="F17" s="106"/>
      <c r="G17" s="106"/>
      <c r="H17" s="106"/>
      <c r="I17" s="111"/>
      <c r="J17" s="102"/>
      <c r="K17" s="102"/>
      <c r="L17" s="102"/>
      <c r="M17" s="102"/>
      <c r="N17" s="102"/>
      <c r="O17" s="110"/>
    </row>
    <row r="18" ht="20" customHeight="1" spans="1:15">
      <c r="A18" s="106"/>
      <c r="B18" s="106"/>
      <c r="C18" s="106"/>
      <c r="D18" s="106"/>
      <c r="E18" s="106"/>
      <c r="F18" s="106"/>
      <c r="G18" s="106"/>
      <c r="H18" s="106"/>
      <c r="I18" s="116"/>
      <c r="J18" s="102"/>
      <c r="K18" s="102"/>
      <c r="L18" s="102"/>
      <c r="M18" s="102"/>
      <c r="N18" s="102"/>
      <c r="O18" s="110"/>
    </row>
    <row r="19" ht="20" customHeight="1" spans="1:15">
      <c r="A19" s="106"/>
      <c r="B19" s="106"/>
      <c r="C19" s="106"/>
      <c r="D19" s="106"/>
      <c r="E19" s="106"/>
      <c r="F19" s="106"/>
      <c r="G19" s="106"/>
      <c r="H19" s="106"/>
      <c r="I19" s="116"/>
      <c r="J19" s="117" t="s">
        <v>278</v>
      </c>
      <c r="K19" s="118"/>
      <c r="L19" s="117" t="s">
        <v>279</v>
      </c>
      <c r="M19" s="117"/>
      <c r="N19" s="117" t="s">
        <v>280</v>
      </c>
      <c r="O19" s="110"/>
    </row>
    <row r="20" ht="20" customHeight="1" spans="1:14">
      <c r="A20" s="102"/>
      <c r="B20" s="102"/>
      <c r="C20" s="102"/>
      <c r="D20" s="102"/>
      <c r="E20" s="102"/>
      <c r="F20" s="102"/>
      <c r="G20" s="102"/>
      <c r="H20" s="102"/>
      <c r="I20" s="116"/>
      <c r="J20" s="117"/>
      <c r="K20" s="118"/>
      <c r="L20" s="117"/>
      <c r="M20" s="117"/>
      <c r="N20" s="117"/>
    </row>
  </sheetData>
  <mergeCells count="6">
    <mergeCell ref="A1:G1"/>
    <mergeCell ref="G2:H2"/>
    <mergeCell ref="B3:E3"/>
    <mergeCell ref="G3:H3"/>
    <mergeCell ref="K3:N3"/>
    <mergeCell ref="I18:I20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J28" sqref="J28"/>
    </sheetView>
  </sheetViews>
  <sheetFormatPr defaultColWidth="9" defaultRowHeight="14.25"/>
  <cols>
    <col min="1" max="1" width="18.5" customWidth="1"/>
    <col min="3" max="3" width="10.5" customWidth="1"/>
    <col min="7" max="7" width="12.75" customWidth="1"/>
    <col min="8" max="8" width="10.625" customWidth="1"/>
    <col min="9" max="9" width="13" customWidth="1"/>
    <col min="10" max="10" width="13.625" customWidth="1"/>
    <col min="11" max="11" width="14.125" customWidth="1"/>
    <col min="12" max="12" width="13" customWidth="1"/>
    <col min="13" max="13" width="15" customWidth="1"/>
    <col min="14" max="14" width="13.25" customWidth="1"/>
  </cols>
  <sheetData>
    <row r="1" spans="1:15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ht="21" customHeight="1" spans="1:15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ht="20" customHeight="1" spans="1:15">
      <c r="A3" s="98" t="s">
        <v>210</v>
      </c>
      <c r="B3" s="98"/>
      <c r="C3" s="98"/>
      <c r="D3" s="98"/>
      <c r="E3" s="98"/>
      <c r="F3" s="98"/>
      <c r="G3" s="98"/>
      <c r="H3" s="99"/>
      <c r="I3" s="109"/>
      <c r="J3" s="109"/>
      <c r="K3" s="109"/>
      <c r="L3" s="109"/>
      <c r="M3" s="109"/>
      <c r="N3" s="109"/>
      <c r="O3" s="110"/>
    </row>
    <row r="4" ht="20" customHeight="1" spans="1:15">
      <c r="A4" s="99" t="s">
        <v>211</v>
      </c>
      <c r="B4" s="99"/>
      <c r="C4" s="99"/>
      <c r="D4" s="99"/>
      <c r="E4" s="99"/>
      <c r="F4" s="99"/>
      <c r="G4" s="100"/>
      <c r="H4" s="101"/>
      <c r="I4" s="109"/>
      <c r="J4" s="109"/>
      <c r="K4" s="109"/>
      <c r="L4" s="109"/>
      <c r="M4" s="109"/>
      <c r="N4" s="109"/>
      <c r="O4" s="110"/>
    </row>
    <row r="5" ht="20" customHeight="1" spans="1:15">
      <c r="A5" s="102" t="s">
        <v>212</v>
      </c>
      <c r="B5" s="103" t="s">
        <v>70</v>
      </c>
      <c r="C5" s="104"/>
      <c r="D5" s="104"/>
      <c r="E5" s="105"/>
      <c r="F5" s="102" t="s">
        <v>213</v>
      </c>
      <c r="G5" s="103" t="s">
        <v>64</v>
      </c>
      <c r="H5" s="105"/>
      <c r="I5" s="111"/>
      <c r="J5" s="112" t="s">
        <v>58</v>
      </c>
      <c r="K5" s="113" t="s">
        <v>214</v>
      </c>
      <c r="L5" s="113"/>
      <c r="M5" s="113"/>
      <c r="N5" s="113"/>
      <c r="O5" s="110"/>
    </row>
    <row r="6" ht="20" customHeight="1" spans="1:15">
      <c r="A6" s="106" t="s">
        <v>215</v>
      </c>
      <c r="B6" s="106" t="s">
        <v>111</v>
      </c>
      <c r="C6" s="106" t="s">
        <v>112</v>
      </c>
      <c r="D6" s="106" t="s">
        <v>113</v>
      </c>
      <c r="E6" s="106" t="s">
        <v>114</v>
      </c>
      <c r="F6" s="106" t="s">
        <v>115</v>
      </c>
      <c r="G6" s="106" t="s">
        <v>194</v>
      </c>
      <c r="H6" s="106" t="s">
        <v>216</v>
      </c>
      <c r="I6" s="111"/>
      <c r="J6" s="106" t="s">
        <v>217</v>
      </c>
      <c r="K6" s="106" t="s">
        <v>218</v>
      </c>
      <c r="L6" s="106" t="s">
        <v>219</v>
      </c>
      <c r="M6" s="106" t="s">
        <v>220</v>
      </c>
      <c r="N6" s="106" t="s">
        <v>221</v>
      </c>
      <c r="O6" s="114"/>
    </row>
    <row r="7" ht="20" customHeight="1" spans="1:15">
      <c r="A7" s="106" t="s">
        <v>222</v>
      </c>
      <c r="B7" s="106" t="s">
        <v>223</v>
      </c>
      <c r="C7" s="106" t="s">
        <v>224</v>
      </c>
      <c r="D7" s="106" t="s">
        <v>225</v>
      </c>
      <c r="E7" s="106" t="s">
        <v>226</v>
      </c>
      <c r="F7" s="106" t="s">
        <v>227</v>
      </c>
      <c r="G7" s="106" t="s">
        <v>228</v>
      </c>
      <c r="H7" s="106" t="s">
        <v>229</v>
      </c>
      <c r="I7" s="111"/>
      <c r="J7" s="102" t="s">
        <v>230</v>
      </c>
      <c r="K7" s="102" t="s">
        <v>230</v>
      </c>
      <c r="L7" s="106" t="s">
        <v>230</v>
      </c>
      <c r="M7" s="106" t="s">
        <v>230</v>
      </c>
      <c r="N7" s="106" t="s">
        <v>230</v>
      </c>
      <c r="O7" s="114"/>
    </row>
    <row r="8" ht="20" customHeight="1" spans="1:15">
      <c r="A8" s="106" t="s">
        <v>231</v>
      </c>
      <c r="B8" s="106">
        <f>C8-1</f>
        <v>51</v>
      </c>
      <c r="C8" s="106">
        <f>D8-1</f>
        <v>52</v>
      </c>
      <c r="D8" s="106">
        <v>53</v>
      </c>
      <c r="E8" s="106">
        <f t="shared" ref="E8:H8" si="0">D8+1</f>
        <v>54</v>
      </c>
      <c r="F8" s="106">
        <f t="shared" si="0"/>
        <v>55</v>
      </c>
      <c r="G8" s="106">
        <f t="shared" si="0"/>
        <v>56</v>
      </c>
      <c r="H8" s="106">
        <f t="shared" si="0"/>
        <v>57</v>
      </c>
      <c r="I8" s="111"/>
      <c r="J8" s="102" t="s">
        <v>232</v>
      </c>
      <c r="K8" s="102" t="s">
        <v>233</v>
      </c>
      <c r="L8" s="102" t="s">
        <v>234</v>
      </c>
      <c r="M8" s="102" t="s">
        <v>235</v>
      </c>
      <c r="N8" s="102" t="s">
        <v>236</v>
      </c>
      <c r="O8" s="114"/>
    </row>
    <row r="9" ht="20" customHeight="1" spans="1:15">
      <c r="A9" s="106" t="s">
        <v>237</v>
      </c>
      <c r="B9" s="106">
        <f>C9-4</f>
        <v>78</v>
      </c>
      <c r="C9" s="106">
        <f>D9-4</f>
        <v>82</v>
      </c>
      <c r="D9" s="106" t="s">
        <v>238</v>
      </c>
      <c r="E9" s="106">
        <f t="shared" ref="E9:E11" si="1">D9+4</f>
        <v>90</v>
      </c>
      <c r="F9" s="106">
        <f>E9+5</f>
        <v>95</v>
      </c>
      <c r="G9" s="106">
        <f>F9+6</f>
        <v>101</v>
      </c>
      <c r="H9" s="106">
        <f>G9+6</f>
        <v>107</v>
      </c>
      <c r="I9" s="111"/>
      <c r="J9" s="102" t="s">
        <v>239</v>
      </c>
      <c r="K9" s="102" t="s">
        <v>240</v>
      </c>
      <c r="L9" s="102" t="s">
        <v>241</v>
      </c>
      <c r="M9" s="102" t="s">
        <v>242</v>
      </c>
      <c r="N9" s="102" t="s">
        <v>243</v>
      </c>
      <c r="O9" s="114"/>
    </row>
    <row r="10" ht="20" customHeight="1" spans="1:15">
      <c r="A10" s="106" t="s">
        <v>244</v>
      </c>
      <c r="B10" s="106">
        <f>C10-4</f>
        <v>86</v>
      </c>
      <c r="C10" s="106">
        <f>D10-4</f>
        <v>90</v>
      </c>
      <c r="D10" s="106" t="s">
        <v>245</v>
      </c>
      <c r="E10" s="106">
        <f t="shared" si="1"/>
        <v>98</v>
      </c>
      <c r="F10" s="106">
        <f>E10+5</f>
        <v>103</v>
      </c>
      <c r="G10" s="106">
        <f>F10+6</f>
        <v>109</v>
      </c>
      <c r="H10" s="106">
        <f>G10+6</f>
        <v>115</v>
      </c>
      <c r="I10" s="111"/>
      <c r="J10" s="102" t="s">
        <v>242</v>
      </c>
      <c r="K10" s="102" t="s">
        <v>246</v>
      </c>
      <c r="L10" s="102" t="s">
        <v>247</v>
      </c>
      <c r="M10" s="102" t="s">
        <v>248</v>
      </c>
      <c r="N10" s="102" t="s">
        <v>249</v>
      </c>
      <c r="O10" s="114"/>
    </row>
    <row r="11" ht="20" customHeight="1" spans="1:15">
      <c r="A11" s="106" t="s">
        <v>250</v>
      </c>
      <c r="B11" s="106">
        <f>C11-3.6</f>
        <v>98.8</v>
      </c>
      <c r="C11" s="106">
        <f>D11-3.6</f>
        <v>102.4</v>
      </c>
      <c r="D11" s="106" t="s">
        <v>251</v>
      </c>
      <c r="E11" s="106">
        <f t="shared" si="1"/>
        <v>110</v>
      </c>
      <c r="F11" s="106">
        <f t="shared" ref="F11:H11" si="2">E11+4</f>
        <v>114</v>
      </c>
      <c r="G11" s="106">
        <f t="shared" si="2"/>
        <v>118</v>
      </c>
      <c r="H11" s="106">
        <f t="shared" si="2"/>
        <v>122</v>
      </c>
      <c r="I11" s="111"/>
      <c r="J11" s="102" t="s">
        <v>252</v>
      </c>
      <c r="K11" s="102" t="s">
        <v>253</v>
      </c>
      <c r="L11" s="102" t="s">
        <v>254</v>
      </c>
      <c r="M11" s="102" t="s">
        <v>252</v>
      </c>
      <c r="N11" s="102" t="s">
        <v>255</v>
      </c>
      <c r="O11" s="114"/>
    </row>
    <row r="12" ht="20" customHeight="1" spans="1:15">
      <c r="A12" s="106" t="s">
        <v>256</v>
      </c>
      <c r="B12" s="106">
        <f>C12-2.3/2</f>
        <v>31.2</v>
      </c>
      <c r="C12" s="106">
        <f>D12-2.3/2</f>
        <v>32.35</v>
      </c>
      <c r="D12" s="106">
        <v>33.5</v>
      </c>
      <c r="E12" s="106">
        <f t="shared" ref="E12:H12" si="3">D12+2.6/2</f>
        <v>34.8</v>
      </c>
      <c r="F12" s="106">
        <f t="shared" si="3"/>
        <v>36.1</v>
      </c>
      <c r="G12" s="106">
        <f t="shared" si="3"/>
        <v>37.4</v>
      </c>
      <c r="H12" s="106">
        <f t="shared" si="3"/>
        <v>38.7</v>
      </c>
      <c r="I12" s="111"/>
      <c r="J12" s="102" t="s">
        <v>257</v>
      </c>
      <c r="K12" s="102" t="s">
        <v>258</v>
      </c>
      <c r="L12" s="102" t="s">
        <v>259</v>
      </c>
      <c r="M12" s="102" t="s">
        <v>233</v>
      </c>
      <c r="N12" s="102" t="s">
        <v>235</v>
      </c>
      <c r="O12" s="115"/>
    </row>
    <row r="13" ht="20" customHeight="1" spans="1:15">
      <c r="A13" s="106" t="s">
        <v>260</v>
      </c>
      <c r="B13" s="106">
        <f>C13-0.5</f>
        <v>26.5</v>
      </c>
      <c r="C13" s="106">
        <f>D13-0.5</f>
        <v>27</v>
      </c>
      <c r="D13" s="106">
        <v>27.5</v>
      </c>
      <c r="E13" s="106">
        <f>D13+0.5</f>
        <v>28</v>
      </c>
      <c r="F13" s="106">
        <f>E13+0.5</f>
        <v>28.5</v>
      </c>
      <c r="G13" s="106">
        <f>F13+0.7</f>
        <v>29.2</v>
      </c>
      <c r="H13" s="106">
        <f>G13+0.7</f>
        <v>29.9</v>
      </c>
      <c r="I13" s="111"/>
      <c r="J13" s="102" t="s">
        <v>259</v>
      </c>
      <c r="K13" s="102" t="s">
        <v>261</v>
      </c>
      <c r="L13" s="102" t="s">
        <v>246</v>
      </c>
      <c r="M13" s="102" t="s">
        <v>262</v>
      </c>
      <c r="N13" s="102" t="s">
        <v>263</v>
      </c>
      <c r="O13" s="114"/>
    </row>
    <row r="14" ht="20" customHeight="1" spans="1:15">
      <c r="A14" s="106" t="s">
        <v>264</v>
      </c>
      <c r="B14" s="106">
        <f>C14-0.7</f>
        <v>26.2</v>
      </c>
      <c r="C14" s="106">
        <f>D14-0.6</f>
        <v>26.9</v>
      </c>
      <c r="D14" s="106">
        <v>27.5</v>
      </c>
      <c r="E14" s="106">
        <f>D14+0.6</f>
        <v>28.1</v>
      </c>
      <c r="F14" s="106">
        <f>E14+0.7</f>
        <v>28.8</v>
      </c>
      <c r="G14" s="106">
        <f>F14+0.6</f>
        <v>29.4</v>
      </c>
      <c r="H14" s="106">
        <f>G14+0.7</f>
        <v>30.1</v>
      </c>
      <c r="I14" s="111"/>
      <c r="J14" s="102" t="s">
        <v>265</v>
      </c>
      <c r="K14" s="102" t="s">
        <v>246</v>
      </c>
      <c r="L14" s="102" t="s">
        <v>266</v>
      </c>
      <c r="M14" s="102" t="s">
        <v>267</v>
      </c>
      <c r="N14" s="102" t="s">
        <v>268</v>
      </c>
      <c r="O14" s="114"/>
    </row>
    <row r="15" ht="20" customHeight="1" spans="1:15">
      <c r="A15" s="106" t="s">
        <v>269</v>
      </c>
      <c r="B15" s="106">
        <f>C15-0.9</f>
        <v>40.2</v>
      </c>
      <c r="C15" s="106">
        <f>D15-0.9</f>
        <v>41.1</v>
      </c>
      <c r="D15" s="106">
        <v>42</v>
      </c>
      <c r="E15" s="106">
        <f t="shared" ref="E15:H15" si="4">D15+1.1</f>
        <v>43.1</v>
      </c>
      <c r="F15" s="106">
        <f t="shared" si="4"/>
        <v>44.2</v>
      </c>
      <c r="G15" s="106">
        <f t="shared" si="4"/>
        <v>45.3</v>
      </c>
      <c r="H15" s="106">
        <f t="shared" si="4"/>
        <v>46.4</v>
      </c>
      <c r="I15" s="111"/>
      <c r="J15" s="102" t="s">
        <v>270</v>
      </c>
      <c r="K15" s="102" t="s">
        <v>271</v>
      </c>
      <c r="L15" s="102" t="s">
        <v>272</v>
      </c>
      <c r="M15" s="102" t="s">
        <v>272</v>
      </c>
      <c r="N15" s="102" t="s">
        <v>252</v>
      </c>
      <c r="O15" s="110"/>
    </row>
    <row r="16" ht="20" customHeight="1" spans="1:15">
      <c r="A16" s="106" t="s">
        <v>273</v>
      </c>
      <c r="B16" s="106">
        <f>D16-0.5</f>
        <v>14</v>
      </c>
      <c r="C16" s="106">
        <f t="shared" ref="C16:H16" si="5">B16</f>
        <v>14</v>
      </c>
      <c r="D16" s="106">
        <v>14.5</v>
      </c>
      <c r="E16" s="106">
        <f t="shared" si="5"/>
        <v>14.5</v>
      </c>
      <c r="F16" s="106">
        <f>D16+1.5</f>
        <v>16</v>
      </c>
      <c r="G16" s="106">
        <f t="shared" si="5"/>
        <v>16</v>
      </c>
      <c r="H16" s="106">
        <f t="shared" si="5"/>
        <v>16</v>
      </c>
      <c r="I16" s="111"/>
      <c r="J16" s="102" t="s">
        <v>246</v>
      </c>
      <c r="K16" s="102" t="s">
        <v>274</v>
      </c>
      <c r="L16" s="102" t="s">
        <v>275</v>
      </c>
      <c r="M16" s="102" t="s">
        <v>261</v>
      </c>
      <c r="N16" s="102" t="s">
        <v>274</v>
      </c>
      <c r="O16" s="110"/>
    </row>
    <row r="17" ht="20" customHeight="1" spans="1:15">
      <c r="A17" s="106" t="s">
        <v>276</v>
      </c>
      <c r="B17" s="106">
        <f>D17-0.5</f>
        <v>16.5</v>
      </c>
      <c r="C17" s="106">
        <f t="shared" ref="C17:H17" si="6">B17</f>
        <v>16.5</v>
      </c>
      <c r="D17" s="106">
        <v>17</v>
      </c>
      <c r="E17" s="106">
        <f t="shared" si="6"/>
        <v>17</v>
      </c>
      <c r="F17" s="106">
        <f>D17+1.5</f>
        <v>18.5</v>
      </c>
      <c r="G17" s="106">
        <f t="shared" si="6"/>
        <v>18.5</v>
      </c>
      <c r="H17" s="106">
        <f t="shared" si="6"/>
        <v>18.5</v>
      </c>
      <c r="I17" s="111"/>
      <c r="J17" s="102" t="s">
        <v>259</v>
      </c>
      <c r="K17" s="102" t="s">
        <v>271</v>
      </c>
      <c r="L17" s="102" t="s">
        <v>259</v>
      </c>
      <c r="M17" s="102" t="s">
        <v>258</v>
      </c>
      <c r="N17" s="102" t="s">
        <v>261</v>
      </c>
      <c r="O17" s="110"/>
    </row>
    <row r="18" ht="20" customHeight="1" spans="1:15">
      <c r="A18" s="106" t="s">
        <v>277</v>
      </c>
      <c r="B18" s="106">
        <f>C18</f>
        <v>4.5</v>
      </c>
      <c r="C18" s="106">
        <f>D18</f>
        <v>4.5</v>
      </c>
      <c r="D18" s="106">
        <v>4.5</v>
      </c>
      <c r="E18" s="106">
        <f t="shared" ref="E18:H18" si="7">D18</f>
        <v>4.5</v>
      </c>
      <c r="F18" s="106">
        <f t="shared" si="7"/>
        <v>4.5</v>
      </c>
      <c r="G18" s="106">
        <f t="shared" si="7"/>
        <v>4.5</v>
      </c>
      <c r="H18" s="106">
        <f t="shared" si="7"/>
        <v>4.5</v>
      </c>
      <c r="I18" s="111"/>
      <c r="J18" s="102" t="s">
        <v>246</v>
      </c>
      <c r="K18" s="102" t="s">
        <v>246</v>
      </c>
      <c r="L18" s="102" t="s">
        <v>246</v>
      </c>
      <c r="M18" s="102" t="s">
        <v>246</v>
      </c>
      <c r="N18" s="102" t="s">
        <v>246</v>
      </c>
      <c r="O18" s="110"/>
    </row>
    <row r="19" ht="20" customHeight="1" spans="1:15">
      <c r="A19" s="106"/>
      <c r="B19" s="106"/>
      <c r="C19" s="106"/>
      <c r="D19" s="106"/>
      <c r="E19" s="106"/>
      <c r="F19" s="106"/>
      <c r="G19" s="106"/>
      <c r="H19" s="106"/>
      <c r="I19" s="111"/>
      <c r="J19" s="102"/>
      <c r="K19" s="102"/>
      <c r="L19" s="102"/>
      <c r="M19" s="102"/>
      <c r="N19" s="102"/>
      <c r="O19" s="110"/>
    </row>
    <row r="20" ht="20" customHeight="1" spans="1:15">
      <c r="A20" s="106"/>
      <c r="B20" s="106"/>
      <c r="C20" s="106"/>
      <c r="D20" s="106"/>
      <c r="E20" s="106"/>
      <c r="F20" s="106"/>
      <c r="G20" s="106"/>
      <c r="H20" s="106"/>
      <c r="I20" s="116"/>
      <c r="J20" s="102"/>
      <c r="K20" s="102"/>
      <c r="L20" s="102"/>
      <c r="M20" s="102"/>
      <c r="N20" s="102"/>
      <c r="O20" s="110"/>
    </row>
    <row r="21" ht="20" customHeight="1" spans="1:15">
      <c r="A21" s="106"/>
      <c r="B21" s="106"/>
      <c r="C21" s="106"/>
      <c r="D21" s="106"/>
      <c r="E21" s="106"/>
      <c r="F21" s="106"/>
      <c r="G21" s="106"/>
      <c r="H21" s="106"/>
      <c r="I21" s="116"/>
      <c r="J21" s="117" t="s">
        <v>278</v>
      </c>
      <c r="K21" s="118"/>
      <c r="L21" s="117" t="s">
        <v>279</v>
      </c>
      <c r="M21" s="117"/>
      <c r="N21" s="117" t="s">
        <v>280</v>
      </c>
      <c r="O21" s="110"/>
    </row>
    <row r="22" ht="20" customHeight="1" spans="1:15">
      <c r="A22" s="102"/>
      <c r="B22" s="102"/>
      <c r="C22" s="102"/>
      <c r="D22" s="102"/>
      <c r="E22" s="102"/>
      <c r="F22" s="102"/>
      <c r="G22" s="102"/>
      <c r="H22" s="102"/>
      <c r="I22" s="116"/>
      <c r="J22" s="117"/>
      <c r="K22" s="118"/>
      <c r="L22" s="117"/>
      <c r="M22" s="117"/>
      <c r="N22" s="117"/>
      <c r="O22" s="109"/>
    </row>
    <row r="23" ht="16.5" spans="1:8">
      <c r="A23" s="107"/>
      <c r="B23" s="108"/>
      <c r="C23" s="108"/>
      <c r="D23" s="108"/>
      <c r="E23" s="108"/>
      <c r="F23" s="108"/>
      <c r="G23" s="108"/>
      <c r="H23" s="108"/>
    </row>
    <row r="24" spans="8:8">
      <c r="H24" s="108"/>
    </row>
  </sheetData>
  <mergeCells count="8">
    <mergeCell ref="A1:O1"/>
    <mergeCell ref="A2:O2"/>
    <mergeCell ref="A3:G3"/>
    <mergeCell ref="G4:H4"/>
    <mergeCell ref="B5:E5"/>
    <mergeCell ref="G5:H5"/>
    <mergeCell ref="K5:N5"/>
    <mergeCell ref="I20:I22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6"/>
  <sheetViews>
    <sheetView zoomScale="125" zoomScaleNormal="125" workbookViewId="0">
      <selection activeCell="E11" sqref="E11"/>
    </sheetView>
  </sheetViews>
  <sheetFormatPr defaultColWidth="9" defaultRowHeight="14.25"/>
  <cols>
    <col min="1" max="1" width="5.6" customWidth="1"/>
    <col min="2" max="2" width="9.9" style="91" customWidth="1"/>
    <col min="3" max="3" width="11.6" customWidth="1"/>
    <col min="4" max="4" width="6.7" customWidth="1"/>
    <col min="5" max="5" width="11.7" customWidth="1"/>
    <col min="6" max="6" width="7.7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.2" customWidth="1"/>
    <col min="15" max="15" width="9" customWidth="1"/>
  </cols>
  <sheetData>
    <row r="1" ht="29.25" spans="1:15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284</v>
      </c>
      <c r="B2" s="5" t="s">
        <v>285</v>
      </c>
      <c r="C2" s="5" t="s">
        <v>286</v>
      </c>
      <c r="D2" s="5" t="s">
        <v>287</v>
      </c>
      <c r="E2" s="5" t="s">
        <v>288</v>
      </c>
      <c r="F2" s="5" t="s">
        <v>289</v>
      </c>
      <c r="G2" s="5" t="s">
        <v>290</v>
      </c>
      <c r="H2" s="5" t="s">
        <v>291</v>
      </c>
      <c r="I2" s="4" t="s">
        <v>292</v>
      </c>
      <c r="J2" s="4" t="s">
        <v>293</v>
      </c>
      <c r="K2" s="4" t="s">
        <v>294</v>
      </c>
      <c r="L2" s="4" t="s">
        <v>295</v>
      </c>
      <c r="M2" s="4" t="s">
        <v>296</v>
      </c>
      <c r="N2" s="5" t="s">
        <v>297</v>
      </c>
      <c r="O2" s="5" t="s">
        <v>298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299</v>
      </c>
      <c r="J3" s="4" t="s">
        <v>299</v>
      </c>
      <c r="K3" s="4" t="s">
        <v>299</v>
      </c>
      <c r="L3" s="4" t="s">
        <v>299</v>
      </c>
      <c r="M3" s="4" t="s">
        <v>299</v>
      </c>
      <c r="N3" s="7"/>
      <c r="O3" s="7"/>
    </row>
    <row r="4" spans="1:15">
      <c r="A4" s="9">
        <v>1</v>
      </c>
      <c r="B4" s="75" t="s">
        <v>300</v>
      </c>
      <c r="C4" s="425" t="s">
        <v>301</v>
      </c>
      <c r="D4" s="80" t="s">
        <v>118</v>
      </c>
      <c r="E4" s="426" t="s">
        <v>64</v>
      </c>
      <c r="F4" s="34" t="s">
        <v>302</v>
      </c>
      <c r="G4" s="9" t="s">
        <v>67</v>
      </c>
      <c r="H4" s="9"/>
      <c r="I4" s="76"/>
      <c r="J4" s="76"/>
      <c r="K4" s="95"/>
      <c r="L4" s="95"/>
      <c r="M4" s="95"/>
      <c r="N4" s="9"/>
      <c r="O4" s="34" t="s">
        <v>96</v>
      </c>
    </row>
    <row r="5" spans="1:15">
      <c r="A5" s="9">
        <v>2</v>
      </c>
      <c r="B5" s="75" t="s">
        <v>300</v>
      </c>
      <c r="C5" s="425" t="s">
        <v>301</v>
      </c>
      <c r="D5" s="80" t="s">
        <v>118</v>
      </c>
      <c r="E5" s="26" t="s">
        <v>64</v>
      </c>
      <c r="F5" s="34" t="s">
        <v>302</v>
      </c>
      <c r="G5" s="9" t="s">
        <v>67</v>
      </c>
      <c r="H5" s="9"/>
      <c r="I5" s="76"/>
      <c r="J5" s="76"/>
      <c r="K5" s="95"/>
      <c r="L5" s="95"/>
      <c r="M5" s="95"/>
      <c r="N5" s="9"/>
      <c r="O5" s="34" t="s">
        <v>96</v>
      </c>
    </row>
    <row r="6" spans="1:15">
      <c r="A6" s="9">
        <v>3</v>
      </c>
      <c r="B6" s="75" t="s">
        <v>300</v>
      </c>
      <c r="C6" s="425" t="s">
        <v>301</v>
      </c>
      <c r="D6" s="80" t="s">
        <v>118</v>
      </c>
      <c r="E6" s="426" t="s">
        <v>64</v>
      </c>
      <c r="F6" s="34" t="s">
        <v>302</v>
      </c>
      <c r="G6" s="9" t="s">
        <v>67</v>
      </c>
      <c r="H6" s="9"/>
      <c r="I6" s="76"/>
      <c r="J6" s="76"/>
      <c r="K6" s="95"/>
      <c r="L6" s="95"/>
      <c r="M6" s="95"/>
      <c r="N6" s="9"/>
      <c r="O6" s="34" t="s">
        <v>96</v>
      </c>
    </row>
    <row r="7" spans="1:15">
      <c r="A7" s="9">
        <v>4</v>
      </c>
      <c r="B7" s="75" t="s">
        <v>300</v>
      </c>
      <c r="C7" s="425" t="s">
        <v>301</v>
      </c>
      <c r="D7" s="80" t="s">
        <v>118</v>
      </c>
      <c r="E7" s="26" t="s">
        <v>64</v>
      </c>
      <c r="F7" s="34" t="s">
        <v>302</v>
      </c>
      <c r="G7" s="9" t="s">
        <v>67</v>
      </c>
      <c r="H7" s="9"/>
      <c r="I7" s="76"/>
      <c r="J7" s="76"/>
      <c r="K7" s="95"/>
      <c r="L7" s="95"/>
      <c r="M7" s="95"/>
      <c r="N7" s="9"/>
      <c r="O7" s="34" t="s">
        <v>96</v>
      </c>
    </row>
    <row r="8" spans="1:15">
      <c r="A8" s="9">
        <v>5</v>
      </c>
      <c r="B8" s="75" t="s">
        <v>300</v>
      </c>
      <c r="C8" s="425" t="s">
        <v>301</v>
      </c>
      <c r="D8" s="80" t="s">
        <v>118</v>
      </c>
      <c r="E8" s="426" t="s">
        <v>64</v>
      </c>
      <c r="F8" s="34" t="s">
        <v>302</v>
      </c>
      <c r="G8" s="9" t="s">
        <v>67</v>
      </c>
      <c r="H8" s="9"/>
      <c r="I8" s="76"/>
      <c r="J8" s="76"/>
      <c r="K8" s="95"/>
      <c r="L8" s="95"/>
      <c r="M8" s="95"/>
      <c r="N8" s="9"/>
      <c r="O8" s="34" t="s">
        <v>96</v>
      </c>
    </row>
    <row r="9" spans="1:15">
      <c r="A9" s="9">
        <v>6</v>
      </c>
      <c r="B9" s="75" t="s">
        <v>303</v>
      </c>
      <c r="C9" s="425" t="s">
        <v>301</v>
      </c>
      <c r="D9" s="80" t="s">
        <v>119</v>
      </c>
      <c r="E9" s="26" t="s">
        <v>64</v>
      </c>
      <c r="F9" s="34" t="s">
        <v>302</v>
      </c>
      <c r="G9" s="9" t="s">
        <v>67</v>
      </c>
      <c r="H9" s="9"/>
      <c r="I9" s="76"/>
      <c r="J9" s="76"/>
      <c r="K9" s="95"/>
      <c r="L9" s="95"/>
      <c r="M9" s="95"/>
      <c r="N9" s="9"/>
      <c r="O9" s="34" t="s">
        <v>96</v>
      </c>
    </row>
    <row r="10" spans="1:15">
      <c r="A10" s="9">
        <v>7</v>
      </c>
      <c r="B10" s="75" t="s">
        <v>303</v>
      </c>
      <c r="C10" s="425" t="s">
        <v>301</v>
      </c>
      <c r="D10" s="80" t="s">
        <v>119</v>
      </c>
      <c r="E10" s="426" t="s">
        <v>64</v>
      </c>
      <c r="F10" s="34" t="s">
        <v>302</v>
      </c>
      <c r="G10" s="9" t="s">
        <v>67</v>
      </c>
      <c r="H10" s="9"/>
      <c r="I10" s="76"/>
      <c r="J10" s="76"/>
      <c r="K10" s="95"/>
      <c r="L10" s="95"/>
      <c r="M10" s="95"/>
      <c r="N10" s="9"/>
      <c r="O10" s="34" t="s">
        <v>96</v>
      </c>
    </row>
    <row r="11" spans="1:15">
      <c r="A11" s="9">
        <v>8</v>
      </c>
      <c r="B11" s="75" t="s">
        <v>303</v>
      </c>
      <c r="C11" s="425" t="s">
        <v>301</v>
      </c>
      <c r="D11" s="80" t="s">
        <v>119</v>
      </c>
      <c r="E11" s="26" t="s">
        <v>64</v>
      </c>
      <c r="F11" s="34" t="s">
        <v>302</v>
      </c>
      <c r="G11" s="9" t="s">
        <v>67</v>
      </c>
      <c r="H11" s="9"/>
      <c r="I11" s="76"/>
      <c r="J11" s="76"/>
      <c r="K11" s="9"/>
      <c r="L11" s="9"/>
      <c r="M11" s="9"/>
      <c r="N11" s="9"/>
      <c r="O11" s="34" t="s">
        <v>96</v>
      </c>
    </row>
    <row r="12" hidden="1" spans="1:15">
      <c r="A12" s="9">
        <v>13</v>
      </c>
      <c r="B12" s="75" t="s">
        <v>304</v>
      </c>
      <c r="C12" s="425" t="s">
        <v>301</v>
      </c>
      <c r="D12" s="80" t="s">
        <v>119</v>
      </c>
      <c r="E12" s="426" t="s">
        <v>305</v>
      </c>
      <c r="F12" s="34" t="s">
        <v>302</v>
      </c>
      <c r="G12" s="9" t="s">
        <v>67</v>
      </c>
      <c r="H12" s="9"/>
      <c r="I12" s="76"/>
      <c r="J12" s="76"/>
      <c r="K12" s="9"/>
      <c r="L12" s="9"/>
      <c r="M12" s="9"/>
      <c r="N12" s="9"/>
      <c r="O12" s="34" t="s">
        <v>96</v>
      </c>
    </row>
    <row r="13" spans="1:15">
      <c r="A13" s="15"/>
      <c r="B13" s="75"/>
      <c r="C13" s="76"/>
      <c r="D13" s="80"/>
      <c r="E13" s="26"/>
      <c r="F13" s="34"/>
      <c r="G13" s="9"/>
      <c r="H13" s="9"/>
      <c r="I13" s="76"/>
      <c r="J13" s="76"/>
      <c r="K13" s="9"/>
      <c r="L13" s="9"/>
      <c r="M13" s="9"/>
      <c r="N13" s="9"/>
      <c r="O13" s="34"/>
    </row>
    <row r="14" spans="1:15">
      <c r="A14" s="15"/>
      <c r="B14" s="75"/>
      <c r="C14" s="76"/>
      <c r="D14" s="80"/>
      <c r="E14" s="26"/>
      <c r="F14" s="34"/>
      <c r="G14" s="9"/>
      <c r="H14" s="9"/>
      <c r="I14" s="76"/>
      <c r="J14" s="76"/>
      <c r="K14" s="9"/>
      <c r="L14" s="9"/>
      <c r="M14" s="9"/>
      <c r="N14" s="9"/>
      <c r="O14" s="34"/>
    </row>
    <row r="15" spans="1:15">
      <c r="A15" s="15"/>
      <c r="B15" s="75"/>
      <c r="C15" s="76"/>
      <c r="D15" s="80"/>
      <c r="E15" s="26"/>
      <c r="F15" s="25"/>
      <c r="G15" s="9"/>
      <c r="H15" s="9"/>
      <c r="I15" s="76"/>
      <c r="J15" s="76"/>
      <c r="K15" s="9"/>
      <c r="L15" s="9"/>
      <c r="M15" s="9"/>
      <c r="N15" s="9"/>
      <c r="O15" s="9"/>
    </row>
    <row r="16" spans="1:15">
      <c r="A16" s="15"/>
      <c r="B16" s="75"/>
      <c r="C16" s="76"/>
      <c r="D16" s="80"/>
      <c r="E16" s="26"/>
      <c r="F16" s="25"/>
      <c r="G16" s="9"/>
      <c r="H16" s="9"/>
      <c r="I16" s="76"/>
      <c r="J16" s="76"/>
      <c r="K16" s="9"/>
      <c r="L16" s="9"/>
      <c r="M16" s="9"/>
      <c r="N16" s="9"/>
      <c r="O16" s="9"/>
    </row>
    <row r="17" spans="1:15">
      <c r="A17" s="92"/>
      <c r="B17" s="75"/>
      <c r="C17" s="76"/>
      <c r="D17" s="80"/>
      <c r="E17" s="26"/>
      <c r="F17" s="25"/>
      <c r="G17" s="9"/>
      <c r="H17" s="9"/>
      <c r="I17" s="76"/>
      <c r="J17" s="76"/>
      <c r="K17" s="9"/>
      <c r="L17" s="9"/>
      <c r="M17" s="9"/>
      <c r="N17" s="9"/>
      <c r="O17" s="9"/>
    </row>
    <row r="18" spans="1:15">
      <c r="A18" s="92"/>
      <c r="B18" s="75"/>
      <c r="C18" s="76"/>
      <c r="D18" s="80"/>
      <c r="E18" s="26"/>
      <c r="F18" s="25"/>
      <c r="G18" s="9"/>
      <c r="H18" s="9"/>
      <c r="I18" s="76"/>
      <c r="J18" s="76"/>
      <c r="K18" s="9"/>
      <c r="L18" s="9"/>
      <c r="M18" s="9"/>
      <c r="N18" s="9"/>
      <c r="O18" s="9"/>
    </row>
    <row r="19" spans="1:15">
      <c r="A19" s="92"/>
      <c r="B19" s="75"/>
      <c r="C19" s="76"/>
      <c r="D19" s="80"/>
      <c r="E19" s="26"/>
      <c r="F19" s="25"/>
      <c r="G19" s="9"/>
      <c r="H19" s="9"/>
      <c r="I19" s="76"/>
      <c r="J19" s="76"/>
      <c r="K19" s="9"/>
      <c r="L19" s="9"/>
      <c r="M19" s="9"/>
      <c r="N19" s="9"/>
      <c r="O19" s="9"/>
    </row>
    <row r="20" spans="1:15">
      <c r="A20" s="92"/>
      <c r="B20" s="75"/>
      <c r="C20" s="76"/>
      <c r="D20" s="80"/>
      <c r="E20" s="26"/>
      <c r="F20" s="25"/>
      <c r="G20" s="9"/>
      <c r="H20" s="9"/>
      <c r="I20" s="76"/>
      <c r="J20" s="76"/>
      <c r="K20" s="9"/>
      <c r="L20" s="9"/>
      <c r="M20" s="9"/>
      <c r="N20" s="9"/>
      <c r="O20" s="9"/>
    </row>
    <row r="21" spans="1:15">
      <c r="A21" s="92"/>
      <c r="B21" s="75"/>
      <c r="C21" s="76"/>
      <c r="D21" s="80"/>
      <c r="E21" s="26"/>
      <c r="F21" s="25"/>
      <c r="G21" s="9"/>
      <c r="H21" s="9"/>
      <c r="I21" s="76"/>
      <c r="J21" s="76"/>
      <c r="K21" s="9"/>
      <c r="L21" s="9"/>
      <c r="M21" s="9"/>
      <c r="N21" s="9"/>
      <c r="O21" s="9"/>
    </row>
    <row r="22" spans="1:15">
      <c r="A22" s="92"/>
      <c r="B22" s="75"/>
      <c r="C22" s="76"/>
      <c r="D22" s="80"/>
      <c r="E22" s="26"/>
      <c r="F22" s="25"/>
      <c r="G22" s="9"/>
      <c r="H22" s="9"/>
      <c r="I22" s="76"/>
      <c r="J22" s="76"/>
      <c r="K22" s="9"/>
      <c r="L22" s="9"/>
      <c r="M22" s="9"/>
      <c r="N22" s="9"/>
      <c r="O22" s="9"/>
    </row>
    <row r="23" spans="1:15">
      <c r="A23" s="92"/>
      <c r="B23" s="75"/>
      <c r="C23" s="76"/>
      <c r="D23" s="80"/>
      <c r="E23" s="26"/>
      <c r="F23" s="25"/>
      <c r="G23" s="9"/>
      <c r="H23" s="9"/>
      <c r="I23" s="76"/>
      <c r="J23" s="76"/>
      <c r="K23" s="9"/>
      <c r="L23" s="9"/>
      <c r="M23" s="9"/>
      <c r="N23" s="9"/>
      <c r="O23" s="9"/>
    </row>
    <row r="24" spans="1:15">
      <c r="A24" s="92"/>
      <c r="B24" s="75"/>
      <c r="C24" s="76"/>
      <c r="D24" s="80"/>
      <c r="E24" s="26"/>
      <c r="F24" s="25"/>
      <c r="G24" s="9"/>
      <c r="H24" s="9"/>
      <c r="I24" s="76"/>
      <c r="J24" s="76"/>
      <c r="K24" s="9"/>
      <c r="L24" s="9"/>
      <c r="M24" s="9"/>
      <c r="N24" s="9"/>
      <c r="O24" s="9"/>
    </row>
    <row r="25" s="2" customFormat="1" ht="18.75" spans="1:15">
      <c r="A25" s="16"/>
      <c r="B25" s="93"/>
      <c r="C25" s="17"/>
      <c r="D25" s="18"/>
      <c r="E25" s="19"/>
      <c r="F25" s="36"/>
      <c r="G25" s="36"/>
      <c r="H25" s="36"/>
      <c r="I25" s="27"/>
      <c r="J25" s="16"/>
      <c r="K25" s="17"/>
      <c r="L25" s="17"/>
      <c r="M25" s="18"/>
      <c r="N25" s="17"/>
      <c r="O25" s="24"/>
    </row>
    <row r="26" ht="16.5" spans="1:15">
      <c r="A26" s="20" t="s">
        <v>306</v>
      </c>
      <c r="B26" s="94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5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17"/>
  <sheetViews>
    <sheetView zoomScale="125" zoomScaleNormal="125" workbookViewId="0">
      <selection activeCell="C9" sqref="C9"/>
    </sheetView>
  </sheetViews>
  <sheetFormatPr defaultColWidth="9" defaultRowHeight="14.25"/>
  <cols>
    <col min="1" max="1" width="4.9" customWidth="1"/>
    <col min="2" max="2" width="10" customWidth="1"/>
    <col min="3" max="3" width="10.5" customWidth="1"/>
    <col min="4" max="4" width="11.7" customWidth="1"/>
    <col min="5" max="5" width="8.6" customWidth="1"/>
    <col min="6" max="6" width="11.7" customWidth="1"/>
    <col min="7" max="8" width="9.9" style="73" customWidth="1"/>
    <col min="9" max="10" width="9.9" customWidth="1"/>
    <col min="11" max="11" width="9.7" customWidth="1"/>
    <col min="12" max="12" width="9" customWidth="1"/>
    <col min="13" max="13" width="10.6" customWidth="1"/>
  </cols>
  <sheetData>
    <row r="1" ht="29.25" spans="1:13">
      <c r="A1" s="3" t="s">
        <v>307</v>
      </c>
      <c r="B1" s="3"/>
      <c r="C1" s="3"/>
      <c r="D1" s="3"/>
      <c r="E1" s="3"/>
      <c r="F1" s="3"/>
      <c r="G1" s="74"/>
      <c r="H1" s="74"/>
      <c r="I1" s="3"/>
      <c r="J1" s="3"/>
      <c r="K1" s="3"/>
      <c r="L1" s="3"/>
      <c r="M1" s="3"/>
    </row>
    <row r="2" s="1" customFormat="1" ht="16.5" spans="1:13">
      <c r="A2" s="4" t="s">
        <v>284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308</v>
      </c>
      <c r="H2" s="4"/>
      <c r="I2" s="4" t="s">
        <v>309</v>
      </c>
      <c r="J2" s="4"/>
      <c r="K2" s="6" t="s">
        <v>310</v>
      </c>
      <c r="L2" s="87" t="s">
        <v>311</v>
      </c>
      <c r="M2" s="22" t="s">
        <v>312</v>
      </c>
    </row>
    <row r="3" s="1" customFormat="1" ht="16.5" spans="1:13">
      <c r="A3" s="4"/>
      <c r="B3" s="7"/>
      <c r="C3" s="7"/>
      <c r="D3" s="7"/>
      <c r="E3" s="7"/>
      <c r="F3" s="7"/>
      <c r="G3" s="4" t="s">
        <v>313</v>
      </c>
      <c r="H3" s="4" t="s">
        <v>314</v>
      </c>
      <c r="I3" s="4" t="s">
        <v>313</v>
      </c>
      <c r="J3" s="4" t="s">
        <v>314</v>
      </c>
      <c r="K3" s="8"/>
      <c r="L3" s="88"/>
      <c r="M3" s="23"/>
    </row>
    <row r="4" spans="1:13">
      <c r="A4" s="9">
        <v>1</v>
      </c>
      <c r="B4" s="34" t="s">
        <v>302</v>
      </c>
      <c r="C4" s="75" t="s">
        <v>300</v>
      </c>
      <c r="D4" s="425" t="s">
        <v>301</v>
      </c>
      <c r="E4" s="76" t="s">
        <v>118</v>
      </c>
      <c r="F4" s="426" t="s">
        <v>64</v>
      </c>
      <c r="G4" s="77">
        <v>0.009</v>
      </c>
      <c r="H4" s="77">
        <v>0.008</v>
      </c>
      <c r="I4" s="77">
        <v>0.01</v>
      </c>
      <c r="J4" s="77">
        <v>0.01</v>
      </c>
      <c r="K4" s="12">
        <f t="shared" ref="K4:K11" si="0">SUM(G4:J4)</f>
        <v>0.037</v>
      </c>
      <c r="L4" s="9" t="s">
        <v>68</v>
      </c>
      <c r="M4" s="40" t="s">
        <v>315</v>
      </c>
    </row>
    <row r="5" spans="1:13">
      <c r="A5" s="9">
        <v>2</v>
      </c>
      <c r="B5" s="34" t="s">
        <v>302</v>
      </c>
      <c r="C5" s="75" t="s">
        <v>300</v>
      </c>
      <c r="D5" s="425" t="s">
        <v>301</v>
      </c>
      <c r="E5" s="76" t="s">
        <v>118</v>
      </c>
      <c r="F5" s="426" t="s">
        <v>64</v>
      </c>
      <c r="G5" s="77">
        <v>0.008</v>
      </c>
      <c r="H5" s="77">
        <v>0.009</v>
      </c>
      <c r="I5" s="77">
        <v>0.01</v>
      </c>
      <c r="J5" s="77">
        <v>0.009</v>
      </c>
      <c r="K5" s="12">
        <f t="shared" si="0"/>
        <v>0.036</v>
      </c>
      <c r="L5" s="9" t="s">
        <v>68</v>
      </c>
      <c r="M5" s="40" t="s">
        <v>315</v>
      </c>
    </row>
    <row r="6" spans="1:13">
      <c r="A6" s="9">
        <v>3</v>
      </c>
      <c r="B6" s="34" t="s">
        <v>302</v>
      </c>
      <c r="C6" s="75" t="s">
        <v>300</v>
      </c>
      <c r="D6" s="425" t="s">
        <v>301</v>
      </c>
      <c r="E6" s="76" t="s">
        <v>118</v>
      </c>
      <c r="F6" s="426" t="s">
        <v>64</v>
      </c>
      <c r="G6" s="77">
        <v>0.008</v>
      </c>
      <c r="H6" s="77">
        <v>0.009</v>
      </c>
      <c r="I6" s="89">
        <v>0.0095</v>
      </c>
      <c r="J6" s="77">
        <v>0.01</v>
      </c>
      <c r="K6" s="12">
        <f t="shared" si="0"/>
        <v>0.0365</v>
      </c>
      <c r="L6" s="9" t="s">
        <v>68</v>
      </c>
      <c r="M6" s="40" t="s">
        <v>315</v>
      </c>
    </row>
    <row r="7" spans="1:13">
      <c r="A7" s="9">
        <v>6</v>
      </c>
      <c r="B7" s="34" t="s">
        <v>302</v>
      </c>
      <c r="C7" s="75" t="s">
        <v>300</v>
      </c>
      <c r="D7" s="425" t="s">
        <v>301</v>
      </c>
      <c r="E7" s="76" t="s">
        <v>118</v>
      </c>
      <c r="F7" s="426" t="s">
        <v>64</v>
      </c>
      <c r="G7" s="77">
        <v>0.01</v>
      </c>
      <c r="H7" s="77">
        <v>0.008</v>
      </c>
      <c r="I7" s="77">
        <v>0.008</v>
      </c>
      <c r="J7" s="77">
        <v>0.01</v>
      </c>
      <c r="K7" s="12">
        <f t="shared" si="0"/>
        <v>0.036</v>
      </c>
      <c r="L7" s="9" t="s">
        <v>68</v>
      </c>
      <c r="M7" s="40" t="s">
        <v>315</v>
      </c>
    </row>
    <row r="8" spans="1:13">
      <c r="A8" s="9">
        <v>7</v>
      </c>
      <c r="B8" s="34" t="s">
        <v>302</v>
      </c>
      <c r="C8" s="75" t="s">
        <v>300</v>
      </c>
      <c r="D8" s="425" t="s">
        <v>301</v>
      </c>
      <c r="E8" s="76" t="s">
        <v>118</v>
      </c>
      <c r="F8" s="426" t="s">
        <v>64</v>
      </c>
      <c r="G8" s="77">
        <v>0.009</v>
      </c>
      <c r="H8" s="77">
        <v>0.008</v>
      </c>
      <c r="I8" s="77">
        <v>0.009</v>
      </c>
      <c r="J8" s="77">
        <v>0.01</v>
      </c>
      <c r="K8" s="12">
        <f t="shared" si="0"/>
        <v>0.036</v>
      </c>
      <c r="L8" s="9" t="s">
        <v>68</v>
      </c>
      <c r="M8" s="40" t="s">
        <v>315</v>
      </c>
    </row>
    <row r="9" ht="15" customHeight="1" spans="1:13">
      <c r="A9" s="9">
        <v>11</v>
      </c>
      <c r="B9" s="34" t="s">
        <v>302</v>
      </c>
      <c r="C9" s="75" t="s">
        <v>303</v>
      </c>
      <c r="D9" s="425" t="s">
        <v>301</v>
      </c>
      <c r="E9" s="78" t="s">
        <v>119</v>
      </c>
      <c r="F9" s="426" t="s">
        <v>64</v>
      </c>
      <c r="G9" s="77">
        <v>0.009</v>
      </c>
      <c r="H9" s="77">
        <v>0.008</v>
      </c>
      <c r="I9" s="77">
        <v>0.009</v>
      </c>
      <c r="J9" s="77">
        <v>0.008</v>
      </c>
      <c r="K9" s="12">
        <f t="shared" si="0"/>
        <v>0.034</v>
      </c>
      <c r="L9" s="9" t="s">
        <v>68</v>
      </c>
      <c r="M9" s="40" t="s">
        <v>315</v>
      </c>
    </row>
    <row r="10" spans="1:13">
      <c r="A10" s="9">
        <v>12</v>
      </c>
      <c r="B10" s="34" t="s">
        <v>302</v>
      </c>
      <c r="C10" s="75" t="s">
        <v>303</v>
      </c>
      <c r="D10" s="425" t="s">
        <v>301</v>
      </c>
      <c r="E10" s="78" t="s">
        <v>119</v>
      </c>
      <c r="F10" s="426" t="s">
        <v>64</v>
      </c>
      <c r="G10" s="77">
        <v>0.009</v>
      </c>
      <c r="H10" s="77">
        <v>0.008</v>
      </c>
      <c r="I10" s="77">
        <v>0.009</v>
      </c>
      <c r="J10" s="77">
        <v>0.009</v>
      </c>
      <c r="K10" s="12">
        <f t="shared" si="0"/>
        <v>0.035</v>
      </c>
      <c r="L10" s="9" t="s">
        <v>68</v>
      </c>
      <c r="M10" s="40" t="s">
        <v>315</v>
      </c>
    </row>
    <row r="11" spans="1:13">
      <c r="A11" s="9">
        <v>13</v>
      </c>
      <c r="B11" s="34" t="s">
        <v>302</v>
      </c>
      <c r="C11" s="75" t="s">
        <v>303</v>
      </c>
      <c r="D11" s="425" t="s">
        <v>301</v>
      </c>
      <c r="E11" s="78" t="s">
        <v>119</v>
      </c>
      <c r="F11" s="426" t="s">
        <v>64</v>
      </c>
      <c r="G11" s="77">
        <v>0.008</v>
      </c>
      <c r="H11" s="77">
        <v>0.009</v>
      </c>
      <c r="I11" s="77">
        <v>0.009</v>
      </c>
      <c r="J11" s="77">
        <v>0.01</v>
      </c>
      <c r="K11" s="12">
        <f t="shared" si="0"/>
        <v>0.036</v>
      </c>
      <c r="L11" s="9" t="s">
        <v>68</v>
      </c>
      <c r="M11" s="40" t="s">
        <v>315</v>
      </c>
    </row>
    <row r="12" spans="1:13">
      <c r="A12" s="15"/>
      <c r="B12" s="34"/>
      <c r="C12" s="75"/>
      <c r="D12" s="79"/>
      <c r="E12" s="80"/>
      <c r="F12" s="26"/>
      <c r="G12" s="77"/>
      <c r="H12" s="77"/>
      <c r="I12" s="77"/>
      <c r="J12" s="77"/>
      <c r="K12" s="12"/>
      <c r="L12" s="9"/>
      <c r="M12" s="40"/>
    </row>
    <row r="13" spans="1:13">
      <c r="A13" s="15"/>
      <c r="B13" s="34"/>
      <c r="C13" s="75"/>
      <c r="D13" s="81"/>
      <c r="E13" s="80"/>
      <c r="F13" s="26"/>
      <c r="G13" s="77"/>
      <c r="H13" s="77"/>
      <c r="I13" s="77"/>
      <c r="J13" s="77"/>
      <c r="K13" s="12"/>
      <c r="L13" s="9"/>
      <c r="M13" s="40"/>
    </row>
    <row r="14" spans="1:13">
      <c r="A14" s="15"/>
      <c r="B14" s="15"/>
      <c r="C14" s="15"/>
      <c r="D14" s="82"/>
      <c r="E14" s="25"/>
      <c r="F14" s="26"/>
      <c r="G14" s="83"/>
      <c r="H14" s="83"/>
      <c r="I14" s="15"/>
      <c r="J14" s="15"/>
      <c r="K14" s="15"/>
      <c r="L14" s="15"/>
      <c r="M14" s="15"/>
    </row>
    <row r="15" spans="1:13">
      <c r="A15" s="15"/>
      <c r="B15" s="15"/>
      <c r="C15" s="15"/>
      <c r="D15" s="82"/>
      <c r="E15" s="15"/>
      <c r="F15" s="15"/>
      <c r="G15" s="83"/>
      <c r="H15" s="83"/>
      <c r="I15" s="15"/>
      <c r="J15" s="15"/>
      <c r="K15" s="15"/>
      <c r="L15" s="15"/>
      <c r="M15" s="15"/>
    </row>
    <row r="16" s="2" customFormat="1" ht="18.75" spans="1:13">
      <c r="A16" s="84">
        <v>45626</v>
      </c>
      <c r="B16" s="17"/>
      <c r="C16" s="17"/>
      <c r="D16" s="17"/>
      <c r="E16" s="18"/>
      <c r="F16" s="19"/>
      <c r="G16" s="43"/>
      <c r="H16" s="85" t="s">
        <v>316</v>
      </c>
      <c r="I16" s="17"/>
      <c r="J16" s="17"/>
      <c r="K16" s="18"/>
      <c r="L16" s="90"/>
      <c r="M16" s="24"/>
    </row>
    <row r="17" ht="16.5" spans="1:13">
      <c r="A17" s="86" t="s">
        <v>317</v>
      </c>
      <c r="B17" s="86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</sheetData>
  <mergeCells count="17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20"/>
  <sheetViews>
    <sheetView zoomScale="85" zoomScaleNormal="85" workbookViewId="0">
      <selection activeCell="B11" sqref="B11:B18"/>
    </sheetView>
  </sheetViews>
  <sheetFormatPr defaultColWidth="9" defaultRowHeight="14.25"/>
  <cols>
    <col min="1" max="1" width="8.6" customWidth="1"/>
    <col min="2" max="2" width="8.7" customWidth="1"/>
    <col min="3" max="4" width="10.5" customWidth="1"/>
    <col min="5" max="5" width="7.79166666666667" customWidth="1"/>
    <col min="6" max="6" width="14" customWidth="1"/>
    <col min="7" max="7" width="9.4" customWidth="1"/>
    <col min="8" max="8" width="16" customWidth="1"/>
    <col min="9" max="9" width="6" customWidth="1"/>
    <col min="10" max="10" width="7.5" customWidth="1"/>
    <col min="11" max="11" width="16.8" customWidth="1"/>
    <col min="12" max="12" width="6" customWidth="1"/>
    <col min="13" max="13" width="7.5" customWidth="1"/>
    <col min="14" max="14" width="19.2" customWidth="1"/>
    <col min="15" max="15" width="6" customWidth="1"/>
    <col min="16" max="16" width="7.5" customWidth="1"/>
    <col min="17" max="17" width="21.6" customWidth="1"/>
    <col min="18" max="18" width="6" customWidth="1"/>
    <col min="19" max="19" width="7.5" customWidth="1"/>
    <col min="20" max="20" width="4.5" customWidth="1"/>
    <col min="21" max="21" width="6" customWidth="1"/>
    <col min="22" max="23" width="4.5" customWidth="1"/>
  </cols>
  <sheetData>
    <row r="1" ht="29.25" spans="1:24">
      <c r="A1" s="37" t="s">
        <v>318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53"/>
      <c r="T1" s="54"/>
      <c r="U1" s="54"/>
      <c r="V1" s="55"/>
      <c r="W1" s="55"/>
      <c r="X1" s="56"/>
    </row>
    <row r="2" s="1" customFormat="1" ht="15.9" customHeight="1" spans="1:24">
      <c r="A2" s="38" t="s">
        <v>319</v>
      </c>
      <c r="B2" s="38" t="s">
        <v>289</v>
      </c>
      <c r="C2" s="38" t="s">
        <v>285</v>
      </c>
      <c r="D2" s="38" t="s">
        <v>286</v>
      </c>
      <c r="E2" s="38" t="s">
        <v>287</v>
      </c>
      <c r="F2" s="38" t="s">
        <v>288</v>
      </c>
      <c r="G2" s="38" t="s">
        <v>320</v>
      </c>
      <c r="H2" s="38"/>
      <c r="I2" s="38"/>
      <c r="J2" s="38" t="s">
        <v>321</v>
      </c>
      <c r="K2" s="38"/>
      <c r="L2" s="38"/>
      <c r="M2" s="38" t="s">
        <v>322</v>
      </c>
      <c r="N2" s="38"/>
      <c r="O2" s="38"/>
      <c r="P2" s="38" t="s">
        <v>323</v>
      </c>
      <c r="Q2" s="38"/>
      <c r="R2" s="38"/>
      <c r="S2" s="57"/>
      <c r="T2" s="58"/>
      <c r="U2" s="58"/>
      <c r="V2" s="59"/>
      <c r="W2" s="59"/>
      <c r="X2" s="60"/>
    </row>
    <row r="3" s="1" customFormat="1" ht="16.5" spans="1:24">
      <c r="A3" s="39"/>
      <c r="B3" s="39"/>
      <c r="C3" s="39"/>
      <c r="D3" s="39"/>
      <c r="E3" s="39"/>
      <c r="F3" s="39"/>
      <c r="G3" s="38" t="s">
        <v>324</v>
      </c>
      <c r="H3" s="38" t="s">
        <v>69</v>
      </c>
      <c r="I3" s="38" t="s">
        <v>289</v>
      </c>
      <c r="J3" s="38" t="s">
        <v>324</v>
      </c>
      <c r="K3" s="38" t="s">
        <v>69</v>
      </c>
      <c r="L3" s="38" t="s">
        <v>289</v>
      </c>
      <c r="M3" s="38" t="s">
        <v>324</v>
      </c>
      <c r="N3" s="38" t="s">
        <v>69</v>
      </c>
      <c r="O3" s="38" t="s">
        <v>289</v>
      </c>
      <c r="P3" s="38" t="s">
        <v>324</v>
      </c>
      <c r="Q3" s="38" t="s">
        <v>69</v>
      </c>
      <c r="R3" s="38" t="s">
        <v>289</v>
      </c>
      <c r="S3" s="57" t="s">
        <v>325</v>
      </c>
      <c r="T3" s="58"/>
      <c r="U3" s="58"/>
      <c r="V3" s="59"/>
      <c r="W3" s="59"/>
      <c r="X3" s="60"/>
    </row>
    <row r="4" ht="40" customHeight="1" spans="1:24">
      <c r="A4" s="40" t="s">
        <v>326</v>
      </c>
      <c r="B4" s="40" t="s">
        <v>302</v>
      </c>
      <c r="C4" s="40" t="s">
        <v>300</v>
      </c>
      <c r="D4" s="427" t="s">
        <v>301</v>
      </c>
      <c r="E4" s="40" t="s">
        <v>118</v>
      </c>
      <c r="F4" s="40" t="s">
        <v>64</v>
      </c>
      <c r="G4" s="41" t="s">
        <v>301</v>
      </c>
      <c r="H4" s="40" t="s">
        <v>327</v>
      </c>
      <c r="I4" s="40" t="s">
        <v>302</v>
      </c>
      <c r="J4" s="428" t="s">
        <v>328</v>
      </c>
      <c r="K4" s="40" t="s">
        <v>329</v>
      </c>
      <c r="L4" s="40" t="s">
        <v>330</v>
      </c>
      <c r="M4" s="427" t="s">
        <v>331</v>
      </c>
      <c r="N4" s="429" t="s">
        <v>332</v>
      </c>
      <c r="O4" s="40" t="s">
        <v>333</v>
      </c>
      <c r="P4" s="430" t="s">
        <v>334</v>
      </c>
      <c r="Q4" s="428" t="s">
        <v>335</v>
      </c>
      <c r="R4" s="45" t="s">
        <v>336</v>
      </c>
      <c r="S4" s="61" t="s">
        <v>96</v>
      </c>
      <c r="T4" s="62"/>
      <c r="U4" s="62"/>
      <c r="V4" s="63"/>
      <c r="W4" s="63"/>
      <c r="X4" s="56"/>
    </row>
    <row r="5" ht="16.5" spans="1:24">
      <c r="A5" s="40"/>
      <c r="B5" s="40"/>
      <c r="C5" s="40"/>
      <c r="D5" s="40"/>
      <c r="E5" s="40"/>
      <c r="F5" s="40"/>
      <c r="G5" s="42" t="s">
        <v>337</v>
      </c>
      <c r="H5" s="38"/>
      <c r="I5" s="38"/>
      <c r="J5" s="38" t="s">
        <v>338</v>
      </c>
      <c r="K5" s="38"/>
      <c r="L5" s="38"/>
      <c r="M5" s="38" t="s">
        <v>339</v>
      </c>
      <c r="N5" s="38"/>
      <c r="O5" s="38"/>
      <c r="P5" s="38" t="s">
        <v>340</v>
      </c>
      <c r="Q5" s="38"/>
      <c r="R5" s="38"/>
      <c r="S5" s="64"/>
      <c r="T5" s="58"/>
      <c r="U5" s="58"/>
      <c r="V5" s="63"/>
      <c r="W5" s="63"/>
      <c r="X5" s="56"/>
    </row>
    <row r="6" ht="16.5" spans="1:24">
      <c r="A6" s="40"/>
      <c r="B6" s="40"/>
      <c r="C6" s="40"/>
      <c r="D6" s="40"/>
      <c r="E6" s="40"/>
      <c r="F6" s="40"/>
      <c r="G6" s="42" t="s">
        <v>324</v>
      </c>
      <c r="H6" s="38" t="s">
        <v>69</v>
      </c>
      <c r="I6" s="38" t="s">
        <v>289</v>
      </c>
      <c r="J6" s="38" t="s">
        <v>324</v>
      </c>
      <c r="K6" s="38" t="s">
        <v>69</v>
      </c>
      <c r="L6" s="38" t="s">
        <v>289</v>
      </c>
      <c r="M6" s="38" t="s">
        <v>324</v>
      </c>
      <c r="N6" s="38" t="s">
        <v>69</v>
      </c>
      <c r="O6" s="38" t="s">
        <v>289</v>
      </c>
      <c r="P6" s="38" t="s">
        <v>324</v>
      </c>
      <c r="Q6" s="38" t="s">
        <v>69</v>
      </c>
      <c r="R6" s="38" t="s">
        <v>289</v>
      </c>
      <c r="S6" s="64"/>
      <c r="T6" s="58"/>
      <c r="U6" s="58"/>
      <c r="V6" s="63"/>
      <c r="W6" s="63"/>
      <c r="X6" s="56"/>
    </row>
    <row r="7" ht="36" customHeight="1" spans="1:24">
      <c r="A7" s="40"/>
      <c r="B7" s="40"/>
      <c r="C7" s="40"/>
      <c r="D7" s="40"/>
      <c r="E7" s="40"/>
      <c r="F7" s="40"/>
      <c r="G7" s="431" t="s">
        <v>341</v>
      </c>
      <c r="H7" s="432" t="s">
        <v>342</v>
      </c>
      <c r="I7" s="51" t="s">
        <v>343</v>
      </c>
      <c r="J7" s="433" t="s">
        <v>344</v>
      </c>
      <c r="K7" s="428" t="s">
        <v>345</v>
      </c>
      <c r="L7" s="51" t="s">
        <v>346</v>
      </c>
      <c r="M7" s="427" t="s">
        <v>347</v>
      </c>
      <c r="N7" s="428" t="s">
        <v>348</v>
      </c>
      <c r="O7" s="40" t="s">
        <v>349</v>
      </c>
      <c r="P7" s="428" t="s">
        <v>350</v>
      </c>
      <c r="Q7" s="428" t="s">
        <v>351</v>
      </c>
      <c r="R7" s="45" t="s">
        <v>333</v>
      </c>
      <c r="S7" s="10" t="s">
        <v>96</v>
      </c>
      <c r="T7" s="65"/>
      <c r="U7" s="65"/>
      <c r="V7" s="63"/>
      <c r="W7" s="63"/>
      <c r="X7" s="56"/>
    </row>
    <row r="8" ht="36" customHeight="1" spans="1:23">
      <c r="A8" s="40"/>
      <c r="B8" s="40"/>
      <c r="C8" s="40"/>
      <c r="D8" s="40"/>
      <c r="E8" s="40"/>
      <c r="F8" s="40"/>
      <c r="G8" s="42" t="s">
        <v>352</v>
      </c>
      <c r="H8" s="38"/>
      <c r="I8" s="38"/>
      <c r="J8" s="38" t="s">
        <v>353</v>
      </c>
      <c r="K8" s="38"/>
      <c r="L8" s="38"/>
      <c r="M8" s="38" t="s">
        <v>354</v>
      </c>
      <c r="N8" s="38"/>
      <c r="O8" s="38"/>
      <c r="P8" s="38" t="s">
        <v>355</v>
      </c>
      <c r="Q8" s="38"/>
      <c r="R8" s="38"/>
      <c r="S8" s="64"/>
      <c r="T8" s="65"/>
      <c r="U8" s="65"/>
      <c r="V8" s="63"/>
      <c r="W8" s="63"/>
    </row>
    <row r="9" ht="16.5" spans="1:23">
      <c r="A9" s="40"/>
      <c r="B9" s="40"/>
      <c r="C9" s="40"/>
      <c r="D9" s="40"/>
      <c r="E9" s="40"/>
      <c r="F9" s="40"/>
      <c r="G9" s="42" t="s">
        <v>324</v>
      </c>
      <c r="H9" s="38" t="s">
        <v>69</v>
      </c>
      <c r="I9" s="38" t="s">
        <v>289</v>
      </c>
      <c r="J9" s="38" t="s">
        <v>324</v>
      </c>
      <c r="K9" s="38" t="s">
        <v>69</v>
      </c>
      <c r="L9" s="38" t="s">
        <v>289</v>
      </c>
      <c r="M9" s="38" t="s">
        <v>324</v>
      </c>
      <c r="N9" s="38" t="s">
        <v>69</v>
      </c>
      <c r="O9" s="38" t="s">
        <v>289</v>
      </c>
      <c r="P9" s="38" t="s">
        <v>324</v>
      </c>
      <c r="Q9" s="38" t="s">
        <v>69</v>
      </c>
      <c r="R9" s="38" t="s">
        <v>289</v>
      </c>
      <c r="S9" s="64"/>
      <c r="T9" s="63"/>
      <c r="U9" s="63"/>
      <c r="V9" s="63"/>
      <c r="W9" s="63"/>
    </row>
    <row r="10" ht="36" customHeight="1" spans="1:23">
      <c r="A10" s="40"/>
      <c r="B10" s="40"/>
      <c r="C10" s="40"/>
      <c r="D10" s="40"/>
      <c r="E10" s="40"/>
      <c r="F10" s="40"/>
      <c r="G10" s="428" t="s">
        <v>356</v>
      </c>
      <c r="H10" s="428" t="s">
        <v>357</v>
      </c>
      <c r="I10" s="45" t="s">
        <v>336</v>
      </c>
      <c r="J10" s="45"/>
      <c r="K10" s="45" t="s">
        <v>358</v>
      </c>
      <c r="L10" s="45" t="s">
        <v>359</v>
      </c>
      <c r="M10" s="52"/>
      <c r="N10" s="15"/>
      <c r="O10" s="15"/>
      <c r="Q10" s="52"/>
      <c r="R10" s="52"/>
      <c r="S10" s="66"/>
      <c r="T10" s="63"/>
      <c r="U10" s="63"/>
      <c r="V10" s="63"/>
      <c r="W10" s="63"/>
    </row>
    <row r="11" ht="16.5" spans="1:23">
      <c r="A11" s="46" t="s">
        <v>326</v>
      </c>
      <c r="B11" s="46" t="s">
        <v>302</v>
      </c>
      <c r="C11" s="46" t="s">
        <v>303</v>
      </c>
      <c r="D11" s="434" t="s">
        <v>301</v>
      </c>
      <c r="E11" s="46" t="s">
        <v>119</v>
      </c>
      <c r="F11" s="46" t="s">
        <v>64</v>
      </c>
      <c r="G11" s="38" t="s">
        <v>320</v>
      </c>
      <c r="H11" s="38"/>
      <c r="I11" s="38"/>
      <c r="J11" s="38" t="s">
        <v>321</v>
      </c>
      <c r="K11" s="38"/>
      <c r="L11" s="38"/>
      <c r="M11" s="38" t="s">
        <v>322</v>
      </c>
      <c r="N11" s="38"/>
      <c r="O11" s="38"/>
      <c r="P11" s="38" t="s">
        <v>323</v>
      </c>
      <c r="Q11" s="38"/>
      <c r="R11" s="38"/>
      <c r="S11" s="64"/>
      <c r="T11" s="63"/>
      <c r="U11" s="63"/>
      <c r="V11" s="63"/>
      <c r="W11" s="63"/>
    </row>
    <row r="12" ht="29" customHeight="1" spans="1:23">
      <c r="A12" s="46"/>
      <c r="B12" s="46" t="s">
        <v>302</v>
      </c>
      <c r="C12" s="46"/>
      <c r="D12" s="46" t="s">
        <v>301</v>
      </c>
      <c r="E12" s="46" t="s">
        <v>360</v>
      </c>
      <c r="F12" s="46" t="s">
        <v>305</v>
      </c>
      <c r="G12" s="41" t="s">
        <v>301</v>
      </c>
      <c r="H12" s="40" t="s">
        <v>327</v>
      </c>
      <c r="I12" s="40" t="s">
        <v>302</v>
      </c>
      <c r="J12" s="428" t="s">
        <v>328</v>
      </c>
      <c r="K12" s="40" t="s">
        <v>329</v>
      </c>
      <c r="L12" s="40" t="s">
        <v>330</v>
      </c>
      <c r="M12" s="427" t="s">
        <v>331</v>
      </c>
      <c r="N12" s="429" t="s">
        <v>332</v>
      </c>
      <c r="O12" s="40" t="s">
        <v>333</v>
      </c>
      <c r="P12" s="430" t="s">
        <v>334</v>
      </c>
      <c r="Q12" s="428" t="s">
        <v>335</v>
      </c>
      <c r="R12" s="45" t="s">
        <v>336</v>
      </c>
      <c r="S12" s="61" t="s">
        <v>96</v>
      </c>
      <c r="T12" s="63"/>
      <c r="U12" s="63"/>
      <c r="V12" s="63"/>
      <c r="W12" s="63"/>
    </row>
    <row r="13" ht="16.5" spans="1:23">
      <c r="A13" s="46"/>
      <c r="B13" s="46"/>
      <c r="C13" s="46"/>
      <c r="D13" s="46"/>
      <c r="E13" s="46"/>
      <c r="F13" s="46"/>
      <c r="G13" s="42" t="s">
        <v>337</v>
      </c>
      <c r="H13" s="38"/>
      <c r="I13" s="38"/>
      <c r="J13" s="38" t="s">
        <v>338</v>
      </c>
      <c r="K13" s="38"/>
      <c r="L13" s="38"/>
      <c r="M13" s="38" t="s">
        <v>339</v>
      </c>
      <c r="N13" s="38"/>
      <c r="O13" s="38"/>
      <c r="P13" s="38" t="s">
        <v>340</v>
      </c>
      <c r="Q13" s="38"/>
      <c r="R13" s="38"/>
      <c r="S13" s="64"/>
      <c r="T13" s="63"/>
      <c r="U13" s="63"/>
      <c r="V13" s="63"/>
      <c r="W13" s="63"/>
    </row>
    <row r="14" ht="16.5" spans="1:23">
      <c r="A14" s="46"/>
      <c r="B14" s="46"/>
      <c r="C14" s="46"/>
      <c r="D14" s="46"/>
      <c r="E14" s="46"/>
      <c r="F14" s="46"/>
      <c r="G14" s="42" t="s">
        <v>324</v>
      </c>
      <c r="H14" s="38" t="s">
        <v>69</v>
      </c>
      <c r="I14" s="38" t="s">
        <v>289</v>
      </c>
      <c r="J14" s="38" t="s">
        <v>324</v>
      </c>
      <c r="K14" s="38" t="s">
        <v>69</v>
      </c>
      <c r="L14" s="38" t="s">
        <v>289</v>
      </c>
      <c r="M14" s="38" t="s">
        <v>324</v>
      </c>
      <c r="N14" s="38" t="s">
        <v>69</v>
      </c>
      <c r="O14" s="38" t="s">
        <v>289</v>
      </c>
      <c r="P14" s="38" t="s">
        <v>324</v>
      </c>
      <c r="Q14" s="38" t="s">
        <v>69</v>
      </c>
      <c r="R14" s="38" t="s">
        <v>289</v>
      </c>
      <c r="S14" s="64"/>
      <c r="T14" s="63"/>
      <c r="U14" s="63"/>
      <c r="V14" s="63"/>
      <c r="W14" s="63"/>
    </row>
    <row r="15" ht="36" customHeight="1" spans="1:23">
      <c r="A15" s="46"/>
      <c r="B15" s="46"/>
      <c r="C15" s="46"/>
      <c r="D15" s="46"/>
      <c r="E15" s="46"/>
      <c r="F15" s="46"/>
      <c r="G15" s="431" t="s">
        <v>341</v>
      </c>
      <c r="H15" s="432" t="s">
        <v>342</v>
      </c>
      <c r="I15" s="51" t="s">
        <v>343</v>
      </c>
      <c r="J15" s="433" t="s">
        <v>344</v>
      </c>
      <c r="K15" s="428" t="s">
        <v>345</v>
      </c>
      <c r="L15" s="51" t="s">
        <v>346</v>
      </c>
      <c r="M15" s="427" t="s">
        <v>347</v>
      </c>
      <c r="N15" s="428" t="s">
        <v>348</v>
      </c>
      <c r="O15" s="40" t="s">
        <v>349</v>
      </c>
      <c r="P15" s="428" t="s">
        <v>350</v>
      </c>
      <c r="Q15" s="428" t="s">
        <v>351</v>
      </c>
      <c r="R15" s="45" t="s">
        <v>333</v>
      </c>
      <c r="S15" s="10" t="s">
        <v>96</v>
      </c>
      <c r="T15" s="67"/>
      <c r="U15" s="67"/>
      <c r="V15" s="67"/>
      <c r="W15" s="67"/>
    </row>
    <row r="16" ht="16.5" spans="1:23">
      <c r="A16" s="46"/>
      <c r="B16" s="46"/>
      <c r="C16" s="46"/>
      <c r="D16" s="46"/>
      <c r="E16" s="46"/>
      <c r="F16" s="46"/>
      <c r="G16" s="42" t="s">
        <v>352</v>
      </c>
      <c r="H16" s="38"/>
      <c r="I16" s="38"/>
      <c r="J16" s="38" t="s">
        <v>353</v>
      </c>
      <c r="K16" s="38"/>
      <c r="L16" s="38"/>
      <c r="M16" s="38" t="s">
        <v>354</v>
      </c>
      <c r="N16" s="38"/>
      <c r="O16" s="38"/>
      <c r="P16" s="38" t="s">
        <v>355</v>
      </c>
      <c r="Q16" s="38"/>
      <c r="R16" s="38"/>
      <c r="S16" s="64"/>
      <c r="T16" s="67"/>
      <c r="U16" s="67"/>
      <c r="V16" s="67"/>
      <c r="W16" s="67"/>
    </row>
    <row r="17" ht="16.5" spans="1:23">
      <c r="A17" s="46"/>
      <c r="B17" s="46"/>
      <c r="C17" s="46"/>
      <c r="D17" s="46"/>
      <c r="E17" s="46"/>
      <c r="F17" s="46"/>
      <c r="G17" s="42" t="s">
        <v>324</v>
      </c>
      <c r="H17" s="38" t="s">
        <v>69</v>
      </c>
      <c r="I17" s="38" t="s">
        <v>289</v>
      </c>
      <c r="J17" s="38" t="s">
        <v>324</v>
      </c>
      <c r="K17" s="38" t="s">
        <v>69</v>
      </c>
      <c r="L17" s="38" t="s">
        <v>289</v>
      </c>
      <c r="M17" s="38" t="s">
        <v>324</v>
      </c>
      <c r="N17" s="38" t="s">
        <v>69</v>
      </c>
      <c r="O17" s="38" t="s">
        <v>289</v>
      </c>
      <c r="P17" s="38" t="s">
        <v>324</v>
      </c>
      <c r="Q17" s="38" t="s">
        <v>69</v>
      </c>
      <c r="R17" s="38" t="s">
        <v>289</v>
      </c>
      <c r="S17" s="64"/>
      <c r="T17" s="67"/>
      <c r="U17" s="67"/>
      <c r="V17" s="67"/>
      <c r="W17" s="67"/>
    </row>
    <row r="18" s="2" customFormat="1" ht="42" customHeight="1" spans="1:23">
      <c r="A18" s="46"/>
      <c r="B18" s="46"/>
      <c r="C18" s="46"/>
      <c r="D18" s="46"/>
      <c r="E18" s="46"/>
      <c r="F18" s="46"/>
      <c r="G18" s="428" t="s">
        <v>356</v>
      </c>
      <c r="H18" s="428" t="s">
        <v>357</v>
      </c>
      <c r="I18" s="45" t="s">
        <v>336</v>
      </c>
      <c r="J18" s="45"/>
      <c r="K18" s="45" t="s">
        <v>358</v>
      </c>
      <c r="L18" s="45" t="s">
        <v>359</v>
      </c>
      <c r="M18" s="52"/>
      <c r="N18" s="15"/>
      <c r="O18" s="15"/>
      <c r="P18"/>
      <c r="Q18" s="52"/>
      <c r="R18" s="52"/>
      <c r="S18" s="68" t="s">
        <v>96</v>
      </c>
      <c r="T18" s="69"/>
      <c r="U18" s="69"/>
      <c r="V18" s="70"/>
      <c r="W18" s="71"/>
    </row>
    <row r="19" customHeight="1" spans="1:23">
      <c r="A19" s="47" t="s">
        <v>361</v>
      </c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72"/>
      <c r="U19" s="72"/>
      <c r="V19" s="72"/>
      <c r="W19" s="72"/>
    </row>
    <row r="20" spans="19:23">
      <c r="S20" s="56"/>
      <c r="T20" s="56"/>
      <c r="U20" s="56"/>
      <c r="V20" s="56"/>
      <c r="W20" s="56"/>
    </row>
  </sheetData>
  <mergeCells count="45">
    <mergeCell ref="A1:R1"/>
    <mergeCell ref="G2:I2"/>
    <mergeCell ref="J2:L2"/>
    <mergeCell ref="M2:O2"/>
    <mergeCell ref="P2:R2"/>
    <mergeCell ref="G5:I5"/>
    <mergeCell ref="J5:L5"/>
    <mergeCell ref="M5:O5"/>
    <mergeCell ref="P5:R5"/>
    <mergeCell ref="G8:I8"/>
    <mergeCell ref="J8:L8"/>
    <mergeCell ref="M8:O8"/>
    <mergeCell ref="P8:R8"/>
    <mergeCell ref="G11:I11"/>
    <mergeCell ref="J11:L11"/>
    <mergeCell ref="M11:O11"/>
    <mergeCell ref="P11:R11"/>
    <mergeCell ref="G13:I13"/>
    <mergeCell ref="J13:L13"/>
    <mergeCell ref="M13:O13"/>
    <mergeCell ref="P13:R13"/>
    <mergeCell ref="G16:I16"/>
    <mergeCell ref="J16:L16"/>
    <mergeCell ref="M16:O16"/>
    <mergeCell ref="P16:R16"/>
    <mergeCell ref="A2:A3"/>
    <mergeCell ref="A4:A10"/>
    <mergeCell ref="A11:A18"/>
    <mergeCell ref="B2:B3"/>
    <mergeCell ref="B4:B10"/>
    <mergeCell ref="B11:B18"/>
    <mergeCell ref="C2:C3"/>
    <mergeCell ref="C4:C10"/>
    <mergeCell ref="C11:C18"/>
    <mergeCell ref="D2:D3"/>
    <mergeCell ref="D4:D10"/>
    <mergeCell ref="D11:D18"/>
    <mergeCell ref="E2:E3"/>
    <mergeCell ref="E4:E10"/>
    <mergeCell ref="E11:E18"/>
    <mergeCell ref="F2:F3"/>
    <mergeCell ref="F4:F10"/>
    <mergeCell ref="F11:F18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9"/>
  <sheetViews>
    <sheetView zoomScale="125" zoomScaleNormal="125" workbookViewId="0">
      <selection activeCell="G13" sqref="G13:H15"/>
    </sheetView>
  </sheetViews>
  <sheetFormatPr defaultColWidth="9" defaultRowHeight="14.25"/>
  <cols>
    <col min="1" max="1" width="11.9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363</v>
      </c>
      <c r="B2" s="29" t="s">
        <v>285</v>
      </c>
      <c r="C2" s="29" t="s">
        <v>286</v>
      </c>
      <c r="D2" s="29" t="s">
        <v>287</v>
      </c>
      <c r="E2" s="29" t="s">
        <v>288</v>
      </c>
      <c r="F2" s="29" t="s">
        <v>289</v>
      </c>
      <c r="G2" s="28" t="s">
        <v>364</v>
      </c>
      <c r="H2" s="28" t="s">
        <v>365</v>
      </c>
      <c r="I2" s="28" t="s">
        <v>366</v>
      </c>
      <c r="J2" s="28" t="s">
        <v>365</v>
      </c>
      <c r="K2" s="28" t="s">
        <v>367</v>
      </c>
      <c r="L2" s="28" t="s">
        <v>365</v>
      </c>
      <c r="M2" s="29" t="s">
        <v>325</v>
      </c>
      <c r="N2" s="29" t="s">
        <v>298</v>
      </c>
    </row>
    <row r="3" spans="1:14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363</v>
      </c>
      <c r="B4" s="31" t="s">
        <v>368</v>
      </c>
      <c r="C4" s="31" t="s">
        <v>324</v>
      </c>
      <c r="D4" s="31" t="s">
        <v>287</v>
      </c>
      <c r="E4" s="29" t="s">
        <v>288</v>
      </c>
      <c r="F4" s="29" t="s">
        <v>289</v>
      </c>
      <c r="G4" s="28" t="s">
        <v>364</v>
      </c>
      <c r="H4" s="28" t="s">
        <v>365</v>
      </c>
      <c r="I4" s="28" t="s">
        <v>366</v>
      </c>
      <c r="J4" s="28" t="s">
        <v>365</v>
      </c>
      <c r="K4" s="28" t="s">
        <v>367</v>
      </c>
      <c r="L4" s="28" t="s">
        <v>365</v>
      </c>
      <c r="M4" s="29" t="s">
        <v>325</v>
      </c>
      <c r="N4" s="29" t="s">
        <v>298</v>
      </c>
    </row>
    <row r="5" spans="1:14">
      <c r="A5" s="32"/>
      <c r="B5" s="9"/>
      <c r="C5" s="33"/>
      <c r="D5" s="9"/>
      <c r="E5" s="26"/>
      <c r="F5" s="34"/>
      <c r="G5" s="35"/>
      <c r="H5" s="9"/>
      <c r="I5" s="35"/>
      <c r="J5" s="9"/>
      <c r="K5" s="9"/>
      <c r="L5" s="9"/>
      <c r="M5" s="9"/>
      <c r="N5" s="9"/>
    </row>
    <row r="6" spans="1:1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="2" customFormat="1" ht="18.75" spans="1:14">
      <c r="A8" s="16" t="s">
        <v>369</v>
      </c>
      <c r="B8" s="17"/>
      <c r="C8" s="17"/>
      <c r="D8" s="18"/>
      <c r="E8" s="19"/>
      <c r="F8" s="36"/>
      <c r="G8" s="27"/>
      <c r="H8" s="36"/>
      <c r="I8" s="16" t="s">
        <v>370</v>
      </c>
      <c r="J8" s="17"/>
      <c r="K8" s="17"/>
      <c r="L8" s="17"/>
      <c r="M8" s="17"/>
      <c r="N8" s="24"/>
    </row>
    <row r="9" ht="16.5" spans="1:14">
      <c r="A9" s="20" t="s">
        <v>371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2"/>
  <sheetViews>
    <sheetView zoomScale="125" zoomScaleNormal="125" workbookViewId="0">
      <selection activeCell="G4" sqref="G4"/>
    </sheetView>
  </sheetViews>
  <sheetFormatPr defaultColWidth="9" defaultRowHeight="14.25"/>
  <cols>
    <col min="1" max="1" width="11" customWidth="1"/>
    <col min="2" max="2" width="7" customWidth="1"/>
    <col min="3" max="3" width="12.1" customWidth="1"/>
    <col min="4" max="4" width="12.9" customWidth="1"/>
    <col min="5" max="6" width="14.4" customWidth="1"/>
    <col min="7" max="7" width="17.5" customWidth="1"/>
    <col min="8" max="8" width="14" customWidth="1"/>
  </cols>
  <sheetData>
    <row r="1" ht="29.25" spans="1:8">
      <c r="A1" s="3" t="s">
        <v>372</v>
      </c>
      <c r="B1" s="3"/>
      <c r="C1" s="3"/>
      <c r="D1" s="3"/>
      <c r="E1" s="3"/>
      <c r="F1" s="3"/>
      <c r="G1" s="3"/>
      <c r="H1" s="3"/>
    </row>
    <row r="2" s="1" customFormat="1" ht="16.5" spans="1:10">
      <c r="A2" s="4" t="s">
        <v>319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373</v>
      </c>
      <c r="H2" s="4" t="s">
        <v>374</v>
      </c>
      <c r="I2" s="5" t="s">
        <v>325</v>
      </c>
      <c r="J2" s="5" t="s">
        <v>298</v>
      </c>
    </row>
    <row r="3" spans="1:10">
      <c r="A3" s="15" t="s">
        <v>375</v>
      </c>
      <c r="B3" s="15"/>
      <c r="C3" s="9"/>
      <c r="D3" s="435" t="s">
        <v>301</v>
      </c>
      <c r="E3" s="9" t="s">
        <v>119</v>
      </c>
      <c r="F3" s="26" t="s">
        <v>64</v>
      </c>
      <c r="G3" s="9" t="s">
        <v>376</v>
      </c>
      <c r="H3" s="9" t="s">
        <v>377</v>
      </c>
      <c r="I3" s="9" t="s">
        <v>96</v>
      </c>
      <c r="J3" s="9"/>
    </row>
    <row r="4" spans="1:10">
      <c r="A4" s="15" t="s">
        <v>378</v>
      </c>
      <c r="B4" s="15"/>
      <c r="C4" s="9"/>
      <c r="D4" s="435" t="s">
        <v>301</v>
      </c>
      <c r="E4" s="9" t="s">
        <v>119</v>
      </c>
      <c r="F4" s="26" t="s">
        <v>64</v>
      </c>
      <c r="G4" s="9" t="s">
        <v>376</v>
      </c>
      <c r="H4" s="9" t="s">
        <v>377</v>
      </c>
      <c r="I4" s="9" t="s">
        <v>96</v>
      </c>
      <c r="J4" s="9"/>
    </row>
    <row r="5" spans="1:10">
      <c r="A5" s="15" t="s">
        <v>379</v>
      </c>
      <c r="B5" s="15"/>
      <c r="C5" s="9"/>
      <c r="D5" s="435" t="s">
        <v>301</v>
      </c>
      <c r="E5" s="9" t="s">
        <v>119</v>
      </c>
      <c r="F5" s="26" t="s">
        <v>64</v>
      </c>
      <c r="G5" s="9" t="s">
        <v>376</v>
      </c>
      <c r="H5" s="9" t="s">
        <v>377</v>
      </c>
      <c r="I5" s="9" t="s">
        <v>96</v>
      </c>
      <c r="J5" s="9"/>
    </row>
    <row r="6" spans="1:10">
      <c r="A6" s="15" t="s">
        <v>380</v>
      </c>
      <c r="B6" s="15"/>
      <c r="C6" s="9"/>
      <c r="D6" s="435" t="s">
        <v>301</v>
      </c>
      <c r="E6" s="9" t="s">
        <v>118</v>
      </c>
      <c r="F6" s="26" t="s">
        <v>64</v>
      </c>
      <c r="G6" s="9" t="s">
        <v>376</v>
      </c>
      <c r="H6" s="9" t="s">
        <v>377</v>
      </c>
      <c r="I6" s="9" t="s">
        <v>96</v>
      </c>
      <c r="J6" s="9"/>
    </row>
    <row r="7" spans="1:10">
      <c r="A7" s="15" t="s">
        <v>326</v>
      </c>
      <c r="B7" s="15"/>
      <c r="C7" s="15"/>
      <c r="D7" s="435" t="s">
        <v>301</v>
      </c>
      <c r="E7" s="9" t="s">
        <v>118</v>
      </c>
      <c r="F7" s="26" t="s">
        <v>64</v>
      </c>
      <c r="G7" s="9" t="s">
        <v>376</v>
      </c>
      <c r="H7" s="9" t="s">
        <v>377</v>
      </c>
      <c r="I7" s="9" t="s">
        <v>96</v>
      </c>
      <c r="J7" s="15"/>
    </row>
    <row r="8" spans="1:10">
      <c r="A8" s="15"/>
      <c r="B8" s="15"/>
      <c r="C8" s="15"/>
      <c r="D8" s="25"/>
      <c r="E8" s="15"/>
      <c r="F8" s="15"/>
      <c r="G8" s="15"/>
      <c r="H8" s="15"/>
      <c r="I8" s="15"/>
      <c r="J8" s="15"/>
    </row>
    <row r="9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="2" customFormat="1" ht="18.75" spans="1:10">
      <c r="A11" s="16" t="s">
        <v>381</v>
      </c>
      <c r="B11" s="17"/>
      <c r="C11" s="17"/>
      <c r="D11" s="17"/>
      <c r="E11" s="18"/>
      <c r="F11" s="19"/>
      <c r="G11" s="27"/>
      <c r="H11" s="16" t="s">
        <v>316</v>
      </c>
      <c r="I11" s="17"/>
      <c r="J11" s="24"/>
    </row>
    <row r="12" ht="16.5" spans="1:10">
      <c r="A12" s="20" t="s">
        <v>382</v>
      </c>
      <c r="B12" s="20"/>
      <c r="C12" s="21"/>
      <c r="D12" s="21"/>
      <c r="E12" s="21"/>
      <c r="F12" s="21"/>
      <c r="G12" s="21"/>
      <c r="H12" s="21"/>
      <c r="I12" s="21"/>
      <c r="J12" s="21"/>
    </row>
  </sheetData>
  <mergeCells count="4">
    <mergeCell ref="A1:H1"/>
    <mergeCell ref="A11:E11"/>
    <mergeCell ref="F11:G11"/>
    <mergeCell ref="A12:J12"/>
  </mergeCells>
  <dataValidations count="1">
    <dataValidation type="list" allowBlank="1" showInputMessage="1" showErrorMessage="1" sqref="J3:J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K18" sqref="K18"/>
    </sheetView>
  </sheetViews>
  <sheetFormatPr defaultColWidth="9" defaultRowHeight="14.2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9.25" spans="1:9">
      <c r="A1" s="3" t="s">
        <v>383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284</v>
      </c>
      <c r="B2" s="5" t="s">
        <v>289</v>
      </c>
      <c r="C2" s="5" t="s">
        <v>324</v>
      </c>
      <c r="D2" s="5" t="s">
        <v>287</v>
      </c>
      <c r="E2" s="5" t="s">
        <v>288</v>
      </c>
      <c r="F2" s="4" t="s">
        <v>384</v>
      </c>
      <c r="G2" s="4" t="s">
        <v>309</v>
      </c>
      <c r="H2" s="6" t="s">
        <v>310</v>
      </c>
      <c r="I2" s="22" t="s">
        <v>312</v>
      </c>
    </row>
    <row r="3" s="1" customFormat="1" ht="16.5" spans="1:9">
      <c r="A3" s="4"/>
      <c r="B3" s="7"/>
      <c r="C3" s="7"/>
      <c r="D3" s="7"/>
      <c r="E3" s="7"/>
      <c r="F3" s="4" t="s">
        <v>385</v>
      </c>
      <c r="G3" s="4" t="s">
        <v>313</v>
      </c>
      <c r="H3" s="8"/>
      <c r="I3" s="23"/>
    </row>
    <row r="4" ht="17.25" spans="1:9">
      <c r="A4" s="9">
        <v>1</v>
      </c>
      <c r="B4" s="9" t="s">
        <v>386</v>
      </c>
      <c r="C4" s="10" t="s">
        <v>387</v>
      </c>
      <c r="D4" s="9" t="s">
        <v>118</v>
      </c>
      <c r="E4" s="436" t="s">
        <v>64</v>
      </c>
      <c r="F4" s="12">
        <v>0.046</v>
      </c>
      <c r="G4" s="13">
        <v>0.011</v>
      </c>
      <c r="H4" s="12">
        <f>F4+G4</f>
        <v>0.057</v>
      </c>
      <c r="I4" s="9" t="s">
        <v>315</v>
      </c>
    </row>
    <row r="5" ht="17.25" spans="1:9">
      <c r="A5" s="14">
        <v>2</v>
      </c>
      <c r="B5" s="9" t="s">
        <v>386</v>
      </c>
      <c r="C5" s="10" t="s">
        <v>387</v>
      </c>
      <c r="D5" s="9" t="s">
        <v>388</v>
      </c>
      <c r="E5" s="436" t="s">
        <v>64</v>
      </c>
      <c r="F5" s="12">
        <v>0.044</v>
      </c>
      <c r="G5" s="13">
        <v>0.012</v>
      </c>
      <c r="H5" s="12">
        <f>F5+G5</f>
        <v>0.056</v>
      </c>
      <c r="I5" s="9" t="s">
        <v>315</v>
      </c>
    </row>
    <row r="6" spans="1:9">
      <c r="A6" s="14">
        <v>3</v>
      </c>
      <c r="B6" s="15"/>
      <c r="C6" s="9"/>
      <c r="D6" s="9"/>
      <c r="E6" s="9"/>
      <c r="F6" s="9"/>
      <c r="G6" s="9"/>
      <c r="H6" s="9"/>
      <c r="I6" s="9"/>
    </row>
    <row r="7" spans="1:9">
      <c r="A7" s="14">
        <v>4</v>
      </c>
      <c r="B7" s="15"/>
      <c r="C7" s="9"/>
      <c r="D7" s="9"/>
      <c r="E7" s="9"/>
      <c r="F7" s="9"/>
      <c r="G7" s="12"/>
      <c r="H7" s="9"/>
      <c r="I7" s="9"/>
    </row>
    <row r="8" spans="1:9">
      <c r="A8" s="14">
        <v>5</v>
      </c>
      <c r="B8" s="15"/>
      <c r="C8" s="15"/>
      <c r="D8" s="15"/>
      <c r="E8" s="15"/>
      <c r="F8" s="15"/>
      <c r="G8" s="15"/>
      <c r="H8" s="15"/>
      <c r="I8" s="15"/>
    </row>
    <row r="9" spans="1:9">
      <c r="A9" s="14">
        <v>6</v>
      </c>
      <c r="B9" s="15"/>
      <c r="C9" s="15"/>
      <c r="D9" s="15"/>
      <c r="E9" s="15"/>
      <c r="F9" s="15"/>
      <c r="G9" s="15"/>
      <c r="H9" s="15"/>
      <c r="I9" s="15"/>
    </row>
    <row r="10" spans="1:9">
      <c r="A10" s="14">
        <v>7</v>
      </c>
      <c r="B10" s="15"/>
      <c r="C10" s="15"/>
      <c r="D10" s="15"/>
      <c r="E10" s="15"/>
      <c r="F10" s="15"/>
      <c r="G10" s="15"/>
      <c r="H10" s="15"/>
      <c r="I10" s="15"/>
    </row>
    <row r="11" spans="1:9">
      <c r="A11" s="9">
        <v>8</v>
      </c>
      <c r="B11" s="15"/>
      <c r="C11" s="15"/>
      <c r="D11" s="15"/>
      <c r="E11" s="15"/>
      <c r="F11" s="15"/>
      <c r="G11" s="15"/>
      <c r="H11" s="15"/>
      <c r="I11" s="15"/>
    </row>
    <row r="12" s="2" customFormat="1" ht="18.75" spans="1:9">
      <c r="A12" s="16" t="s">
        <v>369</v>
      </c>
      <c r="B12" s="17"/>
      <c r="C12" s="17"/>
      <c r="D12" s="18"/>
      <c r="E12" s="19"/>
      <c r="F12" s="16" t="s">
        <v>389</v>
      </c>
      <c r="G12" s="17"/>
      <c r="H12" s="18"/>
      <c r="I12" s="24"/>
    </row>
    <row r="13" ht="16.5" spans="1:9">
      <c r="A13" s="20" t="s">
        <v>390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中期</vt:lpstr>
      <vt:lpstr>尾期</vt:lpstr>
      <vt:lpstr>首期验货尺寸表</vt:lpstr>
      <vt:lpstr>中期验货尺寸表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Andy 吴</cp:lastModifiedBy>
  <dcterms:created xsi:type="dcterms:W3CDTF">2020-03-11T01:34:00Z</dcterms:created>
  <cp:lastPrinted>2021-11-13T05:36:00Z</cp:lastPrinted>
  <dcterms:modified xsi:type="dcterms:W3CDTF">2025-01-20T02:11:10Z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C3977FE873074363AD928B7051226F45_13</vt:lpwstr>
  </property>
</Properties>
</file>