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8" r:id="rId13"/>
  </sheets>
  <externalReferences>
    <externalReference r:id="rId14"/>
    <externalReference r:id="rId15"/>
    <externalReference r:id="rId16"/>
    <externalReference r:id="rId17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<sst xmlns="http://schemas.openxmlformats.org/spreadsheetml/2006/main" count="626" uniqueCount="301">
  <si>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</si>
  <si>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</si>
  <si>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</si>
  <si>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</si>
  <si>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</si>
  <si>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</si>
  <si>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</si>
  <si>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</si>
  <si>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</si>
  <si>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</si>
  <si>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</si>
  <si>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</si>
  <si>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</si>
  <si>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</si>
  <si>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</si>
  <si>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</si>
  <si>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</si>
  <si>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</si>
  <si>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</si>
  <si>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</si>
  <si>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</si>
  <si>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</si>
  <si>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</si>
  <si>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</si>
  <si>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</si>
  <si>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</si>
  <si>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</si>
  <si>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</si>
  <si>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</si>
  <si>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</si>
  <si>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</si>
  <si>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</si>
  <si>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</si>
  <si>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</si>
  <si>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</si>
  <si>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</si>
  <si>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</si>
  <si>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</si>
  <si>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</si>
  <si>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</si>
  <si>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</si>
  <si>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</si>
  <si>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</si>
  <si>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</si>
  <si>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</si>
  <si>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</si>
  <si>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</si>
  <si>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</si>
  <si>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</si>
  <si>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</si>
  <si>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</si>
  <si>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</si>
  <si>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</si>
  <si>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</si>
  <si>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</si>
  <si>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</si>
  <si>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</si>
  <si>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</si>
  <si>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</si>
  <si>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</si>
  <si>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</si>
  <si>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</si>
  <si>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QAMMBN84635</t>
  </si>
  <si>
    <t>合同交期</t>
  </si>
  <si>
    <t>产前确认样</t>
  </si>
  <si>
    <t>有</t>
  </si>
  <si>
    <t>无</t>
  </si>
  <si>
    <t>品名</t>
  </si>
  <si>
    <t>儿童打底裤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</si>
  <si>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</si>
  <si>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</si>
  <si>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</si>
  <si>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</si>
  <si>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</si>
  <si>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</si>
  <si>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</si>
  <si>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</si>
  <si>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</si>
  <si>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</si>
  <si>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</si>
  <si>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</si>
  <si>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</si>
  <si>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</si>
  <si>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</si>
  <si>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</si>
  <si>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</si>
  <si>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</si>
  <si>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</si>
  <si>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</si>
  <si>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</si>
  <si>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</si>
  <si>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</si>
  <si>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</si>
  <si>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</si>
  <si>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</si>
  <si>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</si>
  <si>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</si>
  <si>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</si>
  <si>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</si>
  <si>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</si>
  <si>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</si>
  <si>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</si>
  <si>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</si>
  <si>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</si>
  <si>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</si>
  <si>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</si>
  <si>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</si>
  <si>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</si>
  <si>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</si>
  <si>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</si>
  <si>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</si>
  <si>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迷雾紫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</si>
  <si>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</si>
  <si>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</si>
  <si>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</si>
  <si>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</si>
  <si>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</si>
  <si>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</si>
  <si>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</si>
  <si>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1、后腰四针六线有容皱，唛头线吐珠</t>
  </si>
  <si>
    <t>2、浪骨没有对齐，有错位现象</t>
  </si>
  <si>
    <t>3、油污较多，要注意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</si>
  <si>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</si>
  <si>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</si>
  <si>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</si>
  <si>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</si>
  <si>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</si>
  <si>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</si>
  <si>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</si>
  <si>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</si>
  <si>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</si>
  <si>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</si>
  <si>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</si>
  <si>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</si>
  <si>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</si>
  <si>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</si>
  <si>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</si>
  <si>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</si>
  <si>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</si>
  <si>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</si>
  <si>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</si>
  <si>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</si>
  <si>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</si>
  <si>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</si>
  <si>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</si>
  <si>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</si>
  <si>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</si>
  <si>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</si>
  <si>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</si>
  <si>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紫色</t>
  </si>
  <si>
    <t>裤外侧长</t>
  </si>
  <si>
    <t>-0.5</t>
  </si>
  <si>
    <t>-1</t>
  </si>
  <si>
    <t>全松紧腰围 平量</t>
  </si>
  <si>
    <t>+1</t>
  </si>
  <si>
    <t>+0</t>
  </si>
  <si>
    <t>全松紧腰围 拉量</t>
  </si>
  <si>
    <t>臀围</t>
  </si>
  <si>
    <t>-2</t>
  </si>
  <si>
    <t>腿围/2</t>
  </si>
  <si>
    <r>
      <rPr>
        <b/>
        <sz val="12"/>
        <rFont val="仿宋_GB2312"/>
        <charset val="134"/>
      </rPr>
      <t>脚口/2（</t>
    </r>
    <r>
      <rPr>
        <b/>
        <sz val="12"/>
        <color rgb="FFFF0000"/>
        <rFont val="仿宋_GB2312"/>
        <charset val="134"/>
      </rPr>
      <t>短裤</t>
    </r>
    <r>
      <rPr>
        <b/>
        <sz val="12"/>
        <rFont val="仿宋_GB2312"/>
        <charset val="134"/>
      </rPr>
      <t>）</t>
    </r>
  </si>
  <si>
    <t>-0.2</t>
  </si>
  <si>
    <t>前裆长</t>
  </si>
  <si>
    <t>+0.6</t>
  </si>
  <si>
    <t>后裆长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</si>
  <si>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</si>
  <si>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</si>
  <si>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</si>
  <si>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</si>
  <si>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</si>
  <si>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</si>
  <si>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</si>
  <si>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</si>
  <si>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</si>
  <si>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</si>
  <si>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</si>
  <si>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</si>
  <si>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</si>
  <si>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</si>
  <si>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</si>
  <si>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</si>
  <si>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</si>
  <si>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</si>
  <si>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</si>
  <si>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</si>
  <si>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</si>
  <si>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</si>
  <si>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</si>
  <si>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</si>
  <si>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</si>
  <si>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</si>
  <si>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</si>
  <si>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</si>
  <si>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</si>
  <si>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</si>
  <si>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</si>
  <si>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</si>
  <si>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</si>
  <si>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</si>
  <si>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</si>
  <si>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</si>
  <si>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</si>
  <si>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</si>
  <si>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</si>
  <si>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</si>
  <si>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</si>
  <si>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</si>
  <si>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</si>
  <si>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1.后腰四针六线有容皱，唛头线吐珠</t>
  </si>
  <si>
    <t>2.浪骨没有对齐，有错位现象，油污没有清理干净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</si>
  <si>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</si>
  <si>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</si>
  <si>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</si>
  <si>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</si>
  <si>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</si>
  <si>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</si>
  <si>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</si>
  <si>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走货602件，抽查80件，发现2件不良品，已按照以上提出的问题点改正，可以出货</t>
  </si>
  <si>
    <t>服装QC部门</t>
  </si>
  <si>
    <t>检验人</t>
  </si>
  <si>
    <t>鲜芋紫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</si>
  <si>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</si>
  <si>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</si>
  <si>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</si>
  <si>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</si>
  <si>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</si>
  <si>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</si>
  <si>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</si>
  <si>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</si>
  <si>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</si>
  <si>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</si>
  <si>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</si>
  <si>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</si>
  <si>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</si>
  <si>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</si>
  <si>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</si>
  <si>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</si>
  <si>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</si>
  <si>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浅花灰</t>
  </si>
  <si>
    <t>QAMMNM85511</t>
  </si>
  <si>
    <t>德纳</t>
  </si>
  <si>
    <t>香芋紫</t>
  </si>
  <si>
    <t>罗纹</t>
  </si>
  <si>
    <t>制表时间：2024/9/30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</si>
  <si>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</si>
  <si>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</si>
  <si>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</si>
  <si>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</si>
  <si>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</si>
  <si>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</si>
  <si>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</si>
  <si>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</si>
  <si>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</si>
  <si>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</si>
  <si>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</si>
  <si>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</si>
  <si>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</si>
  <si>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</si>
  <si>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</si>
  <si>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</si>
  <si>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</si>
  <si>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</si>
  <si>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</si>
  <si>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</si>
  <si>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</si>
  <si>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</si>
  <si>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</si>
  <si>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</si>
  <si>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</si>
  <si>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</si>
  <si>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</si>
  <si>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</si>
  <si>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</si>
  <si>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</si>
  <si>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</si>
  <si>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</si>
  <si>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</si>
  <si>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</si>
  <si>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</si>
  <si>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</si>
  <si>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</si>
  <si>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</si>
  <si>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</si>
  <si>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</si>
  <si>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</si>
  <si>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</si>
  <si>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</si>
  <si>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</si>
  <si>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</si>
  <si>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</si>
  <si>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左前印花</t>
  </si>
  <si>
    <t>无脱落开裂</t>
  </si>
  <si>
    <t>制表时间：10/17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</si>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</sst>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黑体"/>
      <family val="3"/>
      <charset val="134"/>
    </font>
    <font>
      <b/>
      <sz val="12"/>
      <color rgb="FFFF0000"/>
      <name val="仿宋_GB2312"/>
      <charset val="134"/>
    </font>
    <font>
      <sz val="12"/>
      <name val="仿宋_GB2312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8" borderId="8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57" fillId="0" borderId="8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84" applyNumberFormat="0" applyAlignment="0" applyProtection="0">
      <alignment vertical="center"/>
    </xf>
    <xf numFmtId="0" fontId="59" fillId="10" borderId="85" applyNumberFormat="0" applyAlignment="0" applyProtection="0">
      <alignment vertical="center"/>
    </xf>
    <xf numFmtId="0" fontId="60" fillId="10" borderId="84" applyNumberFormat="0" applyAlignment="0" applyProtection="0">
      <alignment vertical="center"/>
    </xf>
    <xf numFmtId="0" fontId="61" fillId="11" borderId="86" applyNumberFormat="0" applyAlignment="0" applyProtection="0">
      <alignment vertical="center"/>
    </xf>
    <xf numFmtId="0" fontId="62" fillId="0" borderId="87" applyNumberFormat="0" applyFill="0" applyAlignment="0" applyProtection="0">
      <alignment vertical="center"/>
    </xf>
    <xf numFmtId="0" fontId="63" fillId="0" borderId="88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69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16" fillId="0" borderId="13" xfId="53" applyFont="1" applyFill="1" applyBorder="1" applyAlignment="1">
      <alignment horizontal="center"/>
    </xf>
    <xf numFmtId="0" fontId="22" fillId="0" borderId="14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16" fillId="0" borderId="5" xfId="53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52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5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16" fillId="0" borderId="18" xfId="53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51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24" fillId="0" borderId="0" xfId="53" applyFont="1" applyFill="1" applyAlignment="1"/>
    <xf numFmtId="0" fontId="19" fillId="0" borderId="13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49" fontId="32" fillId="0" borderId="21" xfId="54" applyNumberFormat="1" applyFont="1" applyFill="1" applyBorder="1" applyAlignment="1">
      <alignment horizontal="center" vertical="center"/>
    </xf>
    <xf numFmtId="49" fontId="32" fillId="0" borderId="22" xfId="54" applyNumberFormat="1" applyFont="1" applyFill="1" applyBorder="1" applyAlignment="1">
      <alignment horizontal="center" vertical="center"/>
    </xf>
    <xf numFmtId="49" fontId="16" fillId="0" borderId="23" xfId="53" applyNumberFormat="1" applyFont="1" applyFill="1" applyBorder="1" applyAlignment="1">
      <alignment horizontal="center"/>
    </xf>
    <xf numFmtId="49" fontId="32" fillId="0" borderId="23" xfId="54" applyNumberFormat="1" applyFont="1" applyFill="1" applyBorder="1" applyAlignment="1">
      <alignment horizontal="center" vertical="center"/>
    </xf>
    <xf numFmtId="49" fontId="32" fillId="0" borderId="24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3" fillId="0" borderId="25" xfId="52" applyFont="1" applyBorder="1" applyAlignment="1">
      <alignment horizontal="center" vertical="top"/>
    </xf>
    <xf numFmtId="0" fontId="34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/>
    </xf>
    <xf numFmtId="0" fontId="34" fillId="0" borderId="27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4" fillId="0" borderId="26" xfId="52" applyFont="1" applyFill="1" applyBorder="1" applyAlignment="1">
      <alignment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34" fillId="0" borderId="29" xfId="52" applyFont="1" applyFill="1" applyBorder="1" applyAlignment="1">
      <alignment horizontal="left" vertical="center"/>
    </xf>
    <xf numFmtId="0" fontId="17" fillId="0" borderId="23" xfId="52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7" fillId="0" borderId="24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7" fillId="0" borderId="40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1" xfId="52" applyFont="1" applyFill="1" applyBorder="1" applyAlignment="1">
      <alignment horizontal="center" vertical="center"/>
    </xf>
    <xf numFmtId="0" fontId="35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6" fillId="0" borderId="12" xfId="53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25" fillId="0" borderId="42" xfId="0" applyNumberFormat="1" applyFont="1" applyFill="1" applyBorder="1" applyAlignment="1">
      <alignment shrinkToFit="1"/>
    </xf>
    <xf numFmtId="0" fontId="30" fillId="0" borderId="43" xfId="0" applyNumberFormat="1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16" fillId="0" borderId="44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45" xfId="52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left" vertical="center"/>
    </xf>
    <xf numFmtId="0" fontId="23" fillId="0" borderId="47" xfId="53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>
      <alignment horizontal="left" vertical="center"/>
    </xf>
    <xf numFmtId="178" fontId="27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49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center" vertical="center"/>
    </xf>
    <xf numFmtId="0" fontId="16" fillId="0" borderId="21" xfId="53" applyFont="1" applyFill="1" applyBorder="1" applyAlignment="1"/>
    <xf numFmtId="0" fontId="27" fillId="0" borderId="50" xfId="0" applyNumberFormat="1" applyFont="1" applyFill="1" applyBorder="1" applyAlignment="1">
      <alignment horizontal="center" vertical="center"/>
    </xf>
    <xf numFmtId="49" fontId="32" fillId="0" borderId="50" xfId="54" applyNumberFormat="1" applyFont="1" applyFill="1" applyBorder="1" applyAlignment="1">
      <alignment horizontal="center" vertical="center"/>
    </xf>
    <xf numFmtId="49" fontId="16" fillId="0" borderId="51" xfId="53" applyNumberFormat="1" applyFont="1" applyFill="1" applyBorder="1" applyAlignment="1">
      <alignment horizontal="center"/>
    </xf>
    <xf numFmtId="49" fontId="32" fillId="0" borderId="51" xfId="54" applyNumberFormat="1" applyFont="1" applyFill="1" applyBorder="1" applyAlignment="1">
      <alignment horizontal="center" vertical="center"/>
    </xf>
    <xf numFmtId="49" fontId="32" fillId="0" borderId="52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7" fillId="0" borderId="0" xfId="52" applyFont="1" applyBorder="1" applyAlignment="1">
      <alignment horizontal="left" vertical="center"/>
    </xf>
    <xf numFmtId="0" fontId="17" fillId="0" borderId="0" xfId="52" applyFont="1" applyAlignment="1">
      <alignment horizontal="left" vertical="center"/>
    </xf>
    <xf numFmtId="0" fontId="40" fillId="0" borderId="25" xfId="52" applyFont="1" applyBorder="1" applyAlignment="1">
      <alignment horizontal="center" vertical="top"/>
    </xf>
    <xf numFmtId="0" fontId="26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4" xfId="52" applyFont="1" applyBorder="1" applyAlignment="1">
      <alignment horizontal="center" vertical="center"/>
    </xf>
    <xf numFmtId="0" fontId="35" fillId="0" borderId="54" xfId="52" applyFont="1" applyBorder="1" applyAlignment="1">
      <alignment horizontal="left" vertical="center"/>
    </xf>
    <xf numFmtId="0" fontId="35" fillId="0" borderId="26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38" xfId="52" applyFont="1" applyBorder="1" applyAlignment="1">
      <alignment horizontal="center" vertical="center"/>
    </xf>
    <xf numFmtId="0" fontId="26" fillId="0" borderId="26" xfId="52" applyFont="1" applyBorder="1" applyAlignment="1">
      <alignment horizontal="center" vertical="center"/>
    </xf>
    <xf numFmtId="0" fontId="26" fillId="0" borderId="27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35" fillId="0" borderId="28" xfId="52" applyFont="1" applyBorder="1" applyAlignment="1">
      <alignment horizontal="left" vertical="center"/>
    </xf>
    <xf numFmtId="0" fontId="35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5" fillId="0" borderId="28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5" fillId="0" borderId="21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17" fillId="0" borderId="21" xfId="52" applyFont="1" applyBorder="1" applyAlignment="1">
      <alignment vertical="center"/>
    </xf>
    <xf numFmtId="0" fontId="41" fillId="0" borderId="29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35" fillId="0" borderId="29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4" xfId="52" applyNumberFormat="1" applyFont="1" applyBorder="1" applyAlignment="1">
      <alignment horizontal="center" vertical="center"/>
    </xf>
    <xf numFmtId="0" fontId="35" fillId="0" borderId="58" xfId="52" applyFont="1" applyBorder="1" applyAlignment="1">
      <alignment horizontal="left" vertical="center"/>
    </xf>
    <xf numFmtId="0" fontId="35" fillId="0" borderId="25" xfId="52" applyFont="1" applyBorder="1" applyAlignment="1">
      <alignment horizontal="left" vertical="center"/>
    </xf>
    <xf numFmtId="0" fontId="35" fillId="0" borderId="35" xfId="52" applyFont="1" applyBorder="1" applyAlignment="1">
      <alignment horizontal="left" vertical="center"/>
    </xf>
    <xf numFmtId="0" fontId="26" fillId="0" borderId="59" xfId="52" applyFont="1" applyBorder="1" applyAlignment="1">
      <alignment horizontal="left" vertical="center"/>
    </xf>
    <xf numFmtId="0" fontId="26" fillId="0" borderId="60" xfId="52" applyFont="1" applyBorder="1" applyAlignment="1">
      <alignment horizontal="left" vertical="center"/>
    </xf>
    <xf numFmtId="0" fontId="35" fillId="0" borderId="61" xfId="52" applyFont="1" applyBorder="1" applyAlignment="1">
      <alignment vertical="center"/>
    </xf>
    <xf numFmtId="0" fontId="17" fillId="0" borderId="62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17" fillId="0" borderId="62" xfId="52" applyFont="1" applyBorder="1" applyAlignment="1">
      <alignment vertical="center"/>
    </xf>
    <xf numFmtId="0" fontId="35" fillId="0" borderId="62" xfId="52" applyFont="1" applyBorder="1" applyAlignment="1">
      <alignment vertical="center"/>
    </xf>
    <xf numFmtId="0" fontId="17" fillId="0" borderId="21" xfId="52" applyFont="1" applyBorder="1" applyAlignment="1">
      <alignment horizontal="left" vertical="center"/>
    </xf>
    <xf numFmtId="0" fontId="35" fillId="0" borderId="61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35" fillId="0" borderId="62" xfId="52" applyFont="1" applyBorder="1" applyAlignment="1">
      <alignment horizontal="center" vertical="center"/>
    </xf>
    <xf numFmtId="0" fontId="17" fillId="0" borderId="62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35" fillId="0" borderId="21" xfId="52" applyFont="1" applyBorder="1" applyAlignment="1">
      <alignment horizontal="center" vertical="center"/>
    </xf>
    <xf numFmtId="0" fontId="17" fillId="0" borderId="21" xfId="52" applyFont="1" applyBorder="1" applyAlignment="1">
      <alignment horizontal="center" vertical="center"/>
    </xf>
    <xf numFmtId="0" fontId="35" fillId="0" borderId="63" xfId="52" applyFont="1" applyBorder="1" applyAlignment="1">
      <alignment horizontal="left" vertical="center" wrapText="1"/>
    </xf>
    <xf numFmtId="0" fontId="35" fillId="0" borderId="64" xfId="52" applyFont="1" applyBorder="1" applyAlignment="1">
      <alignment horizontal="left" vertical="center" wrapText="1"/>
    </xf>
    <xf numFmtId="0" fontId="35" fillId="0" borderId="65" xfId="52" applyFont="1" applyBorder="1" applyAlignment="1">
      <alignment horizontal="left" vertical="center"/>
    </xf>
    <xf numFmtId="0" fontId="35" fillId="0" borderId="66" xfId="52" applyFont="1" applyBorder="1" applyAlignment="1">
      <alignment horizontal="left" vertical="center"/>
    </xf>
    <xf numFmtId="0" fontId="42" fillId="0" borderId="6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9" fontId="20" fillId="0" borderId="62" xfId="52" applyNumberFormat="1" applyFont="1" applyBorder="1" applyAlignment="1">
      <alignment horizontal="center" vertical="center"/>
    </xf>
    <xf numFmtId="0" fontId="20" fillId="0" borderId="28" xfId="52" applyFont="1" applyBorder="1" applyAlignment="1">
      <alignment horizontal="left" vertical="center"/>
    </xf>
    <xf numFmtId="9" fontId="20" fillId="0" borderId="21" xfId="52" applyNumberFormat="1" applyFont="1" applyBorder="1" applyAlignment="1">
      <alignment horizontal="center" vertical="center"/>
    </xf>
    <xf numFmtId="0" fontId="26" fillId="0" borderId="59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63" xfId="52" applyNumberFormat="1" applyFont="1" applyBorder="1" applyAlignment="1">
      <alignment horizontal="left" vertical="center"/>
    </xf>
    <xf numFmtId="9" fontId="20" fillId="0" borderId="64" xfId="52" applyNumberFormat="1" applyFont="1" applyBorder="1" applyAlignment="1">
      <alignment horizontal="left" vertical="center"/>
    </xf>
    <xf numFmtId="0" fontId="34" fillId="0" borderId="61" xfId="52" applyFont="1" applyFill="1" applyBorder="1" applyAlignment="1">
      <alignment horizontal="left" vertical="center"/>
    </xf>
    <xf numFmtId="0" fontId="34" fillId="0" borderId="62" xfId="52" applyFont="1" applyFill="1" applyBorder="1" applyAlignment="1">
      <alignment horizontal="left" vertical="center"/>
    </xf>
    <xf numFmtId="0" fontId="34" fillId="0" borderId="57" xfId="52" applyFont="1" applyFill="1" applyBorder="1" applyAlignment="1">
      <alignment horizontal="left" vertical="center"/>
    </xf>
    <xf numFmtId="0" fontId="34" fillId="0" borderId="6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64" xfId="52" applyFont="1" applyFill="1" applyBorder="1" applyAlignment="1">
      <alignment horizontal="left" vertical="center"/>
    </xf>
    <xf numFmtId="0" fontId="26" fillId="0" borderId="53" xfId="52" applyFont="1" applyBorder="1" applyAlignment="1">
      <alignment vertical="center"/>
    </xf>
    <xf numFmtId="0" fontId="44" fillId="0" borderId="60" xfId="52" applyFont="1" applyBorder="1" applyAlignment="1">
      <alignment horizontal="center" vertical="center"/>
    </xf>
    <xf numFmtId="0" fontId="26" fillId="0" borderId="54" xfId="52" applyFont="1" applyBorder="1" applyAlignment="1">
      <alignment vertical="center"/>
    </xf>
    <xf numFmtId="0" fontId="20" fillId="0" borderId="70" xfId="52" applyFont="1" applyBorder="1" applyAlignment="1">
      <alignment vertical="center"/>
    </xf>
    <xf numFmtId="0" fontId="26" fillId="0" borderId="70" xfId="52" applyFont="1" applyBorder="1" applyAlignment="1">
      <alignment vertical="center"/>
    </xf>
    <xf numFmtId="58" fontId="17" fillId="0" borderId="54" xfId="52" applyNumberFormat="1" applyFont="1" applyBorder="1" applyAlignment="1">
      <alignment vertical="center"/>
    </xf>
    <xf numFmtId="0" fontId="26" fillId="0" borderId="35" xfId="52" applyFont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17" fillId="0" borderId="54" xfId="52" applyFont="1" applyBorder="1" applyAlignment="1">
      <alignment horizontal="center" vertical="center"/>
    </xf>
    <xf numFmtId="0" fontId="17" fillId="0" borderId="72" xfId="52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35" fillId="0" borderId="73" xfId="52" applyFont="1" applyBorder="1" applyAlignment="1">
      <alignment horizontal="left" vertical="center"/>
    </xf>
    <xf numFmtId="0" fontId="26" fillId="0" borderId="74" xfId="52" applyFont="1" applyBorder="1" applyAlignment="1">
      <alignment horizontal="left" vertical="center"/>
    </xf>
    <xf numFmtId="0" fontId="20" fillId="0" borderId="75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1" xfId="52" applyFont="1" applyBorder="1" applyAlignment="1">
      <alignment horizontal="left" vertical="center" wrapText="1"/>
    </xf>
    <xf numFmtId="0" fontId="35" fillId="0" borderId="75" xfId="52" applyFont="1" applyBorder="1" applyAlignment="1">
      <alignment horizontal="left" vertical="center"/>
    </xf>
    <xf numFmtId="0" fontId="35" fillId="0" borderId="2" xfId="52" applyFont="1" applyBorder="1" applyAlignment="1">
      <alignment horizontal="center" vertical="center"/>
    </xf>
    <xf numFmtId="0" fontId="34" fillId="0" borderId="40" xfId="52" applyFont="1" applyBorder="1" applyAlignment="1">
      <alignment horizontal="left" vertical="center"/>
    </xf>
    <xf numFmtId="0" fontId="45" fillId="0" borderId="40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6" fillId="0" borderId="74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4" fillId="0" borderId="75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20" fillId="0" borderId="76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26" fillId="0" borderId="77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3" xfId="52" applyFont="1" applyFill="1" applyBorder="1" applyAlignment="1">
      <alignment horizontal="left" vertical="center"/>
    </xf>
    <xf numFmtId="0" fontId="46" fillId="0" borderId="78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7" fillId="0" borderId="15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6" fillId="0" borderId="19" xfId="0" applyFont="1" applyBorder="1" applyAlignment="1">
      <alignment horizontal="center" vertical="center" wrapText="1"/>
    </xf>
    <xf numFmtId="0" fontId="47" fillId="0" borderId="79" xfId="0" applyFont="1" applyBorder="1" applyAlignment="1">
      <alignment horizontal="center" vertical="center"/>
    </xf>
    <xf numFmtId="0" fontId="47" fillId="0" borderId="20" xfId="0" applyFont="1" applyBorder="1"/>
    <xf numFmtId="0" fontId="0" fillId="0" borderId="20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161925</xdr:colOff>
      <xdr:row>2</xdr:row>
      <xdr:rowOff>49530</xdr:rowOff>
    </xdr:from>
    <xdr:to>
      <xdr:col>8</xdr:col>
      <xdr:colOff>161925</xdr:colOff>
      <xdr:row>3</xdr:row>
      <xdr:rowOff>350520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8430" y="630555"/>
          <a:ext cx="1066800" cy="6819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4" customWidth="1"/>
    <col min="3" max="3" width="10.125" customWidth="1"/>
  </cols>
  <sheetData>
    <row r="1" ht="21" customHeight="1" spans="1:2">
      <c r="A1" s="395"/>
      <c r="B1" s="396" t="s">
        <v>0</v>
      </c>
    </row>
    <row r="2" spans="1:2">
      <c r="A2" s="9">
        <v>1</v>
      </c>
      <c r="B2" s="397" t="s">
        <v>1</v>
      </c>
    </row>
    <row r="3" spans="1:2">
      <c r="A3" s="9">
        <v>2</v>
      </c>
      <c r="B3" s="397" t="s">
        <v>2</v>
      </c>
    </row>
    <row r="4" spans="1:2">
      <c r="A4" s="9">
        <v>3</v>
      </c>
      <c r="B4" s="397" t="s">
        <v>3</v>
      </c>
    </row>
    <row r="5" spans="1:2">
      <c r="A5" s="9">
        <v>4</v>
      </c>
      <c r="B5" s="397" t="s">
        <v>4</v>
      </c>
    </row>
    <row r="6" spans="1:2">
      <c r="A6" s="9">
        <v>5</v>
      </c>
      <c r="B6" s="397" t="s">
        <v>5</v>
      </c>
    </row>
    <row r="7" spans="1:2">
      <c r="A7" s="9">
        <v>6</v>
      </c>
      <c r="B7" s="397" t="s">
        <v>6</v>
      </c>
    </row>
    <row r="8" s="393" customFormat="1" ht="15" customHeight="1" spans="1:2">
      <c r="A8" s="398">
        <v>7</v>
      </c>
      <c r="B8" s="399" t="s">
        <v>7</v>
      </c>
    </row>
    <row r="9" ht="18.95" customHeight="1" spans="1:2">
      <c r="A9" s="395"/>
      <c r="B9" s="400" t="s">
        <v>8</v>
      </c>
    </row>
    <row r="10" ht="15.95" customHeight="1" spans="1:2">
      <c r="A10" s="9">
        <v>1</v>
      </c>
      <c r="B10" s="401" t="s">
        <v>9</v>
      </c>
    </row>
    <row r="11" spans="1:2">
      <c r="A11" s="9">
        <v>2</v>
      </c>
      <c r="B11" s="397" t="s">
        <v>10</v>
      </c>
    </row>
    <row r="12" spans="1:2">
      <c r="A12" s="9">
        <v>3</v>
      </c>
      <c r="B12" s="399" t="s">
        <v>11</v>
      </c>
    </row>
    <row r="13" spans="1:2">
      <c r="A13" s="9">
        <v>4</v>
      </c>
      <c r="B13" s="397" t="s">
        <v>12</v>
      </c>
    </row>
    <row r="14" spans="1:2">
      <c r="A14" s="9">
        <v>5</v>
      </c>
      <c r="B14" s="397" t="s">
        <v>13</v>
      </c>
    </row>
    <row r="15" spans="1:2">
      <c r="A15" s="9">
        <v>6</v>
      </c>
      <c r="B15" s="397" t="s">
        <v>14</v>
      </c>
    </row>
    <row r="16" spans="1:2">
      <c r="A16" s="9">
        <v>7</v>
      </c>
      <c r="B16" s="397" t="s">
        <v>15</v>
      </c>
    </row>
    <row r="17" spans="1:2">
      <c r="A17" s="9">
        <v>8</v>
      </c>
      <c r="B17" s="397" t="s">
        <v>16</v>
      </c>
    </row>
    <row r="18" spans="1:2">
      <c r="A18" s="9">
        <v>9</v>
      </c>
      <c r="B18" s="397" t="s">
        <v>17</v>
      </c>
    </row>
    <row r="19" spans="1:2">
      <c r="A19" s="9"/>
      <c r="B19" s="397"/>
    </row>
    <row r="20" ht="20.25" spans="1:2">
      <c r="A20" s="395"/>
      <c r="B20" s="396" t="s">
        <v>18</v>
      </c>
    </row>
    <row r="21" spans="1:2">
      <c r="A21" s="9">
        <v>1</v>
      </c>
      <c r="B21" s="402" t="s">
        <v>19</v>
      </c>
    </row>
    <row r="22" spans="1:2">
      <c r="A22" s="9">
        <v>2</v>
      </c>
      <c r="B22" s="397" t="s">
        <v>20</v>
      </c>
    </row>
    <row r="23" spans="1:2">
      <c r="A23" s="9">
        <v>3</v>
      </c>
      <c r="B23" s="397" t="s">
        <v>21</v>
      </c>
    </row>
    <row r="24" spans="1:2">
      <c r="A24" s="9">
        <v>4</v>
      </c>
      <c r="B24" s="397" t="s">
        <v>22</v>
      </c>
    </row>
    <row r="25" spans="1:2">
      <c r="A25" s="9">
        <v>5</v>
      </c>
      <c r="B25" s="397" t="s">
        <v>23</v>
      </c>
    </row>
    <row r="26" spans="1:2">
      <c r="A26" s="9">
        <v>6</v>
      </c>
      <c r="B26" s="397" t="s">
        <v>24</v>
      </c>
    </row>
    <row r="27" spans="1:2">
      <c r="A27" s="9">
        <v>7</v>
      </c>
      <c r="B27" s="397" t="s">
        <v>25</v>
      </c>
    </row>
    <row r="28" spans="1:2">
      <c r="A28" s="9"/>
      <c r="B28" s="397"/>
    </row>
    <row r="29" ht="20.25" spans="1:2">
      <c r="A29" s="395"/>
      <c r="B29" s="396" t="s">
        <v>26</v>
      </c>
    </row>
    <row r="30" spans="1:2">
      <c r="A30" s="9">
        <v>1</v>
      </c>
      <c r="B30" s="402" t="s">
        <v>27</v>
      </c>
    </row>
    <row r="31" spans="1:2">
      <c r="A31" s="9">
        <v>2</v>
      </c>
      <c r="B31" s="397" t="s">
        <v>28</v>
      </c>
    </row>
    <row r="32" spans="1:2">
      <c r="A32" s="9">
        <v>3</v>
      </c>
      <c r="B32" s="397" t="s">
        <v>29</v>
      </c>
    </row>
    <row r="33" ht="28.5" spans="1:2">
      <c r="A33" s="9">
        <v>4</v>
      </c>
      <c r="B33" s="397" t="s">
        <v>30</v>
      </c>
    </row>
    <row r="34" spans="1:2">
      <c r="A34" s="9">
        <v>5</v>
      </c>
      <c r="B34" s="397" t="s">
        <v>31</v>
      </c>
    </row>
    <row r="35" spans="1:2">
      <c r="A35" s="9">
        <v>6</v>
      </c>
      <c r="B35" s="397" t="s">
        <v>32</v>
      </c>
    </row>
    <row r="36" spans="1:2">
      <c r="A36" s="9">
        <v>7</v>
      </c>
      <c r="B36" s="397" t="s">
        <v>33</v>
      </c>
    </row>
    <row r="37" spans="1:2">
      <c r="A37" s="9"/>
      <c r="B37" s="397"/>
    </row>
    <row r="39" spans="1:2">
      <c r="A39" s="403" t="s">
        <v>34</v>
      </c>
      <c r="B39" s="4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276</v>
      </c>
      <c r="B2" s="33" t="s">
        <v>223</v>
      </c>
      <c r="C2" s="33" t="s">
        <v>224</v>
      </c>
      <c r="D2" s="33" t="s">
        <v>225</v>
      </c>
      <c r="E2" s="33" t="s">
        <v>226</v>
      </c>
      <c r="F2" s="33" t="s">
        <v>227</v>
      </c>
      <c r="G2" s="32" t="s">
        <v>277</v>
      </c>
      <c r="H2" s="32" t="s">
        <v>278</v>
      </c>
      <c r="I2" s="32" t="s">
        <v>279</v>
      </c>
      <c r="J2" s="32" t="s">
        <v>278</v>
      </c>
      <c r="K2" s="32" t="s">
        <v>280</v>
      </c>
      <c r="L2" s="32" t="s">
        <v>278</v>
      </c>
      <c r="M2" s="33" t="s">
        <v>264</v>
      </c>
      <c r="N2" s="33" t="s">
        <v>236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276</v>
      </c>
      <c r="B4" s="35" t="s">
        <v>281</v>
      </c>
      <c r="C4" s="35" t="s">
        <v>265</v>
      </c>
      <c r="D4" s="35" t="s">
        <v>225</v>
      </c>
      <c r="E4" s="33" t="s">
        <v>226</v>
      </c>
      <c r="F4" s="33" t="s">
        <v>227</v>
      </c>
      <c r="G4" s="32" t="s">
        <v>277</v>
      </c>
      <c r="H4" s="32" t="s">
        <v>278</v>
      </c>
      <c r="I4" s="32" t="s">
        <v>279</v>
      </c>
      <c r="J4" s="32" t="s">
        <v>278</v>
      </c>
      <c r="K4" s="32" t="s">
        <v>280</v>
      </c>
      <c r="L4" s="32" t="s">
        <v>278</v>
      </c>
      <c r="M4" s="33" t="s">
        <v>264</v>
      </c>
      <c r="N4" s="33" t="s">
        <v>236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282</v>
      </c>
      <c r="B11" s="14"/>
      <c r="C11" s="14"/>
      <c r="D11" s="15"/>
      <c r="E11" s="16"/>
      <c r="F11" s="36"/>
      <c r="G11" s="30"/>
      <c r="H11" s="36"/>
      <c r="I11" s="13" t="s">
        <v>283</v>
      </c>
      <c r="J11" s="14"/>
      <c r="K11" s="14"/>
      <c r="L11" s="14"/>
      <c r="M11" s="14"/>
      <c r="N11" s="21"/>
    </row>
    <row r="12" ht="16.5" spans="1:14">
      <c r="A12" s="17" t="s">
        <v>284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9" sqref="F9:G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258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286</v>
      </c>
      <c r="H2" s="4" t="s">
        <v>287</v>
      </c>
      <c r="I2" s="4" t="s">
        <v>288</v>
      </c>
      <c r="J2" s="4" t="s">
        <v>289</v>
      </c>
      <c r="K2" s="5" t="s">
        <v>264</v>
      </c>
      <c r="L2" s="5" t="s">
        <v>236</v>
      </c>
    </row>
    <row r="3" ht="30" spans="1:12">
      <c r="A3" s="22">
        <v>1</v>
      </c>
      <c r="B3" s="23" t="s">
        <v>240</v>
      </c>
      <c r="C3" s="24">
        <v>240825007</v>
      </c>
      <c r="D3" s="24" t="s">
        <v>237</v>
      </c>
      <c r="E3" s="25" t="s">
        <v>238</v>
      </c>
      <c r="F3" s="24" t="s">
        <v>239</v>
      </c>
      <c r="G3" s="11" t="s">
        <v>290</v>
      </c>
      <c r="H3" s="26"/>
      <c r="I3" s="26"/>
      <c r="J3" s="11"/>
      <c r="K3" s="31" t="s">
        <v>291</v>
      </c>
      <c r="L3" s="11" t="s">
        <v>254</v>
      </c>
    </row>
    <row r="4" ht="30" spans="1:12">
      <c r="A4" s="22">
        <v>1</v>
      </c>
      <c r="B4" s="23" t="s">
        <v>240</v>
      </c>
      <c r="C4" s="24">
        <v>240911068</v>
      </c>
      <c r="D4" s="24" t="s">
        <v>237</v>
      </c>
      <c r="E4" s="25" t="s">
        <v>241</v>
      </c>
      <c r="F4" s="24" t="s">
        <v>239</v>
      </c>
      <c r="G4" s="11" t="s">
        <v>290</v>
      </c>
      <c r="H4" s="26"/>
      <c r="I4" s="26"/>
      <c r="J4" s="11"/>
      <c r="K4" s="31" t="s">
        <v>291</v>
      </c>
      <c r="L4" s="11" t="s">
        <v>254</v>
      </c>
    </row>
    <row r="5" spans="1:12">
      <c r="A5" s="27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7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292</v>
      </c>
      <c r="B9" s="14"/>
      <c r="C9" s="14"/>
      <c r="D9" s="14"/>
      <c r="E9" s="15"/>
      <c r="F9" s="16"/>
      <c r="G9" s="30"/>
      <c r="H9" s="13" t="s">
        <v>293</v>
      </c>
      <c r="I9" s="14"/>
      <c r="J9" s="14"/>
      <c r="K9" s="14"/>
      <c r="L9" s="21"/>
    </row>
    <row r="10" ht="16.5" spans="1:12">
      <c r="A10" s="17" t="s">
        <v>294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222</v>
      </c>
      <c r="B2" s="5" t="s">
        <v>227</v>
      </c>
      <c r="C2" s="5" t="s">
        <v>265</v>
      </c>
      <c r="D2" s="5" t="s">
        <v>225</v>
      </c>
      <c r="E2" s="5" t="s">
        <v>226</v>
      </c>
      <c r="F2" s="4" t="s">
        <v>296</v>
      </c>
      <c r="G2" s="4" t="s">
        <v>248</v>
      </c>
      <c r="H2" s="6" t="s">
        <v>249</v>
      </c>
      <c r="I2" s="19" t="s">
        <v>251</v>
      </c>
    </row>
    <row r="3" s="1" customFormat="1" ht="16.5" spans="1:9">
      <c r="A3" s="4"/>
      <c r="B3" s="7"/>
      <c r="C3" s="7"/>
      <c r="D3" s="7"/>
      <c r="E3" s="7"/>
      <c r="F3" s="4" t="s">
        <v>297</v>
      </c>
      <c r="G3" s="4" t="s">
        <v>252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298</v>
      </c>
      <c r="B12" s="14"/>
      <c r="C12" s="14"/>
      <c r="D12" s="15"/>
      <c r="E12" s="16"/>
      <c r="F12" s="13" t="s">
        <v>299</v>
      </c>
      <c r="G12" s="14"/>
      <c r="H12" s="15"/>
      <c r="I12" s="21"/>
    </row>
    <row r="13" ht="16.5" spans="1:9">
      <c r="A13" s="17" t="s">
        <v>300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3" t="s">
        <v>35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36</v>
      </c>
      <c r="E3" s="378"/>
      <c r="F3" s="379" t="s">
        <v>37</v>
      </c>
      <c r="G3" s="380"/>
      <c r="H3" s="377" t="s">
        <v>38</v>
      </c>
      <c r="I3" s="389"/>
    </row>
    <row r="4" ht="27.95" customHeight="1" spans="2:9">
      <c r="B4" s="375" t="s">
        <v>39</v>
      </c>
      <c r="C4" s="376" t="s">
        <v>40</v>
      </c>
      <c r="D4" s="376" t="s">
        <v>41</v>
      </c>
      <c r="E4" s="376" t="s">
        <v>42</v>
      </c>
      <c r="F4" s="381" t="s">
        <v>41</v>
      </c>
      <c r="G4" s="381" t="s">
        <v>42</v>
      </c>
      <c r="H4" s="376" t="s">
        <v>41</v>
      </c>
      <c r="I4" s="390" t="s">
        <v>42</v>
      </c>
    </row>
    <row r="5" ht="27.95" customHeight="1" spans="2:9">
      <c r="B5" s="382" t="s">
        <v>43</v>
      </c>
      <c r="C5" s="9">
        <v>13</v>
      </c>
      <c r="D5" s="9">
        <v>0</v>
      </c>
      <c r="E5" s="9">
        <v>1</v>
      </c>
      <c r="F5" s="383">
        <v>0</v>
      </c>
      <c r="G5" s="383">
        <v>1</v>
      </c>
      <c r="H5" s="9">
        <v>1</v>
      </c>
      <c r="I5" s="391">
        <v>2</v>
      </c>
    </row>
    <row r="6" ht="27.95" customHeight="1" spans="2:9">
      <c r="B6" s="382" t="s">
        <v>44</v>
      </c>
      <c r="C6" s="9">
        <v>20</v>
      </c>
      <c r="D6" s="9">
        <v>0</v>
      </c>
      <c r="E6" s="9">
        <v>1</v>
      </c>
      <c r="F6" s="383">
        <v>1</v>
      </c>
      <c r="G6" s="383">
        <v>2</v>
      </c>
      <c r="H6" s="9">
        <v>2</v>
      </c>
      <c r="I6" s="391">
        <v>3</v>
      </c>
    </row>
    <row r="7" ht="27.95" customHeight="1" spans="2:9">
      <c r="B7" s="382" t="s">
        <v>45</v>
      </c>
      <c r="C7" s="9">
        <v>32</v>
      </c>
      <c r="D7" s="9">
        <v>0</v>
      </c>
      <c r="E7" s="9">
        <v>1</v>
      </c>
      <c r="F7" s="383">
        <v>2</v>
      </c>
      <c r="G7" s="383">
        <v>3</v>
      </c>
      <c r="H7" s="9">
        <v>3</v>
      </c>
      <c r="I7" s="391">
        <v>4</v>
      </c>
    </row>
    <row r="8" ht="27.95" customHeight="1" spans="2:9">
      <c r="B8" s="382" t="s">
        <v>46</v>
      </c>
      <c r="C8" s="9">
        <v>50</v>
      </c>
      <c r="D8" s="9">
        <v>1</v>
      </c>
      <c r="E8" s="9">
        <v>2</v>
      </c>
      <c r="F8" s="383">
        <v>3</v>
      </c>
      <c r="G8" s="383">
        <v>4</v>
      </c>
      <c r="H8" s="9">
        <v>5</v>
      </c>
      <c r="I8" s="391">
        <v>6</v>
      </c>
    </row>
    <row r="9" ht="27.95" customHeight="1" spans="2:9">
      <c r="B9" s="382" t="s">
        <v>47</v>
      </c>
      <c r="C9" s="9">
        <v>80</v>
      </c>
      <c r="D9" s="9">
        <v>2</v>
      </c>
      <c r="E9" s="9">
        <v>3</v>
      </c>
      <c r="F9" s="383">
        <v>5</v>
      </c>
      <c r="G9" s="383">
        <v>6</v>
      </c>
      <c r="H9" s="9">
        <v>7</v>
      </c>
      <c r="I9" s="391">
        <v>8</v>
      </c>
    </row>
    <row r="10" ht="27.95" customHeight="1" spans="2:9">
      <c r="B10" s="382" t="s">
        <v>48</v>
      </c>
      <c r="C10" s="9">
        <v>125</v>
      </c>
      <c r="D10" s="9">
        <v>3</v>
      </c>
      <c r="E10" s="9">
        <v>4</v>
      </c>
      <c r="F10" s="383">
        <v>7</v>
      </c>
      <c r="G10" s="383">
        <v>8</v>
      </c>
      <c r="H10" s="9">
        <v>10</v>
      </c>
      <c r="I10" s="391">
        <v>11</v>
      </c>
    </row>
    <row r="11" ht="27.95" customHeight="1" spans="2:9">
      <c r="B11" s="382" t="s">
        <v>49</v>
      </c>
      <c r="C11" s="9">
        <v>200</v>
      </c>
      <c r="D11" s="9">
        <v>5</v>
      </c>
      <c r="E11" s="9">
        <v>6</v>
      </c>
      <c r="F11" s="383">
        <v>10</v>
      </c>
      <c r="G11" s="383">
        <v>11</v>
      </c>
      <c r="H11" s="9">
        <v>14</v>
      </c>
      <c r="I11" s="391">
        <v>15</v>
      </c>
    </row>
    <row r="12" ht="27.95" customHeight="1" spans="2:9">
      <c r="B12" s="384" t="s">
        <v>50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51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258" customWidth="1"/>
    <col min="2" max="9" width="10.375" style="258"/>
    <col min="10" max="10" width="8.875" style="258" customWidth="1"/>
    <col min="11" max="11" width="12" style="258" customWidth="1"/>
    <col min="12" max="16384" width="10.375" style="258"/>
  </cols>
  <sheetData>
    <row r="1" ht="21" spans="1:11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5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46" t="s">
        <v>56</v>
      </c>
      <c r="J2" s="346"/>
      <c r="K2" s="347"/>
    </row>
    <row r="3" ht="14.25" spans="1:1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ht="14.25" spans="1:11">
      <c r="A4" s="270" t="s">
        <v>61</v>
      </c>
      <c r="B4" s="151" t="s">
        <v>62</v>
      </c>
      <c r="C4" s="152"/>
      <c r="D4" s="270" t="s">
        <v>63</v>
      </c>
      <c r="E4" s="271"/>
      <c r="F4" s="272">
        <v>45674</v>
      </c>
      <c r="G4" s="273"/>
      <c r="H4" s="270" t="s">
        <v>64</v>
      </c>
      <c r="I4" s="271"/>
      <c r="J4" s="151" t="s">
        <v>65</v>
      </c>
      <c r="K4" s="152" t="s">
        <v>66</v>
      </c>
    </row>
    <row r="5" ht="14.25" spans="1:11">
      <c r="A5" s="274" t="s">
        <v>67</v>
      </c>
      <c r="B5" s="151" t="s">
        <v>68</v>
      </c>
      <c r="C5" s="152"/>
      <c r="D5" s="270" t="s">
        <v>69</v>
      </c>
      <c r="E5" s="271"/>
      <c r="F5" s="272">
        <v>45636</v>
      </c>
      <c r="G5" s="273"/>
      <c r="H5" s="270" t="s">
        <v>70</v>
      </c>
      <c r="I5" s="271"/>
      <c r="J5" s="151" t="s">
        <v>65</v>
      </c>
      <c r="K5" s="152" t="s">
        <v>66</v>
      </c>
    </row>
    <row r="6" ht="14.25" spans="1:11">
      <c r="A6" s="270" t="s">
        <v>71</v>
      </c>
      <c r="B6" s="275" t="s">
        <v>72</v>
      </c>
      <c r="C6" s="276">
        <v>6</v>
      </c>
      <c r="D6" s="274" t="s">
        <v>73</v>
      </c>
      <c r="E6" s="277"/>
      <c r="F6" s="272">
        <v>45641</v>
      </c>
      <c r="G6" s="273"/>
      <c r="H6" s="270" t="s">
        <v>74</v>
      </c>
      <c r="I6" s="271"/>
      <c r="J6" s="151" t="s">
        <v>65</v>
      </c>
      <c r="K6" s="152" t="s">
        <v>66</v>
      </c>
    </row>
    <row r="7" ht="14.25" spans="1:11">
      <c r="A7" s="270" t="s">
        <v>75</v>
      </c>
      <c r="B7" s="278">
        <v>602</v>
      </c>
      <c r="C7" s="279"/>
      <c r="D7" s="274" t="s">
        <v>76</v>
      </c>
      <c r="E7" s="280"/>
      <c r="F7" s="272">
        <v>45646</v>
      </c>
      <c r="G7" s="273"/>
      <c r="H7" s="270" t="s">
        <v>77</v>
      </c>
      <c r="I7" s="271"/>
      <c r="J7" s="151" t="s">
        <v>65</v>
      </c>
      <c r="K7" s="152" t="s">
        <v>66</v>
      </c>
    </row>
    <row r="8" ht="15" spans="1:11">
      <c r="A8" s="281" t="s">
        <v>78</v>
      </c>
      <c r="B8" s="282" t="s">
        <v>79</v>
      </c>
      <c r="C8" s="283"/>
      <c r="D8" s="284" t="s">
        <v>80</v>
      </c>
      <c r="E8" s="285"/>
      <c r="F8" s="286">
        <v>45651</v>
      </c>
      <c r="G8" s="287"/>
      <c r="H8" s="284" t="s">
        <v>81</v>
      </c>
      <c r="I8" s="285"/>
      <c r="J8" s="348" t="s">
        <v>65</v>
      </c>
      <c r="K8" s="349" t="s">
        <v>66</v>
      </c>
    </row>
    <row r="9" ht="15" spans="1:11">
      <c r="A9" s="288" t="s">
        <v>82</v>
      </c>
      <c r="B9" s="289"/>
      <c r="C9" s="289"/>
      <c r="D9" s="290"/>
      <c r="E9" s="290"/>
      <c r="F9" s="290"/>
      <c r="G9" s="290"/>
      <c r="H9" s="290"/>
      <c r="I9" s="290"/>
      <c r="J9" s="290"/>
      <c r="K9" s="350"/>
    </row>
    <row r="10" ht="1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51"/>
    </row>
    <row r="11" ht="14.2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52" t="s">
        <v>86</v>
      </c>
    </row>
    <row r="12" ht="14.25" spans="1:11">
      <c r="A12" s="274" t="s">
        <v>90</v>
      </c>
      <c r="B12" s="298" t="s">
        <v>85</v>
      </c>
      <c r="C12" s="151" t="s">
        <v>86</v>
      </c>
      <c r="D12" s="280"/>
      <c r="E12" s="277" t="s">
        <v>91</v>
      </c>
      <c r="F12" s="298" t="s">
        <v>85</v>
      </c>
      <c r="G12" s="151" t="s">
        <v>86</v>
      </c>
      <c r="H12" s="151" t="s">
        <v>88</v>
      </c>
      <c r="I12" s="277" t="s">
        <v>92</v>
      </c>
      <c r="J12" s="298" t="s">
        <v>85</v>
      </c>
      <c r="K12" s="152" t="s">
        <v>86</v>
      </c>
    </row>
    <row r="13" ht="14.25" spans="1:11">
      <c r="A13" s="274" t="s">
        <v>93</v>
      </c>
      <c r="B13" s="298" t="s">
        <v>85</v>
      </c>
      <c r="C13" s="151" t="s">
        <v>86</v>
      </c>
      <c r="D13" s="280"/>
      <c r="E13" s="277" t="s">
        <v>94</v>
      </c>
      <c r="F13" s="151" t="s">
        <v>95</v>
      </c>
      <c r="G13" s="151" t="s">
        <v>96</v>
      </c>
      <c r="H13" s="151" t="s">
        <v>88</v>
      </c>
      <c r="I13" s="277" t="s">
        <v>97</v>
      </c>
      <c r="J13" s="298" t="s">
        <v>85</v>
      </c>
      <c r="K13" s="152" t="s">
        <v>86</v>
      </c>
    </row>
    <row r="14" ht="15" spans="1:11">
      <c r="A14" s="284" t="s">
        <v>98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53"/>
    </row>
    <row r="15" ht="1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51"/>
    </row>
    <row r="16" ht="14.25" spans="1:11">
      <c r="A16" s="299" t="s">
        <v>100</v>
      </c>
      <c r="B16" s="295" t="s">
        <v>95</v>
      </c>
      <c r="C16" s="295" t="s">
        <v>96</v>
      </c>
      <c r="D16" s="300"/>
      <c r="E16" s="301" t="s">
        <v>101</v>
      </c>
      <c r="F16" s="295" t="s">
        <v>95</v>
      </c>
      <c r="G16" s="295" t="s">
        <v>96</v>
      </c>
      <c r="H16" s="302"/>
      <c r="I16" s="301" t="s">
        <v>102</v>
      </c>
      <c r="J16" s="295" t="s">
        <v>95</v>
      </c>
      <c r="K16" s="352" t="s">
        <v>96</v>
      </c>
    </row>
    <row r="17" customHeight="1" spans="1:22">
      <c r="A17" s="303" t="s">
        <v>103</v>
      </c>
      <c r="B17" s="151" t="s">
        <v>95</v>
      </c>
      <c r="C17" s="151" t="s">
        <v>96</v>
      </c>
      <c r="D17" s="304"/>
      <c r="E17" s="305" t="s">
        <v>104</v>
      </c>
      <c r="F17" s="151" t="s">
        <v>95</v>
      </c>
      <c r="G17" s="151" t="s">
        <v>96</v>
      </c>
      <c r="H17" s="306"/>
      <c r="I17" s="305" t="s">
        <v>105</v>
      </c>
      <c r="J17" s="151" t="s">
        <v>95</v>
      </c>
      <c r="K17" s="152" t="s">
        <v>96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07" t="s">
        <v>106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55"/>
    </row>
    <row r="19" s="25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51"/>
    </row>
    <row r="20" customHeight="1" spans="1:11">
      <c r="A20" s="309" t="s">
        <v>108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56"/>
    </row>
    <row r="21" ht="21.75" customHeight="1" spans="1:11">
      <c r="A21" s="311" t="s">
        <v>109</v>
      </c>
      <c r="B21" s="107"/>
      <c r="C21" s="312">
        <v>120</v>
      </c>
      <c r="D21" s="312">
        <v>130</v>
      </c>
      <c r="E21" s="312">
        <v>140</v>
      </c>
      <c r="F21" s="312">
        <v>150</v>
      </c>
      <c r="G21" s="312">
        <v>160</v>
      </c>
      <c r="H21" s="313">
        <v>165</v>
      </c>
      <c r="I21" s="107"/>
      <c r="J21" s="357"/>
      <c r="K21" s="358" t="s">
        <v>110</v>
      </c>
    </row>
    <row r="22" ht="23" customHeight="1" spans="1:11">
      <c r="A22" s="314" t="s">
        <v>111</v>
      </c>
      <c r="B22" s="315"/>
      <c r="C22" s="315" t="s">
        <v>95</v>
      </c>
      <c r="D22" s="315" t="s">
        <v>95</v>
      </c>
      <c r="E22" s="315" t="s">
        <v>95</v>
      </c>
      <c r="F22" s="315" t="s">
        <v>95</v>
      </c>
      <c r="G22" s="315" t="s">
        <v>95</v>
      </c>
      <c r="H22" s="315" t="s">
        <v>95</v>
      </c>
      <c r="I22" s="315"/>
      <c r="J22" s="315"/>
      <c r="K22" s="359" t="s">
        <v>95</v>
      </c>
    </row>
    <row r="23" ht="23" customHeight="1" spans="1:11">
      <c r="A23" s="314" t="s">
        <v>112</v>
      </c>
      <c r="B23" s="315"/>
      <c r="C23" s="315" t="s">
        <v>95</v>
      </c>
      <c r="D23" s="315" t="s">
        <v>95</v>
      </c>
      <c r="E23" s="315" t="s">
        <v>95</v>
      </c>
      <c r="F23" s="315" t="s">
        <v>95</v>
      </c>
      <c r="G23" s="315" t="s">
        <v>95</v>
      </c>
      <c r="H23" s="315" t="s">
        <v>95</v>
      </c>
      <c r="I23" s="315"/>
      <c r="J23" s="315"/>
      <c r="K23" s="359" t="s">
        <v>95</v>
      </c>
    </row>
    <row r="24" ht="23" customHeight="1" spans="1:11">
      <c r="A24" s="316"/>
      <c r="B24" s="317"/>
      <c r="C24" s="317"/>
      <c r="D24" s="317"/>
      <c r="E24" s="317"/>
      <c r="F24" s="317"/>
      <c r="G24" s="317"/>
      <c r="H24" s="317"/>
      <c r="I24" s="317"/>
      <c r="J24" s="317"/>
      <c r="K24" s="360"/>
    </row>
    <row r="25" ht="23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60"/>
    </row>
    <row r="26" ht="23" customHeight="1" spans="1:11">
      <c r="A26" s="318"/>
      <c r="B26" s="319"/>
      <c r="C26" s="319"/>
      <c r="D26" s="319"/>
      <c r="E26" s="319"/>
      <c r="F26" s="319"/>
      <c r="G26" s="319"/>
      <c r="H26" s="319"/>
      <c r="I26" s="319"/>
      <c r="J26" s="319"/>
      <c r="K26" s="360"/>
    </row>
    <row r="27" ht="23" customHeight="1" spans="1:11">
      <c r="A27" s="318"/>
      <c r="B27" s="319"/>
      <c r="C27" s="319"/>
      <c r="D27" s="319"/>
      <c r="E27" s="319"/>
      <c r="F27" s="319"/>
      <c r="G27" s="319"/>
      <c r="H27" s="319"/>
      <c r="I27" s="319"/>
      <c r="J27" s="319"/>
      <c r="K27" s="360"/>
    </row>
    <row r="28" ht="18" customHeight="1" spans="1:11">
      <c r="A28" s="320" t="s">
        <v>113</v>
      </c>
      <c r="B28" s="321"/>
      <c r="C28" s="321"/>
      <c r="D28" s="321"/>
      <c r="E28" s="321"/>
      <c r="F28" s="321"/>
      <c r="G28" s="321"/>
      <c r="H28" s="321"/>
      <c r="I28" s="321"/>
      <c r="J28" s="321"/>
      <c r="K28" s="361"/>
    </row>
    <row r="29" ht="18.75" customHeight="1" spans="1:11">
      <c r="A29" s="322"/>
      <c r="B29" s="323"/>
      <c r="C29" s="323"/>
      <c r="D29" s="323"/>
      <c r="E29" s="323"/>
      <c r="F29" s="323"/>
      <c r="G29" s="323"/>
      <c r="H29" s="323"/>
      <c r="I29" s="323"/>
      <c r="J29" s="323"/>
      <c r="K29" s="362"/>
    </row>
    <row r="30" ht="18.75" customHeight="1" spans="1:11">
      <c r="A30" s="324"/>
      <c r="B30" s="325"/>
      <c r="C30" s="325"/>
      <c r="D30" s="325"/>
      <c r="E30" s="325"/>
      <c r="F30" s="325"/>
      <c r="G30" s="325"/>
      <c r="H30" s="325"/>
      <c r="I30" s="325"/>
      <c r="J30" s="325"/>
      <c r="K30" s="363"/>
    </row>
    <row r="31" ht="18" customHeight="1" spans="1:11">
      <c r="A31" s="320" t="s">
        <v>114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61"/>
    </row>
    <row r="32" ht="14.25" spans="1:11">
      <c r="A32" s="326" t="s">
        <v>115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64"/>
    </row>
    <row r="33" ht="15" spans="1:11">
      <c r="A33" s="159" t="s">
        <v>116</v>
      </c>
      <c r="B33" s="160"/>
      <c r="C33" s="151" t="s">
        <v>65</v>
      </c>
      <c r="D33" s="151" t="s">
        <v>66</v>
      </c>
      <c r="E33" s="328" t="s">
        <v>117</v>
      </c>
      <c r="F33" s="329"/>
      <c r="G33" s="329"/>
      <c r="H33" s="329"/>
      <c r="I33" s="329"/>
      <c r="J33" s="329"/>
      <c r="K33" s="365"/>
    </row>
    <row r="34" ht="15" spans="1:11">
      <c r="A34" s="330" t="s">
        <v>118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</row>
    <row r="35" ht="21" customHeight="1" spans="1:11">
      <c r="A35" s="331" t="s">
        <v>119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66"/>
    </row>
    <row r="36" ht="21" customHeight="1" spans="1:11">
      <c r="A36" s="333" t="s">
        <v>120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67"/>
    </row>
    <row r="37" ht="21" customHeight="1" spans="1:11">
      <c r="A37" s="333" t="s">
        <v>121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67"/>
    </row>
    <row r="38" ht="21" customHeight="1" spans="1:11">
      <c r="A38" s="333"/>
      <c r="B38" s="334"/>
      <c r="C38" s="334"/>
      <c r="D38" s="334"/>
      <c r="E38" s="334"/>
      <c r="F38" s="334"/>
      <c r="G38" s="334"/>
      <c r="H38" s="334"/>
      <c r="I38" s="334"/>
      <c r="J38" s="334"/>
      <c r="K38" s="367"/>
    </row>
    <row r="39" ht="21" customHeight="1" spans="1:11">
      <c r="A39" s="333"/>
      <c r="B39" s="334"/>
      <c r="C39" s="334"/>
      <c r="D39" s="334"/>
      <c r="E39" s="334"/>
      <c r="F39" s="334"/>
      <c r="G39" s="334"/>
      <c r="H39" s="334"/>
      <c r="I39" s="334"/>
      <c r="J39" s="334"/>
      <c r="K39" s="367"/>
    </row>
    <row r="40" ht="21" customHeight="1" spans="1:11">
      <c r="A40" s="333"/>
      <c r="B40" s="334"/>
      <c r="C40" s="334"/>
      <c r="D40" s="334"/>
      <c r="E40" s="334"/>
      <c r="F40" s="334"/>
      <c r="G40" s="334"/>
      <c r="H40" s="334"/>
      <c r="I40" s="334"/>
      <c r="J40" s="334"/>
      <c r="K40" s="367"/>
    </row>
    <row r="41" ht="21" customHeight="1" spans="1:11">
      <c r="A41" s="333"/>
      <c r="B41" s="334"/>
      <c r="C41" s="334"/>
      <c r="D41" s="334"/>
      <c r="E41" s="334"/>
      <c r="F41" s="334"/>
      <c r="G41" s="334"/>
      <c r="H41" s="334"/>
      <c r="I41" s="334"/>
      <c r="J41" s="334"/>
      <c r="K41" s="367"/>
    </row>
    <row r="42" ht="15" spans="1:11">
      <c r="A42" s="335" t="s">
        <v>122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68"/>
    </row>
    <row r="43" ht="15" spans="1:11">
      <c r="A43" s="291" t="s">
        <v>123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51"/>
    </row>
    <row r="44" ht="14.25" spans="1:11">
      <c r="A44" s="299" t="s">
        <v>124</v>
      </c>
      <c r="B44" s="295" t="s">
        <v>95</v>
      </c>
      <c r="C44" s="295" t="s">
        <v>96</v>
      </c>
      <c r="D44" s="295" t="s">
        <v>88</v>
      </c>
      <c r="E44" s="301" t="s">
        <v>125</v>
      </c>
      <c r="F44" s="295" t="s">
        <v>95</v>
      </c>
      <c r="G44" s="295" t="s">
        <v>96</v>
      </c>
      <c r="H44" s="295" t="s">
        <v>88</v>
      </c>
      <c r="I44" s="301" t="s">
        <v>126</v>
      </c>
      <c r="J44" s="295" t="s">
        <v>95</v>
      </c>
      <c r="K44" s="352" t="s">
        <v>96</v>
      </c>
    </row>
    <row r="45" ht="14.25" spans="1:11">
      <c r="A45" s="303" t="s">
        <v>87</v>
      </c>
      <c r="B45" s="151" t="s">
        <v>95</v>
      </c>
      <c r="C45" s="151" t="s">
        <v>96</v>
      </c>
      <c r="D45" s="151" t="s">
        <v>88</v>
      </c>
      <c r="E45" s="305" t="s">
        <v>94</v>
      </c>
      <c r="F45" s="151" t="s">
        <v>95</v>
      </c>
      <c r="G45" s="151" t="s">
        <v>96</v>
      </c>
      <c r="H45" s="151" t="s">
        <v>88</v>
      </c>
      <c r="I45" s="305" t="s">
        <v>105</v>
      </c>
      <c r="J45" s="151" t="s">
        <v>95</v>
      </c>
      <c r="K45" s="152" t="s">
        <v>96</v>
      </c>
    </row>
    <row r="46" ht="15" spans="1:11">
      <c r="A46" s="284" t="s">
        <v>98</v>
      </c>
      <c r="B46" s="285"/>
      <c r="C46" s="285"/>
      <c r="D46" s="285"/>
      <c r="E46" s="285"/>
      <c r="F46" s="285"/>
      <c r="G46" s="285"/>
      <c r="H46" s="285"/>
      <c r="I46" s="285"/>
      <c r="J46" s="285"/>
      <c r="K46" s="353"/>
    </row>
    <row r="47" ht="15" spans="1:11">
      <c r="A47" s="330" t="s">
        <v>127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30"/>
    </row>
    <row r="48" ht="15" spans="1:11">
      <c r="A48" s="331"/>
      <c r="B48" s="332"/>
      <c r="C48" s="332"/>
      <c r="D48" s="332"/>
      <c r="E48" s="332"/>
      <c r="F48" s="332"/>
      <c r="G48" s="332"/>
      <c r="H48" s="332"/>
      <c r="I48" s="332"/>
      <c r="J48" s="332"/>
      <c r="K48" s="366"/>
    </row>
    <row r="49" ht="15" spans="1:11">
      <c r="A49" s="337" t="s">
        <v>128</v>
      </c>
      <c r="B49" s="338" t="s">
        <v>129</v>
      </c>
      <c r="C49" s="338"/>
      <c r="D49" s="339" t="s">
        <v>130</v>
      </c>
      <c r="E49" s="340" t="s">
        <v>131</v>
      </c>
      <c r="F49" s="341" t="s">
        <v>132</v>
      </c>
      <c r="G49" s="342">
        <v>45675</v>
      </c>
      <c r="H49" s="343" t="s">
        <v>133</v>
      </c>
      <c r="I49" s="369"/>
      <c r="J49" s="370" t="s">
        <v>134</v>
      </c>
      <c r="K49" s="371"/>
    </row>
    <row r="50" ht="15" spans="1:11">
      <c r="A50" s="330" t="s">
        <v>135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</row>
    <row r="51" ht="15" spans="1:11">
      <c r="A51" s="344" t="s">
        <v>136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72"/>
    </row>
    <row r="52" ht="15" spans="1:11">
      <c r="A52" s="337" t="s">
        <v>128</v>
      </c>
      <c r="B52" s="338" t="s">
        <v>129</v>
      </c>
      <c r="C52" s="338"/>
      <c r="D52" s="339" t="s">
        <v>130</v>
      </c>
      <c r="E52" s="340" t="s">
        <v>131</v>
      </c>
      <c r="F52" s="341" t="s">
        <v>137</v>
      </c>
      <c r="G52" s="342">
        <v>45675</v>
      </c>
      <c r="H52" s="343" t="s">
        <v>133</v>
      </c>
      <c r="I52" s="369"/>
      <c r="J52" s="370" t="s">
        <v>134</v>
      </c>
      <c r="K52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I16" sqref="I16"/>
    </sheetView>
  </sheetViews>
  <sheetFormatPr defaultColWidth="9" defaultRowHeight="14.25"/>
  <cols>
    <col min="1" max="1" width="15.625" style="87" customWidth="1"/>
    <col min="2" max="2" width="9" style="87" customWidth="1"/>
    <col min="3" max="4" width="8.5" style="88" customWidth="1"/>
    <col min="5" max="7" width="8.5" style="87" customWidth="1"/>
    <col min="8" max="8" width="2.75" style="87" customWidth="1"/>
    <col min="9" max="9" width="9.15833333333333" style="87" customWidth="1"/>
    <col min="10" max="10" width="10.75" style="87" customWidth="1"/>
    <col min="11" max="14" width="9.75" style="87" customWidth="1"/>
    <col min="15" max="15" width="9.75" style="223" customWidth="1"/>
    <col min="16" max="253" width="9" style="87"/>
    <col min="254" max="16384" width="9" style="90"/>
  </cols>
  <sheetData>
    <row r="1" s="87" customFormat="1" ht="29" customHeight="1" spans="1:256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238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QAMMBN84635</v>
      </c>
      <c r="C2" s="96"/>
      <c r="D2" s="97"/>
      <c r="E2" s="98" t="s">
        <v>67</v>
      </c>
      <c r="F2" s="99" t="str">
        <f>首期!B5</f>
        <v>儿童打底裤</v>
      </c>
      <c r="G2" s="99"/>
      <c r="H2" s="224"/>
      <c r="I2" s="239" t="s">
        <v>57</v>
      </c>
      <c r="J2" s="240" t="s">
        <v>56</v>
      </c>
      <c r="K2" s="240"/>
      <c r="L2" s="240"/>
      <c r="M2" s="240"/>
      <c r="N2" s="241"/>
      <c r="O2" s="242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4"/>
      <c r="I3" s="132"/>
      <c r="J3" s="132"/>
      <c r="K3" s="132"/>
      <c r="L3" s="132"/>
      <c r="M3" s="132"/>
      <c r="N3" s="243"/>
      <c r="O3" s="244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1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4"/>
      <c r="I4" s="245"/>
      <c r="J4" s="246"/>
      <c r="K4" s="246" t="s">
        <v>147</v>
      </c>
      <c r="L4" s="246" t="s">
        <v>148</v>
      </c>
      <c r="M4" s="247"/>
      <c r="N4" s="246" t="s">
        <v>111</v>
      </c>
      <c r="O4" s="248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1"/>
      <c r="B5" s="107"/>
      <c r="C5" s="107"/>
      <c r="D5" s="108"/>
      <c r="E5" s="108"/>
      <c r="F5" s="108"/>
      <c r="G5" s="108"/>
      <c r="H5" s="109"/>
      <c r="I5" s="134"/>
      <c r="J5" s="249" t="s">
        <v>149</v>
      </c>
      <c r="K5" s="249">
        <v>165</v>
      </c>
      <c r="L5" s="249">
        <v>165</v>
      </c>
      <c r="M5" s="250"/>
      <c r="N5" s="249" t="s">
        <v>146</v>
      </c>
      <c r="O5" s="251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0" customHeight="1" spans="1:256">
      <c r="A6" s="225" t="s">
        <v>150</v>
      </c>
      <c r="B6" s="225">
        <f>C6-1.5</f>
        <v>38.5</v>
      </c>
      <c r="C6" s="225">
        <v>40</v>
      </c>
      <c r="D6" s="225">
        <f>C6+2</f>
        <v>42</v>
      </c>
      <c r="E6" s="225">
        <f>D6+2</f>
        <v>44</v>
      </c>
      <c r="F6" s="225">
        <f>E6+2</f>
        <v>46</v>
      </c>
      <c r="G6" s="225">
        <f>F6+1</f>
        <v>47</v>
      </c>
      <c r="H6" s="109"/>
      <c r="I6" s="134"/>
      <c r="J6" s="134"/>
      <c r="K6" s="134" t="s">
        <v>151</v>
      </c>
      <c r="L6" s="134" t="s">
        <v>152</v>
      </c>
      <c r="M6" s="134"/>
      <c r="N6" s="134" t="s">
        <v>152</v>
      </c>
      <c r="O6" s="252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0" customHeight="1" spans="1:256">
      <c r="A7" s="226" t="s">
        <v>153</v>
      </c>
      <c r="B7" s="225">
        <f>C7-3</f>
        <v>47</v>
      </c>
      <c r="C7" s="225">
        <v>50</v>
      </c>
      <c r="D7" s="225">
        <f>C7+4</f>
        <v>54</v>
      </c>
      <c r="E7" s="225">
        <f>D7+3</f>
        <v>57</v>
      </c>
      <c r="F7" s="225">
        <f>E7+4</f>
        <v>61</v>
      </c>
      <c r="G7" s="225">
        <f>F7+2</f>
        <v>63</v>
      </c>
      <c r="H7" s="109"/>
      <c r="I7" s="134"/>
      <c r="J7" s="134"/>
      <c r="K7" s="134" t="s">
        <v>154</v>
      </c>
      <c r="L7" s="134" t="s">
        <v>155</v>
      </c>
      <c r="M7" s="134"/>
      <c r="N7" s="134" t="s">
        <v>152</v>
      </c>
      <c r="O7" s="252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0" customHeight="1" spans="1:256">
      <c r="A8" s="226" t="s">
        <v>156</v>
      </c>
      <c r="B8" s="225">
        <f>C8-5</f>
        <v>53</v>
      </c>
      <c r="C8" s="225">
        <v>58</v>
      </c>
      <c r="D8" s="225">
        <f>C8+5</f>
        <v>63</v>
      </c>
      <c r="E8" s="225">
        <f>D8+5</f>
        <v>68</v>
      </c>
      <c r="F8" s="225">
        <f>E8+5</f>
        <v>73</v>
      </c>
      <c r="G8" s="225">
        <f>F8+3</f>
        <v>76</v>
      </c>
      <c r="H8" s="109"/>
      <c r="I8" s="134"/>
      <c r="J8" s="134"/>
      <c r="K8" s="134" t="s">
        <v>155</v>
      </c>
      <c r="L8" s="134" t="s">
        <v>155</v>
      </c>
      <c r="M8" s="134"/>
      <c r="N8" s="134"/>
      <c r="O8" s="252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0" customHeight="1" spans="1:256">
      <c r="A9" s="225" t="s">
        <v>157</v>
      </c>
      <c r="B9" s="225">
        <f>C9-5</f>
        <v>55</v>
      </c>
      <c r="C9" s="225">
        <v>60</v>
      </c>
      <c r="D9" s="225">
        <f>C9+5</f>
        <v>65</v>
      </c>
      <c r="E9" s="225">
        <f>D9+5</f>
        <v>70</v>
      </c>
      <c r="F9" s="225">
        <f>E9+5</f>
        <v>75</v>
      </c>
      <c r="G9" s="225">
        <f>F9+3</f>
        <v>78</v>
      </c>
      <c r="H9" s="109"/>
      <c r="I9" s="134"/>
      <c r="J9" s="134"/>
      <c r="K9" s="134" t="s">
        <v>155</v>
      </c>
      <c r="L9" s="134" t="s">
        <v>155</v>
      </c>
      <c r="M9" s="134"/>
      <c r="N9" s="134" t="s">
        <v>158</v>
      </c>
      <c r="O9" s="252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0" customHeight="1" spans="1:256">
      <c r="A10" s="227" t="s">
        <v>159</v>
      </c>
      <c r="B10" s="227">
        <f>C10-1.6</f>
        <v>14.4</v>
      </c>
      <c r="C10" s="227">
        <v>16</v>
      </c>
      <c r="D10" s="227">
        <f>C10+2.25</f>
        <v>18.25</v>
      </c>
      <c r="E10" s="227">
        <f>C10+4.5</f>
        <v>20.5</v>
      </c>
      <c r="F10" s="227">
        <f>C10+6.75</f>
        <v>22.75</v>
      </c>
      <c r="G10" s="227">
        <f>C10+7.65</f>
        <v>23.65</v>
      </c>
      <c r="H10" s="109"/>
      <c r="I10" s="134"/>
      <c r="J10" s="134"/>
      <c r="K10" s="134" t="s">
        <v>152</v>
      </c>
      <c r="L10" s="134" t="s">
        <v>152</v>
      </c>
      <c r="M10" s="134"/>
      <c r="N10" s="134" t="s">
        <v>152</v>
      </c>
      <c r="O10" s="252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0" customHeight="1" spans="1:256">
      <c r="A11" s="227" t="s">
        <v>160</v>
      </c>
      <c r="B11" s="227">
        <f>C11-1.2</f>
        <v>11.3</v>
      </c>
      <c r="C11" s="228">
        <v>12.5</v>
      </c>
      <c r="D11" s="227">
        <f>C11+1.8</f>
        <v>14.3</v>
      </c>
      <c r="E11" s="229">
        <f>D11+1.8</f>
        <v>16.1</v>
      </c>
      <c r="F11" s="227">
        <f>E11+1.8</f>
        <v>17.9</v>
      </c>
      <c r="G11" s="227">
        <f>F11+0.8</f>
        <v>18.7</v>
      </c>
      <c r="H11" s="109"/>
      <c r="I11" s="134"/>
      <c r="J11" s="134"/>
      <c r="K11" s="134" t="s">
        <v>151</v>
      </c>
      <c r="L11" s="134" t="s">
        <v>151</v>
      </c>
      <c r="M11" s="134"/>
      <c r="N11" s="134" t="s">
        <v>161</v>
      </c>
      <c r="O11" s="252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0" customHeight="1" spans="1:256">
      <c r="A12" s="225" t="s">
        <v>162</v>
      </c>
      <c r="B12" s="225">
        <f>C12-1.5</f>
        <v>17.5</v>
      </c>
      <c r="C12" s="230">
        <v>19</v>
      </c>
      <c r="D12" s="225">
        <f>C12+1.8</f>
        <v>20.8</v>
      </c>
      <c r="E12" s="225">
        <f>D12+1.8</f>
        <v>22.6</v>
      </c>
      <c r="F12" s="225">
        <f>E12+1.8</f>
        <v>24.4</v>
      </c>
      <c r="G12" s="225">
        <f>F12+1</f>
        <v>25.4</v>
      </c>
      <c r="H12" s="109"/>
      <c r="I12" s="134"/>
      <c r="J12" s="134"/>
      <c r="K12" s="134" t="s">
        <v>155</v>
      </c>
      <c r="L12" s="134" t="s">
        <v>155</v>
      </c>
      <c r="M12" s="134"/>
      <c r="N12" s="134" t="s">
        <v>163</v>
      </c>
      <c r="O12" s="252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0" customHeight="1" spans="1:256">
      <c r="A13" s="225" t="s">
        <v>164</v>
      </c>
      <c r="B13" s="225">
        <f>C13-1.8</f>
        <v>23.2</v>
      </c>
      <c r="C13" s="227">
        <f>20.5+4.5</f>
        <v>25</v>
      </c>
      <c r="D13" s="225">
        <f>C13+2.3</f>
        <v>27.3</v>
      </c>
      <c r="E13" s="225">
        <f>D13+2.3</f>
        <v>29.6</v>
      </c>
      <c r="F13" s="225">
        <f>E13+2.3</f>
        <v>31.9</v>
      </c>
      <c r="G13" s="225">
        <f>F13+2.1</f>
        <v>34</v>
      </c>
      <c r="H13" s="109"/>
      <c r="I13" s="134"/>
      <c r="J13" s="134"/>
      <c r="K13" s="134" t="s">
        <v>155</v>
      </c>
      <c r="L13" s="134" t="s">
        <v>155</v>
      </c>
      <c r="M13" s="134"/>
      <c r="N13" s="134" t="s">
        <v>151</v>
      </c>
      <c r="O13" s="252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0" customHeight="1" spans="1:256">
      <c r="A14" s="110"/>
      <c r="B14" s="111"/>
      <c r="C14" s="114"/>
      <c r="D14" s="111"/>
      <c r="E14" s="111"/>
      <c r="F14" s="111"/>
      <c r="G14" s="111"/>
      <c r="H14" s="109"/>
      <c r="I14" s="134"/>
      <c r="J14" s="134"/>
      <c r="K14" s="134" t="s">
        <v>155</v>
      </c>
      <c r="L14" s="134" t="s">
        <v>155</v>
      </c>
      <c r="M14" s="134"/>
      <c r="N14" s="134" t="s">
        <v>165</v>
      </c>
      <c r="O14" s="252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0" customHeight="1" spans="1:256">
      <c r="A15" s="111"/>
      <c r="B15" s="111"/>
      <c r="C15" s="114"/>
      <c r="D15" s="111"/>
      <c r="E15" s="111"/>
      <c r="F15" s="111"/>
      <c r="G15" s="111"/>
      <c r="H15" s="109"/>
      <c r="I15" s="134"/>
      <c r="J15" s="134"/>
      <c r="K15" s="134"/>
      <c r="L15" s="134"/>
      <c r="M15" s="134"/>
      <c r="N15" s="134"/>
      <c r="O15" s="252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0" customHeight="1" spans="1:256">
      <c r="A16" s="111"/>
      <c r="B16" s="111"/>
      <c r="C16" s="111"/>
      <c r="D16" s="231"/>
      <c r="E16" s="231"/>
      <c r="F16" s="111"/>
      <c r="G16" s="111"/>
      <c r="H16" s="109"/>
      <c r="I16" s="134"/>
      <c r="J16" s="134"/>
      <c r="K16" s="134"/>
      <c r="L16" s="134"/>
      <c r="M16" s="134"/>
      <c r="N16" s="134"/>
      <c r="O16" s="252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0" customHeight="1" spans="1:256">
      <c r="A17" s="111"/>
      <c r="B17" s="106"/>
      <c r="C17" s="106"/>
      <c r="D17" s="106"/>
      <c r="E17" s="106"/>
      <c r="F17" s="106"/>
      <c r="G17" s="106"/>
      <c r="H17" s="109"/>
      <c r="I17" s="134"/>
      <c r="J17" s="134"/>
      <c r="K17" s="134"/>
      <c r="L17" s="134"/>
      <c r="M17" s="134"/>
      <c r="N17" s="134"/>
      <c r="O17" s="252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0" customHeight="1" spans="1:256">
      <c r="A18" s="232"/>
      <c r="B18" s="117"/>
      <c r="C18" s="117"/>
      <c r="D18" s="117"/>
      <c r="E18" s="117"/>
      <c r="F18" s="117"/>
      <c r="G18" s="117"/>
      <c r="H18" s="109"/>
      <c r="I18" s="134"/>
      <c r="J18" s="134"/>
      <c r="K18" s="134"/>
      <c r="L18" s="134"/>
      <c r="M18" s="134"/>
      <c r="N18" s="134"/>
      <c r="O18" s="252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0" customHeight="1" spans="1:256">
      <c r="A19" s="233"/>
      <c r="B19" s="119"/>
      <c r="C19" s="119"/>
      <c r="D19" s="119"/>
      <c r="E19" s="119"/>
      <c r="F19" s="119"/>
      <c r="G19" s="119"/>
      <c r="H19" s="109"/>
      <c r="I19" s="134"/>
      <c r="J19" s="134"/>
      <c r="K19" s="134"/>
      <c r="L19" s="134"/>
      <c r="M19" s="134"/>
      <c r="N19" s="134"/>
      <c r="O19" s="252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0" customHeight="1" spans="1:256">
      <c r="A20" s="233"/>
      <c r="B20" s="119"/>
      <c r="C20" s="119"/>
      <c r="D20" s="119"/>
      <c r="E20" s="119"/>
      <c r="F20" s="119"/>
      <c r="G20" s="119"/>
      <c r="H20" s="109"/>
      <c r="I20" s="134"/>
      <c r="J20" s="134"/>
      <c r="K20" s="134"/>
      <c r="L20" s="134"/>
      <c r="M20" s="134"/>
      <c r="N20" s="134"/>
      <c r="O20" s="252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="87" customFormat="1" ht="20" customHeight="1" spans="1:256">
      <c r="A21" s="234"/>
      <c r="B21" s="235"/>
      <c r="C21" s="235"/>
      <c r="D21" s="235"/>
      <c r="E21" s="236"/>
      <c r="F21" s="235"/>
      <c r="G21" s="235"/>
      <c r="H21" s="237"/>
      <c r="I21" s="253"/>
      <c r="J21" s="253"/>
      <c r="K21" s="254"/>
      <c r="L21" s="253"/>
      <c r="M21" s="253"/>
      <c r="N21" s="254"/>
      <c r="O21" s="255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s="87" customFormat="1" ht="17.25" spans="1:256">
      <c r="A22" s="124"/>
      <c r="B22" s="124"/>
      <c r="C22" s="125"/>
      <c r="D22" s="125"/>
      <c r="E22" s="126"/>
      <c r="F22" s="125"/>
      <c r="G22" s="125"/>
      <c r="O22" s="238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</row>
    <row r="23" s="87" customFormat="1" spans="1:256">
      <c r="A23" s="127" t="s">
        <v>166</v>
      </c>
      <c r="B23" s="127"/>
      <c r="C23" s="128"/>
      <c r="D23" s="128"/>
      <c r="O23" s="238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</row>
    <row r="24" s="87" customFormat="1" spans="3:256">
      <c r="C24" s="88"/>
      <c r="D24" s="88"/>
      <c r="I24" s="139" t="s">
        <v>167</v>
      </c>
      <c r="J24" s="256">
        <v>45675</v>
      </c>
      <c r="K24" s="139" t="s">
        <v>168</v>
      </c>
      <c r="L24" s="139" t="s">
        <v>131</v>
      </c>
      <c r="M24" s="139" t="s">
        <v>169</v>
      </c>
      <c r="N24" s="87" t="s">
        <v>134</v>
      </c>
      <c r="O24" s="238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2" sqref="M12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170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QAMMBN84635</v>
      </c>
      <c r="F2" s="150" t="s">
        <v>171</v>
      </c>
      <c r="G2" s="151" t="str">
        <f>首期!B5</f>
        <v>儿童打底裤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602</v>
      </c>
      <c r="C3" s="154"/>
      <c r="D3" s="155" t="s">
        <v>172</v>
      </c>
      <c r="E3" s="156">
        <v>45674</v>
      </c>
      <c r="F3" s="157"/>
      <c r="G3" s="157"/>
      <c r="H3" s="158" t="s">
        <v>173</v>
      </c>
      <c r="I3" s="158"/>
      <c r="J3" s="158"/>
      <c r="K3" s="201"/>
    </row>
    <row r="4" ht="18" customHeight="1" spans="1:11">
      <c r="A4" s="159" t="s">
        <v>71</v>
      </c>
      <c r="B4" s="154">
        <v>2</v>
      </c>
      <c r="C4" s="154">
        <v>6</v>
      </c>
      <c r="D4" s="160" t="s">
        <v>174</v>
      </c>
      <c r="E4" s="157" t="s">
        <v>175</v>
      </c>
      <c r="F4" s="157"/>
      <c r="G4" s="157"/>
      <c r="H4" s="160" t="s">
        <v>176</v>
      </c>
      <c r="I4" s="160"/>
      <c r="J4" s="172" t="s">
        <v>65</v>
      </c>
      <c r="K4" s="202" t="s">
        <v>66</v>
      </c>
    </row>
    <row r="5" ht="18" customHeight="1" spans="1:11">
      <c r="A5" s="159" t="s">
        <v>177</v>
      </c>
      <c r="B5" s="154">
        <v>1</v>
      </c>
      <c r="C5" s="154"/>
      <c r="D5" s="155" t="s">
        <v>178</v>
      </c>
      <c r="E5" s="155"/>
      <c r="G5" s="155"/>
      <c r="H5" s="160" t="s">
        <v>179</v>
      </c>
      <c r="I5" s="160"/>
      <c r="J5" s="172" t="s">
        <v>65</v>
      </c>
      <c r="K5" s="202" t="s">
        <v>66</v>
      </c>
    </row>
    <row r="6" ht="18" customHeight="1" spans="1:13">
      <c r="A6" s="161" t="s">
        <v>180</v>
      </c>
      <c r="B6" s="162">
        <v>80</v>
      </c>
      <c r="C6" s="162"/>
      <c r="D6" s="163" t="s">
        <v>181</v>
      </c>
      <c r="E6" s="164"/>
      <c r="F6" s="164">
        <v>600</v>
      </c>
      <c r="G6" s="163"/>
      <c r="H6" s="165" t="s">
        <v>182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183</v>
      </c>
      <c r="B8" s="150" t="s">
        <v>184</v>
      </c>
      <c r="C8" s="150" t="s">
        <v>185</v>
      </c>
      <c r="D8" s="150" t="s">
        <v>186</v>
      </c>
      <c r="E8" s="150" t="s">
        <v>187</v>
      </c>
      <c r="F8" s="150" t="s">
        <v>188</v>
      </c>
      <c r="G8" s="170" t="s">
        <v>78</v>
      </c>
      <c r="H8" s="171"/>
      <c r="I8" s="171"/>
      <c r="J8" s="171"/>
      <c r="K8" s="205"/>
    </row>
    <row r="9" ht="18" customHeight="1" spans="1:11">
      <c r="A9" s="159" t="s">
        <v>189</v>
      </c>
      <c r="B9" s="160"/>
      <c r="C9" s="172" t="s">
        <v>65</v>
      </c>
      <c r="D9" s="172" t="s">
        <v>66</v>
      </c>
      <c r="E9" s="155" t="s">
        <v>190</v>
      </c>
      <c r="F9" s="173" t="s">
        <v>191</v>
      </c>
      <c r="G9" s="174"/>
      <c r="H9" s="175"/>
      <c r="I9" s="175"/>
      <c r="J9" s="175"/>
      <c r="K9" s="206"/>
    </row>
    <row r="10" ht="18" customHeight="1" spans="1:11">
      <c r="A10" s="159" t="s">
        <v>192</v>
      </c>
      <c r="B10" s="160"/>
      <c r="C10" s="172" t="s">
        <v>65</v>
      </c>
      <c r="D10" s="172" t="s">
        <v>66</v>
      </c>
      <c r="E10" s="155" t="s">
        <v>193</v>
      </c>
      <c r="F10" s="173" t="s">
        <v>194</v>
      </c>
      <c r="G10" s="174" t="s">
        <v>195</v>
      </c>
      <c r="H10" s="175"/>
      <c r="I10" s="175"/>
      <c r="J10" s="175"/>
      <c r="K10" s="206"/>
    </row>
    <row r="11" ht="18" customHeight="1" spans="1:11">
      <c r="A11" s="176" t="s">
        <v>196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197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198</v>
      </c>
      <c r="J13" s="172" t="s">
        <v>85</v>
      </c>
      <c r="K13" s="202" t="s">
        <v>86</v>
      </c>
    </row>
    <row r="14" ht="18" customHeight="1" spans="1:11">
      <c r="A14" s="161" t="s">
        <v>199</v>
      </c>
      <c r="B14" s="164" t="s">
        <v>85</v>
      </c>
      <c r="C14" s="164" t="s">
        <v>86</v>
      </c>
      <c r="D14" s="178"/>
      <c r="E14" s="163" t="s">
        <v>200</v>
      </c>
      <c r="F14" s="164" t="s">
        <v>85</v>
      </c>
      <c r="G14" s="164" t="s">
        <v>86</v>
      </c>
      <c r="H14" s="164"/>
      <c r="I14" s="163" t="s">
        <v>201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202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203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204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116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205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206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207</v>
      </c>
    </row>
    <row r="28" ht="23" customHeight="1" spans="1:11">
      <c r="A28" s="182" t="s">
        <v>208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209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214"/>
      <c r="K30" s="206"/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210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2</v>
      </c>
    </row>
    <row r="37" ht="18.75" customHeight="1" spans="1:11">
      <c r="A37" s="192" t="s">
        <v>211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212</v>
      </c>
      <c r="B38" s="160"/>
      <c r="C38" s="160"/>
      <c r="D38" s="158" t="s">
        <v>213</v>
      </c>
      <c r="E38" s="158"/>
      <c r="F38" s="194" t="s">
        <v>214</v>
      </c>
      <c r="G38" s="195"/>
      <c r="H38" s="160" t="s">
        <v>215</v>
      </c>
      <c r="I38" s="160"/>
      <c r="J38" s="160" t="s">
        <v>216</v>
      </c>
      <c r="K38" s="209"/>
    </row>
    <row r="39" ht="18.75" customHeight="1" spans="1:11">
      <c r="A39" s="159" t="s">
        <v>117</v>
      </c>
      <c r="B39" s="160" t="s">
        <v>217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128</v>
      </c>
      <c r="B42" s="196" t="s">
        <v>218</v>
      </c>
      <c r="C42" s="196"/>
      <c r="D42" s="163" t="s">
        <v>219</v>
      </c>
      <c r="E42" s="178" t="s">
        <v>131</v>
      </c>
      <c r="F42" s="163" t="s">
        <v>132</v>
      </c>
      <c r="G42" s="197">
        <v>45675</v>
      </c>
      <c r="H42" s="198" t="s">
        <v>133</v>
      </c>
      <c r="I42" s="198"/>
      <c r="J42" s="196" t="s">
        <v>134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abSelected="1" workbookViewId="0">
      <selection activeCell="L11" sqref="L11"/>
    </sheetView>
  </sheetViews>
  <sheetFormatPr defaultColWidth="9" defaultRowHeight="14.25"/>
  <cols>
    <col min="1" max="1" width="17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2.75" style="87" customWidth="1"/>
    <col min="9" max="11" width="12.5" style="87" customWidth="1"/>
    <col min="12" max="14" width="12.5" style="89" customWidth="1"/>
    <col min="15" max="252" width="9" style="87"/>
    <col min="253" max="16384" width="9" style="90"/>
  </cols>
  <sheetData>
    <row r="1" s="87" customFormat="1" ht="29" customHeight="1" spans="1:255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</row>
    <row r="2" s="87" customFormat="1" ht="20" customHeight="1" spans="1:255">
      <c r="A2" s="94" t="s">
        <v>61</v>
      </c>
      <c r="B2" s="95" t="str">
        <f>首期!B4</f>
        <v>QAMMBN84635</v>
      </c>
      <c r="C2" s="96"/>
      <c r="D2" s="97"/>
      <c r="E2" s="98" t="s">
        <v>67</v>
      </c>
      <c r="F2" s="99" t="str">
        <f>首期!B5</f>
        <v>儿童打底裤</v>
      </c>
      <c r="G2" s="99"/>
      <c r="H2" s="100"/>
      <c r="I2" s="129" t="s">
        <v>57</v>
      </c>
      <c r="J2" s="130" t="s">
        <v>56</v>
      </c>
      <c r="K2" s="130"/>
      <c r="L2" s="130"/>
      <c r="M2" s="130"/>
      <c r="N2" s="13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</row>
    <row r="3" s="87" customFormat="1" spans="1:255">
      <c r="A3" s="101" t="s">
        <v>139</v>
      </c>
      <c r="B3" s="102" t="s">
        <v>140</v>
      </c>
      <c r="C3" s="103"/>
      <c r="D3" s="102"/>
      <c r="E3" s="102"/>
      <c r="F3" s="102"/>
      <c r="G3" s="102"/>
      <c r="H3" s="104"/>
      <c r="I3" s="132"/>
      <c r="J3" s="132"/>
      <c r="K3" s="132"/>
      <c r="L3" s="132"/>
      <c r="M3" s="132"/>
      <c r="N3" s="133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</row>
    <row r="4" s="87" customFormat="1" spans="1:255">
      <c r="A4" s="101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4"/>
      <c r="I4" s="105" t="s">
        <v>141</v>
      </c>
      <c r="J4" s="105" t="s">
        <v>142</v>
      </c>
      <c r="K4" s="105" t="s">
        <v>143</v>
      </c>
      <c r="L4" s="105" t="s">
        <v>144</v>
      </c>
      <c r="M4" s="105" t="s">
        <v>145</v>
      </c>
      <c r="N4" s="106" t="s">
        <v>146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</row>
    <row r="5" s="87" customFormat="1" ht="16.5" spans="1:255">
      <c r="A5" s="101"/>
      <c r="B5" s="107"/>
      <c r="C5" s="107"/>
      <c r="D5" s="108"/>
      <c r="E5" s="108"/>
      <c r="F5" s="108"/>
      <c r="G5" s="108"/>
      <c r="H5" s="109"/>
      <c r="I5" s="134" t="s">
        <v>220</v>
      </c>
      <c r="J5" s="134" t="s">
        <v>112</v>
      </c>
      <c r="K5" s="134" t="s">
        <v>220</v>
      </c>
      <c r="L5" s="134" t="s">
        <v>112</v>
      </c>
      <c r="M5" s="134" t="s">
        <v>220</v>
      </c>
      <c r="N5" s="135" t="s">
        <v>112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</row>
    <row r="6" s="87" customFormat="1" ht="21" customHeight="1" spans="1:255">
      <c r="A6" s="110"/>
      <c r="B6" s="111"/>
      <c r="C6" s="111"/>
      <c r="D6" s="111"/>
      <c r="E6" s="111"/>
      <c r="F6" s="111"/>
      <c r="G6" s="111"/>
      <c r="H6" s="109"/>
      <c r="I6" s="134"/>
      <c r="J6" s="134"/>
      <c r="K6" s="134"/>
      <c r="L6" s="134"/>
      <c r="M6" s="134"/>
      <c r="N6" s="135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</row>
    <row r="7" s="87" customFormat="1" ht="21" customHeight="1" spans="1:255">
      <c r="A7" s="112"/>
      <c r="B7" s="111"/>
      <c r="C7" s="111"/>
      <c r="D7" s="111"/>
      <c r="E7" s="111"/>
      <c r="F7" s="111"/>
      <c r="G7" s="111"/>
      <c r="H7" s="109"/>
      <c r="I7" s="134"/>
      <c r="J7" s="134"/>
      <c r="K7" s="134"/>
      <c r="L7" s="134"/>
      <c r="M7" s="134"/>
      <c r="N7" s="135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</row>
    <row r="8" s="87" customFormat="1" ht="21" customHeight="1" spans="1:255">
      <c r="A8" s="112"/>
      <c r="B8" s="111"/>
      <c r="C8" s="111"/>
      <c r="D8" s="111"/>
      <c r="E8" s="111"/>
      <c r="F8" s="111"/>
      <c r="G8" s="111"/>
      <c r="H8" s="109"/>
      <c r="I8" s="134"/>
      <c r="J8" s="134"/>
      <c r="K8" s="134"/>
      <c r="L8" s="134"/>
      <c r="M8" s="134"/>
      <c r="N8" s="135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</row>
    <row r="9" s="87" customFormat="1" ht="21" customHeight="1" spans="1:255">
      <c r="A9" s="110"/>
      <c r="B9" s="111"/>
      <c r="C9" s="111"/>
      <c r="D9" s="111"/>
      <c r="E9" s="111"/>
      <c r="F9" s="111"/>
      <c r="G9" s="111"/>
      <c r="H9" s="109"/>
      <c r="I9" s="134"/>
      <c r="J9" s="134"/>
      <c r="K9" s="134"/>
      <c r="L9" s="134"/>
      <c r="M9" s="134"/>
      <c r="N9" s="135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="87" customFormat="1" ht="21" customHeight="1" spans="1:255">
      <c r="A10" s="106"/>
      <c r="B10" s="113"/>
      <c r="C10" s="113"/>
      <c r="D10" s="113"/>
      <c r="E10" s="113"/>
      <c r="F10" s="113"/>
      <c r="G10" s="113"/>
      <c r="H10" s="109"/>
      <c r="I10" s="134"/>
      <c r="J10" s="134"/>
      <c r="K10" s="134"/>
      <c r="L10" s="134"/>
      <c r="M10" s="134"/>
      <c r="N10" s="135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87" customFormat="1" ht="21" customHeight="1" spans="1:255">
      <c r="A11" s="106"/>
      <c r="B11" s="111"/>
      <c r="C11" s="111"/>
      <c r="D11" s="111"/>
      <c r="E11" s="111"/>
      <c r="F11" s="111"/>
      <c r="G11" s="111"/>
      <c r="H11" s="109"/>
      <c r="I11" s="134"/>
      <c r="J11" s="134"/>
      <c r="K11" s="134"/>
      <c r="L11" s="134"/>
      <c r="M11" s="134"/>
      <c r="N11" s="135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87" customFormat="1" ht="21" customHeight="1" spans="1:255">
      <c r="A12" s="110"/>
      <c r="B12" s="111"/>
      <c r="C12" s="111"/>
      <c r="D12" s="111"/>
      <c r="E12" s="111"/>
      <c r="F12" s="111"/>
      <c r="G12" s="111"/>
      <c r="H12" s="109"/>
      <c r="I12" s="134"/>
      <c r="J12" s="134"/>
      <c r="K12" s="134"/>
      <c r="L12" s="134"/>
      <c r="M12" s="134"/>
      <c r="N12" s="135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</row>
    <row r="13" s="87" customFormat="1" ht="21" customHeight="1" spans="1:255">
      <c r="A13" s="110"/>
      <c r="B13" s="111"/>
      <c r="C13" s="111"/>
      <c r="D13" s="111"/>
      <c r="E13" s="111"/>
      <c r="F13" s="111"/>
      <c r="G13" s="111"/>
      <c r="H13" s="109"/>
      <c r="I13" s="134"/>
      <c r="J13" s="134"/>
      <c r="K13" s="134"/>
      <c r="L13" s="134"/>
      <c r="M13" s="134"/>
      <c r="N13" s="135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</row>
    <row r="14" s="87" customFormat="1" ht="21" customHeight="1" spans="1:255">
      <c r="A14" s="110"/>
      <c r="B14" s="111"/>
      <c r="C14" s="114"/>
      <c r="D14" s="111"/>
      <c r="E14" s="111"/>
      <c r="F14" s="111"/>
      <c r="G14" s="111"/>
      <c r="H14" s="109"/>
      <c r="I14" s="134"/>
      <c r="J14" s="134"/>
      <c r="K14" s="134"/>
      <c r="L14" s="134"/>
      <c r="M14" s="134"/>
      <c r="N14" s="135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</row>
    <row r="15" s="87" customFormat="1" ht="21" customHeight="1" spans="1:255">
      <c r="A15" s="115"/>
      <c r="B15" s="111"/>
      <c r="C15" s="114"/>
      <c r="D15" s="111"/>
      <c r="E15" s="111"/>
      <c r="F15" s="111"/>
      <c r="G15" s="111"/>
      <c r="H15" s="109"/>
      <c r="I15" s="134"/>
      <c r="J15" s="134"/>
      <c r="K15" s="134"/>
      <c r="L15" s="134"/>
      <c r="M15" s="134"/>
      <c r="N15" s="135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</row>
    <row r="16" s="87" customFormat="1" ht="21" customHeight="1" spans="1:255">
      <c r="A16" s="115"/>
      <c r="B16" s="111"/>
      <c r="C16" s="111"/>
      <c r="D16" s="111"/>
      <c r="E16" s="111"/>
      <c r="F16" s="111"/>
      <c r="G16" s="111"/>
      <c r="H16" s="109"/>
      <c r="I16" s="134"/>
      <c r="J16" s="134"/>
      <c r="K16" s="134"/>
      <c r="L16" s="134"/>
      <c r="M16" s="134"/>
      <c r="N16" s="135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</row>
    <row r="17" s="87" customFormat="1" ht="21" customHeight="1" spans="1:255">
      <c r="A17" s="115"/>
      <c r="B17" s="106"/>
      <c r="C17" s="106"/>
      <c r="D17" s="106"/>
      <c r="E17" s="106"/>
      <c r="F17" s="106"/>
      <c r="G17" s="106"/>
      <c r="H17" s="109"/>
      <c r="I17" s="134"/>
      <c r="J17" s="134"/>
      <c r="K17" s="134"/>
      <c r="L17" s="134"/>
      <c r="M17" s="134"/>
      <c r="N17" s="135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="87" customFormat="1" ht="21" customHeight="1" spans="1:255">
      <c r="A18" s="116"/>
      <c r="B18" s="117"/>
      <c r="C18" s="117"/>
      <c r="D18" s="117"/>
      <c r="E18" s="117"/>
      <c r="F18" s="117"/>
      <c r="G18" s="117"/>
      <c r="H18" s="109"/>
      <c r="I18" s="134"/>
      <c r="J18" s="134"/>
      <c r="K18" s="134"/>
      <c r="L18" s="134"/>
      <c r="M18" s="134"/>
      <c r="N18" s="135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="87" customFormat="1" ht="21" customHeight="1" spans="1:255">
      <c r="A19" s="118"/>
      <c r="B19" s="119"/>
      <c r="C19" s="119"/>
      <c r="D19" s="119"/>
      <c r="E19" s="119"/>
      <c r="F19" s="119"/>
      <c r="G19" s="119"/>
      <c r="H19" s="109"/>
      <c r="I19" s="134"/>
      <c r="J19" s="134"/>
      <c r="K19" s="134"/>
      <c r="L19" s="134"/>
      <c r="M19" s="134"/>
      <c r="N19" s="135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="87" customFormat="1" ht="21" customHeight="1" spans="1:255">
      <c r="A20" s="118"/>
      <c r="B20" s="119"/>
      <c r="C20" s="119"/>
      <c r="D20" s="119"/>
      <c r="E20" s="119"/>
      <c r="F20" s="119"/>
      <c r="G20" s="119"/>
      <c r="H20" s="109"/>
      <c r="I20" s="134"/>
      <c r="J20" s="134"/>
      <c r="K20" s="134"/>
      <c r="L20" s="134"/>
      <c r="M20" s="134"/>
      <c r="N20" s="135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="87" customFormat="1" ht="21" customHeight="1" spans="1:255">
      <c r="A21" s="120"/>
      <c r="B21" s="121"/>
      <c r="C21" s="121"/>
      <c r="D21" s="121"/>
      <c r="E21" s="122"/>
      <c r="F21" s="121"/>
      <c r="G21" s="121"/>
      <c r="H21" s="123"/>
      <c r="I21" s="136"/>
      <c r="J21" s="136"/>
      <c r="K21" s="137"/>
      <c r="L21" s="136"/>
      <c r="M21" s="136"/>
      <c r="N21" s="138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</row>
    <row r="22" ht="16.5" spans="1:15">
      <c r="A22" s="124"/>
      <c r="B22" s="124"/>
      <c r="C22" s="125"/>
      <c r="D22" s="125"/>
      <c r="E22" s="126"/>
      <c r="F22" s="125"/>
      <c r="G22" s="125"/>
      <c r="L22" s="87"/>
      <c r="M22" s="87"/>
      <c r="N22" s="87"/>
      <c r="O22" s="90"/>
    </row>
    <row r="23" spans="1:15">
      <c r="A23" s="127" t="s">
        <v>166</v>
      </c>
      <c r="B23" s="127"/>
      <c r="C23" s="128"/>
      <c r="D23" s="128"/>
      <c r="L23" s="87"/>
      <c r="M23" s="87"/>
      <c r="N23" s="87"/>
      <c r="O23" s="90"/>
    </row>
    <row r="24" spans="3:15">
      <c r="C24" s="88"/>
      <c r="I24" s="139" t="s">
        <v>167</v>
      </c>
      <c r="J24" s="140">
        <v>45675</v>
      </c>
      <c r="K24" s="141" t="s">
        <v>168</v>
      </c>
      <c r="L24" s="139" t="s">
        <v>131</v>
      </c>
      <c r="M24" s="139" t="s">
        <v>169</v>
      </c>
      <c r="N24" s="87" t="s">
        <v>134</v>
      </c>
      <c r="O24" s="90"/>
    </row>
  </sheetData>
  <mergeCells count="9">
    <mergeCell ref="A1:N1"/>
    <mergeCell ref="B2:D2"/>
    <mergeCell ref="F2:G2"/>
    <mergeCell ref="J2:N2"/>
    <mergeCell ref="B3:G3"/>
    <mergeCell ref="I3:N3"/>
    <mergeCell ref="D16:E16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6.8" style="76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222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77" t="s">
        <v>229</v>
      </c>
      <c r="I2" s="4" t="s">
        <v>230</v>
      </c>
      <c r="J2" s="4" t="s">
        <v>231</v>
      </c>
      <c r="K2" s="4" t="s">
        <v>232</v>
      </c>
      <c r="L2" s="4" t="s">
        <v>233</v>
      </c>
      <c r="M2" s="4" t="s">
        <v>234</v>
      </c>
      <c r="N2" s="5" t="s">
        <v>235</v>
      </c>
      <c r="O2" s="5" t="s">
        <v>236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207</v>
      </c>
      <c r="J3" s="4" t="s">
        <v>207</v>
      </c>
      <c r="K3" s="4" t="s">
        <v>207</v>
      </c>
      <c r="L3" s="4" t="s">
        <v>207</v>
      </c>
      <c r="M3" s="4" t="s">
        <v>207</v>
      </c>
      <c r="N3" s="7"/>
      <c r="O3" s="7"/>
    </row>
    <row r="4" ht="20" customHeight="1" spans="1:15">
      <c r="A4" s="11">
        <v>1</v>
      </c>
      <c r="B4" s="24">
        <v>240825007</v>
      </c>
      <c r="C4" s="24" t="s">
        <v>237</v>
      </c>
      <c r="D4" s="25" t="s">
        <v>238</v>
      </c>
      <c r="E4" s="24" t="s">
        <v>239</v>
      </c>
      <c r="F4" s="23" t="s">
        <v>240</v>
      </c>
      <c r="G4" s="79" t="s">
        <v>65</v>
      </c>
      <c r="H4" s="11" t="s">
        <v>65</v>
      </c>
      <c r="I4" s="83">
        <v>2</v>
      </c>
      <c r="J4" s="84">
        <v>0</v>
      </c>
      <c r="K4" s="84">
        <v>3</v>
      </c>
      <c r="L4" s="84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>
        <v>240911068</v>
      </c>
      <c r="C5" s="24" t="s">
        <v>237</v>
      </c>
      <c r="D5" s="25" t="s">
        <v>241</v>
      </c>
      <c r="E5" s="24" t="s">
        <v>239</v>
      </c>
      <c r="F5" s="23" t="s">
        <v>240</v>
      </c>
      <c r="G5" s="80" t="s">
        <v>65</v>
      </c>
      <c r="H5" s="57" t="s">
        <v>65</v>
      </c>
      <c r="I5" s="85">
        <v>1</v>
      </c>
      <c r="J5" s="84">
        <v>0</v>
      </c>
      <c r="K5" s="84">
        <v>1</v>
      </c>
      <c r="L5" s="84">
        <v>1</v>
      </c>
      <c r="M5" s="11">
        <v>0</v>
      </c>
      <c r="N5" s="11">
        <f t="shared" si="0"/>
        <v>3</v>
      </c>
      <c r="O5" s="11"/>
    </row>
    <row r="6" ht="20" customHeight="1" spans="1:15">
      <c r="A6" s="11">
        <v>3</v>
      </c>
      <c r="B6" s="24">
        <v>240911070</v>
      </c>
      <c r="C6" s="24" t="s">
        <v>242</v>
      </c>
      <c r="D6" s="25" t="s">
        <v>241</v>
      </c>
      <c r="E6" s="66" t="s">
        <v>239</v>
      </c>
      <c r="F6" s="23" t="s">
        <v>240</v>
      </c>
      <c r="G6" s="80" t="s">
        <v>65</v>
      </c>
      <c r="H6" s="57" t="s">
        <v>65</v>
      </c>
      <c r="I6" s="85">
        <v>1</v>
      </c>
      <c r="J6" s="84">
        <v>1</v>
      </c>
      <c r="K6" s="84">
        <v>0</v>
      </c>
      <c r="L6" s="84">
        <v>0</v>
      </c>
      <c r="M6" s="11">
        <v>0</v>
      </c>
      <c r="N6" s="11">
        <f t="shared" si="0"/>
        <v>2</v>
      </c>
      <c r="O6" s="11"/>
    </row>
    <row r="7" ht="20" customHeight="1" spans="1:15">
      <c r="A7" s="11">
        <v>4</v>
      </c>
      <c r="B7" s="24">
        <v>240925008</v>
      </c>
      <c r="C7" s="24" t="s">
        <v>242</v>
      </c>
      <c r="D7" s="25" t="s">
        <v>238</v>
      </c>
      <c r="E7" s="66" t="s">
        <v>239</v>
      </c>
      <c r="F7" s="23" t="s">
        <v>240</v>
      </c>
      <c r="G7" s="80" t="s">
        <v>65</v>
      </c>
      <c r="H7" s="57" t="s">
        <v>65</v>
      </c>
      <c r="I7" s="85">
        <v>1</v>
      </c>
      <c r="J7" s="84">
        <v>0</v>
      </c>
      <c r="K7" s="84">
        <v>0</v>
      </c>
      <c r="L7" s="84">
        <v>0</v>
      </c>
      <c r="M7" s="11">
        <v>0</v>
      </c>
      <c r="N7" s="11">
        <f t="shared" si="0"/>
        <v>1</v>
      </c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3"/>
      <c r="J8" s="84"/>
      <c r="K8" s="84"/>
      <c r="L8" s="84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3"/>
      <c r="J9" s="84"/>
      <c r="K9" s="84"/>
      <c r="L9" s="84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3"/>
      <c r="J10" s="84"/>
      <c r="K10" s="84"/>
      <c r="L10" s="84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3"/>
      <c r="J11" s="84"/>
      <c r="K11" s="84"/>
      <c r="L11" s="84"/>
      <c r="M11" s="11"/>
      <c r="N11" s="11"/>
      <c r="O11" s="9"/>
    </row>
    <row r="12" s="2" customFormat="1" ht="18.75" spans="1:15">
      <c r="A12" s="13" t="s">
        <v>243</v>
      </c>
      <c r="B12" s="14"/>
      <c r="C12" s="28"/>
      <c r="D12" s="15"/>
      <c r="E12" s="16"/>
      <c r="F12" s="28"/>
      <c r="G12" s="11"/>
      <c r="H12" s="36"/>
      <c r="I12" s="30"/>
      <c r="J12" s="13" t="s">
        <v>244</v>
      </c>
      <c r="K12" s="14"/>
      <c r="L12" s="14"/>
      <c r="M12" s="15"/>
      <c r="N12" s="14"/>
      <c r="O12" s="21"/>
    </row>
    <row r="13" ht="61" customHeight="1" spans="1:15">
      <c r="A13" s="81" t="s">
        <v>245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247</v>
      </c>
      <c r="H2" s="4"/>
      <c r="I2" s="4" t="s">
        <v>248</v>
      </c>
      <c r="J2" s="4"/>
      <c r="K2" s="6" t="s">
        <v>249</v>
      </c>
      <c r="L2" s="72" t="s">
        <v>250</v>
      </c>
      <c r="M2" s="19" t="s">
        <v>251</v>
      </c>
    </row>
    <row r="3" s="1" customFormat="1" ht="16.5" spans="1:13">
      <c r="A3" s="4"/>
      <c r="B3" s="7"/>
      <c r="C3" s="7"/>
      <c r="D3" s="7"/>
      <c r="E3" s="7"/>
      <c r="F3" s="7"/>
      <c r="G3" s="4" t="s">
        <v>252</v>
      </c>
      <c r="H3" s="4" t="s">
        <v>253</v>
      </c>
      <c r="I3" s="4" t="s">
        <v>252</v>
      </c>
      <c r="J3" s="4" t="s">
        <v>253</v>
      </c>
      <c r="K3" s="8"/>
      <c r="L3" s="73"/>
      <c r="M3" s="20"/>
    </row>
    <row r="4" ht="22" customHeight="1" spans="1:13">
      <c r="A4" s="63">
        <v>1</v>
      </c>
      <c r="B4" s="23" t="s">
        <v>240</v>
      </c>
      <c r="C4" s="24">
        <v>240825007</v>
      </c>
      <c r="D4" s="24" t="s">
        <v>237</v>
      </c>
      <c r="E4" s="25" t="s">
        <v>238</v>
      </c>
      <c r="F4" s="24" t="s">
        <v>239</v>
      </c>
      <c r="G4" s="64">
        <v>-0.01</v>
      </c>
      <c r="H4" s="65">
        <v>-0.02</v>
      </c>
      <c r="I4" s="65">
        <v>-0.02</v>
      </c>
      <c r="J4" s="65">
        <v>-0.01</v>
      </c>
      <c r="K4" s="68"/>
      <c r="L4" s="11" t="s">
        <v>95</v>
      </c>
      <c r="M4" s="11" t="s">
        <v>254</v>
      </c>
    </row>
    <row r="5" ht="22" customHeight="1" spans="1:13">
      <c r="A5" s="63">
        <v>2</v>
      </c>
      <c r="B5" s="23" t="s">
        <v>240</v>
      </c>
      <c r="C5" s="24">
        <v>240911068</v>
      </c>
      <c r="D5" s="24" t="s">
        <v>237</v>
      </c>
      <c r="E5" s="25" t="s">
        <v>241</v>
      </c>
      <c r="F5" s="24" t="s">
        <v>239</v>
      </c>
      <c r="G5" s="64">
        <v>-0.02</v>
      </c>
      <c r="H5" s="65">
        <v>-0.01</v>
      </c>
      <c r="I5" s="65">
        <v>-0.01</v>
      </c>
      <c r="J5" s="65">
        <v>-0.02</v>
      </c>
      <c r="K5" s="68"/>
      <c r="L5" s="11" t="s">
        <v>95</v>
      </c>
      <c r="M5" s="11" t="s">
        <v>254</v>
      </c>
    </row>
    <row r="6" ht="22" customHeight="1" spans="1:13">
      <c r="A6" s="63"/>
      <c r="B6" s="66"/>
      <c r="C6" s="24"/>
      <c r="D6" s="66"/>
      <c r="E6" s="48"/>
      <c r="F6" s="66"/>
      <c r="G6" s="65"/>
      <c r="H6" s="65"/>
      <c r="I6" s="65"/>
      <c r="J6" s="65"/>
      <c r="K6" s="68"/>
      <c r="L6" s="11"/>
      <c r="M6" s="11"/>
    </row>
    <row r="7" ht="22" customHeight="1" spans="1:13">
      <c r="A7" s="63"/>
      <c r="B7" s="66"/>
      <c r="C7" s="24"/>
      <c r="D7" s="66"/>
      <c r="E7" s="48"/>
      <c r="F7" s="66"/>
      <c r="G7" s="65"/>
      <c r="H7" s="65"/>
      <c r="I7" s="65"/>
      <c r="J7" s="65"/>
      <c r="K7" s="68"/>
      <c r="L7" s="11"/>
      <c r="M7" s="11"/>
    </row>
    <row r="8" ht="22" customHeight="1" spans="1:13">
      <c r="A8" s="63"/>
      <c r="B8" s="67"/>
      <c r="C8" s="28"/>
      <c r="D8" s="28"/>
      <c r="E8" s="28"/>
      <c r="F8" s="29"/>
      <c r="G8" s="68"/>
      <c r="H8" s="69"/>
      <c r="I8" s="69"/>
      <c r="J8" s="69"/>
      <c r="K8" s="68"/>
      <c r="L8" s="9"/>
      <c r="M8" s="9"/>
    </row>
    <row r="9" ht="22" customHeight="1" spans="1:13">
      <c r="A9" s="63"/>
      <c r="B9" s="67"/>
      <c r="C9" s="28"/>
      <c r="D9" s="28"/>
      <c r="E9" s="28"/>
      <c r="F9" s="29"/>
      <c r="G9" s="68"/>
      <c r="H9" s="69"/>
      <c r="I9" s="69"/>
      <c r="J9" s="69"/>
      <c r="K9" s="68"/>
      <c r="L9" s="9"/>
      <c r="M9" s="9"/>
    </row>
    <row r="10" ht="22" customHeight="1" spans="1:13">
      <c r="A10" s="63"/>
      <c r="B10" s="67"/>
      <c r="C10" s="28"/>
      <c r="D10" s="28"/>
      <c r="E10" s="28"/>
      <c r="F10" s="29"/>
      <c r="G10" s="68"/>
      <c r="H10" s="69"/>
      <c r="I10" s="69"/>
      <c r="J10" s="69"/>
      <c r="K10" s="68"/>
      <c r="L10" s="9"/>
      <c r="M10" s="9"/>
    </row>
    <row r="11" ht="22" customHeight="1" spans="1:13">
      <c r="A11" s="63"/>
      <c r="B11" s="67"/>
      <c r="C11" s="28"/>
      <c r="D11" s="28"/>
      <c r="E11" s="28"/>
      <c r="F11" s="29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3" t="s">
        <v>255</v>
      </c>
      <c r="B12" s="14"/>
      <c r="C12" s="14"/>
      <c r="D12" s="28"/>
      <c r="E12" s="15"/>
      <c r="F12" s="29"/>
      <c r="G12" s="30"/>
      <c r="H12" s="13" t="s">
        <v>244</v>
      </c>
      <c r="I12" s="14"/>
      <c r="J12" s="14"/>
      <c r="K12" s="15"/>
      <c r="L12" s="74"/>
      <c r="M12" s="21"/>
    </row>
    <row r="13" ht="84" customHeight="1" spans="1:13">
      <c r="A13" s="70" t="s">
        <v>256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K25" sqref="K2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258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37" t="s">
        <v>259</v>
      </c>
      <c r="H2" s="38"/>
      <c r="I2" s="60"/>
      <c r="J2" s="37" t="s">
        <v>260</v>
      </c>
      <c r="K2" s="38"/>
      <c r="L2" s="60"/>
      <c r="M2" s="37" t="s">
        <v>261</v>
      </c>
      <c r="N2" s="38"/>
      <c r="O2" s="60"/>
      <c r="P2" s="37" t="s">
        <v>262</v>
      </c>
      <c r="Q2" s="38"/>
      <c r="R2" s="60"/>
      <c r="S2" s="38" t="s">
        <v>263</v>
      </c>
      <c r="T2" s="38"/>
      <c r="U2" s="60"/>
      <c r="V2" s="33" t="s">
        <v>264</v>
      </c>
      <c r="W2" s="33" t="s">
        <v>236</v>
      </c>
    </row>
    <row r="3" s="1" customFormat="1" ht="16.5" spans="1:23">
      <c r="A3" s="7"/>
      <c r="B3" s="39"/>
      <c r="C3" s="39"/>
      <c r="D3" s="39"/>
      <c r="E3" s="39"/>
      <c r="F3" s="39"/>
      <c r="G3" s="4" t="s">
        <v>265</v>
      </c>
      <c r="H3" s="4" t="s">
        <v>67</v>
      </c>
      <c r="I3" s="4" t="s">
        <v>227</v>
      </c>
      <c r="J3" s="4" t="s">
        <v>265</v>
      </c>
      <c r="K3" s="4" t="s">
        <v>67</v>
      </c>
      <c r="L3" s="4" t="s">
        <v>227</v>
      </c>
      <c r="M3" s="4" t="s">
        <v>265</v>
      </c>
      <c r="N3" s="4" t="s">
        <v>67</v>
      </c>
      <c r="O3" s="4" t="s">
        <v>227</v>
      </c>
      <c r="P3" s="4" t="s">
        <v>265</v>
      </c>
      <c r="Q3" s="4" t="s">
        <v>67</v>
      </c>
      <c r="R3" s="4" t="s">
        <v>227</v>
      </c>
      <c r="S3" s="4" t="s">
        <v>265</v>
      </c>
      <c r="T3" s="4" t="s">
        <v>67</v>
      </c>
      <c r="U3" s="4" t="s">
        <v>227</v>
      </c>
      <c r="V3" s="62"/>
      <c r="W3" s="62"/>
    </row>
    <row r="4" ht="30" spans="1:23">
      <c r="A4" s="40" t="s">
        <v>266</v>
      </c>
      <c r="B4" s="41" t="s">
        <v>240</v>
      </c>
      <c r="C4" s="24">
        <v>240825007</v>
      </c>
      <c r="D4" s="24" t="s">
        <v>237</v>
      </c>
      <c r="E4" s="25" t="s">
        <v>238</v>
      </c>
      <c r="F4" s="24" t="s">
        <v>239</v>
      </c>
      <c r="G4" s="26"/>
      <c r="H4" s="42"/>
      <c r="I4" s="42"/>
      <c r="J4" s="42"/>
      <c r="K4" s="26"/>
      <c r="L4" s="26"/>
      <c r="M4" s="11"/>
      <c r="N4" s="11"/>
      <c r="O4" s="11"/>
      <c r="P4" s="11"/>
      <c r="Q4" s="11"/>
      <c r="R4" s="11"/>
      <c r="S4" s="11"/>
      <c r="T4" s="11"/>
      <c r="U4" s="11"/>
      <c r="V4" s="11" t="s">
        <v>267</v>
      </c>
      <c r="W4" s="11"/>
    </row>
    <row r="5" ht="30" spans="1:23">
      <c r="A5" s="43"/>
      <c r="B5" s="44"/>
      <c r="C5" s="24">
        <v>240911068</v>
      </c>
      <c r="D5" s="24" t="s">
        <v>237</v>
      </c>
      <c r="E5" s="25" t="s">
        <v>241</v>
      </c>
      <c r="F5" s="24" t="s">
        <v>239</v>
      </c>
      <c r="G5" s="45" t="s">
        <v>268</v>
      </c>
      <c r="H5" s="46"/>
      <c r="I5" s="61"/>
      <c r="J5" s="45" t="s">
        <v>269</v>
      </c>
      <c r="K5" s="46"/>
      <c r="L5" s="61"/>
      <c r="M5" s="37" t="s">
        <v>270</v>
      </c>
      <c r="N5" s="38"/>
      <c r="O5" s="60"/>
      <c r="P5" s="37" t="s">
        <v>271</v>
      </c>
      <c r="Q5" s="38"/>
      <c r="R5" s="60"/>
      <c r="S5" s="38" t="s">
        <v>272</v>
      </c>
      <c r="T5" s="38"/>
      <c r="U5" s="60"/>
      <c r="V5" s="11"/>
      <c r="W5" s="11"/>
    </row>
    <row r="6" ht="16.5" spans="1:23">
      <c r="A6" s="43"/>
      <c r="B6" s="44"/>
      <c r="C6" s="24"/>
      <c r="D6" s="47"/>
      <c r="E6" s="48"/>
      <c r="F6" s="47"/>
      <c r="G6" s="49" t="s">
        <v>265</v>
      </c>
      <c r="H6" s="49" t="s">
        <v>67</v>
      </c>
      <c r="I6" s="49" t="s">
        <v>227</v>
      </c>
      <c r="J6" s="49" t="s">
        <v>265</v>
      </c>
      <c r="K6" s="49" t="s">
        <v>67</v>
      </c>
      <c r="L6" s="49" t="s">
        <v>227</v>
      </c>
      <c r="M6" s="4" t="s">
        <v>265</v>
      </c>
      <c r="N6" s="4" t="s">
        <v>67</v>
      </c>
      <c r="O6" s="4" t="s">
        <v>227</v>
      </c>
      <c r="P6" s="4" t="s">
        <v>265</v>
      </c>
      <c r="Q6" s="4" t="s">
        <v>67</v>
      </c>
      <c r="R6" s="4" t="s">
        <v>227</v>
      </c>
      <c r="S6" s="4" t="s">
        <v>265</v>
      </c>
      <c r="T6" s="4" t="s">
        <v>67</v>
      </c>
      <c r="U6" s="4" t="s">
        <v>227</v>
      </c>
      <c r="V6" s="11"/>
      <c r="W6" s="11"/>
    </row>
    <row r="7" ht="15" spans="1:23">
      <c r="A7" s="50"/>
      <c r="B7" s="51"/>
      <c r="C7" s="24"/>
      <c r="D7" s="52"/>
      <c r="E7" s="48"/>
      <c r="F7" s="52"/>
      <c r="G7" s="26"/>
      <c r="H7" s="42"/>
      <c r="I7" s="42"/>
      <c r="J7" s="42"/>
      <c r="K7" s="42"/>
      <c r="L7" s="26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3"/>
      <c r="D8" s="53"/>
      <c r="E8" s="53"/>
      <c r="F8" s="40"/>
      <c r="G8" s="11"/>
      <c r="H8" s="42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3"/>
      <c r="B9" s="44"/>
      <c r="C9" s="50"/>
      <c r="D9" s="54"/>
      <c r="E9" s="50"/>
      <c r="F9" s="50"/>
      <c r="G9" s="11"/>
      <c r="H9" s="42"/>
      <c r="I9" s="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5"/>
      <c r="D10" s="53"/>
      <c r="E10" s="55"/>
      <c r="F10" s="40"/>
      <c r="G10" s="11"/>
      <c r="H10" s="42"/>
      <c r="I10" s="4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3"/>
      <c r="B11" s="44"/>
      <c r="C11" s="56"/>
      <c r="D11" s="54"/>
      <c r="E11" s="56"/>
      <c r="F11" s="5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7"/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6"/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273</v>
      </c>
      <c r="B17" s="14"/>
      <c r="C17" s="14"/>
      <c r="D17" s="14"/>
      <c r="E17" s="15"/>
      <c r="F17" s="16"/>
      <c r="G17" s="30"/>
      <c r="H17" s="36"/>
      <c r="I17" s="36"/>
      <c r="J17" s="13" t="s">
        <v>244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8" t="s">
        <v>274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2025-01-18T08:06:09Z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