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definedNames>
    <definedName name="a">#REF!</definedName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<sst xmlns="http://schemas.openxmlformats.org/spreadsheetml/2006/main" count="161" uniqueCount="77">
  <si>
    <t>QC规格测量表</t>
  </si>
  <si>
    <t>款号</t>
  </si>
  <si>
    <t>TAWWCM91293</t>
  </si>
  <si>
    <t>男式套羽绒冲锋衣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</si>
  <si>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</si>
  <si>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</si>
  <si>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</si>
  <si>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</si>
  <si>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</si>
  <si>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</si>
  <si>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</si>
  <si>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</si>
  <si>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</si>
  <si>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XXXXL</t>
  </si>
  <si>
    <t>黑色</t>
  </si>
  <si>
    <t>松绿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</si>
  <si>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</si>
  <si>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</si>
  <si>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</si>
  <si>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</si>
  <si>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</si>
  <si>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</si>
  <si>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</si>
  <si>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</si>
  <si>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</si>
  <si>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</si>
  <si>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</si>
  <si>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</si>
  <si>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</si>
  <si>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</si>
  <si>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</si>
  <si>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+0.5  0</t>
  </si>
  <si>
    <t>摆围</t>
  </si>
  <si>
    <t>0  0</t>
  </si>
  <si>
    <t>+0.5  +0.5</t>
  </si>
  <si>
    <t>肩宽</t>
  </si>
  <si>
    <t>-0.6  0</t>
  </si>
  <si>
    <t>0  -0.5</t>
  </si>
  <si>
    <t>-0.5 -0.5</t>
  </si>
  <si>
    <t>-0.5  0</t>
  </si>
  <si>
    <t>-0.4  -0.4</t>
  </si>
  <si>
    <t>肩点袖长</t>
  </si>
  <si>
    <t>+1 +0.7</t>
  </si>
  <si>
    <t>+0.5 +0.5</t>
  </si>
  <si>
    <t>0  +0.5</t>
  </si>
  <si>
    <t>0 +0.6</t>
  </si>
  <si>
    <t>袖肥</t>
  </si>
  <si>
    <t>+0.6  0</t>
  </si>
  <si>
    <t>0  +0.3</t>
  </si>
  <si>
    <t xml:space="preserve"> 0  +0.4</t>
  </si>
  <si>
    <t>袖口围/2</t>
  </si>
  <si>
    <t>+0.3  0</t>
  </si>
  <si>
    <t>下领围</t>
  </si>
  <si>
    <t>0 0</t>
  </si>
  <si>
    <t>0   0</t>
  </si>
  <si>
    <t>帽高</t>
  </si>
  <si>
    <t>帽宽</t>
  </si>
  <si>
    <t>+0.5 0</t>
  </si>
  <si>
    <t>内件</t>
  </si>
  <si>
    <t>+1  0</t>
  </si>
  <si>
    <t>+1 +1</t>
  </si>
  <si>
    <t>-0.7  0</t>
  </si>
  <si>
    <t>0  -0.4</t>
  </si>
  <si>
    <t>-0.6 0</t>
  </si>
  <si>
    <t>-0.5 0</t>
  </si>
  <si>
    <t>-0.4 0</t>
  </si>
  <si>
    <t>+0.7  0</t>
  </si>
  <si>
    <t>+0.4 0</t>
  </si>
  <si>
    <t>0 +0.7</t>
  </si>
  <si>
    <t>袖肥/2</t>
  </si>
  <si>
    <t>0  -0.6</t>
  </si>
  <si>
    <t>-0.4  0</t>
  </si>
  <si>
    <t>+0.4  0</t>
  </si>
  <si>
    <t xml:space="preserve">袖口围/2
</t>
  </si>
  <si>
    <t>0  -0.7</t>
  </si>
  <si>
    <t>-0.5  -0.5</t>
  </si>
  <si>
    <t>-0.3  0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</si>
</sst>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_ "/>
  </numFmts>
  <fonts count="84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细黑"/>
      <charset val="134"/>
    </font>
    <font>
      <b/>
      <sz val="9"/>
      <color theme="1"/>
      <name val="微软雅黑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8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Protection="0">
      <alignment vertical="top"/>
    </xf>
    <xf numFmtId="0" fontId="35" fillId="0" borderId="0" applyProtection="0"/>
    <xf numFmtId="0" fontId="36" fillId="34" borderId="0" applyProtection="0">
      <alignment vertical="center"/>
    </xf>
    <xf numFmtId="0" fontId="36" fillId="35" borderId="0" applyProtection="0">
      <alignment vertical="center"/>
    </xf>
    <xf numFmtId="0" fontId="36" fillId="36" borderId="0" applyProtection="0">
      <alignment vertical="center"/>
    </xf>
    <xf numFmtId="0" fontId="36" fillId="37" borderId="0" applyProtection="0">
      <alignment vertical="center"/>
    </xf>
    <xf numFmtId="0" fontId="36" fillId="38" borderId="0" applyProtection="0">
      <alignment vertical="center"/>
    </xf>
    <xf numFmtId="0" fontId="36" fillId="39" borderId="0" applyProtection="0">
      <alignment vertical="center"/>
    </xf>
    <xf numFmtId="0" fontId="37" fillId="34" borderId="0" applyProtection="0">
      <alignment vertical="center"/>
    </xf>
    <xf numFmtId="0" fontId="37" fillId="35" borderId="0" applyProtection="0">
      <alignment vertical="center"/>
    </xf>
    <xf numFmtId="0" fontId="37" fillId="36" borderId="0" applyProtection="0">
      <alignment vertical="center"/>
    </xf>
    <xf numFmtId="0" fontId="37" fillId="37" borderId="0" applyProtection="0">
      <alignment vertical="center"/>
    </xf>
    <xf numFmtId="0" fontId="37" fillId="38" borderId="0" applyProtection="0">
      <alignment vertical="center"/>
    </xf>
    <xf numFmtId="0" fontId="37" fillId="39" borderId="0" applyProtection="0">
      <alignment vertical="center"/>
    </xf>
    <xf numFmtId="0" fontId="36" fillId="40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37" borderId="0" applyProtection="0">
      <alignment vertical="center"/>
    </xf>
    <xf numFmtId="0" fontId="36" fillId="40" borderId="0" applyProtection="0">
      <alignment vertical="center"/>
    </xf>
    <xf numFmtId="0" fontId="36" fillId="43" borderId="0" applyProtection="0">
      <alignment vertical="center"/>
    </xf>
    <xf numFmtId="0" fontId="37" fillId="40" borderId="0" applyProtection="0">
      <alignment vertical="center"/>
    </xf>
    <xf numFmtId="0" fontId="37" fillId="41" borderId="0" applyProtection="0">
      <alignment vertical="center"/>
    </xf>
    <xf numFmtId="0" fontId="37" fillId="42" borderId="0" applyProtection="0">
      <alignment vertical="center"/>
    </xf>
    <xf numFmtId="0" fontId="37" fillId="37" borderId="0" applyProtection="0">
      <alignment vertical="center"/>
    </xf>
    <xf numFmtId="0" fontId="37" fillId="40" borderId="0" applyProtection="0">
      <alignment vertical="center"/>
    </xf>
    <xf numFmtId="0" fontId="37" fillId="43" borderId="0" applyProtection="0">
      <alignment vertical="center"/>
    </xf>
    <xf numFmtId="0" fontId="38" fillId="44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47" borderId="0" applyProtection="0">
      <alignment vertical="center"/>
    </xf>
    <xf numFmtId="0" fontId="39" fillId="44" borderId="0" applyProtection="0">
      <alignment vertical="center"/>
    </xf>
    <xf numFmtId="0" fontId="39" fillId="41" borderId="0" applyProtection="0">
      <alignment vertical="center"/>
    </xf>
    <xf numFmtId="0" fontId="39" fillId="42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47" borderId="0" applyProtection="0">
      <alignment vertical="center"/>
    </xf>
    <xf numFmtId="0" fontId="38" fillId="42" borderId="0" applyProtection="0">
      <alignment vertical="center"/>
    </xf>
    <xf numFmtId="0" fontId="38" fillId="48" borderId="0" applyProtection="0">
      <alignment vertical="center"/>
    </xf>
    <xf numFmtId="0" fontId="38" fillId="49" borderId="0" applyProtection="0">
      <alignment vertical="center"/>
    </xf>
    <xf numFmtId="0" fontId="38" fillId="50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38" fillId="51" borderId="0" applyProtection="0">
      <alignment vertical="center"/>
    </xf>
    <xf numFmtId="0" fontId="40" fillId="35" borderId="0" applyProtection="0">
      <alignment vertical="center"/>
    </xf>
    <xf numFmtId="0" fontId="41" fillId="52" borderId="19" applyProtection="0">
      <alignment vertical="center"/>
    </xf>
    <xf numFmtId="0" fontId="41" fillId="52" borderId="19" applyProtection="0">
      <alignment vertical="center"/>
    </xf>
    <xf numFmtId="0" fontId="41" fillId="52" borderId="19" applyProtection="0">
      <alignment vertical="center"/>
    </xf>
    <xf numFmtId="0" fontId="41" fillId="52" borderId="19" applyProtection="0">
      <alignment vertical="center"/>
    </xf>
    <xf numFmtId="0" fontId="42" fillId="53" borderId="20" applyProtection="0">
      <alignment vertical="center"/>
    </xf>
    <xf numFmtId="0" fontId="43" fillId="0" borderId="0" applyProtection="0">
      <alignment vertical="center"/>
    </xf>
    <xf numFmtId="0" fontId="44" fillId="36" borderId="0" applyProtection="0">
      <alignment vertical="center"/>
    </xf>
    <xf numFmtId="0" fontId="45" fillId="0" borderId="21" applyProtection="0">
      <alignment vertical="center"/>
    </xf>
    <xf numFmtId="0" fontId="46" fillId="0" borderId="22" applyProtection="0">
      <alignment vertical="center"/>
    </xf>
    <xf numFmtId="0" fontId="47" fillId="0" borderId="23" applyProtection="0">
      <alignment vertical="center"/>
    </xf>
    <xf numFmtId="0" fontId="47" fillId="0" borderId="0" applyProtection="0">
      <alignment vertical="center"/>
    </xf>
    <xf numFmtId="0" fontId="48" fillId="39" borderId="19" applyProtection="0">
      <alignment vertical="center"/>
    </xf>
    <xf numFmtId="0" fontId="48" fillId="39" borderId="19" applyProtection="0">
      <alignment vertical="center"/>
    </xf>
    <xf numFmtId="0" fontId="48" fillId="39" borderId="19" applyProtection="0">
      <alignment vertical="center"/>
    </xf>
    <xf numFmtId="0" fontId="48" fillId="39" borderId="19" applyProtection="0">
      <alignment vertical="center"/>
    </xf>
    <xf numFmtId="0" fontId="49" fillId="0" borderId="24" applyProtection="0">
      <alignment vertical="center"/>
    </xf>
    <xf numFmtId="0" fontId="50" fillId="54" borderId="0" applyProtection="0">
      <alignment vertical="center"/>
    </xf>
    <xf numFmtId="0" fontId="51" fillId="0" borderId="0"/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52" fillId="52" borderId="26" applyProtection="0">
      <alignment vertical="center"/>
    </xf>
    <xf numFmtId="0" fontId="52" fillId="52" borderId="26" applyProtection="0">
      <alignment vertical="center"/>
    </xf>
    <xf numFmtId="0" fontId="52" fillId="52" borderId="26" applyProtection="0">
      <alignment vertical="center"/>
    </xf>
    <xf numFmtId="0" fontId="52" fillId="52" borderId="26" applyProtection="0">
      <alignment vertical="center"/>
    </xf>
    <xf numFmtId="0" fontId="52" fillId="52" borderId="26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4" fillId="0" borderId="0">
      <alignment horizontal="center" vertical="center"/>
    </xf>
    <xf numFmtId="0" fontId="56" fillId="0" borderId="0" applyProtection="0">
      <alignment vertical="center"/>
    </xf>
    <xf numFmtId="0" fontId="57" fillId="0" borderId="27" applyProtection="0">
      <alignment vertical="center"/>
    </xf>
    <xf numFmtId="0" fontId="57" fillId="0" borderId="27" applyProtection="0">
      <alignment vertical="center"/>
    </xf>
    <xf numFmtId="0" fontId="57" fillId="0" borderId="27" applyProtection="0">
      <alignment vertical="center"/>
    </xf>
    <xf numFmtId="0" fontId="57" fillId="0" borderId="27" applyProtection="0">
      <alignment vertical="center"/>
    </xf>
    <xf numFmtId="0" fontId="57" fillId="0" borderId="27" applyProtection="0">
      <alignment vertical="center"/>
    </xf>
    <xf numFmtId="0" fontId="58" fillId="0" borderId="0" applyProtection="0">
      <alignment vertical="center"/>
    </xf>
    <xf numFmtId="0" fontId="39" fillId="48" borderId="0" applyProtection="0">
      <alignment vertical="center"/>
    </xf>
    <xf numFmtId="0" fontId="39" fillId="49" borderId="0" applyProtection="0">
      <alignment vertical="center"/>
    </xf>
    <xf numFmtId="0" fontId="39" fillId="50" borderId="0" applyProtection="0">
      <alignment vertical="center"/>
    </xf>
    <xf numFmtId="0" fontId="39" fillId="45" borderId="0" applyProtection="0">
      <alignment vertical="center"/>
    </xf>
    <xf numFmtId="0" fontId="39" fillId="46" borderId="0" applyProtection="0">
      <alignment vertical="center"/>
    </xf>
    <xf numFmtId="0" fontId="39" fillId="51" borderId="0" applyProtection="0">
      <alignment vertical="center"/>
    </xf>
    <xf numFmtId="0" fontId="59" fillId="0" borderId="0" applyProtection="0">
      <alignment vertical="center"/>
    </xf>
    <xf numFmtId="0" fontId="60" fillId="53" borderId="20" applyProtection="0">
      <alignment vertical="center"/>
    </xf>
    <xf numFmtId="0" fontId="61" fillId="54" borderId="0" applyProtection="0">
      <alignment vertical="center"/>
    </xf>
    <xf numFmtId="0" fontId="62" fillId="0" borderId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36" fillId="55" borderId="25" applyProtection="0">
      <alignment vertical="center"/>
    </xf>
    <xf numFmtId="0" fontId="63" fillId="0" borderId="24" applyProtection="0">
      <alignment vertical="center"/>
    </xf>
    <xf numFmtId="9" fontId="36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40" fillId="35" borderId="0" applyProtection="0">
      <alignment vertical="center"/>
    </xf>
    <xf numFmtId="0" fontId="66" fillId="0" borderId="0" applyProtection="0">
      <alignment vertical="center"/>
    </xf>
    <xf numFmtId="0" fontId="36" fillId="0" borderId="0">
      <alignment vertical="center"/>
    </xf>
    <xf numFmtId="0" fontId="67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66" fillId="0" borderId="0"/>
    <xf numFmtId="0" fontId="66" fillId="0" borderId="0"/>
    <xf numFmtId="0" fontId="66" fillId="0" borderId="0" applyProtection="0"/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top"/>
    </xf>
    <xf numFmtId="0" fontId="36" fillId="0" borderId="0">
      <alignment vertical="center"/>
    </xf>
    <xf numFmtId="0" fontId="66" fillId="0" borderId="0"/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>
      <alignment vertical="top"/>
    </xf>
    <xf numFmtId="0" fontId="66" fillId="0" borderId="0" applyProtection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/>
    <xf numFmtId="0" fontId="66" fillId="0" borderId="0">
      <alignment vertical="center"/>
    </xf>
    <xf numFmtId="0" fontId="66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/>
    <xf numFmtId="0" fontId="66" fillId="0" borderId="0"/>
    <xf numFmtId="0" fontId="14" fillId="0" borderId="0"/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/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6" fillId="0" borderId="0" applyProtection="0">
      <alignment vertical="center"/>
    </xf>
    <xf numFmtId="0" fontId="66" fillId="0" borderId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2" fillId="52" borderId="26" applyProtection="0">
      <alignment vertical="center"/>
    </xf>
    <xf numFmtId="0" fontId="72" fillId="52" borderId="26" applyProtection="0">
      <alignment vertical="center"/>
    </xf>
    <xf numFmtId="0" fontId="72" fillId="52" borderId="26" applyProtection="0">
      <alignment vertical="center"/>
    </xf>
    <xf numFmtId="0" fontId="72" fillId="52" borderId="26" applyProtection="0">
      <alignment vertical="center"/>
    </xf>
    <xf numFmtId="0" fontId="72" fillId="52" borderId="26" applyProtection="0">
      <alignment vertical="center"/>
    </xf>
    <xf numFmtId="0" fontId="73" fillId="35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0" fontId="44" fillId="36" borderId="0" applyProtection="0">
      <alignment vertical="center"/>
    </xf>
    <xf numFmtId="40" fontId="36" fillId="0" borderId="0" applyProtection="0">
      <alignment vertical="center"/>
    </xf>
    <xf numFmtId="38" fontId="36" fillId="0" borderId="0" applyProtection="0">
      <alignment vertical="center"/>
    </xf>
    <xf numFmtId="0" fontId="74" fillId="0" borderId="27" applyProtection="0">
      <alignment vertical="center"/>
    </xf>
    <xf numFmtId="0" fontId="74" fillId="0" borderId="27" applyProtection="0">
      <alignment vertical="center"/>
    </xf>
    <xf numFmtId="0" fontId="74" fillId="0" borderId="27" applyProtection="0">
      <alignment vertical="center"/>
    </xf>
    <xf numFmtId="0" fontId="74" fillId="0" borderId="27" applyProtection="0">
      <alignment vertical="center"/>
    </xf>
    <xf numFmtId="0" fontId="74" fillId="0" borderId="27" applyProtection="0">
      <alignment vertical="center"/>
    </xf>
    <xf numFmtId="0" fontId="75" fillId="52" borderId="19" applyProtection="0">
      <alignment vertical="center"/>
    </xf>
    <xf numFmtId="0" fontId="75" fillId="52" borderId="19" applyProtection="0">
      <alignment vertical="center"/>
    </xf>
    <xf numFmtId="0" fontId="75" fillId="52" borderId="19" applyProtection="0">
      <alignment vertical="center"/>
    </xf>
    <xf numFmtId="0" fontId="75" fillId="52" borderId="19" applyProtection="0">
      <alignment vertical="center"/>
    </xf>
    <xf numFmtId="0" fontId="76" fillId="0" borderId="21" applyProtection="0">
      <alignment vertical="center"/>
    </xf>
    <xf numFmtId="0" fontId="77" fillId="0" borderId="22" applyProtection="0">
      <alignment vertical="center"/>
    </xf>
    <xf numFmtId="0" fontId="78" fillId="0" borderId="23" applyProtection="0">
      <alignment vertical="center"/>
    </xf>
    <xf numFmtId="0" fontId="78" fillId="0" borderId="0" applyProtection="0">
      <alignment vertical="center"/>
    </xf>
    <xf numFmtId="0" fontId="79" fillId="0" borderId="0" applyProtection="0">
      <alignment vertical="center"/>
    </xf>
    <xf numFmtId="0" fontId="80" fillId="36" borderId="0" applyProtection="0">
      <alignment vertical="center"/>
    </xf>
    <xf numFmtId="43" fontId="36" fillId="0" borderId="0" applyProtection="0">
      <alignment vertical="center"/>
    </xf>
    <xf numFmtId="41" fontId="36" fillId="0" borderId="0" applyProtection="0">
      <alignment vertical="center"/>
    </xf>
    <xf numFmtId="0" fontId="81" fillId="39" borderId="19" applyProtection="0">
      <alignment vertical="center"/>
    </xf>
    <xf numFmtId="0" fontId="81" fillId="39" borderId="19" applyProtection="0">
      <alignment vertical="center"/>
    </xf>
    <xf numFmtId="0" fontId="81" fillId="39" borderId="19" applyProtection="0">
      <alignment vertical="center"/>
    </xf>
    <xf numFmtId="0" fontId="81" fillId="39" borderId="19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50" fillId="54" borderId="0" applyProtection="0">
      <alignment vertical="center"/>
    </xf>
    <xf numFmtId="0" fontId="82" fillId="0" borderId="0" applyProtection="0">
      <alignment vertical="center"/>
    </xf>
    <xf numFmtId="176" fontId="36" fillId="0" borderId="0" applyProtection="0">
      <alignment vertical="center"/>
    </xf>
    <xf numFmtId="177" fontId="36" fillId="0" borderId="0" applyProtection="0">
      <alignment vertical="center"/>
    </xf>
    <xf numFmtId="0" fontId="35" fillId="0" borderId="0" applyProtection="0"/>
    <xf numFmtId="0" fontId="35" fillId="0" borderId="0" applyProtection="0"/>
    <xf numFmtId="0" fontId="66" fillId="0" borderId="0">
      <alignment vertical="center"/>
    </xf>
    <xf numFmtId="0" fontId="83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0" fontId="3" fillId="2" borderId="2" xfId="248" applyFont="1" applyFill="1" applyBorder="1" applyAlignment="1">
      <alignment horizontal="center" vertical="center"/>
    </xf>
    <xf numFmtId="0" fontId="4" fillId="0" borderId="3" xfId="269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2" borderId="6" xfId="283" applyFont="1" applyFill="1" applyBorder="1" applyAlignment="1" applyProtection="1">
      <alignment horizontal="center" vertical="center"/>
    </xf>
    <xf numFmtId="0" fontId="5" fillId="0" borderId="7" xfId="269" applyFont="1" applyFill="1" applyBorder="1" applyAlignment="1">
      <alignment horizontal="center" vertical="center"/>
    </xf>
    <xf numFmtId="0" fontId="5" fillId="0" borderId="8" xfId="269" applyFont="1" applyFill="1" applyBorder="1" applyAlignment="1">
      <alignment horizontal="center" vertical="center"/>
    </xf>
    <xf numFmtId="0" fontId="5" fillId="0" borderId="1" xfId="269" applyFont="1" applyFill="1" applyBorder="1" applyAlignment="1">
      <alignment horizontal="center" vertical="center"/>
    </xf>
    <xf numFmtId="0" fontId="6" fillId="2" borderId="1" xfId="269" applyFont="1" applyFill="1" applyBorder="1" applyAlignment="1">
      <alignment horizontal="center" vertical="center"/>
    </xf>
    <xf numFmtId="0" fontId="7" fillId="0" borderId="1" xfId="289" applyFont="1" applyFill="1" applyBorder="1" applyAlignment="1">
      <alignment horizontal="center" vertical="center"/>
    </xf>
    <xf numFmtId="0" fontId="5" fillId="0" borderId="1" xfId="28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269" applyFont="1" applyFill="1" applyBorder="1" applyAlignment="1">
      <alignment horizontal="center" vertical="center"/>
    </xf>
    <xf numFmtId="0" fontId="7" fillId="2" borderId="9" xfId="390" applyFont="1" applyFill="1" applyBorder="1" applyAlignment="1">
      <alignment horizontal="center" vertical="center"/>
    </xf>
    <xf numFmtId="0" fontId="7" fillId="2" borderId="10" xfId="390" applyFont="1" applyFill="1" applyBorder="1" applyAlignment="1">
      <alignment horizontal="center" vertical="center"/>
    </xf>
    <xf numFmtId="178" fontId="8" fillId="0" borderId="1" xfId="487" applyNumberFormat="1" applyFont="1" applyBorder="1" applyAlignment="1">
      <alignment horizontal="center" vertical="center"/>
    </xf>
    <xf numFmtId="178" fontId="9" fillId="0" borderId="1" xfId="487" applyNumberFormat="1" applyFont="1" applyBorder="1" applyAlignment="1">
      <alignment horizontal="center" vertical="center"/>
    </xf>
    <xf numFmtId="0" fontId="7" fillId="0" borderId="1" xfId="289" applyFont="1" applyFill="1" applyBorder="1" applyAlignment="1">
      <alignment horizontal="center" vertical="center" wrapText="1"/>
    </xf>
    <xf numFmtId="0" fontId="10" fillId="2" borderId="0" xfId="315" applyFont="1" applyFill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3" fillId="0" borderId="5" xfId="383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0" fontId="11" fillId="2" borderId="3" xfId="283" applyFont="1" applyFill="1" applyBorder="1" applyAlignment="1">
      <alignment horizontal="center" vertical="center"/>
    </xf>
    <xf numFmtId="0" fontId="11" fillId="2" borderId="1" xfId="283" applyFont="1" applyFill="1" applyBorder="1" applyAlignment="1">
      <alignment horizontal="center" vertical="center"/>
    </xf>
    <xf numFmtId="0" fontId="12" fillId="2" borderId="1" xfId="390" applyFont="1" applyFill="1" applyBorder="1" applyAlignment="1">
      <alignment horizontal="center" vertical="center"/>
    </xf>
    <xf numFmtId="49" fontId="13" fillId="2" borderId="1" xfId="283" applyNumberFormat="1" applyFont="1" applyFill="1" applyBorder="1" applyAlignment="1">
      <alignment horizontal="center" vertical="center"/>
    </xf>
    <xf numFmtId="0" fontId="14" fillId="2" borderId="0" xfId="315" applyFont="1" applyFill="1" applyAlignment="1">
      <alignment horizontal="center" vertical="center"/>
    </xf>
    <xf numFmtId="0" fontId="11" fillId="2" borderId="0" xfId="283" applyFont="1" applyFill="1" applyAlignment="1">
      <alignment horizontal="center" vertical="center"/>
    </xf>
  </cellXfs>
  <cellStyles count="4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  <cellStyle name="常规 11 17" xfId="4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10</xdr:col>
      <xdr:colOff>542925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82750" y="6569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542925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31950" y="2654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542925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55750" y="2654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542925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82750" y="2921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10</xdr:col>
      <xdr:colOff>542925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82750" y="6569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O23" sqref="O23"/>
    </sheetView>
  </sheetViews>
  <sheetFormatPr defaultColWidth="9.375" defaultRowHeight="21" customHeight="1"/>
  <cols>
    <col min="1" max="9" width="7.875" style="1" customWidth="1"/>
    <col min="10" max="10" width="0.75" style="2" customWidth="1"/>
    <col min="11" max="16384" width="9.375" style="2" customWidth="1"/>
  </cols>
  <sheetData>
    <row r="1" ht="32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24"/>
      <c r="O1" s="24"/>
      <c r="P1" s="24"/>
    </row>
    <row r="2" ht="18" customHeight="1" spans="1:16">
      <c r="A2" s="5" t="s">
        <v>1</v>
      </c>
      <c r="B2" s="6" t="s">
        <v>2</v>
      </c>
      <c r="C2" s="6"/>
      <c r="D2" s="6"/>
      <c r="E2" s="7" t="s">
        <v>3</v>
      </c>
      <c r="F2" s="8"/>
      <c r="G2" s="8"/>
      <c r="H2" s="8"/>
      <c r="I2" s="25"/>
      <c r="J2" s="26"/>
      <c r="K2" s="27" t="s">
        <v>4</v>
      </c>
      <c r="L2" s="27"/>
      <c r="M2" s="27"/>
      <c r="N2" s="27"/>
      <c r="O2" s="27"/>
      <c r="P2" s="27"/>
    </row>
    <row r="3" ht="18" customHeight="1" spans="1:16">
      <c r="A3" s="9"/>
      <c r="B3" s="3" t="s">
        <v>5</v>
      </c>
      <c r="C3" s="3"/>
      <c r="D3" s="3"/>
      <c r="E3" s="3"/>
      <c r="F3" s="3"/>
      <c r="G3" s="3"/>
      <c r="H3" s="3"/>
      <c r="I3" s="3"/>
      <c r="J3" s="24"/>
      <c r="K3" s="24"/>
      <c r="L3" s="24"/>
      <c r="M3" s="24"/>
      <c r="N3" s="24"/>
      <c r="O3" s="24"/>
      <c r="P3" s="28"/>
    </row>
    <row r="4" ht="18" customHeight="1" spans="1:16">
      <c r="A4" s="9"/>
      <c r="B4" s="10" t="s">
        <v>6</v>
      </c>
      <c r="C4" s="11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24"/>
      <c r="K4" s="24" t="s">
        <v>14</v>
      </c>
      <c r="L4" s="24" t="s">
        <v>15</v>
      </c>
      <c r="M4" s="24" t="s">
        <v>14</v>
      </c>
      <c r="N4" s="24" t="s">
        <v>15</v>
      </c>
      <c r="O4" s="24" t="s">
        <v>15</v>
      </c>
      <c r="P4" s="24" t="s">
        <v>14</v>
      </c>
    </row>
    <row r="5" ht="18" customHeight="1" spans="1:16">
      <c r="A5" s="9"/>
      <c r="B5" s="12" t="s">
        <v>16</v>
      </c>
      <c r="C5" s="11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24"/>
      <c r="K5" s="24" t="s">
        <v>7</v>
      </c>
      <c r="L5" s="24" t="s">
        <v>8</v>
      </c>
      <c r="M5" s="24" t="s">
        <v>9</v>
      </c>
      <c r="N5" s="24" t="s">
        <v>10</v>
      </c>
      <c r="O5" s="24" t="s">
        <v>11</v>
      </c>
      <c r="P5" s="29" t="s">
        <v>12</v>
      </c>
    </row>
    <row r="6" customHeight="1" spans="1:16">
      <c r="A6" s="13" t="s">
        <v>24</v>
      </c>
      <c r="B6" s="14">
        <f>C6-1</f>
        <v>71</v>
      </c>
      <c r="C6" s="14">
        <f>D6-1</f>
        <v>72</v>
      </c>
      <c r="D6" s="14">
        <f>E6-2</f>
        <v>73</v>
      </c>
      <c r="E6" s="15">
        <v>75</v>
      </c>
      <c r="F6" s="14">
        <f>E6+2</f>
        <v>77</v>
      </c>
      <c r="G6" s="14">
        <f>F6+2</f>
        <v>79</v>
      </c>
      <c r="H6" s="14">
        <f>G6+1</f>
        <v>80</v>
      </c>
      <c r="I6" s="14">
        <f>H6+1</f>
        <v>81</v>
      </c>
      <c r="J6" s="24"/>
      <c r="K6" s="30" t="s">
        <v>25</v>
      </c>
      <c r="L6" s="30" t="s">
        <v>26</v>
      </c>
      <c r="M6" s="30" t="s">
        <v>27</v>
      </c>
      <c r="N6" s="30" t="s">
        <v>28</v>
      </c>
      <c r="O6" s="30" t="s">
        <v>27</v>
      </c>
      <c r="P6" s="30" t="s">
        <v>27</v>
      </c>
    </row>
    <row r="7" customHeight="1" spans="1:16">
      <c r="A7" s="12" t="s">
        <v>29</v>
      </c>
      <c r="B7" s="14">
        <f>C7-4</f>
        <v>114</v>
      </c>
      <c r="C7" s="14">
        <f>D7-4</f>
        <v>118</v>
      </c>
      <c r="D7" s="14">
        <f>E7-4</f>
        <v>122</v>
      </c>
      <c r="E7" s="15">
        <v>126</v>
      </c>
      <c r="F7" s="14">
        <f>E7+4</f>
        <v>130</v>
      </c>
      <c r="G7" s="14">
        <f>F7+4</f>
        <v>134</v>
      </c>
      <c r="H7" s="14">
        <f>G7+6</f>
        <v>140</v>
      </c>
      <c r="I7" s="14">
        <f>H7+6</f>
        <v>146</v>
      </c>
      <c r="J7" s="24"/>
      <c r="K7" s="30" t="s">
        <v>30</v>
      </c>
      <c r="L7" s="30" t="s">
        <v>28</v>
      </c>
      <c r="M7" s="30" t="s">
        <v>30</v>
      </c>
      <c r="N7" s="30" t="s">
        <v>30</v>
      </c>
      <c r="O7" s="30" t="s">
        <v>31</v>
      </c>
      <c r="P7" s="30" t="s">
        <v>31</v>
      </c>
    </row>
    <row r="8" customHeight="1" spans="1:16">
      <c r="A8" s="12" t="s">
        <v>32</v>
      </c>
      <c r="B8" s="14">
        <f>C8-4</f>
        <v>110</v>
      </c>
      <c r="C8" s="14">
        <f>D8-4</f>
        <v>114</v>
      </c>
      <c r="D8" s="14">
        <f>E8-4</f>
        <v>118</v>
      </c>
      <c r="E8" s="15">
        <v>122</v>
      </c>
      <c r="F8" s="14">
        <f>E8+4</f>
        <v>126</v>
      </c>
      <c r="G8" s="14">
        <f>F8+5</f>
        <v>131</v>
      </c>
      <c r="H8" s="14">
        <f>G8+6</f>
        <v>137</v>
      </c>
      <c r="I8" s="14">
        <f>H8+7</f>
        <v>144</v>
      </c>
      <c r="J8" s="24"/>
      <c r="K8" s="30" t="s">
        <v>26</v>
      </c>
      <c r="L8" s="30" t="s">
        <v>33</v>
      </c>
      <c r="M8" s="30" t="s">
        <v>26</v>
      </c>
      <c r="N8" s="30" t="s">
        <v>34</v>
      </c>
      <c r="O8" s="30" t="s">
        <v>26</v>
      </c>
      <c r="P8" s="30" t="s">
        <v>26</v>
      </c>
    </row>
    <row r="9" customHeight="1" spans="1:16">
      <c r="A9" s="12" t="s">
        <v>35</v>
      </c>
      <c r="B9" s="14">
        <f>C9-1.2</f>
        <v>56.4</v>
      </c>
      <c r="C9" s="14">
        <f>D9-1.2</f>
        <v>57.6</v>
      </c>
      <c r="D9" s="14">
        <f>E9-1.2</f>
        <v>58.8</v>
      </c>
      <c r="E9" s="15">
        <v>60</v>
      </c>
      <c r="F9" s="14">
        <f>E9+1.2</f>
        <v>61.2</v>
      </c>
      <c r="G9" s="14">
        <f>F9+1.2</f>
        <v>62.4</v>
      </c>
      <c r="H9" s="14">
        <f>G9+1.4</f>
        <v>63.8</v>
      </c>
      <c r="I9" s="14">
        <f>H9+1.4</f>
        <v>65.2</v>
      </c>
      <c r="J9" s="24"/>
      <c r="K9" s="30" t="s">
        <v>36</v>
      </c>
      <c r="L9" s="30" t="s">
        <v>37</v>
      </c>
      <c r="M9" s="30" t="s">
        <v>38</v>
      </c>
      <c r="N9" s="30" t="s">
        <v>39</v>
      </c>
      <c r="O9" s="30" t="s">
        <v>40</v>
      </c>
      <c r="P9" s="30" t="s">
        <v>37</v>
      </c>
    </row>
    <row r="10" customHeight="1" spans="1:16">
      <c r="A10" s="12" t="s">
        <v>41</v>
      </c>
      <c r="B10" s="14">
        <f>C10-0.6</f>
        <v>58.6</v>
      </c>
      <c r="C10" s="14">
        <f>D10-0.6</f>
        <v>59.2</v>
      </c>
      <c r="D10" s="14">
        <f>E10-1.2</f>
        <v>59.8</v>
      </c>
      <c r="E10" s="16">
        <v>61</v>
      </c>
      <c r="F10" s="14">
        <f>E10+1.2</f>
        <v>62.2</v>
      </c>
      <c r="G10" s="14">
        <f>F10+1.2</f>
        <v>63.4</v>
      </c>
      <c r="H10" s="14">
        <f>G10+0.6</f>
        <v>64</v>
      </c>
      <c r="I10" s="14">
        <f>H10+0.6</f>
        <v>64.6</v>
      </c>
      <c r="J10" s="24"/>
      <c r="K10" s="30" t="s">
        <v>25</v>
      </c>
      <c r="L10" s="30" t="s">
        <v>42</v>
      </c>
      <c r="M10" s="30" t="s">
        <v>43</v>
      </c>
      <c r="N10" s="30" t="s">
        <v>44</v>
      </c>
      <c r="O10" s="30" t="s">
        <v>45</v>
      </c>
      <c r="P10" s="30" t="s">
        <v>27</v>
      </c>
    </row>
    <row r="11" customHeight="1" spans="1:16">
      <c r="A11" s="17" t="s">
        <v>46</v>
      </c>
      <c r="B11" s="14">
        <f>C11-0.8</f>
        <v>22.1</v>
      </c>
      <c r="C11" s="14">
        <f>D11-0.8</f>
        <v>22.9</v>
      </c>
      <c r="D11" s="14">
        <f>E11-0.8</f>
        <v>23.7</v>
      </c>
      <c r="E11" s="15">
        <v>24.5</v>
      </c>
      <c r="F11" s="14">
        <f>E11+0.8</f>
        <v>25.3</v>
      </c>
      <c r="G11" s="14">
        <f>F11+0.8</f>
        <v>26.1</v>
      </c>
      <c r="H11" s="14">
        <f>G11+1.3</f>
        <v>27.4</v>
      </c>
      <c r="I11" s="14">
        <f>H11+1.3</f>
        <v>28.7</v>
      </c>
      <c r="J11" s="24"/>
      <c r="K11" s="30" t="s">
        <v>47</v>
      </c>
      <c r="L11" s="30" t="s">
        <v>48</v>
      </c>
      <c r="M11" s="30" t="s">
        <v>34</v>
      </c>
      <c r="N11" s="30" t="s">
        <v>31</v>
      </c>
      <c r="O11" s="30" t="s">
        <v>49</v>
      </c>
      <c r="P11" s="30" t="s">
        <v>47</v>
      </c>
    </row>
    <row r="12" customHeight="1" spans="1:16">
      <c r="A12" s="12" t="s">
        <v>50</v>
      </c>
      <c r="B12" s="14">
        <f t="shared" ref="B12:B15" si="0">C12-0.5</f>
        <v>14.5</v>
      </c>
      <c r="C12" s="14">
        <f t="shared" ref="C12:C15" si="1">D12-0.5</f>
        <v>15</v>
      </c>
      <c r="D12" s="14">
        <f t="shared" ref="D12:D15" si="2">E12-0.5</f>
        <v>15.5</v>
      </c>
      <c r="E12" s="15">
        <v>16</v>
      </c>
      <c r="F12" s="14">
        <f>E12+0.5</f>
        <v>16.5</v>
      </c>
      <c r="G12" s="14">
        <f>F12+0.5</f>
        <v>17</v>
      </c>
      <c r="H12" s="14">
        <f>G12+0.7</f>
        <v>17.7</v>
      </c>
      <c r="I12" s="14">
        <f>H12+0.7</f>
        <v>18.4</v>
      </c>
      <c r="J12" s="24"/>
      <c r="K12" s="30" t="s">
        <v>39</v>
      </c>
      <c r="L12" s="30" t="s">
        <v>44</v>
      </c>
      <c r="M12" s="30" t="s">
        <v>31</v>
      </c>
      <c r="N12" s="30" t="s">
        <v>44</v>
      </c>
      <c r="O12" s="30" t="s">
        <v>31</v>
      </c>
      <c r="P12" s="30" t="s">
        <v>51</v>
      </c>
    </row>
    <row r="13" ht="28.5" customHeight="1" spans="1:16">
      <c r="A13" s="12" t="s">
        <v>52</v>
      </c>
      <c r="B13" s="14">
        <f>C13-1</f>
        <v>58</v>
      </c>
      <c r="C13" s="14">
        <f>D13-1</f>
        <v>59</v>
      </c>
      <c r="D13" s="14">
        <f>E13-1</f>
        <v>60</v>
      </c>
      <c r="E13" s="15">
        <v>61</v>
      </c>
      <c r="F13" s="14">
        <f>E13+1</f>
        <v>62</v>
      </c>
      <c r="G13" s="14">
        <f>F13+1</f>
        <v>63</v>
      </c>
      <c r="H13" s="14">
        <f>G13+1.5</f>
        <v>64.5</v>
      </c>
      <c r="I13" s="14">
        <f>H13+1.5</f>
        <v>66</v>
      </c>
      <c r="J13" s="24"/>
      <c r="K13" s="30" t="s">
        <v>53</v>
      </c>
      <c r="L13" s="30" t="s">
        <v>44</v>
      </c>
      <c r="M13" s="30" t="s">
        <v>33</v>
      </c>
      <c r="N13" s="30" t="s">
        <v>44</v>
      </c>
      <c r="O13" s="30" t="s">
        <v>54</v>
      </c>
      <c r="P13" s="30" t="s">
        <v>31</v>
      </c>
    </row>
    <row r="14" ht="28.5" customHeight="1" spans="1:16">
      <c r="A14" s="16" t="s">
        <v>55</v>
      </c>
      <c r="B14" s="14">
        <f t="shared" si="0"/>
        <v>35</v>
      </c>
      <c r="C14" s="14">
        <f t="shared" si="1"/>
        <v>35.5</v>
      </c>
      <c r="D14" s="14">
        <f t="shared" si="2"/>
        <v>36</v>
      </c>
      <c r="E14" s="15">
        <v>36.5</v>
      </c>
      <c r="F14" s="14">
        <f t="shared" ref="F14:H14" si="3">E14+0.5</f>
        <v>37</v>
      </c>
      <c r="G14" s="14">
        <f t="shared" si="3"/>
        <v>37.5</v>
      </c>
      <c r="H14" s="14">
        <f t="shared" si="3"/>
        <v>38</v>
      </c>
      <c r="I14" s="14">
        <f>H14</f>
        <v>38</v>
      </c>
      <c r="J14" s="24"/>
      <c r="K14" s="30" t="s">
        <v>31</v>
      </c>
      <c r="L14" s="30" t="s">
        <v>34</v>
      </c>
      <c r="M14" s="30" t="s">
        <v>31</v>
      </c>
      <c r="N14" s="30" t="s">
        <v>43</v>
      </c>
      <c r="O14" s="30" t="s">
        <v>43</v>
      </c>
      <c r="P14" s="30" t="s">
        <v>43</v>
      </c>
    </row>
    <row r="15" ht="20.25" customHeight="1" spans="1:16">
      <c r="A15" s="12" t="s">
        <v>56</v>
      </c>
      <c r="B15" s="14">
        <f t="shared" si="0"/>
        <v>26.5</v>
      </c>
      <c r="C15" s="14">
        <f t="shared" si="1"/>
        <v>27</v>
      </c>
      <c r="D15" s="14">
        <f t="shared" si="2"/>
        <v>27.5</v>
      </c>
      <c r="E15" s="15">
        <v>28</v>
      </c>
      <c r="F15" s="14">
        <f t="shared" ref="F15:H15" si="4">E15+0.5</f>
        <v>28.5</v>
      </c>
      <c r="G15" s="14">
        <f t="shared" si="4"/>
        <v>29</v>
      </c>
      <c r="H15" s="14">
        <f t="shared" si="4"/>
        <v>29.5</v>
      </c>
      <c r="I15" s="14">
        <f>H15</f>
        <v>29.5</v>
      </c>
      <c r="J15" s="24"/>
      <c r="K15" s="30" t="s">
        <v>44</v>
      </c>
      <c r="L15" s="30" t="s">
        <v>33</v>
      </c>
      <c r="M15" s="30" t="s">
        <v>31</v>
      </c>
      <c r="N15" s="30" t="s">
        <v>44</v>
      </c>
      <c r="O15" s="30" t="s">
        <v>57</v>
      </c>
      <c r="P15" s="30" t="s">
        <v>57</v>
      </c>
    </row>
    <row r="16" customHeight="1" spans="1:16">
      <c r="A16" s="18" t="s">
        <v>58</v>
      </c>
      <c r="B16" s="19"/>
      <c r="C16" s="19"/>
      <c r="D16" s="19"/>
      <c r="E16" s="19"/>
      <c r="F16" s="19"/>
      <c r="G16" s="19"/>
      <c r="H16" s="19"/>
      <c r="I16" s="19"/>
      <c r="J16" s="24"/>
      <c r="K16" s="30"/>
      <c r="L16" s="30"/>
      <c r="M16" s="30"/>
      <c r="N16" s="30"/>
      <c r="O16" s="30"/>
      <c r="P16" s="30"/>
    </row>
    <row r="17" customHeight="1" spans="1:16">
      <c r="A17" s="14" t="s">
        <v>24</v>
      </c>
      <c r="B17" s="20">
        <f>C17-1</f>
        <v>66</v>
      </c>
      <c r="C17" s="20">
        <f>D17-1</f>
        <v>67</v>
      </c>
      <c r="D17" s="20">
        <f>E17-2</f>
        <v>68</v>
      </c>
      <c r="E17" s="21">
        <v>70</v>
      </c>
      <c r="F17" s="20">
        <f>E17+2</f>
        <v>72</v>
      </c>
      <c r="G17" s="20">
        <f>F17+2</f>
        <v>74</v>
      </c>
      <c r="H17" s="20">
        <f>G17+1</f>
        <v>75</v>
      </c>
      <c r="I17" s="20">
        <f>H17+1</f>
        <v>76</v>
      </c>
      <c r="J17" s="24"/>
      <c r="K17" s="30" t="s">
        <v>26</v>
      </c>
      <c r="L17" s="30" t="s">
        <v>30</v>
      </c>
      <c r="M17" s="30" t="s">
        <v>28</v>
      </c>
      <c r="N17" s="30" t="s">
        <v>26</v>
      </c>
      <c r="O17" s="30" t="s">
        <v>26</v>
      </c>
      <c r="P17" s="30" t="s">
        <v>26</v>
      </c>
    </row>
    <row r="18" customHeight="1" spans="1:16">
      <c r="A18" s="14" t="s">
        <v>29</v>
      </c>
      <c r="B18" s="20">
        <f>C18-4</f>
        <v>104</v>
      </c>
      <c r="C18" s="20">
        <f>D18-4</f>
        <v>108</v>
      </c>
      <c r="D18" s="20">
        <f>E18-4</f>
        <v>112</v>
      </c>
      <c r="E18" s="21">
        <v>116</v>
      </c>
      <c r="F18" s="20">
        <f>E18+4</f>
        <v>120</v>
      </c>
      <c r="G18" s="20">
        <f>F18+4</f>
        <v>124</v>
      </c>
      <c r="H18" s="20">
        <f>G18+6</f>
        <v>130</v>
      </c>
      <c r="I18" s="20">
        <f>H18+6</f>
        <v>136</v>
      </c>
      <c r="J18" s="24"/>
      <c r="K18" s="30" t="s">
        <v>30</v>
      </c>
      <c r="L18" s="30" t="s">
        <v>28</v>
      </c>
      <c r="M18" s="30" t="s">
        <v>30</v>
      </c>
      <c r="N18" s="30" t="s">
        <v>30</v>
      </c>
      <c r="O18" s="30" t="s">
        <v>31</v>
      </c>
      <c r="P18" s="30" t="s">
        <v>31</v>
      </c>
    </row>
    <row r="19" customHeight="1" spans="1:16">
      <c r="A19" s="14" t="s">
        <v>32</v>
      </c>
      <c r="B19" s="20">
        <f>C19-4</f>
        <v>100</v>
      </c>
      <c r="C19" s="20">
        <f>D19-4</f>
        <v>104</v>
      </c>
      <c r="D19" s="20">
        <f>E19-4</f>
        <v>108</v>
      </c>
      <c r="E19" s="21">
        <v>112</v>
      </c>
      <c r="F19" s="20">
        <f>E19+4</f>
        <v>116</v>
      </c>
      <c r="G19" s="20">
        <f>F19+5</f>
        <v>121</v>
      </c>
      <c r="H19" s="20">
        <f>G19+6</f>
        <v>127</v>
      </c>
      <c r="I19" s="20">
        <f>H19+7</f>
        <v>134</v>
      </c>
      <c r="J19" s="24"/>
      <c r="K19" s="30" t="s">
        <v>59</v>
      </c>
      <c r="L19" s="30" t="s">
        <v>25</v>
      </c>
      <c r="M19" s="30" t="s">
        <v>60</v>
      </c>
      <c r="N19" s="30" t="s">
        <v>25</v>
      </c>
      <c r="O19" s="30" t="s">
        <v>27</v>
      </c>
      <c r="P19" s="30" t="s">
        <v>43</v>
      </c>
    </row>
    <row r="20" customHeight="1" spans="1:16">
      <c r="A20" s="14" t="s">
        <v>35</v>
      </c>
      <c r="B20" s="20">
        <f>C20-1.2</f>
        <v>45</v>
      </c>
      <c r="C20" s="20">
        <f>D20-1.2</f>
        <v>46.2</v>
      </c>
      <c r="D20" s="20">
        <f>E20-1.2</f>
        <v>47.4</v>
      </c>
      <c r="E20" s="21">
        <v>48.6</v>
      </c>
      <c r="F20" s="20">
        <f>E20+1.2</f>
        <v>49.8</v>
      </c>
      <c r="G20" s="20">
        <f>F20+1.2</f>
        <v>51</v>
      </c>
      <c r="H20" s="20">
        <f>G20+1.4</f>
        <v>52.4</v>
      </c>
      <c r="I20" s="20">
        <f>H20+1.4</f>
        <v>53.8</v>
      </c>
      <c r="J20" s="24"/>
      <c r="K20" s="30" t="s">
        <v>61</v>
      </c>
      <c r="L20" s="30" t="s">
        <v>62</v>
      </c>
      <c r="M20" s="30" t="s">
        <v>63</v>
      </c>
      <c r="N20" s="30" t="s">
        <v>37</v>
      </c>
      <c r="O20" s="30" t="s">
        <v>64</v>
      </c>
      <c r="P20" s="30" t="s">
        <v>65</v>
      </c>
    </row>
    <row r="21" customHeight="1" spans="1:16">
      <c r="A21" s="14" t="s">
        <v>41</v>
      </c>
      <c r="B21" s="20">
        <f>C21-0.6</f>
        <v>60.2</v>
      </c>
      <c r="C21" s="20">
        <f>D21-0.6</f>
        <v>60.8</v>
      </c>
      <c r="D21" s="20">
        <f>E21-1.2</f>
        <v>61.4</v>
      </c>
      <c r="E21" s="21">
        <v>62.6</v>
      </c>
      <c r="F21" s="20">
        <f>E21+1.2</f>
        <v>63.8</v>
      </c>
      <c r="G21" s="20">
        <f>F21+1.2</f>
        <v>65</v>
      </c>
      <c r="H21" s="20">
        <f>G21+0.6</f>
        <v>65.6</v>
      </c>
      <c r="I21" s="20">
        <f>H21+0.6</f>
        <v>66.2</v>
      </c>
      <c r="J21" s="24"/>
      <c r="K21" s="30" t="s">
        <v>66</v>
      </c>
      <c r="L21" s="30" t="s">
        <v>47</v>
      </c>
      <c r="M21" s="30" t="s">
        <v>67</v>
      </c>
      <c r="N21" s="30" t="s">
        <v>68</v>
      </c>
      <c r="O21" s="30" t="s">
        <v>43</v>
      </c>
      <c r="P21" s="30" t="s">
        <v>67</v>
      </c>
    </row>
    <row r="22" customHeight="1" spans="1:16">
      <c r="A22" s="14" t="s">
        <v>69</v>
      </c>
      <c r="B22" s="20">
        <f>C22-0.8</f>
        <v>20</v>
      </c>
      <c r="C22" s="20">
        <f>D22-0.8</f>
        <v>20.8</v>
      </c>
      <c r="D22" s="20">
        <f>E22-0.8</f>
        <v>21.6</v>
      </c>
      <c r="E22" s="21">
        <v>22.4</v>
      </c>
      <c r="F22" s="20">
        <f>E22+0.8</f>
        <v>23.2</v>
      </c>
      <c r="G22" s="20">
        <f>F22+0.8</f>
        <v>24</v>
      </c>
      <c r="H22" s="20">
        <f>G22+1.1</f>
        <v>25.1</v>
      </c>
      <c r="I22" s="20">
        <f>H22+1.1</f>
        <v>26.2</v>
      </c>
      <c r="J22" s="24"/>
      <c r="K22" s="30" t="s">
        <v>39</v>
      </c>
      <c r="L22" s="30" t="s">
        <v>70</v>
      </c>
      <c r="M22" s="30" t="s">
        <v>71</v>
      </c>
      <c r="N22" s="30" t="s">
        <v>48</v>
      </c>
      <c r="O22" s="30" t="s">
        <v>34</v>
      </c>
      <c r="P22" s="30" t="s">
        <v>72</v>
      </c>
    </row>
    <row r="23" customHeight="1" spans="1:16">
      <c r="A23" s="22" t="s">
        <v>73</v>
      </c>
      <c r="B23" s="20">
        <f>C23-0.4</f>
        <v>10.3</v>
      </c>
      <c r="C23" s="20">
        <f>D23-0.4</f>
        <v>10.7</v>
      </c>
      <c r="D23" s="20">
        <f>E23-0.4</f>
        <v>11.1</v>
      </c>
      <c r="E23" s="21">
        <v>11.5</v>
      </c>
      <c r="F23" s="20">
        <f>E23+0.4</f>
        <v>11.9</v>
      </c>
      <c r="G23" s="20">
        <f>F23+0.4</f>
        <v>12.3</v>
      </c>
      <c r="H23" s="20">
        <f>G23+0.6</f>
        <v>12.9</v>
      </c>
      <c r="I23" s="20">
        <f>H23+0.6</f>
        <v>13.5</v>
      </c>
      <c r="J23" s="24"/>
      <c r="K23" s="30" t="s">
        <v>74</v>
      </c>
      <c r="L23" s="30" t="s">
        <v>54</v>
      </c>
      <c r="M23" s="30" t="s">
        <v>75</v>
      </c>
      <c r="N23" s="30" t="s">
        <v>71</v>
      </c>
      <c r="O23" s="30" t="s">
        <v>76</v>
      </c>
      <c r="P23" s="30" t="s">
        <v>33</v>
      </c>
    </row>
    <row r="24" customHeight="1" spans="1:16">
      <c r="A24" s="14" t="s">
        <v>52</v>
      </c>
      <c r="B24" s="20">
        <f>C24-1</f>
        <v>50</v>
      </c>
      <c r="C24" s="20">
        <f>D24-1</f>
        <v>51</v>
      </c>
      <c r="D24" s="20">
        <f>E24-1</f>
        <v>52</v>
      </c>
      <c r="E24" s="21">
        <v>53</v>
      </c>
      <c r="F24" s="20">
        <f>E24+1</f>
        <v>54</v>
      </c>
      <c r="G24" s="20">
        <f>F24+1</f>
        <v>55</v>
      </c>
      <c r="H24" s="20">
        <f>G24+1.5</f>
        <v>56.5</v>
      </c>
      <c r="I24" s="20">
        <f>H24+1.5</f>
        <v>58</v>
      </c>
      <c r="J24" s="24"/>
      <c r="K24" s="30" t="s">
        <v>54</v>
      </c>
      <c r="L24" s="30" t="s">
        <v>54</v>
      </c>
      <c r="M24" s="30" t="s">
        <v>75</v>
      </c>
      <c r="N24" s="30" t="s">
        <v>39</v>
      </c>
      <c r="O24" s="30" t="s">
        <v>33</v>
      </c>
      <c r="P24" s="30" t="s">
        <v>33</v>
      </c>
    </row>
    <row r="25" customHeight="1" spans="1:16">
      <c r="A25" s="23"/>
      <c r="B25" s="23"/>
      <c r="C25" s="23"/>
      <c r="D25" s="23"/>
      <c r="E25" s="23"/>
      <c r="F25" s="23"/>
      <c r="G25" s="23"/>
      <c r="H25" s="23"/>
      <c r="I25" s="23"/>
      <c r="J25" s="31"/>
      <c r="K25" s="31"/>
      <c r="L25" s="31"/>
      <c r="M25" s="31"/>
      <c r="N25" s="31"/>
      <c r="O25" s="31"/>
      <c r="P25" s="32"/>
    </row>
  </sheetData>
  <mergeCells count="8">
    <mergeCell ref="A1:P1"/>
    <mergeCell ref="B2:D2"/>
    <mergeCell ref="E2:G2"/>
    <mergeCell ref="K2:P2"/>
    <mergeCell ref="B3:I3"/>
    <mergeCell ref="A16:I16"/>
    <mergeCell ref="A3:A5"/>
    <mergeCell ref="J2:J2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2024-10-06T07:27:58Z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