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<sst xmlns="http://schemas.openxmlformats.org/spreadsheetml/2006/main" count="830" uniqueCount="337">
  <si>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</si>
  <si>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</si>
  <si>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</si>
  <si>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</si>
  <si>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</si>
  <si>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</si>
  <si>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</si>
  <si>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</si>
  <si>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</si>
  <si>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</si>
  <si>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</si>
  <si>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</si>
  <si>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</si>
  <si>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</si>
  <si>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</si>
  <si>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</si>
  <si>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</si>
  <si>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</si>
  <si>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</si>
  <si>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</si>
  <si>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</si>
  <si>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</si>
  <si>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</si>
  <si>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</si>
  <si>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</si>
  <si>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</si>
  <si>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</si>
  <si>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</si>
  <si>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</si>
  <si>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</si>
  <si>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</si>
  <si>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</si>
  <si>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</si>
  <si>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</si>
  <si>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</si>
  <si>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</si>
  <si>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</si>
  <si>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</si>
  <si>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</si>
  <si>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</si>
  <si>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</si>
  <si>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</si>
  <si>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</si>
  <si>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</si>
  <si>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</si>
  <si>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</si>
  <si>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</si>
  <si>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</si>
  <si>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</si>
  <si>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</si>
  <si>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</si>
  <si>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</si>
  <si>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</si>
  <si>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</si>
  <si>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</si>
  <si>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</si>
  <si>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</si>
  <si>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</si>
  <si>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</si>
  <si>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</si>
  <si>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</si>
  <si>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</si>
  <si>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QAMMAN84151</t>
  </si>
  <si>
    <t>合同交期</t>
  </si>
  <si>
    <t>产前确认样</t>
  </si>
  <si>
    <t>有</t>
  </si>
  <si>
    <t>无</t>
  </si>
  <si>
    <t>品名</t>
  </si>
  <si>
    <t>儿童打底裤（两件套）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</si>
  <si>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</si>
  <si>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</si>
  <si>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</si>
  <si>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</si>
  <si>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</si>
  <si>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</si>
  <si>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</si>
  <si>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</si>
  <si>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</si>
  <si>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</si>
  <si>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</si>
  <si>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</si>
  <si>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</si>
  <si>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</si>
  <si>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</si>
  <si>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</si>
  <si>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</si>
  <si>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</si>
  <si>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</si>
  <si>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</si>
  <si>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</si>
  <si>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</si>
  <si>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</si>
  <si>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</si>
  <si>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</si>
  <si>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</si>
  <si>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</si>
  <si>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</si>
  <si>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</si>
  <si>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</si>
  <si>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</si>
  <si>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</si>
  <si>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</si>
  <si>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</si>
  <si>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</si>
  <si>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</si>
  <si>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</si>
  <si>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</si>
  <si>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</si>
  <si>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</si>
  <si>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</si>
  <si>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</si>
  <si>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</si>
  <si>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</si>
  <si>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</si>
  <si>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</si>
  <si>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</si>
  <si>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</si>
  <si>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</si>
  <si>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1.长裤有吊脚现象，起扭不平服</t>
  </si>
  <si>
    <t>2.腰头容皱不均匀，腰围偏大，洗唛拉开起拱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</si>
  <si>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</si>
  <si>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</si>
  <si>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</si>
  <si>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</si>
  <si>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</si>
  <si>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</si>
  <si>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</si>
  <si>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</si>
  <si>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</si>
  <si>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</si>
  <si>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</si>
  <si>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</si>
  <si>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</si>
  <si>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</si>
  <si>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</si>
  <si>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</si>
  <si>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</si>
  <si>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</si>
  <si>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</si>
  <si>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110/53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</si>
  <si>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</si>
  <si>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</si>
  <si>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</si>
  <si>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</si>
  <si>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</si>
  <si>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</si>
  <si>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</si>
  <si>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</si>
  <si>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裤外侧长</t>
  </si>
  <si>
    <t>+1</t>
  </si>
  <si>
    <t>+0</t>
  </si>
  <si>
    <t>腰高</t>
  </si>
  <si>
    <t>全松紧腰围 平量</t>
  </si>
  <si>
    <t>臀围</t>
  </si>
  <si>
    <r>
      <rPr>
        <sz val="14"/>
        <rFont val="宋体"/>
        <charset val="134"/>
      </rPr>
      <t>腿围</t>
    </r>
    <r>
      <rPr>
        <sz val="14"/>
        <color theme="1"/>
        <rFont val="仿宋_GB2312"/>
        <charset val="0"/>
      </rPr>
      <t>/2</t>
    </r>
  </si>
  <si>
    <t>+0.7</t>
  </si>
  <si>
    <t>+0.3</t>
  </si>
  <si>
    <r>
      <rPr>
        <sz val="14"/>
        <rFont val="宋体"/>
        <charset val="134"/>
      </rPr>
      <t>膝围</t>
    </r>
    <r>
      <rPr>
        <sz val="14"/>
        <color theme="1"/>
        <rFont val="仿宋_GB2312"/>
        <charset val="0"/>
      </rPr>
      <t>/2</t>
    </r>
  </si>
  <si>
    <r>
      <rPr>
        <sz val="14"/>
        <rFont val="宋体"/>
        <charset val="134"/>
      </rPr>
      <t>脚口</t>
    </r>
    <r>
      <rPr>
        <sz val="14"/>
        <color theme="1"/>
        <rFont val="仿宋_GB2312"/>
        <charset val="0"/>
      </rPr>
      <t>/2</t>
    </r>
  </si>
  <si>
    <t>-0.5</t>
  </si>
  <si>
    <r>
      <rPr>
        <sz val="14"/>
        <rFont val="宋体"/>
        <charset val="134"/>
      </rPr>
      <t>前裆长</t>
    </r>
    <r>
      <rPr>
        <sz val="14"/>
        <color theme="1"/>
        <rFont val="仿宋_GB2312"/>
        <charset val="0"/>
      </rPr>
      <t>(</t>
    </r>
    <r>
      <rPr>
        <sz val="14"/>
        <color indexed="8"/>
        <rFont val="宋体"/>
        <charset val="134"/>
      </rPr>
      <t>含裆底连片</t>
    </r>
    <r>
      <rPr>
        <sz val="14"/>
        <color theme="1"/>
        <rFont val="仿宋_GB2312"/>
        <charset val="0"/>
      </rPr>
      <t>)</t>
    </r>
  </si>
  <si>
    <t>-1</t>
  </si>
  <si>
    <r>
      <rPr>
        <sz val="14"/>
        <rFont val="宋体"/>
        <charset val="134"/>
      </rPr>
      <t>后裆长</t>
    </r>
    <r>
      <rPr>
        <sz val="14"/>
        <color theme="1"/>
        <rFont val="仿宋_GB2312"/>
        <charset val="0"/>
      </rPr>
      <t>(</t>
    </r>
    <r>
      <rPr>
        <sz val="14"/>
        <color indexed="8"/>
        <rFont val="宋体"/>
        <charset val="134"/>
      </rPr>
      <t>含裆底连片</t>
    </r>
    <r>
      <rPr>
        <sz val="14"/>
        <color theme="1"/>
        <rFont val="仿宋_GB2312"/>
        <charset val="0"/>
      </rPr>
      <t>)</t>
    </r>
  </si>
  <si>
    <t>短裙外侧长</t>
  </si>
  <si>
    <t>群腰高</t>
  </si>
  <si>
    <t>群腰围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</si>
  <si>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</si>
  <si>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</si>
  <si>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</si>
  <si>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</si>
  <si>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</si>
  <si>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</si>
  <si>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</si>
  <si>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</si>
  <si>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</si>
  <si>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</si>
  <si>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</si>
  <si>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</si>
  <si>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</si>
  <si>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</si>
  <si>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</si>
  <si>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120/60</t>
  </si>
  <si>
    <t>130/64</t>
  </si>
  <si>
    <t>140/68</t>
  </si>
  <si>
    <t>150/72</t>
  </si>
  <si>
    <t>160/80</t>
  </si>
  <si>
    <t>170/88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</si>
  <si>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</si>
  <si>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</si>
  <si>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</si>
  <si>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</si>
  <si>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</si>
  <si>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</si>
  <si>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</si>
  <si>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</si>
  <si>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</si>
  <si>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</si>
  <si>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</si>
  <si>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</si>
  <si>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</si>
  <si>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</si>
  <si>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</si>
  <si>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</si>
  <si>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</si>
  <si>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</si>
  <si>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</si>
  <si>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</si>
  <si>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</si>
  <si>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</si>
  <si>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</si>
  <si>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</si>
  <si>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</si>
  <si>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</si>
  <si>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</si>
  <si>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</si>
  <si>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</si>
  <si>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</si>
  <si>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</si>
  <si>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</si>
  <si>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</si>
  <si>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</si>
  <si>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</si>
  <si>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</si>
  <si>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</si>
  <si>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</si>
  <si>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1、侧骨洗唛处拉开，不平服，</t>
  </si>
  <si>
    <t>2、长裤吊脚，起扭不平服。有扭脚现象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</si>
  <si>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</si>
  <si>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</si>
  <si>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</si>
  <si>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</si>
  <si>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</si>
  <si>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</si>
  <si>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</si>
  <si>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走货970件，抽查80件，发现2件不良品，已按照以上提出的问题点改正，可以出货</t>
  </si>
  <si>
    <t>服装QC部门</t>
  </si>
  <si>
    <t>检验人</t>
  </si>
  <si>
    <t>+1 +0.5</t>
  </si>
  <si>
    <t>+1 +1</t>
  </si>
  <si>
    <t>+1 +0</t>
  </si>
  <si>
    <t>+0.5 +0.5</t>
  </si>
  <si>
    <t>+0 +0</t>
  </si>
  <si>
    <t>+0.5 +0</t>
  </si>
  <si>
    <t>+0.3 +0.5</t>
  </si>
  <si>
    <t>+0 +0.5</t>
  </si>
  <si>
    <t>-1 -0.5</t>
  </si>
  <si>
    <t>-0.5 -0.5</t>
  </si>
  <si>
    <t>-0.5 +0</t>
  </si>
  <si>
    <t>-0.5 -1</t>
  </si>
  <si>
    <t>-1 -1</t>
  </si>
  <si>
    <t>+0 -0.5</t>
  </si>
  <si>
    <t>+0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</si>
  <si>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</si>
  <si>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</si>
  <si>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</si>
  <si>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</si>
  <si>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</si>
  <si>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</si>
  <si>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</si>
  <si>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</si>
  <si>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</si>
  <si>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</si>
  <si>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</si>
  <si>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</si>
  <si>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</si>
  <si>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</si>
  <si>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</si>
  <si>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</si>
  <si>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240920172-D1</t>
  </si>
  <si>
    <t>全消光加积布</t>
  </si>
  <si>
    <t>18F水手蓝</t>
  </si>
  <si>
    <t>QAMMAN84151/84140</t>
  </si>
  <si>
    <t>旗丰</t>
  </si>
  <si>
    <t>K2426306</t>
  </si>
  <si>
    <t>尼氨弹力汗布</t>
  </si>
  <si>
    <t>18Fw水手蓝</t>
  </si>
  <si>
    <t>QAMMAM84151</t>
  </si>
  <si>
    <t>新颜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</si>
  <si>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</si>
  <si>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</si>
  <si>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</si>
  <si>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</si>
  <si>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</si>
  <si>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</si>
  <si>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</si>
  <si>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</si>
  <si>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</si>
  <si>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</si>
  <si>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</si>
  <si>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</si>
  <si>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</si>
  <si>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</si>
  <si>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</si>
  <si>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</si>
  <si>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</si>
  <si>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</si>
  <si>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</si>
  <si>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</si>
  <si>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</si>
  <si>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</si>
  <si>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</si>
  <si>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</si>
  <si>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</si>
  <si>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</si>
  <si>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</si>
  <si>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</si>
  <si>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</si>
  <si>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</si>
  <si>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锦湾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</si>
  <si>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</si>
  <si>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</si>
  <si>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</si>
  <si>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</si>
  <si>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</si>
  <si>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</si>
  <si>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</si>
  <si>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</si>
  <si>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</si>
  <si>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</si>
  <si>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</si>
  <si>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</si>
  <si>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</si>
  <si>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</si>
  <si>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</si>
  <si>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</si>
  <si>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</si>
  <si>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左裙+左裤烫标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</si>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</sst>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0_ "/>
    <numFmt numFmtId="179" formatCode="0_ "/>
    <numFmt numFmtId="180" formatCode="0.0_ "/>
    <numFmt numFmtId="181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4"/>
      <name val="宋体"/>
      <charset val="134"/>
    </font>
    <font>
      <sz val="14"/>
      <color theme="1"/>
      <name val="仿宋_GB2312"/>
      <charset val="0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8" borderId="7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8" fillId="0" borderId="78" applyNumberFormat="0" applyFill="0" applyAlignment="0" applyProtection="0">
      <alignment vertical="center"/>
    </xf>
    <xf numFmtId="0" fontId="59" fillId="0" borderId="7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80" applyNumberFormat="0" applyAlignment="0" applyProtection="0">
      <alignment vertical="center"/>
    </xf>
    <xf numFmtId="0" fontId="61" fillId="10" borderId="81" applyNumberFormat="0" applyAlignment="0" applyProtection="0">
      <alignment vertical="center"/>
    </xf>
    <xf numFmtId="0" fontId="62" fillId="10" borderId="80" applyNumberFormat="0" applyAlignment="0" applyProtection="0">
      <alignment vertical="center"/>
    </xf>
    <xf numFmtId="0" fontId="63" fillId="11" borderId="82" applyNumberFormat="0" applyAlignment="0" applyProtection="0">
      <alignment vertical="center"/>
    </xf>
    <xf numFmtId="0" fontId="64" fillId="0" borderId="83" applyNumberFormat="0" applyFill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7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4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1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178" fontId="27" fillId="0" borderId="15" xfId="0" applyNumberFormat="1" applyFont="1" applyFill="1" applyBorder="1" applyAlignment="1">
      <alignment horizontal="left" vertical="center"/>
    </xf>
    <xf numFmtId="179" fontId="27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78" fontId="27" fillId="3" borderId="15" xfId="0" applyNumberFormat="1" applyFont="1" applyFill="1" applyBorder="1" applyAlignment="1">
      <alignment horizontal="left" vertical="center"/>
    </xf>
    <xf numFmtId="179" fontId="27" fillId="3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32" fillId="0" borderId="17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12" fillId="0" borderId="0" xfId="53" applyFont="1" applyFill="1" applyAlignment="1"/>
    <xf numFmtId="0" fontId="17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4" fillId="0" borderId="20" xfId="54" applyNumberFormat="1" applyFont="1" applyFill="1" applyBorder="1" applyAlignment="1">
      <alignment horizontal="center" vertical="center"/>
    </xf>
    <xf numFmtId="49" fontId="34" fillId="0" borderId="21" xfId="54" applyNumberFormat="1" applyFont="1" applyFill="1" applyBorder="1" applyAlignment="1">
      <alignment horizontal="center" vertical="center"/>
    </xf>
    <xf numFmtId="0" fontId="17" fillId="0" borderId="22" xfId="53" applyFont="1" applyFill="1" applyBorder="1" applyAlignment="1">
      <alignment horizontal="center"/>
    </xf>
    <xf numFmtId="49" fontId="17" fillId="0" borderId="23" xfId="53" applyNumberFormat="1" applyFont="1" applyFill="1" applyBorder="1" applyAlignment="1">
      <alignment horizontal="center"/>
    </xf>
    <xf numFmtId="49" fontId="34" fillId="0" borderId="23" xfId="54" applyNumberFormat="1" applyFont="1" applyFill="1" applyBorder="1" applyAlignment="1">
      <alignment horizontal="center" vertical="center"/>
    </xf>
    <xf numFmtId="49" fontId="34" fillId="0" borderId="24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5" fillId="0" borderId="25" xfId="52" applyFont="1" applyBorder="1" applyAlignment="1">
      <alignment horizontal="center" vertical="top"/>
    </xf>
    <xf numFmtId="0" fontId="36" fillId="0" borderId="26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vertical="center"/>
    </xf>
    <xf numFmtId="0" fontId="36" fillId="0" borderId="27" xfId="52" applyFont="1" applyFill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36" fillId="0" borderId="28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vertical="center"/>
    </xf>
    <xf numFmtId="58" fontId="12" fillId="0" borderId="20" xfId="52" applyNumberFormat="1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36" fillId="0" borderId="20" xfId="52" applyFont="1" applyFill="1" applyBorder="1" applyAlignment="1">
      <alignment horizontal="center"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vertical="center"/>
    </xf>
    <xf numFmtId="0" fontId="12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6" fillId="0" borderId="26" xfId="52" applyFont="1" applyFill="1" applyBorder="1" applyAlignment="1">
      <alignment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vertical="center"/>
    </xf>
    <xf numFmtId="0" fontId="12" fillId="0" borderId="32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 wrapText="1"/>
    </xf>
    <xf numFmtId="0" fontId="12" fillId="0" borderId="20" xfId="52" applyFont="1" applyFill="1" applyBorder="1" applyAlignment="1">
      <alignment horizontal="left" vertical="center" wrapText="1"/>
    </xf>
    <xf numFmtId="0" fontId="36" fillId="0" borderId="29" xfId="52" applyFont="1" applyFill="1" applyBorder="1" applyAlignment="1">
      <alignment horizontal="left" vertical="center"/>
    </xf>
    <xf numFmtId="0" fontId="11" fillId="0" borderId="23" xfId="52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right" vertical="center"/>
    </xf>
    <xf numFmtId="0" fontId="12" fillId="0" borderId="33" xfId="52" applyFont="1" applyFill="1" applyBorder="1" applyAlignment="1">
      <alignment horizontal="righ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center" vertical="center"/>
    </xf>
    <xf numFmtId="58" fontId="12" fillId="0" borderId="23" xfId="52" applyNumberFormat="1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36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39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6" fillId="0" borderId="2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 wrapText="1"/>
    </xf>
    <xf numFmtId="0" fontId="11" fillId="0" borderId="24" xfId="52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 wrapText="1"/>
    </xf>
    <xf numFmtId="0" fontId="11" fillId="0" borderId="40" xfId="52" applyFont="1" applyFill="1" applyBorder="1" applyAlignment="1">
      <alignment horizontal="center" vertical="center"/>
    </xf>
    <xf numFmtId="0" fontId="14" fillId="0" borderId="40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right" vertical="center"/>
    </xf>
    <xf numFmtId="0" fontId="12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3" xfId="52" applyFont="1" applyFill="1" applyBorder="1" applyAlignment="1">
      <alignment horizontal="center" vertical="center"/>
    </xf>
    <xf numFmtId="0" fontId="38" fillId="0" borderId="43" xfId="52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9" fillId="0" borderId="2" xfId="52" applyFont="1" applyFill="1" applyBorder="1" applyAlignment="1">
      <alignment horizontal="left" vertical="center"/>
    </xf>
    <xf numFmtId="0" fontId="39" fillId="0" borderId="2" xfId="52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180" fontId="30" fillId="0" borderId="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1" fontId="26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17" fillId="0" borderId="20" xfId="53" applyFont="1" applyFill="1" applyBorder="1" applyAlignment="1"/>
    <xf numFmtId="0" fontId="26" fillId="0" borderId="21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1" fillId="0" borderId="0" xfId="52" applyFont="1" applyAlignment="1">
      <alignment horizontal="left" vertical="center"/>
    </xf>
    <xf numFmtId="0" fontId="14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14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26" xfId="52" applyFont="1" applyBorder="1" applyAlignment="1">
      <alignment horizontal="center" vertical="center"/>
    </xf>
    <xf numFmtId="0" fontId="24" fillId="0" borderId="27" xfId="52" applyFont="1" applyBorder="1" applyAlignment="1">
      <alignment horizontal="center" vertical="center"/>
    </xf>
    <xf numFmtId="0" fontId="24" fillId="0" borderId="38" xfId="52" applyFont="1" applyBorder="1" applyAlignment="1">
      <alignment horizontal="center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24" fillId="0" borderId="28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21" xfId="52" applyNumberFormat="1" applyFont="1" applyBorder="1" applyAlignment="1">
      <alignment horizontal="center" vertical="center"/>
    </xf>
    <xf numFmtId="0" fontId="24" fillId="0" borderId="28" xfId="52" applyFont="1" applyBorder="1" applyAlignment="1">
      <alignment vertical="center"/>
    </xf>
    <xf numFmtId="49" fontId="20" fillId="0" borderId="20" xfId="52" applyNumberFormat="1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24" fillId="0" borderId="20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20" fillId="0" borderId="48" xfId="52" applyFont="1" applyBorder="1" applyAlignment="1">
      <alignment horizontal="center" vertical="center"/>
    </xf>
    <xf numFmtId="0" fontId="11" fillId="0" borderId="20" xfId="52" applyFont="1" applyBorder="1" applyAlignment="1">
      <alignment vertical="center"/>
    </xf>
    <xf numFmtId="0" fontId="41" fillId="0" borderId="29" xfId="52" applyFont="1" applyBorder="1" applyAlignment="1">
      <alignment vertical="center"/>
    </xf>
    <xf numFmtId="0" fontId="20" fillId="0" borderId="49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24" fillId="0" borderId="29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24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4" fillId="0" borderId="26" xfId="52" applyFont="1" applyBorder="1" applyAlignment="1">
      <alignment vertical="center"/>
    </xf>
    <xf numFmtId="0" fontId="11" fillId="0" borderId="27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11" fillId="0" borderId="27" xfId="52" applyFont="1" applyBorder="1" applyAlignment="1">
      <alignment vertical="center"/>
    </xf>
    <xf numFmtId="0" fontId="24" fillId="0" borderId="27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12" fillId="0" borderId="36" xfId="52" applyFont="1" applyBorder="1" applyAlignment="1">
      <alignment horizontal="left" vertical="center" wrapText="1"/>
    </xf>
    <xf numFmtId="0" fontId="12" fillId="0" borderId="31" xfId="52" applyFont="1" applyBorder="1" applyAlignment="1">
      <alignment horizontal="left" vertical="center" wrapText="1"/>
    </xf>
    <xf numFmtId="0" fontId="12" fillId="0" borderId="50" xfId="52" applyFont="1" applyBorder="1" applyAlignment="1">
      <alignment horizontal="left" vertical="center" wrapText="1"/>
    </xf>
    <xf numFmtId="0" fontId="12" fillId="0" borderId="34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12" fillId="0" borderId="37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12" fillId="0" borderId="26" xfId="52" applyFont="1" applyBorder="1" applyAlignment="1">
      <alignment horizontal="left" vertical="center" wrapText="1"/>
    </xf>
    <xf numFmtId="0" fontId="12" fillId="0" borderId="27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29" xfId="52" applyFont="1" applyBorder="1" applyAlignment="1">
      <alignment horizontal="center" vertical="center"/>
    </xf>
    <xf numFmtId="0" fontId="24" fillId="0" borderId="23" xfId="52" applyFont="1" applyBorder="1" applyAlignment="1">
      <alignment horizontal="center" vertical="center"/>
    </xf>
    <xf numFmtId="0" fontId="24" fillId="0" borderId="28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36" fillId="0" borderId="20" xfId="52" applyFont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14" fillId="0" borderId="53" xfId="52" applyFont="1" applyBorder="1" applyAlignment="1">
      <alignment vertical="center"/>
    </xf>
    <xf numFmtId="0" fontId="20" fillId="0" borderId="54" xfId="52" applyFont="1" applyBorder="1" applyAlignment="1">
      <alignment horizontal="center" vertical="center"/>
    </xf>
    <xf numFmtId="0" fontId="14" fillId="0" borderId="54" xfId="52" applyFont="1" applyBorder="1" applyAlignment="1">
      <alignment vertical="center"/>
    </xf>
    <xf numFmtId="58" fontId="11" fillId="0" borderId="54" xfId="52" applyNumberFormat="1" applyFont="1" applyBorder="1" applyAlignment="1">
      <alignment vertical="center"/>
    </xf>
    <xf numFmtId="0" fontId="14" fillId="0" borderId="54" xfId="52" applyFont="1" applyBorder="1" applyAlignment="1">
      <alignment horizontal="center" vertical="center"/>
    </xf>
    <xf numFmtId="0" fontId="14" fillId="0" borderId="55" xfId="52" applyFont="1" applyFill="1" applyBorder="1" applyAlignment="1">
      <alignment horizontal="left" vertical="center"/>
    </xf>
    <xf numFmtId="0" fontId="14" fillId="0" borderId="54" xfId="52" applyFont="1" applyFill="1" applyBorder="1" applyAlignment="1">
      <alignment horizontal="left" vertical="center"/>
    </xf>
    <xf numFmtId="0" fontId="14" fillId="0" borderId="56" xfId="52" applyFont="1" applyFill="1" applyBorder="1" applyAlignment="1">
      <alignment horizontal="center" vertical="center"/>
    </xf>
    <xf numFmtId="0" fontId="14" fillId="0" borderId="57" xfId="52" applyFont="1" applyFill="1" applyBorder="1" applyAlignment="1">
      <alignment horizontal="center" vertical="center"/>
    </xf>
    <xf numFmtId="0" fontId="14" fillId="0" borderId="29" xfId="52" applyFont="1" applyFill="1" applyBorder="1" applyAlignment="1">
      <alignment horizontal="center" vertical="center"/>
    </xf>
    <xf numFmtId="0" fontId="14" fillId="0" borderId="23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8" xfId="52" applyFont="1" applyBorder="1" applyAlignment="1">
      <alignment horizontal="center" vertical="center"/>
    </xf>
    <xf numFmtId="0" fontId="20" fillId="0" borderId="24" xfId="52" applyFont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24" fillId="0" borderId="24" xfId="52" applyFont="1" applyBorder="1" applyAlignment="1">
      <alignment horizontal="left" vertical="center"/>
    </xf>
    <xf numFmtId="0" fontId="36" fillId="0" borderId="27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24" fillId="0" borderId="24" xfId="52" applyFont="1" applyBorder="1" applyAlignment="1">
      <alignment horizontal="center" vertical="center"/>
    </xf>
    <xf numFmtId="0" fontId="36" fillId="0" borderId="21" xfId="52" applyFont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4" fillId="0" borderId="40" xfId="52" applyFont="1" applyBorder="1" applyAlignment="1">
      <alignment horizontal="left" vertical="center"/>
    </xf>
    <xf numFmtId="0" fontId="20" fillId="0" borderId="59" xfId="52" applyFont="1" applyBorder="1" applyAlignment="1">
      <alignment horizontal="center" vertical="center"/>
    </xf>
    <xf numFmtId="0" fontId="14" fillId="0" borderId="60" xfId="52" applyFont="1" applyFill="1" applyBorder="1" applyAlignment="1">
      <alignment horizontal="left" vertical="center"/>
    </xf>
    <xf numFmtId="0" fontId="14" fillId="0" borderId="61" xfId="52" applyFont="1" applyFill="1" applyBorder="1" applyAlignment="1">
      <alignment horizontal="center" vertical="center"/>
    </xf>
    <xf numFmtId="0" fontId="14" fillId="0" borderId="24" xfId="52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vertical="center" wrapText="1"/>
    </xf>
    <xf numFmtId="178" fontId="27" fillId="0" borderId="2" xfId="0" applyNumberFormat="1" applyFont="1" applyFill="1" applyBorder="1" applyAlignment="1">
      <alignment horizontal="left" vertical="center"/>
    </xf>
    <xf numFmtId="178" fontId="27" fillId="3" borderId="2" xfId="0" applyNumberFormat="1" applyFont="1" applyFill="1" applyBorder="1" applyAlignment="1">
      <alignment horizontal="left" vertical="center"/>
    </xf>
    <xf numFmtId="0" fontId="38" fillId="0" borderId="62" xfId="52" applyFont="1" applyFill="1" applyBorder="1" applyAlignment="1">
      <alignment horizontal="left" vertical="center"/>
    </xf>
    <xf numFmtId="0" fontId="38" fillId="0" borderId="63" xfId="52" applyFont="1" applyFill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42" fillId="0" borderId="25" xfId="52" applyFont="1" applyBorder="1" applyAlignment="1">
      <alignment horizontal="center" vertical="top"/>
    </xf>
    <xf numFmtId="0" fontId="24" fillId="0" borderId="64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35" xfId="52" applyFont="1" applyBorder="1" applyAlignment="1">
      <alignment horizontal="left" vertical="center"/>
    </xf>
    <xf numFmtId="0" fontId="14" fillId="0" borderId="55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24" fillId="0" borderId="56" xfId="52" applyFont="1" applyBorder="1" applyAlignment="1">
      <alignment vertical="center"/>
    </xf>
    <xf numFmtId="0" fontId="11" fillId="0" borderId="57" xfId="52" applyFont="1" applyBorder="1" applyAlignment="1">
      <alignment horizontal="left" vertical="center"/>
    </xf>
    <xf numFmtId="0" fontId="20" fillId="0" borderId="57" xfId="52" applyFont="1" applyBorder="1" applyAlignment="1">
      <alignment horizontal="left" vertical="center"/>
    </xf>
    <xf numFmtId="0" fontId="11" fillId="0" borderId="57" xfId="52" applyFont="1" applyBorder="1" applyAlignment="1">
      <alignment vertical="center"/>
    </xf>
    <xf numFmtId="0" fontId="24" fillId="0" borderId="57" xfId="52" applyFont="1" applyBorder="1" applyAlignment="1">
      <alignment vertical="center"/>
    </xf>
    <xf numFmtId="0" fontId="24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24" fillId="0" borderId="57" xfId="52" applyFont="1" applyBorder="1" applyAlignment="1">
      <alignment horizontal="center" vertical="center"/>
    </xf>
    <xf numFmtId="0" fontId="11" fillId="0" borderId="57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51" xfId="52" applyFont="1" applyBorder="1" applyAlignment="1">
      <alignment horizontal="left" vertical="center" wrapText="1"/>
    </xf>
    <xf numFmtId="0" fontId="24" fillId="0" borderId="52" xfId="52" applyFont="1" applyBorder="1" applyAlignment="1">
      <alignment horizontal="left" vertical="center" wrapText="1"/>
    </xf>
    <xf numFmtId="0" fontId="24" fillId="0" borderId="65" xfId="52" applyFont="1" applyBorder="1" applyAlignment="1">
      <alignment horizontal="left" vertical="center"/>
    </xf>
    <xf numFmtId="0" fontId="24" fillId="0" borderId="66" xfId="52" applyFont="1" applyBorder="1" applyAlignment="1">
      <alignment horizontal="left" vertical="center"/>
    </xf>
    <xf numFmtId="0" fontId="43" fillId="0" borderId="6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7" xfId="52" applyNumberFormat="1" applyFont="1" applyBorder="1" applyAlignment="1">
      <alignment horizontal="center" vertical="center"/>
    </xf>
    <xf numFmtId="0" fontId="20" fillId="0" borderId="28" xfId="52" applyFont="1" applyBorder="1" applyAlignment="1">
      <alignment horizontal="left" vertical="center"/>
    </xf>
    <xf numFmtId="9" fontId="20" fillId="0" borderId="20" xfId="52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51" xfId="52" applyNumberFormat="1" applyFont="1" applyBorder="1" applyAlignment="1">
      <alignment horizontal="left" vertical="center"/>
    </xf>
    <xf numFmtId="9" fontId="20" fillId="0" borderId="52" xfId="52" applyNumberFormat="1" applyFont="1" applyBorder="1" applyAlignment="1">
      <alignment horizontal="left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57" xfId="52" applyFont="1" applyFill="1" applyBorder="1" applyAlignment="1">
      <alignment horizontal="left" vertical="center"/>
    </xf>
    <xf numFmtId="0" fontId="36" fillId="0" borderId="49" xfId="52" applyFont="1" applyFill="1" applyBorder="1" applyAlignment="1">
      <alignment horizontal="left" vertical="center"/>
    </xf>
    <xf numFmtId="0" fontId="36" fillId="0" borderId="52" xfId="52" applyFont="1" applyFill="1" applyBorder="1" applyAlignment="1">
      <alignment horizontal="left" vertical="center"/>
    </xf>
    <xf numFmtId="0" fontId="14" fillId="0" borderId="35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14" fillId="0" borderId="45" xfId="52" applyFont="1" applyBorder="1" applyAlignment="1">
      <alignment vertical="center"/>
    </xf>
    <xf numFmtId="0" fontId="44" fillId="0" borderId="54" xfId="52" applyFont="1" applyBorder="1" applyAlignment="1">
      <alignment horizontal="center" vertical="center"/>
    </xf>
    <xf numFmtId="0" fontId="14" fillId="0" borderId="46" xfId="52" applyFont="1" applyBorder="1" applyAlignment="1">
      <alignment vertical="center"/>
    </xf>
    <xf numFmtId="0" fontId="20" fillId="0" borderId="70" xfId="52" applyFont="1" applyBorder="1" applyAlignment="1">
      <alignment vertical="center"/>
    </xf>
    <xf numFmtId="0" fontId="14" fillId="0" borderId="7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14" fillId="0" borderId="35" xfId="52" applyFont="1" applyBorder="1" applyAlignment="1">
      <alignment horizontal="center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4" fillId="0" borderId="72" xfId="52" applyFont="1" applyBorder="1" applyAlignment="1">
      <alignment horizontal="left" vertical="center"/>
    </xf>
    <xf numFmtId="0" fontId="14" fillId="0" borderId="60" xfId="52" applyFont="1" applyBorder="1" applyAlignment="1">
      <alignment horizontal="left" vertical="center"/>
    </xf>
    <xf numFmtId="0" fontId="20" fillId="0" borderId="61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41" xfId="52" applyFont="1" applyBorder="1" applyAlignment="1">
      <alignment horizontal="left" vertical="center" wrapText="1"/>
    </xf>
    <xf numFmtId="0" fontId="24" fillId="0" borderId="61" xfId="52" applyFont="1" applyBorder="1" applyAlignment="1">
      <alignment horizontal="left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52" applyFont="1" applyBorder="1" applyAlignment="1">
      <alignment horizontal="center" vertical="center"/>
    </xf>
    <xf numFmtId="0" fontId="4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6" fillId="0" borderId="61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14" fillId="0" borderId="74" xfId="52" applyFont="1" applyBorder="1" applyAlignment="1">
      <alignment horizontal="center" vertical="center"/>
    </xf>
    <xf numFmtId="0" fontId="20" fillId="0" borderId="70" xfId="52" applyFont="1" applyBorder="1" applyAlignment="1">
      <alignment horizontal="center" vertical="center"/>
    </xf>
    <xf numFmtId="0" fontId="20" fillId="0" borderId="72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47" fillId="0" borderId="11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5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7" fillId="0" borderId="18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/>
    </xf>
    <xf numFmtId="0" fontId="48" fillId="0" borderId="19" xfId="0" applyFont="1" applyBorder="1"/>
    <xf numFmtId="0" fontId="0" fillId="0" borderId="19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45085</xdr:colOff>
      <xdr:row>2</xdr:row>
      <xdr:rowOff>46355</xdr:rowOff>
    </xdr:from>
    <xdr:to>
      <xdr:col>8</xdr:col>
      <xdr:colOff>393700</xdr:colOff>
      <xdr:row>3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7743825" y="139065"/>
          <a:ext cx="438785" cy="1415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480060</xdr:colOff>
      <xdr:row>2</xdr:row>
      <xdr:rowOff>38100</xdr:rowOff>
    </xdr:from>
    <xdr:to>
      <xdr:col>8</xdr:col>
      <xdr:colOff>984885</xdr:colOff>
      <xdr:row>3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57285" y="619125"/>
          <a:ext cx="504825" cy="514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1" customWidth="1"/>
    <col min="3" max="3" width="10.125" customWidth="1"/>
  </cols>
  <sheetData>
    <row r="1" ht="21" customHeight="1" spans="1:2">
      <c r="A1" s="452"/>
      <c r="B1" s="453" t="s">
        <v>0</v>
      </c>
    </row>
    <row r="2" spans="1:2">
      <c r="A2" s="9">
        <v>1</v>
      </c>
      <c r="B2" s="454" t="s">
        <v>1</v>
      </c>
    </row>
    <row r="3" spans="1:2">
      <c r="A3" s="9">
        <v>2</v>
      </c>
      <c r="B3" s="454" t="s">
        <v>2</v>
      </c>
    </row>
    <row r="4" spans="1:2">
      <c r="A4" s="9">
        <v>3</v>
      </c>
      <c r="B4" s="454" t="s">
        <v>3</v>
      </c>
    </row>
    <row r="5" spans="1:2">
      <c r="A5" s="9">
        <v>4</v>
      </c>
      <c r="B5" s="454" t="s">
        <v>4</v>
      </c>
    </row>
    <row r="6" spans="1:2">
      <c r="A6" s="9">
        <v>5</v>
      </c>
      <c r="B6" s="454" t="s">
        <v>5</v>
      </c>
    </row>
    <row r="7" spans="1:2">
      <c r="A7" s="9">
        <v>6</v>
      </c>
      <c r="B7" s="454" t="s">
        <v>6</v>
      </c>
    </row>
    <row r="8" s="450" customFormat="1" ht="15" customHeight="1" spans="1:2">
      <c r="A8" s="455">
        <v>7</v>
      </c>
      <c r="B8" s="456" t="s">
        <v>7</v>
      </c>
    </row>
    <row r="9" ht="18.95" customHeight="1" spans="1:2">
      <c r="A9" s="452"/>
      <c r="B9" s="457" t="s">
        <v>8</v>
      </c>
    </row>
    <row r="10" ht="15.95" customHeight="1" spans="1:2">
      <c r="A10" s="9">
        <v>1</v>
      </c>
      <c r="B10" s="458" t="s">
        <v>9</v>
      </c>
    </row>
    <row r="11" spans="1:2">
      <c r="A11" s="9">
        <v>2</v>
      </c>
      <c r="B11" s="454" t="s">
        <v>10</v>
      </c>
    </row>
    <row r="12" spans="1:2">
      <c r="A12" s="9">
        <v>3</v>
      </c>
      <c r="B12" s="456" t="s">
        <v>11</v>
      </c>
    </row>
    <row r="13" spans="1:2">
      <c r="A13" s="9">
        <v>4</v>
      </c>
      <c r="B13" s="454" t="s">
        <v>12</v>
      </c>
    </row>
    <row r="14" spans="1:2">
      <c r="A14" s="9">
        <v>5</v>
      </c>
      <c r="B14" s="454" t="s">
        <v>13</v>
      </c>
    </row>
    <row r="15" spans="1:2">
      <c r="A15" s="9">
        <v>6</v>
      </c>
      <c r="B15" s="454" t="s">
        <v>14</v>
      </c>
    </row>
    <row r="16" spans="1:2">
      <c r="A16" s="9">
        <v>7</v>
      </c>
      <c r="B16" s="454" t="s">
        <v>15</v>
      </c>
    </row>
    <row r="17" spans="1:2">
      <c r="A17" s="9">
        <v>8</v>
      </c>
      <c r="B17" s="454" t="s">
        <v>16</v>
      </c>
    </row>
    <row r="18" spans="1:2">
      <c r="A18" s="9">
        <v>9</v>
      </c>
      <c r="B18" s="454" t="s">
        <v>17</v>
      </c>
    </row>
    <row r="19" spans="1:2">
      <c r="A19" s="9"/>
      <c r="B19" s="454"/>
    </row>
    <row r="20" ht="20.25" spans="1:2">
      <c r="A20" s="452"/>
      <c r="B20" s="453" t="s">
        <v>18</v>
      </c>
    </row>
    <row r="21" spans="1:2">
      <c r="A21" s="9">
        <v>1</v>
      </c>
      <c r="B21" s="459" t="s">
        <v>19</v>
      </c>
    </row>
    <row r="22" spans="1:2">
      <c r="A22" s="9">
        <v>2</v>
      </c>
      <c r="B22" s="454" t="s">
        <v>20</v>
      </c>
    </row>
    <row r="23" spans="1:2">
      <c r="A23" s="9">
        <v>3</v>
      </c>
      <c r="B23" s="454" t="s">
        <v>21</v>
      </c>
    </row>
    <row r="24" spans="1:2">
      <c r="A24" s="9">
        <v>4</v>
      </c>
      <c r="B24" s="454" t="s">
        <v>22</v>
      </c>
    </row>
    <row r="25" spans="1:2">
      <c r="A25" s="9">
        <v>5</v>
      </c>
      <c r="B25" s="454" t="s">
        <v>23</v>
      </c>
    </row>
    <row r="26" spans="1:2">
      <c r="A26" s="9">
        <v>6</v>
      </c>
      <c r="B26" s="454" t="s">
        <v>24</v>
      </c>
    </row>
    <row r="27" spans="1:2">
      <c r="A27" s="9">
        <v>7</v>
      </c>
      <c r="B27" s="454" t="s">
        <v>25</v>
      </c>
    </row>
    <row r="28" spans="1:2">
      <c r="A28" s="9"/>
      <c r="B28" s="454"/>
    </row>
    <row r="29" ht="20.25" spans="1:2">
      <c r="A29" s="452"/>
      <c r="B29" s="453" t="s">
        <v>26</v>
      </c>
    </row>
    <row r="30" spans="1:2">
      <c r="A30" s="9">
        <v>1</v>
      </c>
      <c r="B30" s="459" t="s">
        <v>27</v>
      </c>
    </row>
    <row r="31" spans="1:2">
      <c r="A31" s="9">
        <v>2</v>
      </c>
      <c r="B31" s="454" t="s">
        <v>28</v>
      </c>
    </row>
    <row r="32" spans="1:2">
      <c r="A32" s="9">
        <v>3</v>
      </c>
      <c r="B32" s="454" t="s">
        <v>29</v>
      </c>
    </row>
    <row r="33" ht="28.5" spans="1:2">
      <c r="A33" s="9">
        <v>4</v>
      </c>
      <c r="B33" s="454" t="s">
        <v>30</v>
      </c>
    </row>
    <row r="34" spans="1:2">
      <c r="A34" s="9">
        <v>5</v>
      </c>
      <c r="B34" s="454" t="s">
        <v>31</v>
      </c>
    </row>
    <row r="35" spans="1:2">
      <c r="A35" s="9">
        <v>6</v>
      </c>
      <c r="B35" s="454" t="s">
        <v>32</v>
      </c>
    </row>
    <row r="36" spans="1:2">
      <c r="A36" s="9">
        <v>7</v>
      </c>
      <c r="B36" s="454" t="s">
        <v>33</v>
      </c>
    </row>
    <row r="37" spans="1:2">
      <c r="A37" s="9"/>
      <c r="B37" s="454"/>
    </row>
    <row r="39" spans="1:2">
      <c r="A39" s="460" t="s">
        <v>34</v>
      </c>
      <c r="B39" s="46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282</v>
      </c>
      <c r="H2" s="4"/>
      <c r="I2" s="4" t="s">
        <v>283</v>
      </c>
      <c r="J2" s="4"/>
      <c r="K2" s="6" t="s">
        <v>284</v>
      </c>
      <c r="L2" s="78" t="s">
        <v>285</v>
      </c>
      <c r="M2" s="21" t="s">
        <v>286</v>
      </c>
    </row>
    <row r="3" s="1" customFormat="1" ht="16.5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79"/>
      <c r="M3" s="22"/>
    </row>
    <row r="4" ht="22" customHeight="1" spans="1:13">
      <c r="A4" s="69">
        <v>1</v>
      </c>
      <c r="B4" s="25" t="s">
        <v>272</v>
      </c>
      <c r="C4" s="26" t="s">
        <v>268</v>
      </c>
      <c r="D4" s="27" t="s">
        <v>269</v>
      </c>
      <c r="E4" s="28" t="s">
        <v>270</v>
      </c>
      <c r="F4" s="29" t="s">
        <v>271</v>
      </c>
      <c r="G4" s="70">
        <v>-0.02</v>
      </c>
      <c r="H4" s="70">
        <v>-0.01</v>
      </c>
      <c r="I4" s="70">
        <v>-0.02</v>
      </c>
      <c r="J4" s="70">
        <v>-0.01</v>
      </c>
      <c r="K4" s="74"/>
      <c r="L4" s="14" t="s">
        <v>95</v>
      </c>
      <c r="M4" s="14" t="s">
        <v>289</v>
      </c>
    </row>
    <row r="5" ht="22" customHeight="1" spans="1:13">
      <c r="A5" s="69">
        <v>2</v>
      </c>
      <c r="B5" s="25" t="s">
        <v>277</v>
      </c>
      <c r="C5" s="31" t="s">
        <v>273</v>
      </c>
      <c r="D5" s="31" t="s">
        <v>274</v>
      </c>
      <c r="E5" s="27" t="s">
        <v>275</v>
      </c>
      <c r="F5" s="32" t="s">
        <v>276</v>
      </c>
      <c r="G5" s="70">
        <v>-0.02</v>
      </c>
      <c r="H5" s="70">
        <v>-0.01</v>
      </c>
      <c r="I5" s="70">
        <v>-0.02</v>
      </c>
      <c r="J5" s="70">
        <v>-0.01</v>
      </c>
      <c r="K5" s="74"/>
      <c r="L5" s="14" t="s">
        <v>95</v>
      </c>
      <c r="M5" s="14" t="s">
        <v>289</v>
      </c>
    </row>
    <row r="6" ht="22" customHeight="1" spans="1:13">
      <c r="A6" s="69"/>
      <c r="B6" s="25"/>
      <c r="C6" s="26"/>
      <c r="D6" s="27"/>
      <c r="E6" s="25"/>
      <c r="F6" s="33"/>
      <c r="G6" s="70"/>
      <c r="H6" s="70"/>
      <c r="I6" s="70"/>
      <c r="J6" s="70"/>
      <c r="K6" s="74"/>
      <c r="L6" s="14"/>
      <c r="M6" s="14"/>
    </row>
    <row r="7" ht="22" customHeight="1" spans="1:13">
      <c r="A7" s="69"/>
      <c r="B7" s="25"/>
      <c r="C7" s="26"/>
      <c r="D7" s="27"/>
      <c r="E7" s="25"/>
      <c r="F7" s="34"/>
      <c r="G7" s="70"/>
      <c r="H7" s="70"/>
      <c r="I7" s="70"/>
      <c r="J7" s="70"/>
      <c r="K7" s="74"/>
      <c r="L7" s="14"/>
      <c r="M7" s="14"/>
    </row>
    <row r="8" ht="22" customHeight="1" spans="1:13">
      <c r="A8" s="69"/>
      <c r="B8" s="25"/>
      <c r="C8" s="26"/>
      <c r="D8" s="27"/>
      <c r="E8" s="25"/>
      <c r="F8" s="34"/>
      <c r="G8" s="70"/>
      <c r="H8" s="70"/>
      <c r="I8" s="70"/>
      <c r="J8" s="70"/>
      <c r="K8" s="74"/>
      <c r="L8" s="14"/>
      <c r="M8" s="14"/>
    </row>
    <row r="9" ht="22" customHeight="1" spans="1:13">
      <c r="A9" s="69"/>
      <c r="B9" s="71"/>
      <c r="C9" s="72"/>
      <c r="D9" s="72"/>
      <c r="E9" s="72"/>
      <c r="F9" s="73"/>
      <c r="G9" s="70"/>
      <c r="H9" s="70"/>
      <c r="I9" s="70"/>
      <c r="J9" s="70"/>
      <c r="K9" s="74"/>
      <c r="L9" s="9"/>
      <c r="M9" s="9"/>
    </row>
    <row r="10" ht="22" customHeight="1" spans="1:13">
      <c r="A10" s="69"/>
      <c r="B10" s="71"/>
      <c r="C10" s="72"/>
      <c r="D10" s="72"/>
      <c r="E10" s="72"/>
      <c r="F10" s="73"/>
      <c r="G10" s="74"/>
      <c r="H10" s="75"/>
      <c r="I10" s="75"/>
      <c r="J10" s="75"/>
      <c r="K10" s="74"/>
      <c r="L10" s="9"/>
      <c r="M10" s="9"/>
    </row>
    <row r="11" ht="22" customHeight="1" spans="1:13">
      <c r="A11" s="69"/>
      <c r="B11" s="71"/>
      <c r="C11" s="72"/>
      <c r="D11" s="72"/>
      <c r="E11" s="72"/>
      <c r="F11" s="73"/>
      <c r="G11" s="74"/>
      <c r="H11" s="75"/>
      <c r="I11" s="75"/>
      <c r="J11" s="75"/>
      <c r="K11" s="74"/>
      <c r="L11" s="9"/>
      <c r="M11" s="9"/>
    </row>
    <row r="12" s="2" customFormat="1" ht="18.75" spans="1:13">
      <c r="A12" s="15" t="s">
        <v>290</v>
      </c>
      <c r="B12" s="16"/>
      <c r="C12" s="16"/>
      <c r="D12" s="72"/>
      <c r="E12" s="17"/>
      <c r="F12" s="73"/>
      <c r="G12" s="35"/>
      <c r="H12" s="15" t="s">
        <v>279</v>
      </c>
      <c r="I12" s="16"/>
      <c r="J12" s="16"/>
      <c r="K12" s="17"/>
      <c r="L12" s="80"/>
      <c r="M12" s="23"/>
    </row>
    <row r="13" ht="84" customHeight="1" spans="1:13">
      <c r="A13" s="76" t="s">
        <v>291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1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E12" sqref="E12:E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2" t="s">
        <v>294</v>
      </c>
      <c r="H2" s="43"/>
      <c r="I2" s="66"/>
      <c r="J2" s="42" t="s">
        <v>295</v>
      </c>
      <c r="K2" s="43"/>
      <c r="L2" s="66"/>
      <c r="M2" s="42" t="s">
        <v>296</v>
      </c>
      <c r="N2" s="43"/>
      <c r="O2" s="66"/>
      <c r="P2" s="42" t="s">
        <v>297</v>
      </c>
      <c r="Q2" s="43"/>
      <c r="R2" s="66"/>
      <c r="S2" s="43" t="s">
        <v>298</v>
      </c>
      <c r="T2" s="43"/>
      <c r="U2" s="66"/>
      <c r="V2" s="38" t="s">
        <v>299</v>
      </c>
      <c r="W2" s="38" t="s">
        <v>267</v>
      </c>
    </row>
    <row r="3" s="1" customFormat="1" ht="16.5" spans="1:23">
      <c r="A3" s="7"/>
      <c r="B3" s="44"/>
      <c r="C3" s="44"/>
      <c r="D3" s="44"/>
      <c r="E3" s="44"/>
      <c r="F3" s="44"/>
      <c r="G3" s="4" t="s">
        <v>300</v>
      </c>
      <c r="H3" s="4" t="s">
        <v>67</v>
      </c>
      <c r="I3" s="4" t="s">
        <v>258</v>
      </c>
      <c r="J3" s="4" t="s">
        <v>300</v>
      </c>
      <c r="K3" s="4" t="s">
        <v>67</v>
      </c>
      <c r="L3" s="4" t="s">
        <v>258</v>
      </c>
      <c r="M3" s="4" t="s">
        <v>300</v>
      </c>
      <c r="N3" s="4" t="s">
        <v>67</v>
      </c>
      <c r="O3" s="4" t="s">
        <v>258</v>
      </c>
      <c r="P3" s="4" t="s">
        <v>300</v>
      </c>
      <c r="Q3" s="4" t="s">
        <v>67</v>
      </c>
      <c r="R3" s="4" t="s">
        <v>258</v>
      </c>
      <c r="S3" s="4" t="s">
        <v>300</v>
      </c>
      <c r="T3" s="4" t="s">
        <v>67</v>
      </c>
      <c r="U3" s="4" t="s">
        <v>258</v>
      </c>
      <c r="V3" s="68"/>
      <c r="W3" s="68"/>
    </row>
    <row r="4" spans="1:23">
      <c r="A4" s="45" t="s">
        <v>301</v>
      </c>
      <c r="B4" s="25" t="s">
        <v>272</v>
      </c>
      <c r="C4" s="26" t="s">
        <v>268</v>
      </c>
      <c r="D4" s="27" t="s">
        <v>269</v>
      </c>
      <c r="E4" s="28" t="s">
        <v>270</v>
      </c>
      <c r="F4" s="29" t="s">
        <v>271</v>
      </c>
      <c r="G4" s="46"/>
      <c r="H4" s="47"/>
      <c r="I4" s="47"/>
      <c r="J4" s="47"/>
      <c r="K4" s="30"/>
      <c r="L4" s="30"/>
      <c r="M4" s="14"/>
      <c r="N4" s="14"/>
      <c r="O4" s="14"/>
      <c r="P4" s="14"/>
      <c r="Q4" s="14"/>
      <c r="R4" s="14"/>
      <c r="S4" s="14"/>
      <c r="T4" s="14"/>
      <c r="U4" s="14"/>
      <c r="V4" s="14" t="s">
        <v>302</v>
      </c>
      <c r="W4" s="14"/>
    </row>
    <row r="5" ht="16.5" spans="1:23">
      <c r="A5" s="48"/>
      <c r="B5" s="25" t="s">
        <v>277</v>
      </c>
      <c r="C5" s="31" t="s">
        <v>273</v>
      </c>
      <c r="D5" s="31" t="s">
        <v>274</v>
      </c>
      <c r="E5" s="27" t="s">
        <v>275</v>
      </c>
      <c r="F5" s="32" t="s">
        <v>276</v>
      </c>
      <c r="G5" s="49" t="s">
        <v>303</v>
      </c>
      <c r="H5" s="50"/>
      <c r="I5" s="67"/>
      <c r="J5" s="49" t="s">
        <v>304</v>
      </c>
      <c r="K5" s="50"/>
      <c r="L5" s="67"/>
      <c r="M5" s="42" t="s">
        <v>305</v>
      </c>
      <c r="N5" s="43"/>
      <c r="O5" s="66"/>
      <c r="P5" s="42" t="s">
        <v>306</v>
      </c>
      <c r="Q5" s="43"/>
      <c r="R5" s="66"/>
      <c r="S5" s="43" t="s">
        <v>307</v>
      </c>
      <c r="T5" s="43"/>
      <c r="U5" s="66"/>
      <c r="V5" s="14"/>
      <c r="W5" s="14"/>
    </row>
    <row r="6" ht="16.5" spans="1:23">
      <c r="A6" s="48"/>
      <c r="B6" s="25"/>
      <c r="C6" s="26"/>
      <c r="D6" s="27"/>
      <c r="E6" s="25"/>
      <c r="F6" s="51"/>
      <c r="G6" s="52" t="s">
        <v>300</v>
      </c>
      <c r="H6" s="52" t="s">
        <v>67</v>
      </c>
      <c r="I6" s="52" t="s">
        <v>258</v>
      </c>
      <c r="J6" s="52" t="s">
        <v>300</v>
      </c>
      <c r="K6" s="52" t="s">
        <v>67</v>
      </c>
      <c r="L6" s="52" t="s">
        <v>258</v>
      </c>
      <c r="M6" s="4" t="s">
        <v>300</v>
      </c>
      <c r="N6" s="4" t="s">
        <v>67</v>
      </c>
      <c r="O6" s="4" t="s">
        <v>258</v>
      </c>
      <c r="P6" s="4" t="s">
        <v>300</v>
      </c>
      <c r="Q6" s="4" t="s">
        <v>67</v>
      </c>
      <c r="R6" s="4" t="s">
        <v>258</v>
      </c>
      <c r="S6" s="4" t="s">
        <v>300</v>
      </c>
      <c r="T6" s="4" t="s">
        <v>67</v>
      </c>
      <c r="U6" s="4" t="s">
        <v>258</v>
      </c>
      <c r="V6" s="14"/>
      <c r="W6" s="14"/>
    </row>
    <row r="7" ht="16.5" spans="1:23">
      <c r="A7" s="48"/>
      <c r="B7" s="25"/>
      <c r="C7" s="26"/>
      <c r="D7" s="27"/>
      <c r="E7" s="25"/>
      <c r="F7" s="53"/>
      <c r="G7" s="52"/>
      <c r="H7" s="52"/>
      <c r="I7" s="52"/>
      <c r="J7" s="52"/>
      <c r="K7" s="52"/>
      <c r="L7" s="52"/>
      <c r="M7" s="4"/>
      <c r="N7" s="4"/>
      <c r="O7" s="4"/>
      <c r="P7" s="4"/>
      <c r="Q7" s="4"/>
      <c r="R7" s="4"/>
      <c r="S7" s="4"/>
      <c r="T7" s="4"/>
      <c r="U7" s="4"/>
      <c r="V7" s="14"/>
      <c r="W7" s="14"/>
    </row>
    <row r="8" ht="16.5" spans="1:23">
      <c r="A8" s="48"/>
      <c r="B8" s="25"/>
      <c r="C8" s="26"/>
      <c r="D8" s="27"/>
      <c r="E8" s="25"/>
      <c r="F8" s="53"/>
      <c r="G8" s="52"/>
      <c r="H8" s="52"/>
      <c r="I8" s="52"/>
      <c r="J8" s="52"/>
      <c r="K8" s="52"/>
      <c r="L8" s="52"/>
      <c r="M8" s="4"/>
      <c r="N8" s="4"/>
      <c r="O8" s="4"/>
      <c r="P8" s="4"/>
      <c r="Q8" s="4"/>
      <c r="R8" s="4"/>
      <c r="S8" s="4"/>
      <c r="T8" s="4"/>
      <c r="U8" s="4"/>
      <c r="V8" s="14"/>
      <c r="W8" s="14"/>
    </row>
    <row r="9" ht="18.75" spans="1:23">
      <c r="A9" s="54"/>
      <c r="B9" s="55"/>
      <c r="C9" s="56"/>
      <c r="D9" s="56"/>
      <c r="E9" s="56"/>
      <c r="F9" s="9"/>
      <c r="G9" s="46"/>
      <c r="H9" s="47"/>
      <c r="I9" s="47" t="s">
        <v>308</v>
      </c>
      <c r="J9" s="47"/>
      <c r="K9" s="47"/>
      <c r="L9" s="30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5"/>
      <c r="B10" s="57"/>
      <c r="C10" s="58"/>
      <c r="D10" s="58"/>
      <c r="E10" s="58"/>
      <c r="F10" s="45"/>
      <c r="G10" s="14"/>
      <c r="H10" s="47"/>
      <c r="I10" s="4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2" customHeight="1" spans="1:23">
      <c r="A11" s="48"/>
      <c r="B11" s="59"/>
      <c r="C11" s="54"/>
      <c r="D11" s="60"/>
      <c r="E11" s="54"/>
      <c r="F11" s="54"/>
      <c r="G11" s="14"/>
      <c r="H11" s="47"/>
      <c r="I11" s="4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5"/>
      <c r="B12" s="57"/>
      <c r="C12" s="61"/>
      <c r="D12" s="58"/>
      <c r="E12" s="61"/>
      <c r="F12" s="45"/>
      <c r="G12" s="14"/>
      <c r="H12" s="47"/>
      <c r="I12" s="47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8"/>
      <c r="B13" s="59"/>
      <c r="C13" s="62"/>
      <c r="D13" s="60"/>
      <c r="E13" s="62"/>
      <c r="F13" s="5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63"/>
      <c r="B14" s="63"/>
      <c r="C14" s="63"/>
      <c r="D14" s="63"/>
      <c r="E14" s="63"/>
      <c r="F14" s="6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62"/>
      <c r="B15" s="62"/>
      <c r="C15" s="62"/>
      <c r="D15" s="62"/>
      <c r="E15" s="62"/>
      <c r="F15" s="6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63"/>
      <c r="B16" s="63"/>
      <c r="C16" s="63"/>
      <c r="D16" s="63"/>
      <c r="E16" s="63"/>
      <c r="F16" s="6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62"/>
      <c r="B17" s="62"/>
      <c r="C17" s="62"/>
      <c r="D17" s="62"/>
      <c r="E17" s="62"/>
      <c r="F17" s="6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5" t="s">
        <v>309</v>
      </c>
      <c r="B19" s="16"/>
      <c r="C19" s="16"/>
      <c r="D19" s="16"/>
      <c r="E19" s="17"/>
      <c r="F19" s="18"/>
      <c r="G19" s="35"/>
      <c r="H19" s="41"/>
      <c r="I19" s="41"/>
      <c r="J19" s="15" t="s">
        <v>279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23"/>
    </row>
    <row r="20" ht="80" customHeight="1" spans="1:23">
      <c r="A20" s="64" t="s">
        <v>310</v>
      </c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9"/>
    <mergeCell ref="A10:A11"/>
    <mergeCell ref="A12:A13"/>
    <mergeCell ref="A14:A15"/>
    <mergeCell ref="A16:A17"/>
    <mergeCell ref="B2:B3"/>
    <mergeCell ref="B10:B11"/>
    <mergeCell ref="B12:B13"/>
    <mergeCell ref="B14:B15"/>
    <mergeCell ref="B16:B17"/>
    <mergeCell ref="C2:C3"/>
    <mergeCell ref="C10:C11"/>
    <mergeCell ref="C12:C13"/>
    <mergeCell ref="C14:C15"/>
    <mergeCell ref="C16:C17"/>
    <mergeCell ref="D2:D3"/>
    <mergeCell ref="D10:D11"/>
    <mergeCell ref="D12:D13"/>
    <mergeCell ref="D14:D15"/>
    <mergeCell ref="D16:D17"/>
    <mergeCell ref="E2:E3"/>
    <mergeCell ref="E10:E11"/>
    <mergeCell ref="E12:E13"/>
    <mergeCell ref="E14:E15"/>
    <mergeCell ref="E16:E17"/>
    <mergeCell ref="F2:F3"/>
    <mergeCell ref="F10:F11"/>
    <mergeCell ref="F12:F1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312</v>
      </c>
      <c r="B2" s="38" t="s">
        <v>254</v>
      </c>
      <c r="C2" s="38" t="s">
        <v>255</v>
      </c>
      <c r="D2" s="38" t="s">
        <v>256</v>
      </c>
      <c r="E2" s="38" t="s">
        <v>257</v>
      </c>
      <c r="F2" s="38" t="s">
        <v>258</v>
      </c>
      <c r="G2" s="37" t="s">
        <v>313</v>
      </c>
      <c r="H2" s="37" t="s">
        <v>314</v>
      </c>
      <c r="I2" s="37" t="s">
        <v>315</v>
      </c>
      <c r="J2" s="37" t="s">
        <v>314</v>
      </c>
      <c r="K2" s="37" t="s">
        <v>316</v>
      </c>
      <c r="L2" s="37" t="s">
        <v>314</v>
      </c>
      <c r="M2" s="38" t="s">
        <v>299</v>
      </c>
      <c r="N2" s="38" t="s">
        <v>267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9" t="s">
        <v>312</v>
      </c>
      <c r="B4" s="40" t="s">
        <v>317</v>
      </c>
      <c r="C4" s="40" t="s">
        <v>300</v>
      </c>
      <c r="D4" s="40" t="s">
        <v>256</v>
      </c>
      <c r="E4" s="38" t="s">
        <v>257</v>
      </c>
      <c r="F4" s="38" t="s">
        <v>258</v>
      </c>
      <c r="G4" s="37" t="s">
        <v>313</v>
      </c>
      <c r="H4" s="37" t="s">
        <v>314</v>
      </c>
      <c r="I4" s="37" t="s">
        <v>315</v>
      </c>
      <c r="J4" s="37" t="s">
        <v>314</v>
      </c>
      <c r="K4" s="37" t="s">
        <v>316</v>
      </c>
      <c r="L4" s="37" t="s">
        <v>314</v>
      </c>
      <c r="M4" s="38" t="s">
        <v>299</v>
      </c>
      <c r="N4" s="38" t="s">
        <v>267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318</v>
      </c>
      <c r="B11" s="16"/>
      <c r="C11" s="16"/>
      <c r="D11" s="17"/>
      <c r="E11" s="18"/>
      <c r="F11" s="41"/>
      <c r="G11" s="35"/>
      <c r="H11" s="41"/>
      <c r="I11" s="15" t="s">
        <v>319</v>
      </c>
      <c r="J11" s="16"/>
      <c r="K11" s="16"/>
      <c r="L11" s="16"/>
      <c r="M11" s="16"/>
      <c r="N11" s="23"/>
    </row>
    <row r="12" ht="16.5" spans="1:14">
      <c r="A12" s="19" t="s">
        <v>320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D6" sqref="D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3.9" customWidth="1"/>
    <col min="5" max="5" width="12.125" customWidth="1"/>
    <col min="6" max="6" width="22.9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299</v>
      </c>
      <c r="L2" s="5" t="s">
        <v>267</v>
      </c>
    </row>
    <row r="3" ht="30" customHeight="1" spans="1:12">
      <c r="A3" s="24">
        <v>1</v>
      </c>
      <c r="B3" s="25" t="s">
        <v>272</v>
      </c>
      <c r="C3" s="26" t="s">
        <v>268</v>
      </c>
      <c r="D3" s="27" t="s">
        <v>269</v>
      </c>
      <c r="E3" s="28" t="s">
        <v>270</v>
      </c>
      <c r="F3" s="29" t="s">
        <v>271</v>
      </c>
      <c r="G3" s="14" t="s">
        <v>326</v>
      </c>
      <c r="H3" s="30"/>
      <c r="I3" s="30"/>
      <c r="J3" s="14"/>
      <c r="K3" s="36" t="s">
        <v>327</v>
      </c>
      <c r="L3" s="14" t="s">
        <v>289</v>
      </c>
    </row>
    <row r="4" ht="30" customHeight="1" spans="1:12">
      <c r="A4" s="24">
        <v>2</v>
      </c>
      <c r="B4" s="25" t="s">
        <v>277</v>
      </c>
      <c r="C4" s="31" t="s">
        <v>273</v>
      </c>
      <c r="D4" s="31" t="s">
        <v>274</v>
      </c>
      <c r="E4" s="27" t="s">
        <v>275</v>
      </c>
      <c r="F4" s="32" t="s">
        <v>276</v>
      </c>
      <c r="G4" s="14" t="s">
        <v>326</v>
      </c>
      <c r="H4" s="30"/>
      <c r="I4" s="30"/>
      <c r="J4" s="14"/>
      <c r="K4" s="36" t="s">
        <v>327</v>
      </c>
      <c r="L4" s="14" t="s">
        <v>289</v>
      </c>
    </row>
    <row r="5" ht="30" customHeight="1" spans="1:12">
      <c r="A5" s="24"/>
      <c r="B5" s="25"/>
      <c r="C5" s="26"/>
      <c r="D5" s="27"/>
      <c r="E5" s="25"/>
      <c r="F5" s="33"/>
      <c r="G5" s="14"/>
      <c r="H5" s="14"/>
      <c r="I5" s="9"/>
      <c r="J5" s="9"/>
      <c r="K5" s="36"/>
      <c r="L5" s="14"/>
    </row>
    <row r="6" ht="30" customHeight="1" spans="1:12">
      <c r="A6" s="24"/>
      <c r="B6" s="25"/>
      <c r="C6" s="26"/>
      <c r="D6" s="27"/>
      <c r="E6" s="25"/>
      <c r="F6" s="34"/>
      <c r="G6" s="14"/>
      <c r="H6" s="14"/>
      <c r="I6" s="9"/>
      <c r="J6" s="9"/>
      <c r="K6" s="36"/>
      <c r="L6" s="14"/>
    </row>
    <row r="7" ht="30" customHeight="1" spans="1:12">
      <c r="A7" s="24"/>
      <c r="B7" s="25"/>
      <c r="C7" s="26"/>
      <c r="D7" s="27"/>
      <c r="E7" s="25"/>
      <c r="F7" s="34"/>
      <c r="G7" s="14"/>
      <c r="H7" s="9"/>
      <c r="I7" s="9"/>
      <c r="J7" s="9"/>
      <c r="K7" s="36"/>
      <c r="L7" s="14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328</v>
      </c>
      <c r="B9" s="16"/>
      <c r="C9" s="16"/>
      <c r="D9" s="16"/>
      <c r="E9" s="17"/>
      <c r="F9" s="18"/>
      <c r="G9" s="35"/>
      <c r="H9" s="15" t="s">
        <v>329</v>
      </c>
      <c r="I9" s="16"/>
      <c r="J9" s="16"/>
      <c r="K9" s="16"/>
      <c r="L9" s="23"/>
    </row>
    <row r="10" ht="16.5" spans="1:12">
      <c r="A10" s="19" t="s">
        <v>330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J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300</v>
      </c>
      <c r="D2" s="5" t="s">
        <v>256</v>
      </c>
      <c r="E2" s="5" t="s">
        <v>257</v>
      </c>
      <c r="F2" s="4" t="s">
        <v>332</v>
      </c>
      <c r="G2" s="4" t="s">
        <v>283</v>
      </c>
      <c r="H2" s="6" t="s">
        <v>284</v>
      </c>
      <c r="I2" s="21" t="s">
        <v>286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287</v>
      </c>
      <c r="H3" s="8"/>
      <c r="I3" s="22"/>
    </row>
    <row r="4" ht="18.75" spans="1:9">
      <c r="A4" s="9"/>
      <c r="B4" s="9"/>
      <c r="C4" s="10"/>
      <c r="D4" s="11"/>
      <c r="E4" s="12"/>
      <c r="F4" s="13"/>
      <c r="G4" s="13"/>
      <c r="H4" s="14"/>
      <c r="I4" s="14"/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334</v>
      </c>
      <c r="B12" s="16"/>
      <c r="C12" s="16"/>
      <c r="D12" s="17"/>
      <c r="E12" s="18"/>
      <c r="F12" s="15" t="s">
        <v>335</v>
      </c>
      <c r="G12" s="16"/>
      <c r="H12" s="17"/>
      <c r="I12" s="23"/>
    </row>
    <row r="13" ht="16.5" spans="1:9">
      <c r="A13" s="19" t="s">
        <v>336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0" t="s">
        <v>35</v>
      </c>
      <c r="C2" s="431"/>
      <c r="D2" s="431"/>
      <c r="E2" s="431"/>
      <c r="F2" s="431"/>
      <c r="G2" s="431"/>
      <c r="H2" s="431"/>
      <c r="I2" s="445"/>
    </row>
    <row r="3" ht="27.95" customHeight="1" spans="2:9">
      <c r="B3" s="432"/>
      <c r="C3" s="433"/>
      <c r="D3" s="434" t="s">
        <v>36</v>
      </c>
      <c r="E3" s="435"/>
      <c r="F3" s="436" t="s">
        <v>37</v>
      </c>
      <c r="G3" s="437"/>
      <c r="H3" s="434" t="s">
        <v>38</v>
      </c>
      <c r="I3" s="446"/>
    </row>
    <row r="4" ht="27.95" customHeight="1" spans="2:9">
      <c r="B4" s="432" t="s">
        <v>39</v>
      </c>
      <c r="C4" s="433" t="s">
        <v>40</v>
      </c>
      <c r="D4" s="433" t="s">
        <v>41</v>
      </c>
      <c r="E4" s="433" t="s">
        <v>42</v>
      </c>
      <c r="F4" s="438" t="s">
        <v>41</v>
      </c>
      <c r="G4" s="438" t="s">
        <v>42</v>
      </c>
      <c r="H4" s="433" t="s">
        <v>41</v>
      </c>
      <c r="I4" s="447" t="s">
        <v>42</v>
      </c>
    </row>
    <row r="5" ht="27.95" customHeight="1" spans="2:9">
      <c r="B5" s="439" t="s">
        <v>43</v>
      </c>
      <c r="C5" s="9">
        <v>13</v>
      </c>
      <c r="D5" s="9">
        <v>0</v>
      </c>
      <c r="E5" s="9">
        <v>1</v>
      </c>
      <c r="F5" s="440">
        <v>0</v>
      </c>
      <c r="G5" s="440">
        <v>1</v>
      </c>
      <c r="H5" s="9">
        <v>1</v>
      </c>
      <c r="I5" s="448">
        <v>2</v>
      </c>
    </row>
    <row r="6" ht="27.95" customHeight="1" spans="2:9">
      <c r="B6" s="439" t="s">
        <v>44</v>
      </c>
      <c r="C6" s="9">
        <v>20</v>
      </c>
      <c r="D6" s="9">
        <v>0</v>
      </c>
      <c r="E6" s="9">
        <v>1</v>
      </c>
      <c r="F6" s="440">
        <v>1</v>
      </c>
      <c r="G6" s="440">
        <v>2</v>
      </c>
      <c r="H6" s="9">
        <v>2</v>
      </c>
      <c r="I6" s="448">
        <v>3</v>
      </c>
    </row>
    <row r="7" ht="27.95" customHeight="1" spans="2:9">
      <c r="B7" s="439" t="s">
        <v>45</v>
      </c>
      <c r="C7" s="9">
        <v>32</v>
      </c>
      <c r="D7" s="9">
        <v>0</v>
      </c>
      <c r="E7" s="9">
        <v>1</v>
      </c>
      <c r="F7" s="440">
        <v>2</v>
      </c>
      <c r="G7" s="440">
        <v>3</v>
      </c>
      <c r="H7" s="9">
        <v>3</v>
      </c>
      <c r="I7" s="448">
        <v>4</v>
      </c>
    </row>
    <row r="8" ht="27.95" customHeight="1" spans="2:9">
      <c r="B8" s="439" t="s">
        <v>46</v>
      </c>
      <c r="C8" s="9">
        <v>50</v>
      </c>
      <c r="D8" s="9">
        <v>1</v>
      </c>
      <c r="E8" s="9">
        <v>2</v>
      </c>
      <c r="F8" s="440">
        <v>3</v>
      </c>
      <c r="G8" s="440">
        <v>4</v>
      </c>
      <c r="H8" s="9">
        <v>5</v>
      </c>
      <c r="I8" s="448">
        <v>6</v>
      </c>
    </row>
    <row r="9" ht="27.95" customHeight="1" spans="2:9">
      <c r="B9" s="439" t="s">
        <v>47</v>
      </c>
      <c r="C9" s="9">
        <v>80</v>
      </c>
      <c r="D9" s="9">
        <v>2</v>
      </c>
      <c r="E9" s="9">
        <v>3</v>
      </c>
      <c r="F9" s="440">
        <v>5</v>
      </c>
      <c r="G9" s="440">
        <v>6</v>
      </c>
      <c r="H9" s="9">
        <v>7</v>
      </c>
      <c r="I9" s="448">
        <v>8</v>
      </c>
    </row>
    <row r="10" ht="27.95" customHeight="1" spans="2:9">
      <c r="B10" s="439" t="s">
        <v>48</v>
      </c>
      <c r="C10" s="9">
        <v>125</v>
      </c>
      <c r="D10" s="9">
        <v>3</v>
      </c>
      <c r="E10" s="9">
        <v>4</v>
      </c>
      <c r="F10" s="440">
        <v>7</v>
      </c>
      <c r="G10" s="440">
        <v>8</v>
      </c>
      <c r="H10" s="9">
        <v>10</v>
      </c>
      <c r="I10" s="448">
        <v>11</v>
      </c>
    </row>
    <row r="11" ht="27.95" customHeight="1" spans="2:9">
      <c r="B11" s="439" t="s">
        <v>49</v>
      </c>
      <c r="C11" s="9">
        <v>200</v>
      </c>
      <c r="D11" s="9">
        <v>5</v>
      </c>
      <c r="E11" s="9">
        <v>6</v>
      </c>
      <c r="F11" s="440">
        <v>10</v>
      </c>
      <c r="G11" s="440">
        <v>11</v>
      </c>
      <c r="H11" s="9">
        <v>14</v>
      </c>
      <c r="I11" s="448">
        <v>15</v>
      </c>
    </row>
    <row r="12" ht="27.95" customHeight="1" spans="2:9">
      <c r="B12" s="441" t="s">
        <v>50</v>
      </c>
      <c r="C12" s="442">
        <v>315</v>
      </c>
      <c r="D12" s="442">
        <v>7</v>
      </c>
      <c r="E12" s="442">
        <v>8</v>
      </c>
      <c r="F12" s="443">
        <v>14</v>
      </c>
      <c r="G12" s="443">
        <v>15</v>
      </c>
      <c r="H12" s="442">
        <v>21</v>
      </c>
      <c r="I12" s="449">
        <v>22</v>
      </c>
    </row>
    <row r="14" spans="2:4">
      <c r="B14" s="444" t="s">
        <v>51</v>
      </c>
      <c r="C14" s="444"/>
      <c r="D14" s="4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I58" sqref="I58"/>
    </sheetView>
  </sheetViews>
  <sheetFormatPr defaultColWidth="10.375" defaultRowHeight="16.5" customHeight="1"/>
  <cols>
    <col min="1" max="1" width="11.125" style="257" customWidth="1"/>
    <col min="2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360" t="s">
        <v>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58" t="s">
        <v>53</v>
      </c>
      <c r="B2" s="259" t="s">
        <v>54</v>
      </c>
      <c r="C2" s="259"/>
      <c r="D2" s="260" t="s">
        <v>55</v>
      </c>
      <c r="E2" s="260"/>
      <c r="F2" s="259" t="s">
        <v>56</v>
      </c>
      <c r="G2" s="259"/>
      <c r="H2" s="261" t="s">
        <v>57</v>
      </c>
      <c r="I2" s="332" t="s">
        <v>56</v>
      </c>
      <c r="J2" s="332"/>
      <c r="K2" s="333"/>
    </row>
    <row r="3" ht="14.25" spans="1:11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ht="14.25" spans="1:11">
      <c r="A4" s="268" t="s">
        <v>61</v>
      </c>
      <c r="B4" s="158" t="s">
        <v>62</v>
      </c>
      <c r="C4" s="159"/>
      <c r="D4" s="268" t="s">
        <v>63</v>
      </c>
      <c r="E4" s="269"/>
      <c r="F4" s="270">
        <v>45660</v>
      </c>
      <c r="G4" s="271"/>
      <c r="H4" s="268" t="s">
        <v>64</v>
      </c>
      <c r="I4" s="269"/>
      <c r="J4" s="158" t="s">
        <v>65</v>
      </c>
      <c r="K4" s="159" t="s">
        <v>66</v>
      </c>
    </row>
    <row r="5" ht="14.25" spans="1:11">
      <c r="A5" s="272" t="s">
        <v>67</v>
      </c>
      <c r="B5" s="158" t="s">
        <v>68</v>
      </c>
      <c r="C5" s="159"/>
      <c r="D5" s="268" t="s">
        <v>69</v>
      </c>
      <c r="E5" s="269"/>
      <c r="F5" s="270">
        <v>45654</v>
      </c>
      <c r="G5" s="271"/>
      <c r="H5" s="268" t="s">
        <v>70</v>
      </c>
      <c r="I5" s="269"/>
      <c r="J5" s="158" t="s">
        <v>65</v>
      </c>
      <c r="K5" s="159" t="s">
        <v>66</v>
      </c>
    </row>
    <row r="6" ht="14.25" spans="1:11">
      <c r="A6" s="268" t="s">
        <v>71</v>
      </c>
      <c r="B6" s="273" t="s">
        <v>72</v>
      </c>
      <c r="C6" s="274">
        <v>6</v>
      </c>
      <c r="D6" s="272" t="s">
        <v>73</v>
      </c>
      <c r="E6" s="275"/>
      <c r="F6" s="270">
        <v>45296</v>
      </c>
      <c r="G6" s="271"/>
      <c r="H6" s="268" t="s">
        <v>74</v>
      </c>
      <c r="I6" s="269"/>
      <c r="J6" s="158" t="s">
        <v>65</v>
      </c>
      <c r="K6" s="159" t="s">
        <v>66</v>
      </c>
    </row>
    <row r="7" ht="14.25" spans="1:11">
      <c r="A7" s="268" t="s">
        <v>75</v>
      </c>
      <c r="B7" s="276">
        <v>970</v>
      </c>
      <c r="C7" s="277"/>
      <c r="D7" s="272" t="s">
        <v>76</v>
      </c>
      <c r="E7" s="278"/>
      <c r="F7" s="270">
        <v>45297</v>
      </c>
      <c r="G7" s="271"/>
      <c r="H7" s="268" t="s">
        <v>77</v>
      </c>
      <c r="I7" s="269"/>
      <c r="J7" s="158" t="s">
        <v>65</v>
      </c>
      <c r="K7" s="159" t="s">
        <v>66</v>
      </c>
    </row>
    <row r="8" ht="15" spans="1:11">
      <c r="A8" s="279" t="s">
        <v>78</v>
      </c>
      <c r="B8" s="280" t="s">
        <v>79</v>
      </c>
      <c r="C8" s="281"/>
      <c r="D8" s="282" t="s">
        <v>80</v>
      </c>
      <c r="E8" s="283"/>
      <c r="F8" s="284">
        <v>45298</v>
      </c>
      <c r="G8" s="285"/>
      <c r="H8" s="282" t="s">
        <v>81</v>
      </c>
      <c r="I8" s="283"/>
      <c r="J8" s="302" t="s">
        <v>65</v>
      </c>
      <c r="K8" s="334" t="s">
        <v>66</v>
      </c>
    </row>
    <row r="9" ht="15" spans="1:11">
      <c r="A9" s="361" t="s">
        <v>82</v>
      </c>
      <c r="B9" s="362"/>
      <c r="C9" s="362"/>
      <c r="D9" s="363"/>
      <c r="E9" s="363"/>
      <c r="F9" s="363"/>
      <c r="G9" s="363"/>
      <c r="H9" s="363"/>
      <c r="I9" s="363"/>
      <c r="J9" s="363"/>
      <c r="K9" s="410"/>
    </row>
    <row r="10" ht="15" spans="1:11">
      <c r="A10" s="364" t="s">
        <v>83</v>
      </c>
      <c r="B10" s="365"/>
      <c r="C10" s="365"/>
      <c r="D10" s="365"/>
      <c r="E10" s="365"/>
      <c r="F10" s="365"/>
      <c r="G10" s="365"/>
      <c r="H10" s="365"/>
      <c r="I10" s="365"/>
      <c r="J10" s="365"/>
      <c r="K10" s="411"/>
    </row>
    <row r="11" ht="14.25" spans="1:11">
      <c r="A11" s="366" t="s">
        <v>84</v>
      </c>
      <c r="B11" s="367" t="s">
        <v>85</v>
      </c>
      <c r="C11" s="368" t="s">
        <v>86</v>
      </c>
      <c r="D11" s="369"/>
      <c r="E11" s="370" t="s">
        <v>87</v>
      </c>
      <c r="F11" s="367" t="s">
        <v>85</v>
      </c>
      <c r="G11" s="368" t="s">
        <v>86</v>
      </c>
      <c r="H11" s="368" t="s">
        <v>88</v>
      </c>
      <c r="I11" s="370" t="s">
        <v>89</v>
      </c>
      <c r="J11" s="367" t="s">
        <v>85</v>
      </c>
      <c r="K11" s="412" t="s">
        <v>86</v>
      </c>
    </row>
    <row r="12" ht="14.25" spans="1:11">
      <c r="A12" s="272" t="s">
        <v>90</v>
      </c>
      <c r="B12" s="292" t="s">
        <v>85</v>
      </c>
      <c r="C12" s="158" t="s">
        <v>86</v>
      </c>
      <c r="D12" s="278"/>
      <c r="E12" s="275" t="s">
        <v>91</v>
      </c>
      <c r="F12" s="292" t="s">
        <v>85</v>
      </c>
      <c r="G12" s="158" t="s">
        <v>86</v>
      </c>
      <c r="H12" s="158" t="s">
        <v>88</v>
      </c>
      <c r="I12" s="275" t="s">
        <v>92</v>
      </c>
      <c r="J12" s="292" t="s">
        <v>85</v>
      </c>
      <c r="K12" s="159" t="s">
        <v>86</v>
      </c>
    </row>
    <row r="13" ht="14.25" spans="1:11">
      <c r="A13" s="272" t="s">
        <v>93</v>
      </c>
      <c r="B13" s="292" t="s">
        <v>85</v>
      </c>
      <c r="C13" s="158" t="s">
        <v>86</v>
      </c>
      <c r="D13" s="278"/>
      <c r="E13" s="275" t="s">
        <v>94</v>
      </c>
      <c r="F13" s="158" t="s">
        <v>95</v>
      </c>
      <c r="G13" s="158" t="s">
        <v>96</v>
      </c>
      <c r="H13" s="158" t="s">
        <v>88</v>
      </c>
      <c r="I13" s="275" t="s">
        <v>97</v>
      </c>
      <c r="J13" s="292" t="s">
        <v>85</v>
      </c>
      <c r="K13" s="159" t="s">
        <v>86</v>
      </c>
    </row>
    <row r="14" ht="15" spans="1:11">
      <c r="A14" s="282" t="s">
        <v>98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36"/>
    </row>
    <row r="15" ht="15" spans="1:11">
      <c r="A15" s="364" t="s">
        <v>99</v>
      </c>
      <c r="B15" s="365"/>
      <c r="C15" s="365"/>
      <c r="D15" s="365"/>
      <c r="E15" s="365"/>
      <c r="F15" s="365"/>
      <c r="G15" s="365"/>
      <c r="H15" s="365"/>
      <c r="I15" s="365"/>
      <c r="J15" s="365"/>
      <c r="K15" s="411"/>
    </row>
    <row r="16" ht="14.25" spans="1:11">
      <c r="A16" s="371" t="s">
        <v>100</v>
      </c>
      <c r="B16" s="368" t="s">
        <v>95</v>
      </c>
      <c r="C16" s="368" t="s">
        <v>96</v>
      </c>
      <c r="D16" s="372"/>
      <c r="E16" s="373" t="s">
        <v>101</v>
      </c>
      <c r="F16" s="368" t="s">
        <v>95</v>
      </c>
      <c r="G16" s="368" t="s">
        <v>96</v>
      </c>
      <c r="H16" s="374"/>
      <c r="I16" s="373" t="s">
        <v>102</v>
      </c>
      <c r="J16" s="368" t="s">
        <v>95</v>
      </c>
      <c r="K16" s="412" t="s">
        <v>96</v>
      </c>
    </row>
    <row r="17" customHeight="1" spans="1:22">
      <c r="A17" s="309" t="s">
        <v>103</v>
      </c>
      <c r="B17" s="158" t="s">
        <v>95</v>
      </c>
      <c r="C17" s="158" t="s">
        <v>96</v>
      </c>
      <c r="D17" s="375"/>
      <c r="E17" s="310" t="s">
        <v>104</v>
      </c>
      <c r="F17" s="158" t="s">
        <v>95</v>
      </c>
      <c r="G17" s="158" t="s">
        <v>96</v>
      </c>
      <c r="H17" s="376"/>
      <c r="I17" s="310" t="s">
        <v>105</v>
      </c>
      <c r="J17" s="158" t="s">
        <v>95</v>
      </c>
      <c r="K17" s="159" t="s">
        <v>96</v>
      </c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</row>
    <row r="18" ht="18" customHeight="1" spans="1:11">
      <c r="A18" s="377" t="s">
        <v>106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4"/>
    </row>
    <row r="19" s="359" customFormat="1" ht="18" customHeight="1" spans="1:11">
      <c r="A19" s="364" t="s">
        <v>107</v>
      </c>
      <c r="B19" s="365"/>
      <c r="C19" s="365"/>
      <c r="D19" s="365"/>
      <c r="E19" s="365"/>
      <c r="F19" s="365"/>
      <c r="G19" s="365"/>
      <c r="H19" s="365"/>
      <c r="I19" s="365"/>
      <c r="J19" s="365"/>
      <c r="K19" s="411"/>
    </row>
    <row r="20" customHeight="1" spans="1:11">
      <c r="A20" s="379" t="s">
        <v>108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5"/>
    </row>
    <row r="21" ht="21.75" customHeight="1" spans="1:11">
      <c r="A21" s="381" t="s">
        <v>109</v>
      </c>
      <c r="B21" s="112"/>
      <c r="C21" s="382">
        <v>110</v>
      </c>
      <c r="D21" s="382">
        <v>120</v>
      </c>
      <c r="E21" s="382">
        <v>130</v>
      </c>
      <c r="F21" s="382">
        <v>140</v>
      </c>
      <c r="G21" s="382">
        <v>150</v>
      </c>
      <c r="H21" s="382">
        <v>160</v>
      </c>
      <c r="I21" s="416">
        <v>165</v>
      </c>
      <c r="J21" s="417"/>
      <c r="K21" s="341" t="s">
        <v>110</v>
      </c>
    </row>
    <row r="22" ht="23" customHeight="1" spans="1:11">
      <c r="A22" s="383" t="s">
        <v>111</v>
      </c>
      <c r="B22" s="384"/>
      <c r="C22" s="384" t="s">
        <v>95</v>
      </c>
      <c r="D22" s="384" t="s">
        <v>95</v>
      </c>
      <c r="E22" s="384" t="s">
        <v>95</v>
      </c>
      <c r="F22" s="384" t="s">
        <v>95</v>
      </c>
      <c r="G22" s="384" t="s">
        <v>95</v>
      </c>
      <c r="H22" s="384" t="s">
        <v>95</v>
      </c>
      <c r="I22" s="384" t="s">
        <v>95</v>
      </c>
      <c r="J22" s="384"/>
      <c r="K22" s="418" t="s">
        <v>95</v>
      </c>
    </row>
    <row r="23" ht="23" customHeight="1" spans="1:11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418"/>
    </row>
    <row r="24" ht="23" customHeight="1" spans="1:11">
      <c r="A24" s="383"/>
      <c r="B24" s="385"/>
      <c r="C24" s="384"/>
      <c r="D24" s="384"/>
      <c r="E24" s="384"/>
      <c r="F24" s="384"/>
      <c r="G24" s="384"/>
      <c r="H24" s="384"/>
      <c r="I24" s="385"/>
      <c r="J24" s="385"/>
      <c r="K24" s="418"/>
    </row>
    <row r="25" ht="23" customHeight="1" spans="1:11">
      <c r="A25" s="386"/>
      <c r="B25" s="387"/>
      <c r="C25" s="387"/>
      <c r="D25" s="387"/>
      <c r="E25" s="387"/>
      <c r="F25" s="387"/>
      <c r="G25" s="387"/>
      <c r="H25" s="387"/>
      <c r="I25" s="387"/>
      <c r="J25" s="387"/>
      <c r="K25" s="419"/>
    </row>
    <row r="26" ht="23" customHeight="1" spans="1:11">
      <c r="A26" s="386"/>
      <c r="B26" s="387"/>
      <c r="C26" s="387"/>
      <c r="D26" s="387"/>
      <c r="E26" s="387"/>
      <c r="F26" s="387"/>
      <c r="G26" s="387"/>
      <c r="H26" s="387"/>
      <c r="I26" s="387"/>
      <c r="J26" s="387"/>
      <c r="K26" s="419"/>
    </row>
    <row r="27" ht="23" customHeight="1" spans="1:11">
      <c r="A27" s="386"/>
      <c r="B27" s="387"/>
      <c r="C27" s="387"/>
      <c r="D27" s="387"/>
      <c r="E27" s="387"/>
      <c r="F27" s="387"/>
      <c r="G27" s="387"/>
      <c r="H27" s="387"/>
      <c r="I27" s="387"/>
      <c r="J27" s="387"/>
      <c r="K27" s="419"/>
    </row>
    <row r="28" ht="18" customHeight="1" spans="1:11">
      <c r="A28" s="388" t="s">
        <v>112</v>
      </c>
      <c r="B28" s="389"/>
      <c r="C28" s="389"/>
      <c r="D28" s="389"/>
      <c r="E28" s="389"/>
      <c r="F28" s="389"/>
      <c r="G28" s="389"/>
      <c r="H28" s="389"/>
      <c r="I28" s="389"/>
      <c r="J28" s="389"/>
      <c r="K28" s="420"/>
    </row>
    <row r="29" ht="18.75" customHeight="1" spans="1:11">
      <c r="A29" s="390"/>
      <c r="B29" s="391"/>
      <c r="C29" s="391"/>
      <c r="D29" s="391"/>
      <c r="E29" s="391"/>
      <c r="F29" s="391"/>
      <c r="G29" s="391"/>
      <c r="H29" s="391"/>
      <c r="I29" s="391"/>
      <c r="J29" s="391"/>
      <c r="K29" s="421"/>
    </row>
    <row r="30" ht="18.75" customHeight="1" spans="1:11">
      <c r="A30" s="392"/>
      <c r="B30" s="393"/>
      <c r="C30" s="393"/>
      <c r="D30" s="393"/>
      <c r="E30" s="393"/>
      <c r="F30" s="393"/>
      <c r="G30" s="393"/>
      <c r="H30" s="393"/>
      <c r="I30" s="393"/>
      <c r="J30" s="393"/>
      <c r="K30" s="422"/>
    </row>
    <row r="31" ht="18" customHeight="1" spans="1:11">
      <c r="A31" s="388" t="s">
        <v>113</v>
      </c>
      <c r="B31" s="389"/>
      <c r="C31" s="389"/>
      <c r="D31" s="389"/>
      <c r="E31" s="389"/>
      <c r="F31" s="389"/>
      <c r="G31" s="389"/>
      <c r="H31" s="389"/>
      <c r="I31" s="389"/>
      <c r="J31" s="389"/>
      <c r="K31" s="420"/>
    </row>
    <row r="32" ht="14.25" spans="1:11">
      <c r="A32" s="394" t="s">
        <v>114</v>
      </c>
      <c r="B32" s="395"/>
      <c r="C32" s="395"/>
      <c r="D32" s="395"/>
      <c r="E32" s="395"/>
      <c r="F32" s="395"/>
      <c r="G32" s="395"/>
      <c r="H32" s="395"/>
      <c r="I32" s="395"/>
      <c r="J32" s="395"/>
      <c r="K32" s="423"/>
    </row>
    <row r="33" ht="15" spans="1:11">
      <c r="A33" s="166" t="s">
        <v>115</v>
      </c>
      <c r="B33" s="167"/>
      <c r="C33" s="158" t="s">
        <v>65</v>
      </c>
      <c r="D33" s="158" t="s">
        <v>66</v>
      </c>
      <c r="E33" s="396" t="s">
        <v>116</v>
      </c>
      <c r="F33" s="397"/>
      <c r="G33" s="397"/>
      <c r="H33" s="397"/>
      <c r="I33" s="397"/>
      <c r="J33" s="397"/>
      <c r="K33" s="424"/>
    </row>
    <row r="34" ht="15" spans="1:11">
      <c r="A34" s="398" t="s">
        <v>117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</row>
    <row r="35" ht="21" customHeight="1" spans="1:11">
      <c r="A35" s="399" t="s">
        <v>118</v>
      </c>
      <c r="B35" s="400"/>
      <c r="C35" s="400"/>
      <c r="D35" s="400"/>
      <c r="E35" s="400"/>
      <c r="F35" s="400"/>
      <c r="G35" s="400"/>
      <c r="H35" s="400"/>
      <c r="I35" s="400"/>
      <c r="J35" s="400"/>
      <c r="K35" s="425"/>
    </row>
    <row r="36" ht="21" customHeight="1" spans="1:11">
      <c r="A36" s="317" t="s">
        <v>119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7"/>
    </row>
    <row r="37" ht="21" customHeight="1" spans="1:11">
      <c r="A37" s="317" t="s">
        <v>120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7"/>
    </row>
    <row r="38" ht="21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47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47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47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47"/>
    </row>
    <row r="42" ht="15" spans="1:11">
      <c r="A42" s="312" t="s">
        <v>121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45"/>
    </row>
    <row r="43" ht="15" spans="1:11">
      <c r="A43" s="364" t="s">
        <v>122</v>
      </c>
      <c r="B43" s="365"/>
      <c r="C43" s="365"/>
      <c r="D43" s="365"/>
      <c r="E43" s="365"/>
      <c r="F43" s="365"/>
      <c r="G43" s="365"/>
      <c r="H43" s="365"/>
      <c r="I43" s="365"/>
      <c r="J43" s="365"/>
      <c r="K43" s="411"/>
    </row>
    <row r="44" ht="14.25" spans="1:11">
      <c r="A44" s="371" t="s">
        <v>123</v>
      </c>
      <c r="B44" s="368" t="s">
        <v>95</v>
      </c>
      <c r="C44" s="368" t="s">
        <v>96</v>
      </c>
      <c r="D44" s="368" t="s">
        <v>88</v>
      </c>
      <c r="E44" s="373" t="s">
        <v>124</v>
      </c>
      <c r="F44" s="368" t="s">
        <v>95</v>
      </c>
      <c r="G44" s="368" t="s">
        <v>96</v>
      </c>
      <c r="H44" s="368" t="s">
        <v>88</v>
      </c>
      <c r="I44" s="373" t="s">
        <v>125</v>
      </c>
      <c r="J44" s="368" t="s">
        <v>95</v>
      </c>
      <c r="K44" s="412" t="s">
        <v>96</v>
      </c>
    </row>
    <row r="45" ht="14.25" spans="1:11">
      <c r="A45" s="309" t="s">
        <v>87</v>
      </c>
      <c r="B45" s="158" t="s">
        <v>95</v>
      </c>
      <c r="C45" s="158" t="s">
        <v>96</v>
      </c>
      <c r="D45" s="158" t="s">
        <v>88</v>
      </c>
      <c r="E45" s="310" t="s">
        <v>94</v>
      </c>
      <c r="F45" s="158" t="s">
        <v>95</v>
      </c>
      <c r="G45" s="158" t="s">
        <v>96</v>
      </c>
      <c r="H45" s="158" t="s">
        <v>88</v>
      </c>
      <c r="I45" s="310" t="s">
        <v>105</v>
      </c>
      <c r="J45" s="158" t="s">
        <v>95</v>
      </c>
      <c r="K45" s="159" t="s">
        <v>96</v>
      </c>
    </row>
    <row r="46" ht="15" spans="1:11">
      <c r="A46" s="282" t="s">
        <v>98</v>
      </c>
      <c r="B46" s="283"/>
      <c r="C46" s="283"/>
      <c r="D46" s="283"/>
      <c r="E46" s="283"/>
      <c r="F46" s="283"/>
      <c r="G46" s="283"/>
      <c r="H46" s="283"/>
      <c r="I46" s="283"/>
      <c r="J46" s="283"/>
      <c r="K46" s="336"/>
    </row>
    <row r="47" ht="15" spans="1:11">
      <c r="A47" s="398" t="s">
        <v>126</v>
      </c>
      <c r="B47" s="398"/>
      <c r="C47" s="398"/>
      <c r="D47" s="398"/>
      <c r="E47" s="398"/>
      <c r="F47" s="398"/>
      <c r="G47" s="398"/>
      <c r="H47" s="398"/>
      <c r="I47" s="398"/>
      <c r="J47" s="398"/>
      <c r="K47" s="398"/>
    </row>
    <row r="48" spans="1:11">
      <c r="A48" s="399"/>
      <c r="B48" s="400"/>
      <c r="C48" s="400"/>
      <c r="D48" s="400"/>
      <c r="E48" s="400"/>
      <c r="F48" s="400"/>
      <c r="G48" s="400"/>
      <c r="H48" s="400"/>
      <c r="I48" s="400"/>
      <c r="J48" s="400"/>
      <c r="K48" s="425"/>
    </row>
    <row r="49" spans="1:11">
      <c r="A49" s="401" t="s">
        <v>127</v>
      </c>
      <c r="B49" s="402" t="s">
        <v>128</v>
      </c>
      <c r="C49" s="402"/>
      <c r="D49" s="403" t="s">
        <v>129</v>
      </c>
      <c r="E49" s="404" t="s">
        <v>130</v>
      </c>
      <c r="F49" s="405" t="s">
        <v>131</v>
      </c>
      <c r="G49" s="406">
        <v>45670</v>
      </c>
      <c r="H49" s="407" t="s">
        <v>132</v>
      </c>
      <c r="I49" s="426"/>
      <c r="J49" s="427" t="s">
        <v>133</v>
      </c>
      <c r="K49" s="428"/>
    </row>
    <row r="50" spans="1:11">
      <c r="A50" s="398" t="s">
        <v>134</v>
      </c>
      <c r="B50" s="398"/>
      <c r="C50" s="398"/>
      <c r="D50" s="398"/>
      <c r="E50" s="398"/>
      <c r="F50" s="398"/>
      <c r="G50" s="398"/>
      <c r="H50" s="398"/>
      <c r="I50" s="398"/>
      <c r="J50" s="398"/>
      <c r="K50" s="398"/>
    </row>
    <row r="51" spans="1:11">
      <c r="A51" s="408" t="s">
        <v>135</v>
      </c>
      <c r="B51" s="409"/>
      <c r="C51" s="409"/>
      <c r="D51" s="409"/>
      <c r="E51" s="409"/>
      <c r="F51" s="409"/>
      <c r="G51" s="409"/>
      <c r="H51" s="409"/>
      <c r="I51" s="409"/>
      <c r="J51" s="409"/>
      <c r="K51" s="429"/>
    </row>
    <row r="52" spans="1:11">
      <c r="A52" s="401" t="s">
        <v>127</v>
      </c>
      <c r="B52" s="402" t="s">
        <v>128</v>
      </c>
      <c r="C52" s="402"/>
      <c r="D52" s="403" t="s">
        <v>129</v>
      </c>
      <c r="E52" s="404" t="s">
        <v>130</v>
      </c>
      <c r="F52" s="405" t="s">
        <v>136</v>
      </c>
      <c r="G52" s="406">
        <v>45670</v>
      </c>
      <c r="H52" s="407" t="s">
        <v>132</v>
      </c>
      <c r="I52" s="426"/>
      <c r="J52" s="427" t="s">
        <v>133</v>
      </c>
      <c r="K52" s="4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H26" sqref="H26"/>
    </sheetView>
  </sheetViews>
  <sheetFormatPr defaultColWidth="9" defaultRowHeight="14.25"/>
  <cols>
    <col min="1" max="1" width="22.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2.625" style="94" customWidth="1"/>
    <col min="12" max="15" width="9.75" style="94" customWidth="1"/>
    <col min="16" max="253" width="9" style="94"/>
    <col min="254" max="16384" width="9" style="97"/>
  </cols>
  <sheetData>
    <row r="1" s="94" customFormat="1" ht="29" customHeight="1" spans="1:256">
      <c r="A1" s="98" t="s">
        <v>137</v>
      </c>
      <c r="B1" s="98"/>
      <c r="C1" s="99"/>
      <c r="D1" s="99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s="94" customFormat="1" ht="20" customHeight="1" spans="1:256">
      <c r="A2" s="101" t="s">
        <v>61</v>
      </c>
      <c r="B2" s="102" t="str">
        <f>首期!B4</f>
        <v>QAMMAN84151</v>
      </c>
      <c r="C2" s="103"/>
      <c r="D2" s="104"/>
      <c r="E2" s="105" t="s">
        <v>67</v>
      </c>
      <c r="F2" s="106" t="str">
        <f>首期!B5</f>
        <v>儿童打底裤（两件套）</v>
      </c>
      <c r="G2" s="106"/>
      <c r="H2" s="106"/>
      <c r="I2" s="131"/>
      <c r="J2" s="132" t="s">
        <v>57</v>
      </c>
      <c r="K2" s="133" t="s">
        <v>56</v>
      </c>
      <c r="L2" s="133"/>
      <c r="M2" s="133"/>
      <c r="N2" s="133"/>
      <c r="O2" s="134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s="94" customFormat="1" spans="1:256">
      <c r="A3" s="107" t="s">
        <v>138</v>
      </c>
      <c r="B3" s="108"/>
      <c r="C3" s="109"/>
      <c r="D3" s="108"/>
      <c r="E3" s="108"/>
      <c r="F3" s="108"/>
      <c r="G3" s="108"/>
      <c r="H3" s="108"/>
      <c r="I3" s="135"/>
      <c r="J3" s="136"/>
      <c r="K3" s="136"/>
      <c r="L3" s="136"/>
      <c r="M3" s="136"/>
      <c r="N3" s="136"/>
      <c r="O3" s="13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="94" customFormat="1" ht="16.5" spans="1:256">
      <c r="A4" s="107"/>
      <c r="B4" s="353" t="s">
        <v>139</v>
      </c>
      <c r="C4" s="353" t="s">
        <v>140</v>
      </c>
      <c r="D4" s="353" t="s">
        <v>141</v>
      </c>
      <c r="E4" s="353" t="s">
        <v>142</v>
      </c>
      <c r="F4" s="353" t="s">
        <v>143</v>
      </c>
      <c r="G4" s="353" t="s">
        <v>144</v>
      </c>
      <c r="H4" s="353" t="s">
        <v>145</v>
      </c>
      <c r="I4" s="135"/>
      <c r="J4" s="249"/>
      <c r="K4" s="250" t="s">
        <v>111</v>
      </c>
      <c r="L4" s="250" t="s">
        <v>146</v>
      </c>
      <c r="M4" s="250" t="s">
        <v>147</v>
      </c>
      <c r="N4" s="251"/>
      <c r="O4" s="252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s="94" customFormat="1" ht="16.5" spans="1:256">
      <c r="A5" s="107"/>
      <c r="B5" s="112"/>
      <c r="C5" s="112"/>
      <c r="D5" s="113"/>
      <c r="E5" s="113"/>
      <c r="F5" s="113"/>
      <c r="G5" s="113"/>
      <c r="H5" s="354"/>
      <c r="I5" s="139"/>
      <c r="J5" s="140"/>
      <c r="K5" s="253"/>
      <c r="L5" s="253">
        <v>160</v>
      </c>
      <c r="M5" s="253">
        <v>160</v>
      </c>
      <c r="N5" s="254"/>
      <c r="O5" s="255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="94" customFormat="1" ht="20" customHeight="1" spans="1:256">
      <c r="A6" s="355" t="s">
        <v>148</v>
      </c>
      <c r="B6" s="115">
        <v>62</v>
      </c>
      <c r="C6" s="116">
        <f>D6-5</f>
        <v>67</v>
      </c>
      <c r="D6" s="116">
        <v>72</v>
      </c>
      <c r="E6" s="116">
        <f t="shared" ref="E6:G6" si="0">D6+6</f>
        <v>78</v>
      </c>
      <c r="F6" s="116">
        <f t="shared" si="0"/>
        <v>84</v>
      </c>
      <c r="G6" s="116">
        <f t="shared" si="0"/>
        <v>90</v>
      </c>
      <c r="H6" s="116">
        <f>G6+3</f>
        <v>93</v>
      </c>
      <c r="I6" s="139"/>
      <c r="J6" s="140"/>
      <c r="K6" s="140"/>
      <c r="L6" s="140" t="s">
        <v>149</v>
      </c>
      <c r="M6" s="140" t="s">
        <v>150</v>
      </c>
      <c r="N6" s="140"/>
      <c r="O6" s="141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="94" customFormat="1" ht="20" customHeight="1" spans="1:256">
      <c r="A7" s="355" t="s">
        <v>151</v>
      </c>
      <c r="B7" s="115">
        <v>6</v>
      </c>
      <c r="C7" s="116">
        <v>6</v>
      </c>
      <c r="D7" s="116">
        <v>6</v>
      </c>
      <c r="E7" s="116">
        <v>6</v>
      </c>
      <c r="F7" s="116">
        <v>6</v>
      </c>
      <c r="G7" s="116">
        <v>6</v>
      </c>
      <c r="H7" s="116">
        <v>6</v>
      </c>
      <c r="I7" s="139"/>
      <c r="J7" s="140"/>
      <c r="K7" s="140"/>
      <c r="L7" s="140" t="s">
        <v>150</v>
      </c>
      <c r="M7" s="140" t="s">
        <v>150</v>
      </c>
      <c r="N7" s="140"/>
      <c r="O7" s="141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="94" customFormat="1" ht="20" customHeight="1" spans="1:256">
      <c r="A8" s="355" t="s">
        <v>152</v>
      </c>
      <c r="B8" s="115">
        <f>C8-3</f>
        <v>44</v>
      </c>
      <c r="C8" s="116">
        <f>D8-3</f>
        <v>47</v>
      </c>
      <c r="D8" s="116">
        <v>50</v>
      </c>
      <c r="E8" s="116">
        <f>D8+4</f>
        <v>54</v>
      </c>
      <c r="F8" s="116">
        <f>E8+3</f>
        <v>57</v>
      </c>
      <c r="G8" s="116">
        <f>F8+4</f>
        <v>61</v>
      </c>
      <c r="H8" s="116">
        <f>G8+2</f>
        <v>63</v>
      </c>
      <c r="I8" s="139"/>
      <c r="J8" s="140"/>
      <c r="K8" s="140"/>
      <c r="L8" s="140" t="s">
        <v>149</v>
      </c>
      <c r="M8" s="140" t="s">
        <v>150</v>
      </c>
      <c r="N8" s="140"/>
      <c r="O8" s="141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="94" customFormat="1" ht="20" customHeight="1" spans="1:256">
      <c r="A9" s="355" t="s">
        <v>153</v>
      </c>
      <c r="B9" s="115">
        <v>50</v>
      </c>
      <c r="C9" s="116">
        <f>D9-5</f>
        <v>55</v>
      </c>
      <c r="D9" s="116">
        <v>60</v>
      </c>
      <c r="E9" s="116">
        <f t="shared" ref="E9:G9" si="1">D9+7</f>
        <v>67</v>
      </c>
      <c r="F9" s="116">
        <f t="shared" si="1"/>
        <v>74</v>
      </c>
      <c r="G9" s="116">
        <f t="shared" si="1"/>
        <v>81</v>
      </c>
      <c r="H9" s="116">
        <f>G9+3</f>
        <v>84</v>
      </c>
      <c r="I9" s="139"/>
      <c r="J9" s="140"/>
      <c r="K9" s="140"/>
      <c r="L9" s="140" t="s">
        <v>150</v>
      </c>
      <c r="M9" s="140" t="s">
        <v>150</v>
      </c>
      <c r="N9" s="140"/>
      <c r="O9" s="141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="94" customFormat="1" ht="20" customHeight="1" spans="1:256">
      <c r="A10" s="356" t="s">
        <v>154</v>
      </c>
      <c r="B10" s="118">
        <v>15.3</v>
      </c>
      <c r="C10" s="119">
        <f>D10-1.6</f>
        <v>16.9</v>
      </c>
      <c r="D10" s="119">
        <v>18.5</v>
      </c>
      <c r="E10" s="119">
        <f>D10+2.25</f>
        <v>20.75</v>
      </c>
      <c r="F10" s="119">
        <f>D10+4.5</f>
        <v>23</v>
      </c>
      <c r="G10" s="119">
        <f>D10+6.75</f>
        <v>25.25</v>
      </c>
      <c r="H10" s="119">
        <f>D10+7.65</f>
        <v>26.15</v>
      </c>
      <c r="I10" s="139"/>
      <c r="J10" s="140"/>
      <c r="K10" s="140"/>
      <c r="L10" s="140" t="s">
        <v>155</v>
      </c>
      <c r="M10" s="140" t="s">
        <v>156</v>
      </c>
      <c r="N10" s="140"/>
      <c r="O10" s="141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="94" customFormat="1" ht="20" customHeight="1" spans="1:256">
      <c r="A11" s="355" t="s">
        <v>157</v>
      </c>
      <c r="B11" s="115">
        <v>9.5</v>
      </c>
      <c r="C11" s="116">
        <f>D11-1</f>
        <v>10.5</v>
      </c>
      <c r="D11" s="116">
        <v>11.5</v>
      </c>
      <c r="E11" s="116">
        <f t="shared" ref="E11:G11" si="2">D11+1.5</f>
        <v>13</v>
      </c>
      <c r="F11" s="116">
        <f t="shared" si="2"/>
        <v>14.5</v>
      </c>
      <c r="G11" s="116">
        <f t="shared" si="2"/>
        <v>16</v>
      </c>
      <c r="H11" s="116">
        <f>G11+0.6</f>
        <v>16.6</v>
      </c>
      <c r="I11" s="139"/>
      <c r="J11" s="140"/>
      <c r="K11" s="140"/>
      <c r="L11" s="140" t="s">
        <v>150</v>
      </c>
      <c r="M11" s="140" t="s">
        <v>150</v>
      </c>
      <c r="N11" s="140"/>
      <c r="O11" s="141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="94" customFormat="1" ht="20" customHeight="1" spans="1:256">
      <c r="A12" s="355" t="s">
        <v>158</v>
      </c>
      <c r="B12" s="115">
        <v>8</v>
      </c>
      <c r="C12" s="116">
        <f>D12-0.5</f>
        <v>8.5</v>
      </c>
      <c r="D12" s="116">
        <v>9</v>
      </c>
      <c r="E12" s="116">
        <f t="shared" ref="E12:H12" si="3">D12+0.5</f>
        <v>9.5</v>
      </c>
      <c r="F12" s="116">
        <f t="shared" si="3"/>
        <v>10</v>
      </c>
      <c r="G12" s="116">
        <f t="shared" si="3"/>
        <v>10.5</v>
      </c>
      <c r="H12" s="116">
        <f t="shared" si="3"/>
        <v>11</v>
      </c>
      <c r="I12" s="139"/>
      <c r="J12" s="140"/>
      <c r="K12" s="140"/>
      <c r="L12" s="140" t="s">
        <v>150</v>
      </c>
      <c r="M12" s="140" t="s">
        <v>159</v>
      </c>
      <c r="N12" s="140"/>
      <c r="O12" s="141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="94" customFormat="1" ht="20" customHeight="1" spans="1:256">
      <c r="A13" s="356" t="s">
        <v>160</v>
      </c>
      <c r="B13" s="118">
        <v>17.9</v>
      </c>
      <c r="C13" s="119">
        <f>D13-1.5</f>
        <v>20</v>
      </c>
      <c r="D13" s="119">
        <v>21.5</v>
      </c>
      <c r="E13" s="119">
        <f t="shared" ref="E13:G13" si="4">D13+1.8</f>
        <v>23.3</v>
      </c>
      <c r="F13" s="119">
        <f t="shared" si="4"/>
        <v>25.1</v>
      </c>
      <c r="G13" s="119">
        <f t="shared" si="4"/>
        <v>26.9</v>
      </c>
      <c r="H13" s="119">
        <v>28.2</v>
      </c>
      <c r="I13" s="139"/>
      <c r="J13" s="140"/>
      <c r="K13" s="140"/>
      <c r="L13" s="140" t="s">
        <v>159</v>
      </c>
      <c r="M13" s="140" t="s">
        <v>161</v>
      </c>
      <c r="N13" s="140"/>
      <c r="O13" s="141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="94" customFormat="1" ht="20" customHeight="1" spans="1:256">
      <c r="A14" s="356" t="s">
        <v>162</v>
      </c>
      <c r="B14" s="118">
        <v>24.9</v>
      </c>
      <c r="C14" s="119">
        <v>27.2</v>
      </c>
      <c r="D14" s="119">
        <v>29.5</v>
      </c>
      <c r="E14" s="119">
        <f t="shared" ref="E14:G14" si="5">D14+2.3</f>
        <v>31.8</v>
      </c>
      <c r="F14" s="119">
        <f t="shared" si="5"/>
        <v>34.1</v>
      </c>
      <c r="G14" s="119">
        <f t="shared" si="5"/>
        <v>36.4</v>
      </c>
      <c r="H14" s="119">
        <v>38</v>
      </c>
      <c r="I14" s="139"/>
      <c r="J14" s="140"/>
      <c r="K14" s="140"/>
      <c r="L14" s="140" t="s">
        <v>159</v>
      </c>
      <c r="M14" s="140" t="s">
        <v>161</v>
      </c>
      <c r="N14" s="140"/>
      <c r="O14" s="141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</row>
    <row r="15" s="94" customFormat="1" ht="20" customHeight="1" spans="1:256">
      <c r="A15" s="355" t="s">
        <v>163</v>
      </c>
      <c r="B15" s="119">
        <v>24.5</v>
      </c>
      <c r="C15" s="116">
        <f>D15-1.5</f>
        <v>26</v>
      </c>
      <c r="D15" s="116">
        <v>27.5</v>
      </c>
      <c r="E15" s="116">
        <f t="shared" ref="E15:G15" si="6">D15+2</f>
        <v>29.5</v>
      </c>
      <c r="F15" s="116">
        <f t="shared" si="6"/>
        <v>31.5</v>
      </c>
      <c r="G15" s="116">
        <f t="shared" si="6"/>
        <v>33.5</v>
      </c>
      <c r="H15" s="116">
        <f>G15+1</f>
        <v>34.5</v>
      </c>
      <c r="I15" s="139"/>
      <c r="J15" s="140"/>
      <c r="K15" s="140"/>
      <c r="L15" s="140" t="s">
        <v>159</v>
      </c>
      <c r="M15" s="140" t="s">
        <v>161</v>
      </c>
      <c r="N15" s="140"/>
      <c r="O15" s="141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="94" customFormat="1" ht="20" customHeight="1" spans="1:256">
      <c r="A16" s="355" t="s">
        <v>164</v>
      </c>
      <c r="B16" s="115">
        <v>2</v>
      </c>
      <c r="C16" s="116">
        <v>2</v>
      </c>
      <c r="D16" s="116">
        <v>2</v>
      </c>
      <c r="E16" s="116">
        <v>2</v>
      </c>
      <c r="F16" s="116">
        <v>2</v>
      </c>
      <c r="G16" s="116">
        <v>2</v>
      </c>
      <c r="H16" s="116">
        <v>2</v>
      </c>
      <c r="I16" s="139"/>
      <c r="J16" s="140"/>
      <c r="K16" s="140"/>
      <c r="L16" s="140" t="s">
        <v>150</v>
      </c>
      <c r="M16" s="140" t="s">
        <v>150</v>
      </c>
      <c r="N16" s="140"/>
      <c r="O16" s="141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="94" customFormat="1" ht="20" customHeight="1" spans="1:256">
      <c r="A17" s="355" t="s">
        <v>165</v>
      </c>
      <c r="B17" s="115">
        <f>C17-3</f>
        <v>45</v>
      </c>
      <c r="C17" s="116">
        <f>D17-3</f>
        <v>48</v>
      </c>
      <c r="D17" s="116">
        <v>51</v>
      </c>
      <c r="E17" s="116">
        <f>D17+4</f>
        <v>55</v>
      </c>
      <c r="F17" s="116">
        <f>E17+3</f>
        <v>58</v>
      </c>
      <c r="G17" s="116">
        <f>F17+4</f>
        <v>62</v>
      </c>
      <c r="H17" s="116">
        <f>G17+2</f>
        <v>64</v>
      </c>
      <c r="I17" s="139"/>
      <c r="J17" s="140"/>
      <c r="K17" s="140"/>
      <c r="L17" s="140" t="s">
        <v>149</v>
      </c>
      <c r="M17" s="140" t="s">
        <v>149</v>
      </c>
      <c r="N17" s="140"/>
      <c r="O17" s="141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s="94" customFormat="1" ht="20" customHeight="1" spans="1:256">
      <c r="A18" s="357"/>
      <c r="B18" s="238"/>
      <c r="C18" s="238"/>
      <c r="D18" s="238"/>
      <c r="E18" s="238"/>
      <c r="F18" s="238"/>
      <c r="G18" s="358"/>
      <c r="H18" s="240"/>
      <c r="I18" s="139"/>
      <c r="J18" s="140"/>
      <c r="K18" s="140"/>
      <c r="L18" s="140"/>
      <c r="M18" s="140"/>
      <c r="N18" s="140"/>
      <c r="O18" s="141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s="94" customFormat="1" ht="20" customHeight="1" spans="1:256">
      <c r="A19" s="123"/>
      <c r="B19" s="124"/>
      <c r="C19" s="124"/>
      <c r="D19" s="124"/>
      <c r="E19" s="125"/>
      <c r="F19" s="124"/>
      <c r="G19" s="124"/>
      <c r="H19" s="124"/>
      <c r="I19" s="142"/>
      <c r="J19" s="143"/>
      <c r="K19" s="143"/>
      <c r="L19" s="144"/>
      <c r="M19" s="143"/>
      <c r="N19" s="143"/>
      <c r="O19" s="145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s="94" customFormat="1" ht="16.5" spans="1:256">
      <c r="A20" s="126"/>
      <c r="B20" s="126"/>
      <c r="C20" s="127"/>
      <c r="D20" s="127"/>
      <c r="E20" s="128"/>
      <c r="F20" s="127"/>
      <c r="G20" s="127"/>
      <c r="H20" s="12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  <c r="IV20" s="97"/>
    </row>
    <row r="21" s="94" customFormat="1" spans="1:256">
      <c r="A21" s="129" t="s">
        <v>166</v>
      </c>
      <c r="B21" s="129"/>
      <c r="C21" s="130"/>
      <c r="D21" s="130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  <c r="IV21" s="97"/>
    </row>
    <row r="22" s="94" customFormat="1" spans="3:256">
      <c r="C22" s="95"/>
      <c r="D22" s="95"/>
      <c r="J22" s="146" t="s">
        <v>167</v>
      </c>
      <c r="K22" s="147">
        <v>45670</v>
      </c>
      <c r="L22" s="146" t="s">
        <v>168</v>
      </c>
      <c r="M22" s="146" t="s">
        <v>130</v>
      </c>
      <c r="N22" s="146" t="s">
        <v>169</v>
      </c>
      <c r="O22" s="94" t="s">
        <v>133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  <c r="IV22" s="97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2" sqref="A32:K34"/>
    </sheetView>
  </sheetViews>
  <sheetFormatPr defaultColWidth="10" defaultRowHeight="16.5" customHeight="1"/>
  <cols>
    <col min="1" max="1" width="10.875" style="257" customWidth="1"/>
    <col min="2" max="16384" width="10" style="257"/>
  </cols>
  <sheetData>
    <row r="1" ht="22.5" customHeight="1" spans="1:11">
      <c r="A1" s="152" t="s">
        <v>170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58" t="s">
        <v>53</v>
      </c>
      <c r="B2" s="259" t="s">
        <v>54</v>
      </c>
      <c r="C2" s="259"/>
      <c r="D2" s="260" t="s">
        <v>55</v>
      </c>
      <c r="E2" s="260"/>
      <c r="F2" s="259" t="s">
        <v>56</v>
      </c>
      <c r="G2" s="259"/>
      <c r="H2" s="261" t="s">
        <v>57</v>
      </c>
      <c r="I2" s="332" t="s">
        <v>56</v>
      </c>
      <c r="J2" s="332"/>
      <c r="K2" s="333"/>
    </row>
    <row r="3" customHeight="1" spans="1:11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customHeight="1" spans="1:11">
      <c r="A4" s="268" t="s">
        <v>61</v>
      </c>
      <c r="B4" s="158"/>
      <c r="C4" s="159"/>
      <c r="D4" s="268" t="s">
        <v>63</v>
      </c>
      <c r="E4" s="269"/>
      <c r="F4" s="270"/>
      <c r="G4" s="271"/>
      <c r="H4" s="268" t="s">
        <v>64</v>
      </c>
      <c r="I4" s="269"/>
      <c r="J4" s="158" t="s">
        <v>65</v>
      </c>
      <c r="K4" s="159" t="s">
        <v>66</v>
      </c>
    </row>
    <row r="5" customHeight="1" spans="1:11">
      <c r="A5" s="272" t="s">
        <v>67</v>
      </c>
      <c r="B5" s="158"/>
      <c r="C5" s="159"/>
      <c r="D5" s="268" t="s">
        <v>69</v>
      </c>
      <c r="E5" s="269"/>
      <c r="F5" s="270"/>
      <c r="G5" s="271"/>
      <c r="H5" s="268" t="s">
        <v>70</v>
      </c>
      <c r="I5" s="269"/>
      <c r="J5" s="158" t="s">
        <v>65</v>
      </c>
      <c r="K5" s="159" t="s">
        <v>66</v>
      </c>
    </row>
    <row r="6" customHeight="1" spans="1:11">
      <c r="A6" s="268" t="s">
        <v>71</v>
      </c>
      <c r="B6" s="273"/>
      <c r="C6" s="274"/>
      <c r="D6" s="272" t="s">
        <v>73</v>
      </c>
      <c r="E6" s="275"/>
      <c r="F6" s="270"/>
      <c r="G6" s="271"/>
      <c r="H6" s="268" t="s">
        <v>74</v>
      </c>
      <c r="I6" s="269"/>
      <c r="J6" s="158" t="s">
        <v>65</v>
      </c>
      <c r="K6" s="159" t="s">
        <v>66</v>
      </c>
    </row>
    <row r="7" customHeight="1" spans="1:11">
      <c r="A7" s="268" t="s">
        <v>75</v>
      </c>
      <c r="B7" s="276"/>
      <c r="C7" s="277"/>
      <c r="D7" s="272" t="s">
        <v>76</v>
      </c>
      <c r="E7" s="278"/>
      <c r="F7" s="270"/>
      <c r="G7" s="271"/>
      <c r="H7" s="268" t="s">
        <v>77</v>
      </c>
      <c r="I7" s="269"/>
      <c r="J7" s="158" t="s">
        <v>65</v>
      </c>
      <c r="K7" s="159" t="s">
        <v>66</v>
      </c>
    </row>
    <row r="8" customHeight="1" spans="1:16">
      <c r="A8" s="279" t="s">
        <v>78</v>
      </c>
      <c r="B8" s="280"/>
      <c r="C8" s="281"/>
      <c r="D8" s="282" t="s">
        <v>80</v>
      </c>
      <c r="E8" s="283"/>
      <c r="F8" s="284"/>
      <c r="G8" s="285"/>
      <c r="H8" s="282" t="s">
        <v>81</v>
      </c>
      <c r="I8" s="283"/>
      <c r="J8" s="302" t="s">
        <v>65</v>
      </c>
      <c r="K8" s="334" t="s">
        <v>66</v>
      </c>
      <c r="P8" s="211" t="s">
        <v>171</v>
      </c>
    </row>
    <row r="9" customHeight="1" spans="1:11">
      <c r="A9" s="286" t="s">
        <v>172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customHeight="1" spans="1:11">
      <c r="A10" s="287" t="s">
        <v>84</v>
      </c>
      <c r="B10" s="288" t="s">
        <v>85</v>
      </c>
      <c r="C10" s="289" t="s">
        <v>86</v>
      </c>
      <c r="D10" s="290"/>
      <c r="E10" s="291" t="s">
        <v>89</v>
      </c>
      <c r="F10" s="288" t="s">
        <v>85</v>
      </c>
      <c r="G10" s="289" t="s">
        <v>86</v>
      </c>
      <c r="H10" s="288"/>
      <c r="I10" s="291" t="s">
        <v>87</v>
      </c>
      <c r="J10" s="288" t="s">
        <v>85</v>
      </c>
      <c r="K10" s="335" t="s">
        <v>86</v>
      </c>
    </row>
    <row r="11" customHeight="1" spans="1:11">
      <c r="A11" s="272" t="s">
        <v>90</v>
      </c>
      <c r="B11" s="292" t="s">
        <v>85</v>
      </c>
      <c r="C11" s="158" t="s">
        <v>86</v>
      </c>
      <c r="D11" s="278"/>
      <c r="E11" s="275" t="s">
        <v>92</v>
      </c>
      <c r="F11" s="292" t="s">
        <v>85</v>
      </c>
      <c r="G11" s="158" t="s">
        <v>86</v>
      </c>
      <c r="H11" s="292"/>
      <c r="I11" s="275" t="s">
        <v>97</v>
      </c>
      <c r="J11" s="292" t="s">
        <v>85</v>
      </c>
      <c r="K11" s="159" t="s">
        <v>86</v>
      </c>
    </row>
    <row r="12" customHeight="1" spans="1:11">
      <c r="A12" s="282" t="s">
        <v>116</v>
      </c>
      <c r="B12" s="283"/>
      <c r="C12" s="283"/>
      <c r="D12" s="283"/>
      <c r="E12" s="283"/>
      <c r="F12" s="283"/>
      <c r="G12" s="283"/>
      <c r="H12" s="283"/>
      <c r="I12" s="283"/>
      <c r="J12" s="283"/>
      <c r="K12" s="336"/>
    </row>
    <row r="13" customHeight="1" spans="1:11">
      <c r="A13" s="293" t="s">
        <v>173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customHeight="1" spans="1:11">
      <c r="A14" s="294" t="s">
        <v>174</v>
      </c>
      <c r="B14" s="295"/>
      <c r="C14" s="295"/>
      <c r="D14" s="295"/>
      <c r="E14" s="295"/>
      <c r="F14" s="295"/>
      <c r="G14" s="295"/>
      <c r="H14" s="296"/>
      <c r="I14" s="337"/>
      <c r="J14" s="337"/>
      <c r="K14" s="338"/>
    </row>
    <row r="15" customHeight="1" spans="1:11">
      <c r="A15" s="297"/>
      <c r="B15" s="298"/>
      <c r="C15" s="298"/>
      <c r="D15" s="299"/>
      <c r="E15" s="300"/>
      <c r="F15" s="298"/>
      <c r="G15" s="298"/>
      <c r="H15" s="299"/>
      <c r="I15" s="339"/>
      <c r="J15" s="340"/>
      <c r="K15" s="341"/>
    </row>
    <row r="16" customHeight="1" spans="1:1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34"/>
    </row>
    <row r="17" customHeight="1" spans="1:11">
      <c r="A17" s="293" t="s">
        <v>175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customHeight="1" spans="1:11">
      <c r="A18" s="303" t="s">
        <v>176</v>
      </c>
      <c r="B18" s="304"/>
      <c r="C18" s="304"/>
      <c r="D18" s="304"/>
      <c r="E18" s="304"/>
      <c r="F18" s="304"/>
      <c r="G18" s="304"/>
      <c r="H18" s="304"/>
      <c r="I18" s="337"/>
      <c r="J18" s="337"/>
      <c r="K18" s="338"/>
    </row>
    <row r="19" customHeight="1" spans="1:11">
      <c r="A19" s="297"/>
      <c r="B19" s="298"/>
      <c r="C19" s="298"/>
      <c r="D19" s="299"/>
      <c r="E19" s="300"/>
      <c r="F19" s="298"/>
      <c r="G19" s="298"/>
      <c r="H19" s="299"/>
      <c r="I19" s="339"/>
      <c r="J19" s="340"/>
      <c r="K19" s="341"/>
    </row>
    <row r="20" customHeight="1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34"/>
    </row>
    <row r="21" customHeight="1" spans="1:11">
      <c r="A21" s="305" t="s">
        <v>113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customHeight="1" spans="1:11">
      <c r="A22" s="153" t="s">
        <v>114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115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306" t="s">
        <v>177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42"/>
    </row>
    <row r="25" customHeight="1" spans="1:1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43"/>
    </row>
    <row r="26" customHeight="1" spans="1:11">
      <c r="A26" s="286" t="s">
        <v>122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customHeight="1" spans="1:11">
      <c r="A27" s="262" t="s">
        <v>123</v>
      </c>
      <c r="B27" s="289" t="s">
        <v>95</v>
      </c>
      <c r="C27" s="289" t="s">
        <v>96</v>
      </c>
      <c r="D27" s="289" t="s">
        <v>88</v>
      </c>
      <c r="E27" s="263" t="s">
        <v>124</v>
      </c>
      <c r="F27" s="289" t="s">
        <v>95</v>
      </c>
      <c r="G27" s="289" t="s">
        <v>96</v>
      </c>
      <c r="H27" s="289" t="s">
        <v>88</v>
      </c>
      <c r="I27" s="263" t="s">
        <v>125</v>
      </c>
      <c r="J27" s="289" t="s">
        <v>95</v>
      </c>
      <c r="K27" s="335" t="s">
        <v>96</v>
      </c>
    </row>
    <row r="28" customHeight="1" spans="1:11">
      <c r="A28" s="309" t="s">
        <v>87</v>
      </c>
      <c r="B28" s="158" t="s">
        <v>95</v>
      </c>
      <c r="C28" s="158" t="s">
        <v>96</v>
      </c>
      <c r="D28" s="158" t="s">
        <v>88</v>
      </c>
      <c r="E28" s="310" t="s">
        <v>94</v>
      </c>
      <c r="F28" s="158" t="s">
        <v>95</v>
      </c>
      <c r="G28" s="158" t="s">
        <v>96</v>
      </c>
      <c r="H28" s="158" t="s">
        <v>88</v>
      </c>
      <c r="I28" s="310" t="s">
        <v>105</v>
      </c>
      <c r="J28" s="158" t="s">
        <v>95</v>
      </c>
      <c r="K28" s="159" t="s">
        <v>96</v>
      </c>
    </row>
    <row r="29" customHeight="1" spans="1:11">
      <c r="A29" s="268" t="s">
        <v>98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4"/>
    </row>
    <row r="30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5"/>
    </row>
    <row r="31" customHeight="1" spans="1:11">
      <c r="A31" s="314" t="s">
        <v>178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ht="21" customHeight="1" spans="1:1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46"/>
    </row>
    <row r="33" ht="21" customHeight="1" spans="1:11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47"/>
    </row>
    <row r="34" ht="21" customHeight="1" spans="1:11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47"/>
    </row>
    <row r="35" ht="21" customHeight="1" spans="1:1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47"/>
    </row>
    <row r="36" ht="21" customHeight="1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47"/>
    </row>
    <row r="37" ht="21" customHeight="1" spans="1:1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47"/>
    </row>
    <row r="38" ht="21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47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47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47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47"/>
    </row>
    <row r="42" ht="21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47"/>
    </row>
    <row r="43" ht="17.25" customHeight="1" spans="1:11">
      <c r="A43" s="312" t="s">
        <v>121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5"/>
    </row>
    <row r="44" customHeight="1" spans="1:11">
      <c r="A44" s="314" t="s">
        <v>179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ht="18" customHeight="1" spans="1:11">
      <c r="A45" s="319" t="s">
        <v>116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48"/>
    </row>
    <row r="46" ht="18" customHeight="1" spans="1:11">
      <c r="A46" s="319" t="s">
        <v>180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48"/>
    </row>
    <row r="47" ht="18" customHeight="1" spans="1:1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43"/>
    </row>
    <row r="48" ht="21" customHeight="1" spans="1:11">
      <c r="A48" s="321" t="s">
        <v>127</v>
      </c>
      <c r="B48" s="322" t="s">
        <v>128</v>
      </c>
      <c r="C48" s="322"/>
      <c r="D48" s="323" t="s">
        <v>129</v>
      </c>
      <c r="E48" s="323" t="s">
        <v>130</v>
      </c>
      <c r="F48" s="323" t="s">
        <v>131</v>
      </c>
      <c r="G48" s="324">
        <v>45634</v>
      </c>
      <c r="H48" s="325" t="s">
        <v>132</v>
      </c>
      <c r="I48" s="325"/>
      <c r="J48" s="322" t="s">
        <v>133</v>
      </c>
      <c r="K48" s="349"/>
    </row>
    <row r="49" customHeight="1" spans="1:11">
      <c r="A49" s="326" t="s">
        <v>134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50"/>
    </row>
    <row r="50" customHeight="1" spans="1:1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51"/>
    </row>
    <row r="51" customHeight="1" spans="1:1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52"/>
    </row>
    <row r="52" ht="21" customHeight="1" spans="1:11">
      <c r="A52" s="321" t="s">
        <v>127</v>
      </c>
      <c r="B52" s="322" t="s">
        <v>128</v>
      </c>
      <c r="C52" s="322"/>
      <c r="D52" s="323" t="s">
        <v>129</v>
      </c>
      <c r="E52" s="323" t="s">
        <v>130</v>
      </c>
      <c r="F52" s="323" t="s">
        <v>131</v>
      </c>
      <c r="G52" s="324">
        <v>45634</v>
      </c>
      <c r="H52" s="325" t="s">
        <v>132</v>
      </c>
      <c r="I52" s="325"/>
      <c r="J52" s="322" t="s">
        <v>133</v>
      </c>
      <c r="K52" s="34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K5" sqref="K5:M16"/>
    </sheetView>
  </sheetViews>
  <sheetFormatPr defaultColWidth="9" defaultRowHeight="14.25"/>
  <cols>
    <col min="1" max="1" width="17.625" style="94" customWidth="1"/>
    <col min="2" max="2" width="8.5" style="94" customWidth="1"/>
    <col min="3" max="3" width="8.5" style="95" customWidth="1"/>
    <col min="4" max="7" width="8.5" style="94" customWidth="1"/>
    <col min="8" max="8" width="2.75" style="94" customWidth="1"/>
    <col min="9" max="9" width="8.875" style="94" customWidth="1"/>
    <col min="10" max="14" width="10.625" style="94" customWidth="1"/>
    <col min="15" max="15" width="10.625" style="230" customWidth="1"/>
    <col min="16" max="246" width="9" style="94"/>
    <col min="247" max="16384" width="9" style="97"/>
  </cols>
  <sheetData>
    <row r="1" s="94" customFormat="1" ht="29" customHeight="1" spans="1:249">
      <c r="A1" s="98" t="s">
        <v>137</v>
      </c>
      <c r="B1" s="100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48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</row>
    <row r="2" s="94" customFormat="1" ht="20" customHeight="1" spans="1:249">
      <c r="A2" s="101" t="s">
        <v>61</v>
      </c>
      <c r="B2" s="102" t="str">
        <f>首期!B4</f>
        <v>QAMMAN84151</v>
      </c>
      <c r="C2" s="103"/>
      <c r="D2" s="104"/>
      <c r="E2" s="105" t="s">
        <v>67</v>
      </c>
      <c r="F2" s="106" t="str">
        <f>首期!B5</f>
        <v>儿童打底裤（两件套）</v>
      </c>
      <c r="G2" s="106"/>
      <c r="H2" s="106"/>
      <c r="I2" s="131"/>
      <c r="J2" s="132" t="s">
        <v>57</v>
      </c>
      <c r="K2" s="133" t="s">
        <v>56</v>
      </c>
      <c r="L2" s="133"/>
      <c r="M2" s="133"/>
      <c r="N2" s="133"/>
      <c r="O2" s="134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</row>
    <row r="3" s="94" customFormat="1" spans="1:249">
      <c r="A3" s="107" t="s">
        <v>138</v>
      </c>
      <c r="B3" s="108"/>
      <c r="C3" s="109"/>
      <c r="D3" s="108"/>
      <c r="E3" s="108"/>
      <c r="F3" s="108"/>
      <c r="G3" s="108"/>
      <c r="H3" s="108"/>
      <c r="I3" s="135"/>
      <c r="J3" s="136"/>
      <c r="K3" s="136"/>
      <c r="L3" s="136"/>
      <c r="M3" s="136"/>
      <c r="N3" s="136"/>
      <c r="O3" s="13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</row>
    <row r="4" s="94" customFormat="1" ht="16.5" spans="1:249">
      <c r="A4" s="107"/>
      <c r="B4" s="231" t="s">
        <v>181</v>
      </c>
      <c r="C4" s="231" t="s">
        <v>182</v>
      </c>
      <c r="D4" s="231" t="s">
        <v>183</v>
      </c>
      <c r="E4" s="231" t="s">
        <v>184</v>
      </c>
      <c r="F4" s="231" t="s">
        <v>185</v>
      </c>
      <c r="G4" s="231" t="s">
        <v>186</v>
      </c>
      <c r="H4" s="111"/>
      <c r="I4" s="135"/>
      <c r="J4" s="249"/>
      <c r="K4" s="250"/>
      <c r="L4" s="250" t="s">
        <v>146</v>
      </c>
      <c r="M4" s="250" t="s">
        <v>147</v>
      </c>
      <c r="N4" s="251"/>
      <c r="O4" s="252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</row>
    <row r="5" s="94" customFormat="1" ht="20" customHeight="1" spans="1:249">
      <c r="A5" s="107"/>
      <c r="B5" s="112"/>
      <c r="C5" s="112"/>
      <c r="D5" s="113"/>
      <c r="E5" s="113"/>
      <c r="F5" s="113"/>
      <c r="G5" s="113"/>
      <c r="H5" s="111"/>
      <c r="I5" s="139"/>
      <c r="J5" s="140"/>
      <c r="K5" s="253"/>
      <c r="L5" s="253"/>
      <c r="M5" s="253"/>
      <c r="N5" s="254"/>
      <c r="O5" s="255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</row>
    <row r="6" s="94" customFormat="1" ht="20" customHeight="1" spans="1:249">
      <c r="A6" s="232"/>
      <c r="B6" s="233"/>
      <c r="C6" s="233"/>
      <c r="D6" s="233"/>
      <c r="E6" s="233"/>
      <c r="F6" s="233"/>
      <c r="G6" s="234"/>
      <c r="H6" s="235"/>
      <c r="I6" s="139"/>
      <c r="J6" s="140"/>
      <c r="K6" s="140"/>
      <c r="L6" s="140"/>
      <c r="M6" s="140"/>
      <c r="N6" s="140"/>
      <c r="O6" s="141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</row>
    <row r="7" s="94" customFormat="1" ht="20" customHeight="1" spans="1:249">
      <c r="A7" s="236"/>
      <c r="B7" s="233"/>
      <c r="C7" s="233"/>
      <c r="D7" s="233"/>
      <c r="E7" s="233"/>
      <c r="F7" s="233"/>
      <c r="G7" s="234"/>
      <c r="H7" s="235"/>
      <c r="I7" s="139"/>
      <c r="J7" s="140"/>
      <c r="K7" s="140"/>
      <c r="L7" s="140"/>
      <c r="M7" s="140"/>
      <c r="N7" s="140"/>
      <c r="O7" s="141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</row>
    <row r="8" s="94" customFormat="1" ht="20" customHeight="1" spans="1:249">
      <c r="A8" s="232"/>
      <c r="B8" s="233"/>
      <c r="C8" s="233"/>
      <c r="D8" s="233"/>
      <c r="E8" s="233"/>
      <c r="F8" s="233"/>
      <c r="G8" s="234"/>
      <c r="H8" s="235"/>
      <c r="I8" s="139"/>
      <c r="J8" s="140"/>
      <c r="K8" s="140"/>
      <c r="L8" s="140"/>
      <c r="M8" s="140"/>
      <c r="N8" s="140"/>
      <c r="O8" s="141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</row>
    <row r="9" s="94" customFormat="1" ht="20" customHeight="1" spans="1:249">
      <c r="A9" s="232"/>
      <c r="B9" s="233"/>
      <c r="C9" s="233"/>
      <c r="D9" s="233"/>
      <c r="E9" s="233"/>
      <c r="F9" s="233"/>
      <c r="G9" s="234"/>
      <c r="H9" s="235"/>
      <c r="I9" s="139"/>
      <c r="J9" s="140"/>
      <c r="K9" s="140"/>
      <c r="L9" s="140"/>
      <c r="M9" s="140"/>
      <c r="N9" s="140"/>
      <c r="O9" s="141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</row>
    <row r="10" s="94" customFormat="1" ht="20" customHeight="1" spans="1:249">
      <c r="A10" s="232"/>
      <c r="B10" s="233"/>
      <c r="C10" s="233"/>
      <c r="D10" s="233"/>
      <c r="E10" s="233"/>
      <c r="F10" s="233"/>
      <c r="G10" s="234"/>
      <c r="H10" s="235"/>
      <c r="I10" s="139"/>
      <c r="J10" s="140"/>
      <c r="K10" s="140"/>
      <c r="L10" s="140"/>
      <c r="M10" s="140"/>
      <c r="N10" s="140"/>
      <c r="O10" s="141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</row>
    <row r="11" s="94" customFormat="1" ht="20" customHeight="1" spans="1:249">
      <c r="A11" s="232"/>
      <c r="B11" s="233"/>
      <c r="C11" s="233"/>
      <c r="D11" s="233"/>
      <c r="E11" s="233"/>
      <c r="F11" s="233"/>
      <c r="G11" s="234"/>
      <c r="H11" s="235"/>
      <c r="I11" s="139"/>
      <c r="J11" s="140"/>
      <c r="K11" s="140"/>
      <c r="L11" s="140"/>
      <c r="M11" s="140"/>
      <c r="N11" s="140"/>
      <c r="O11" s="141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</row>
    <row r="12" s="94" customFormat="1" ht="20" customHeight="1" spans="1:249">
      <c r="A12" s="232"/>
      <c r="B12" s="233"/>
      <c r="C12" s="233"/>
      <c r="D12" s="233"/>
      <c r="E12" s="233"/>
      <c r="F12" s="233"/>
      <c r="G12" s="234"/>
      <c r="H12" s="235"/>
      <c r="I12" s="139"/>
      <c r="J12" s="140"/>
      <c r="K12" s="140"/>
      <c r="L12" s="140"/>
      <c r="M12" s="140"/>
      <c r="N12" s="140"/>
      <c r="O12" s="141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</row>
    <row r="13" s="94" customFormat="1" ht="20" customHeight="1" spans="1:249">
      <c r="A13" s="232"/>
      <c r="B13" s="233"/>
      <c r="C13" s="233"/>
      <c r="D13" s="233"/>
      <c r="E13" s="233"/>
      <c r="F13" s="233"/>
      <c r="G13" s="234"/>
      <c r="H13" s="235"/>
      <c r="I13" s="139"/>
      <c r="J13" s="140"/>
      <c r="K13" s="140"/>
      <c r="L13" s="140"/>
      <c r="M13" s="140"/>
      <c r="N13" s="140"/>
      <c r="O13" s="141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</row>
    <row r="14" s="94" customFormat="1" ht="20" customHeight="1" spans="1:249">
      <c r="A14" s="237"/>
      <c r="B14" s="238"/>
      <c r="C14" s="238"/>
      <c r="D14" s="238"/>
      <c r="E14" s="238"/>
      <c r="F14" s="238"/>
      <c r="G14" s="239"/>
      <c r="H14" s="240"/>
      <c r="I14" s="139"/>
      <c r="J14" s="140"/>
      <c r="K14" s="140"/>
      <c r="L14" s="140"/>
      <c r="M14" s="140"/>
      <c r="N14" s="140"/>
      <c r="O14" s="141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</row>
    <row r="15" s="94" customFormat="1" ht="20" customHeight="1" spans="1:249">
      <c r="A15" s="241"/>
      <c r="B15" s="242"/>
      <c r="C15" s="242"/>
      <c r="D15" s="242"/>
      <c r="E15" s="242"/>
      <c r="F15" s="242"/>
      <c r="G15" s="242"/>
      <c r="H15" s="240"/>
      <c r="I15" s="139"/>
      <c r="J15" s="140"/>
      <c r="K15" s="140"/>
      <c r="L15" s="140"/>
      <c r="M15" s="140"/>
      <c r="N15" s="140"/>
      <c r="O15" s="141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</row>
    <row r="16" s="94" customFormat="1" ht="20" customHeight="1" spans="1:249">
      <c r="A16" s="243"/>
      <c r="B16" s="244"/>
      <c r="C16" s="244"/>
      <c r="D16" s="244"/>
      <c r="E16" s="244"/>
      <c r="F16" s="244"/>
      <c r="G16" s="244"/>
      <c r="H16" s="240"/>
      <c r="I16" s="139"/>
      <c r="J16" s="140"/>
      <c r="K16" s="140"/>
      <c r="L16" s="140"/>
      <c r="M16" s="140"/>
      <c r="N16" s="140"/>
      <c r="O16" s="141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</row>
    <row r="17" s="94" customFormat="1" ht="20" customHeight="1" spans="1:249">
      <c r="A17" s="243"/>
      <c r="B17" s="233"/>
      <c r="C17" s="233"/>
      <c r="D17" s="233"/>
      <c r="E17" s="233"/>
      <c r="F17" s="233"/>
      <c r="G17" s="233"/>
      <c r="H17" s="245"/>
      <c r="I17" s="139"/>
      <c r="J17" s="140"/>
      <c r="K17" s="140"/>
      <c r="L17" s="140"/>
      <c r="M17" s="140"/>
      <c r="N17" s="140"/>
      <c r="O17" s="141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</row>
    <row r="18" s="94" customFormat="1" ht="20" customHeight="1" spans="1:249">
      <c r="A18" s="246"/>
      <c r="B18" s="247"/>
      <c r="C18" s="247"/>
      <c r="D18" s="247"/>
      <c r="E18" s="247"/>
      <c r="F18" s="247"/>
      <c r="G18" s="247"/>
      <c r="H18" s="245"/>
      <c r="I18" s="139"/>
      <c r="J18" s="140"/>
      <c r="K18" s="140"/>
      <c r="L18" s="140"/>
      <c r="M18" s="140"/>
      <c r="N18" s="140"/>
      <c r="O18" s="141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</row>
    <row r="19" s="94" customFormat="1" ht="20" customHeight="1" spans="1:249">
      <c r="A19" s="120"/>
      <c r="B19" s="121"/>
      <c r="C19" s="121"/>
      <c r="D19" s="121"/>
      <c r="E19" s="121"/>
      <c r="F19" s="121"/>
      <c r="G19" s="121"/>
      <c r="H19" s="245"/>
      <c r="I19" s="139"/>
      <c r="J19" s="140"/>
      <c r="K19" s="140"/>
      <c r="L19" s="140"/>
      <c r="M19" s="140"/>
      <c r="N19" s="140"/>
      <c r="O19" s="141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</row>
    <row r="20" s="94" customFormat="1" ht="20" customHeight="1" spans="1:249">
      <c r="A20" s="120"/>
      <c r="B20" s="121"/>
      <c r="C20" s="121"/>
      <c r="D20" s="121"/>
      <c r="E20" s="121"/>
      <c r="F20" s="121"/>
      <c r="G20" s="121"/>
      <c r="H20" s="122"/>
      <c r="I20" s="139"/>
      <c r="J20" s="140"/>
      <c r="K20" s="140"/>
      <c r="L20" s="140"/>
      <c r="M20" s="140"/>
      <c r="N20" s="140"/>
      <c r="O20" s="141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</row>
    <row r="21" s="94" customFormat="1" ht="17.25" spans="1:249">
      <c r="A21" s="123"/>
      <c r="B21" s="124"/>
      <c r="C21" s="124"/>
      <c r="D21" s="124"/>
      <c r="E21" s="125"/>
      <c r="F21" s="124"/>
      <c r="G21" s="124"/>
      <c r="H21" s="124"/>
      <c r="I21" s="142"/>
      <c r="J21" s="143"/>
      <c r="K21" s="143"/>
      <c r="L21" s="144"/>
      <c r="M21" s="143"/>
      <c r="N21" s="143"/>
      <c r="O21" s="145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</row>
    <row r="22" s="94" customFormat="1" spans="1:249">
      <c r="A22" s="129" t="s">
        <v>166</v>
      </c>
      <c r="B22" s="129"/>
      <c r="C22" s="130"/>
      <c r="O22" s="248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</row>
    <row r="23" s="94" customFormat="1" spans="3:249">
      <c r="C23" s="95"/>
      <c r="I23" s="146" t="s">
        <v>167</v>
      </c>
      <c r="J23" s="256">
        <v>45634</v>
      </c>
      <c r="K23" s="146" t="s">
        <v>168</v>
      </c>
      <c r="L23" s="94" t="s">
        <v>130</v>
      </c>
      <c r="M23" s="146" t="s">
        <v>169</v>
      </c>
      <c r="N23" s="248" t="s">
        <v>133</v>
      </c>
      <c r="O23" s="248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1" workbookViewId="0">
      <selection activeCell="O36" sqref="O36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187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tr">
        <f>首期!B4</f>
        <v>QAMMAN84151</v>
      </c>
      <c r="F2" s="157" t="s">
        <v>188</v>
      </c>
      <c r="G2" s="158" t="str">
        <f>首期!B5</f>
        <v>儿童打底裤（两件套）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>
        <f>首期!B7</f>
        <v>970</v>
      </c>
      <c r="C3" s="161"/>
      <c r="D3" s="162" t="s">
        <v>189</v>
      </c>
      <c r="E3" s="163">
        <v>45346</v>
      </c>
      <c r="F3" s="164"/>
      <c r="G3" s="164"/>
      <c r="H3" s="165" t="s">
        <v>190</v>
      </c>
      <c r="I3" s="165"/>
      <c r="J3" s="165"/>
      <c r="K3" s="208"/>
    </row>
    <row r="4" ht="18" customHeight="1" spans="1:11">
      <c r="A4" s="166" t="s">
        <v>71</v>
      </c>
      <c r="B4" s="161">
        <v>1</v>
      </c>
      <c r="C4" s="161">
        <v>6</v>
      </c>
      <c r="D4" s="167" t="s">
        <v>191</v>
      </c>
      <c r="E4" s="164" t="s">
        <v>192</v>
      </c>
      <c r="F4" s="164"/>
      <c r="G4" s="164"/>
      <c r="H4" s="167" t="s">
        <v>193</v>
      </c>
      <c r="I4" s="167"/>
      <c r="J4" s="179" t="s">
        <v>65</v>
      </c>
      <c r="K4" s="209" t="s">
        <v>66</v>
      </c>
    </row>
    <row r="5" ht="18" customHeight="1" spans="1:11">
      <c r="A5" s="166" t="s">
        <v>194</v>
      </c>
      <c r="B5" s="161">
        <v>1</v>
      </c>
      <c r="C5" s="161"/>
      <c r="D5" s="162" t="s">
        <v>195</v>
      </c>
      <c r="E5" s="162"/>
      <c r="G5" s="162"/>
      <c r="H5" s="167" t="s">
        <v>196</v>
      </c>
      <c r="I5" s="167"/>
      <c r="J5" s="179" t="s">
        <v>65</v>
      </c>
      <c r="K5" s="209" t="s">
        <v>66</v>
      </c>
    </row>
    <row r="6" ht="18" customHeight="1" spans="1:13">
      <c r="A6" s="168" t="s">
        <v>197</v>
      </c>
      <c r="B6" s="169">
        <v>80</v>
      </c>
      <c r="C6" s="169"/>
      <c r="D6" s="170" t="s">
        <v>198</v>
      </c>
      <c r="E6" s="171"/>
      <c r="F6" s="171"/>
      <c r="G6" s="170"/>
      <c r="H6" s="172" t="s">
        <v>199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200</v>
      </c>
      <c r="B8" s="157" t="s">
        <v>201</v>
      </c>
      <c r="C8" s="157" t="s">
        <v>202</v>
      </c>
      <c r="D8" s="157" t="s">
        <v>203</v>
      </c>
      <c r="E8" s="157" t="s">
        <v>204</v>
      </c>
      <c r="F8" s="157" t="s">
        <v>205</v>
      </c>
      <c r="G8" s="177" t="s">
        <v>206</v>
      </c>
      <c r="H8" s="178"/>
      <c r="I8" s="178"/>
      <c r="J8" s="178"/>
      <c r="K8" s="212"/>
    </row>
    <row r="9" ht="18" customHeight="1" spans="1:11">
      <c r="A9" s="166" t="s">
        <v>207</v>
      </c>
      <c r="B9" s="167"/>
      <c r="C9" s="179" t="s">
        <v>65</v>
      </c>
      <c r="D9" s="179" t="s">
        <v>66</v>
      </c>
      <c r="E9" s="162" t="s">
        <v>208</v>
      </c>
      <c r="F9" s="180" t="s">
        <v>209</v>
      </c>
      <c r="G9" s="181"/>
      <c r="H9" s="182"/>
      <c r="I9" s="182"/>
      <c r="J9" s="182"/>
      <c r="K9" s="213"/>
    </row>
    <row r="10" ht="18" customHeight="1" spans="1:11">
      <c r="A10" s="166" t="s">
        <v>210</v>
      </c>
      <c r="B10" s="167"/>
      <c r="C10" s="179" t="s">
        <v>65</v>
      </c>
      <c r="D10" s="179" t="s">
        <v>66</v>
      </c>
      <c r="E10" s="162" t="s">
        <v>211</v>
      </c>
      <c r="F10" s="180" t="s">
        <v>212</v>
      </c>
      <c r="G10" s="181" t="s">
        <v>213</v>
      </c>
      <c r="H10" s="182"/>
      <c r="I10" s="182"/>
      <c r="J10" s="182"/>
      <c r="K10" s="213"/>
    </row>
    <row r="11" ht="18" customHeight="1" spans="1:11">
      <c r="A11" s="183" t="s">
        <v>172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214</v>
      </c>
      <c r="J12" s="179" t="s">
        <v>85</v>
      </c>
      <c r="K12" s="209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215</v>
      </c>
      <c r="J13" s="179" t="s">
        <v>85</v>
      </c>
      <c r="K13" s="209" t="s">
        <v>86</v>
      </c>
    </row>
    <row r="14" ht="18" customHeight="1" spans="1:11">
      <c r="A14" s="168" t="s">
        <v>216</v>
      </c>
      <c r="B14" s="171" t="s">
        <v>85</v>
      </c>
      <c r="C14" s="171" t="s">
        <v>86</v>
      </c>
      <c r="D14" s="185"/>
      <c r="E14" s="170" t="s">
        <v>217</v>
      </c>
      <c r="F14" s="171" t="s">
        <v>85</v>
      </c>
      <c r="G14" s="171" t="s">
        <v>86</v>
      </c>
      <c r="H14" s="171"/>
      <c r="I14" s="170" t="s">
        <v>218</v>
      </c>
      <c r="J14" s="171" t="s">
        <v>85</v>
      </c>
      <c r="K14" s="210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219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220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221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115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222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223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224</v>
      </c>
    </row>
    <row r="28" ht="23" customHeight="1" spans="1:11">
      <c r="A28" s="189" t="s">
        <v>225</v>
      </c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1</v>
      </c>
    </row>
    <row r="29" ht="23" customHeight="1" spans="1:11">
      <c r="A29" s="189" t="s">
        <v>226</v>
      </c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1</v>
      </c>
    </row>
    <row r="30" ht="23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221"/>
      <c r="K30" s="213"/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227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2</v>
      </c>
    </row>
    <row r="37" ht="18.75" customHeight="1" spans="1:11">
      <c r="A37" s="199" t="s">
        <v>228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229</v>
      </c>
      <c r="B38" s="167"/>
      <c r="C38" s="167"/>
      <c r="D38" s="165" t="s">
        <v>230</v>
      </c>
      <c r="E38" s="165"/>
      <c r="F38" s="201" t="s">
        <v>231</v>
      </c>
      <c r="G38" s="202"/>
      <c r="H38" s="167" t="s">
        <v>232</v>
      </c>
      <c r="I38" s="167"/>
      <c r="J38" s="167" t="s">
        <v>233</v>
      </c>
      <c r="K38" s="216"/>
    </row>
    <row r="39" ht="18.75" customHeight="1" spans="1:11">
      <c r="A39" s="166" t="s">
        <v>116</v>
      </c>
      <c r="B39" s="167" t="s">
        <v>234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127</v>
      </c>
      <c r="B42" s="203" t="s">
        <v>235</v>
      </c>
      <c r="C42" s="203"/>
      <c r="D42" s="170" t="s">
        <v>236</v>
      </c>
      <c r="E42" s="185" t="s">
        <v>130</v>
      </c>
      <c r="F42" s="170" t="s">
        <v>131</v>
      </c>
      <c r="G42" s="204">
        <v>45671</v>
      </c>
      <c r="H42" s="205" t="s">
        <v>132</v>
      </c>
      <c r="I42" s="205"/>
      <c r="J42" s="203" t="s">
        <v>133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workbookViewId="0">
      <selection activeCell="G24" sqref="G24"/>
    </sheetView>
  </sheetViews>
  <sheetFormatPr defaultColWidth="9" defaultRowHeight="14.25"/>
  <cols>
    <col min="1" max="1" width="17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5.375" style="94" customWidth="1"/>
    <col min="9" max="9" width="2.75" style="94" customWidth="1"/>
    <col min="10" max="12" width="15.625" style="94" customWidth="1"/>
    <col min="13" max="15" width="15.625" style="96" customWidth="1"/>
    <col min="16" max="253" width="9" style="94"/>
    <col min="254" max="16384" width="9" style="97"/>
  </cols>
  <sheetData>
    <row r="1" s="94" customFormat="1" ht="29" customHeight="1" spans="1:256">
      <c r="A1" s="98" t="s">
        <v>137</v>
      </c>
      <c r="B1" s="98"/>
      <c r="C1" s="99"/>
      <c r="D1" s="99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s="94" customFormat="1" ht="20" customHeight="1" spans="1:256">
      <c r="A2" s="101" t="s">
        <v>61</v>
      </c>
      <c r="B2" s="102" t="str">
        <f>首期!B4</f>
        <v>QAMMAN84151</v>
      </c>
      <c r="C2" s="103"/>
      <c r="D2" s="104"/>
      <c r="E2" s="105" t="s">
        <v>67</v>
      </c>
      <c r="F2" s="106" t="str">
        <f>首期!B5</f>
        <v>儿童打底裤（两件套）</v>
      </c>
      <c r="G2" s="106"/>
      <c r="H2" s="106"/>
      <c r="I2" s="131"/>
      <c r="J2" s="132" t="s">
        <v>57</v>
      </c>
      <c r="K2" s="133" t="s">
        <v>56</v>
      </c>
      <c r="L2" s="133"/>
      <c r="M2" s="133"/>
      <c r="N2" s="133"/>
      <c r="O2" s="134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s="94" customFormat="1" spans="1:256">
      <c r="A3" s="107" t="s">
        <v>138</v>
      </c>
      <c r="B3" s="108"/>
      <c r="C3" s="109"/>
      <c r="D3" s="108"/>
      <c r="E3" s="108"/>
      <c r="F3" s="108"/>
      <c r="G3" s="108"/>
      <c r="H3" s="108"/>
      <c r="I3" s="135"/>
      <c r="J3" s="136"/>
      <c r="K3" s="136"/>
      <c r="L3" s="136"/>
      <c r="M3" s="136"/>
      <c r="N3" s="136"/>
      <c r="O3" s="13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="94" customFormat="1" spans="1:256">
      <c r="A4" s="107"/>
      <c r="B4" s="110" t="s">
        <v>140</v>
      </c>
      <c r="C4" s="110" t="s">
        <v>141</v>
      </c>
      <c r="D4" s="110" t="s">
        <v>142</v>
      </c>
      <c r="E4" s="110" t="s">
        <v>143</v>
      </c>
      <c r="F4" s="110" t="s">
        <v>144</v>
      </c>
      <c r="G4" s="110" t="s">
        <v>145</v>
      </c>
      <c r="H4" s="111"/>
      <c r="I4" s="135"/>
      <c r="J4" s="110" t="s">
        <v>140</v>
      </c>
      <c r="K4" s="110" t="s">
        <v>141</v>
      </c>
      <c r="L4" s="110" t="s">
        <v>142</v>
      </c>
      <c r="M4" s="110" t="s">
        <v>143</v>
      </c>
      <c r="N4" s="110" t="s">
        <v>144</v>
      </c>
      <c r="O4" s="138" t="s">
        <v>145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s="94" customFormat="1" ht="16.5" spans="1:256">
      <c r="A5" s="107"/>
      <c r="B5" s="112"/>
      <c r="C5" s="112"/>
      <c r="D5" s="113"/>
      <c r="E5" s="113"/>
      <c r="F5" s="113"/>
      <c r="G5" s="113"/>
      <c r="H5" s="111"/>
      <c r="I5" s="139"/>
      <c r="J5" s="140" t="s">
        <v>111</v>
      </c>
      <c r="K5" s="140" t="s">
        <v>111</v>
      </c>
      <c r="L5" s="140" t="s">
        <v>111</v>
      </c>
      <c r="M5" s="140" t="s">
        <v>111</v>
      </c>
      <c r="N5" s="140" t="s">
        <v>111</v>
      </c>
      <c r="O5" s="141" t="s">
        <v>111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="94" customFormat="1" ht="21" customHeight="1" spans="1:256">
      <c r="A6" s="114" t="s">
        <v>148</v>
      </c>
      <c r="B6" s="115">
        <v>62</v>
      </c>
      <c r="C6" s="116">
        <f>D6-5</f>
        <v>67</v>
      </c>
      <c r="D6" s="116">
        <v>72</v>
      </c>
      <c r="E6" s="116">
        <f t="shared" ref="E6:G6" si="0">D6+6</f>
        <v>78</v>
      </c>
      <c r="F6" s="116">
        <f t="shared" si="0"/>
        <v>84</v>
      </c>
      <c r="G6" s="116">
        <f t="shared" si="0"/>
        <v>90</v>
      </c>
      <c r="H6" s="116">
        <f>G6+3</f>
        <v>93</v>
      </c>
      <c r="I6" s="139"/>
      <c r="J6" s="140" t="s">
        <v>237</v>
      </c>
      <c r="K6" s="140" t="s">
        <v>238</v>
      </c>
      <c r="L6" s="140" t="s">
        <v>239</v>
      </c>
      <c r="M6" s="140" t="s">
        <v>237</v>
      </c>
      <c r="N6" s="140" t="s">
        <v>240</v>
      </c>
      <c r="O6" s="141" t="s">
        <v>237</v>
      </c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="94" customFormat="1" ht="21" customHeight="1" spans="1:256">
      <c r="A7" s="114" t="s">
        <v>151</v>
      </c>
      <c r="B7" s="115">
        <v>6</v>
      </c>
      <c r="C7" s="116">
        <v>6</v>
      </c>
      <c r="D7" s="116">
        <v>6</v>
      </c>
      <c r="E7" s="116">
        <v>6</v>
      </c>
      <c r="F7" s="116">
        <v>6</v>
      </c>
      <c r="G7" s="116">
        <v>6</v>
      </c>
      <c r="H7" s="116">
        <v>6</v>
      </c>
      <c r="I7" s="139"/>
      <c r="J7" s="140" t="s">
        <v>241</v>
      </c>
      <c r="K7" s="140" t="s">
        <v>241</v>
      </c>
      <c r="L7" s="140" t="s">
        <v>241</v>
      </c>
      <c r="M7" s="140" t="s">
        <v>241</v>
      </c>
      <c r="N7" s="140" t="s">
        <v>241</v>
      </c>
      <c r="O7" s="141" t="s">
        <v>241</v>
      </c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="94" customFormat="1" ht="21" customHeight="1" spans="1:256">
      <c r="A8" s="114" t="s">
        <v>152</v>
      </c>
      <c r="B8" s="115">
        <f>C8-3</f>
        <v>44</v>
      </c>
      <c r="C8" s="116">
        <f>D8-3</f>
        <v>47</v>
      </c>
      <c r="D8" s="116">
        <v>50</v>
      </c>
      <c r="E8" s="116">
        <f>D8+4</f>
        <v>54</v>
      </c>
      <c r="F8" s="116">
        <f>E8+3</f>
        <v>57</v>
      </c>
      <c r="G8" s="116">
        <f>F8+4</f>
        <v>61</v>
      </c>
      <c r="H8" s="116">
        <f>G8+2</f>
        <v>63</v>
      </c>
      <c r="I8" s="139"/>
      <c r="J8" s="140" t="s">
        <v>241</v>
      </c>
      <c r="K8" s="140" t="s">
        <v>241</v>
      </c>
      <c r="L8" s="140" t="s">
        <v>241</v>
      </c>
      <c r="M8" s="140" t="s">
        <v>241</v>
      </c>
      <c r="N8" s="140" t="s">
        <v>241</v>
      </c>
      <c r="O8" s="141" t="s">
        <v>241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="94" customFormat="1" ht="21" customHeight="1" spans="1:256">
      <c r="A9" s="114" t="s">
        <v>153</v>
      </c>
      <c r="B9" s="115">
        <v>50</v>
      </c>
      <c r="C9" s="116">
        <f>D9-5</f>
        <v>55</v>
      </c>
      <c r="D9" s="116">
        <v>60</v>
      </c>
      <c r="E9" s="116">
        <f t="shared" ref="E9:G9" si="1">D9+7</f>
        <v>67</v>
      </c>
      <c r="F9" s="116">
        <f t="shared" si="1"/>
        <v>74</v>
      </c>
      <c r="G9" s="116">
        <f t="shared" si="1"/>
        <v>81</v>
      </c>
      <c r="H9" s="116">
        <f>G9+3</f>
        <v>84</v>
      </c>
      <c r="I9" s="139"/>
      <c r="J9" s="140" t="s">
        <v>241</v>
      </c>
      <c r="K9" s="140" t="s">
        <v>241</v>
      </c>
      <c r="L9" s="140" t="s">
        <v>241</v>
      </c>
      <c r="M9" s="140" t="s">
        <v>241</v>
      </c>
      <c r="N9" s="140" t="s">
        <v>241</v>
      </c>
      <c r="O9" s="141" t="s">
        <v>241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="94" customFormat="1" ht="21" customHeight="1" spans="1:256">
      <c r="A10" s="117" t="s">
        <v>154</v>
      </c>
      <c r="B10" s="118">
        <v>15.3</v>
      </c>
      <c r="C10" s="119">
        <f>D10-1.6</f>
        <v>16.9</v>
      </c>
      <c r="D10" s="119">
        <v>18.5</v>
      </c>
      <c r="E10" s="119">
        <f>D10+2.25</f>
        <v>20.75</v>
      </c>
      <c r="F10" s="119">
        <f>D10+4.5</f>
        <v>23</v>
      </c>
      <c r="G10" s="119">
        <f>D10+6.75</f>
        <v>25.25</v>
      </c>
      <c r="H10" s="119">
        <f>D10+7.65</f>
        <v>26.15</v>
      </c>
      <c r="I10" s="139"/>
      <c r="J10" s="140" t="s">
        <v>242</v>
      </c>
      <c r="K10" s="140" t="s">
        <v>242</v>
      </c>
      <c r="L10" s="140" t="s">
        <v>240</v>
      </c>
      <c r="M10" s="140" t="s">
        <v>243</v>
      </c>
      <c r="N10" s="140" t="s">
        <v>240</v>
      </c>
      <c r="O10" s="141" t="s">
        <v>242</v>
      </c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="94" customFormat="1" ht="21" customHeight="1" spans="1:256">
      <c r="A11" s="114" t="s">
        <v>157</v>
      </c>
      <c r="B11" s="115">
        <v>9.5</v>
      </c>
      <c r="C11" s="116">
        <f>D11-1</f>
        <v>10.5</v>
      </c>
      <c r="D11" s="116">
        <v>11.5</v>
      </c>
      <c r="E11" s="116">
        <f t="shared" ref="E11:G11" si="2">D11+1.5</f>
        <v>13</v>
      </c>
      <c r="F11" s="116">
        <f t="shared" si="2"/>
        <v>14.5</v>
      </c>
      <c r="G11" s="116">
        <f t="shared" si="2"/>
        <v>16</v>
      </c>
      <c r="H11" s="116">
        <f>G11+0.6</f>
        <v>16.6</v>
      </c>
      <c r="I11" s="139"/>
      <c r="J11" s="140" t="s">
        <v>241</v>
      </c>
      <c r="K11" s="140" t="s">
        <v>241</v>
      </c>
      <c r="L11" s="140" t="s">
        <v>241</v>
      </c>
      <c r="M11" s="140" t="s">
        <v>241</v>
      </c>
      <c r="N11" s="140" t="s">
        <v>241</v>
      </c>
      <c r="O11" s="141" t="s">
        <v>241</v>
      </c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="94" customFormat="1" ht="21" customHeight="1" spans="1:256">
      <c r="A12" s="114" t="s">
        <v>158</v>
      </c>
      <c r="B12" s="115">
        <v>8</v>
      </c>
      <c r="C12" s="116">
        <f>D12-0.5</f>
        <v>8.5</v>
      </c>
      <c r="D12" s="116">
        <v>9</v>
      </c>
      <c r="E12" s="116">
        <f t="shared" ref="E12:H12" si="3">D12+0.5</f>
        <v>9.5</v>
      </c>
      <c r="F12" s="116">
        <f t="shared" si="3"/>
        <v>10</v>
      </c>
      <c r="G12" s="116">
        <f t="shared" si="3"/>
        <v>10.5</v>
      </c>
      <c r="H12" s="116">
        <f t="shared" si="3"/>
        <v>11</v>
      </c>
      <c r="I12" s="139"/>
      <c r="J12" s="140" t="s">
        <v>241</v>
      </c>
      <c r="K12" s="140" t="s">
        <v>241</v>
      </c>
      <c r="L12" s="140" t="s">
        <v>241</v>
      </c>
      <c r="M12" s="140" t="s">
        <v>241</v>
      </c>
      <c r="N12" s="140" t="s">
        <v>241</v>
      </c>
      <c r="O12" s="141" t="s">
        <v>244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="94" customFormat="1" ht="21" customHeight="1" spans="1:256">
      <c r="A13" s="117" t="s">
        <v>160</v>
      </c>
      <c r="B13" s="118">
        <v>17.9</v>
      </c>
      <c r="C13" s="119">
        <f>D13-1.5</f>
        <v>20</v>
      </c>
      <c r="D13" s="119">
        <v>21.5</v>
      </c>
      <c r="E13" s="119">
        <f t="shared" ref="E13:G13" si="4">D13+1.8</f>
        <v>23.3</v>
      </c>
      <c r="F13" s="119">
        <f t="shared" si="4"/>
        <v>25.1</v>
      </c>
      <c r="G13" s="119">
        <f t="shared" si="4"/>
        <v>26.9</v>
      </c>
      <c r="H13" s="119">
        <v>28.2</v>
      </c>
      <c r="I13" s="139"/>
      <c r="J13" s="140" t="s">
        <v>245</v>
      </c>
      <c r="K13" s="140" t="s">
        <v>246</v>
      </c>
      <c r="L13" s="140" t="s">
        <v>247</v>
      </c>
      <c r="M13" s="140" t="s">
        <v>248</v>
      </c>
      <c r="N13" s="140" t="s">
        <v>247</v>
      </c>
      <c r="O13" s="141" t="s">
        <v>245</v>
      </c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="94" customFormat="1" ht="21" customHeight="1" spans="1:256">
      <c r="A14" s="117" t="s">
        <v>162</v>
      </c>
      <c r="B14" s="118">
        <v>24.9</v>
      </c>
      <c r="C14" s="119">
        <v>27.2</v>
      </c>
      <c r="D14" s="119">
        <v>29.5</v>
      </c>
      <c r="E14" s="119">
        <f t="shared" ref="E14:G14" si="5">D14+2.3</f>
        <v>31.8</v>
      </c>
      <c r="F14" s="119">
        <f t="shared" si="5"/>
        <v>34.1</v>
      </c>
      <c r="G14" s="119">
        <f t="shared" si="5"/>
        <v>36.4</v>
      </c>
      <c r="H14" s="119">
        <v>38</v>
      </c>
      <c r="I14" s="139"/>
      <c r="J14" s="140" t="s">
        <v>249</v>
      </c>
      <c r="K14" s="140" t="s">
        <v>245</v>
      </c>
      <c r="L14" s="140" t="s">
        <v>245</v>
      </c>
      <c r="M14" s="140" t="s">
        <v>245</v>
      </c>
      <c r="N14" s="140" t="s">
        <v>247</v>
      </c>
      <c r="O14" s="141" t="s">
        <v>248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</row>
    <row r="15" s="94" customFormat="1" ht="21" customHeight="1" spans="1:256">
      <c r="A15" s="114" t="s">
        <v>163</v>
      </c>
      <c r="B15" s="119">
        <v>24.5</v>
      </c>
      <c r="C15" s="116">
        <f>D15-1.5</f>
        <v>26</v>
      </c>
      <c r="D15" s="116">
        <v>27.5</v>
      </c>
      <c r="E15" s="116">
        <f t="shared" ref="E15:G15" si="6">D15+2</f>
        <v>29.5</v>
      </c>
      <c r="F15" s="116">
        <f t="shared" si="6"/>
        <v>31.5</v>
      </c>
      <c r="G15" s="116">
        <f t="shared" si="6"/>
        <v>33.5</v>
      </c>
      <c r="H15" s="116">
        <f>G15+1</f>
        <v>34.5</v>
      </c>
      <c r="I15" s="139"/>
      <c r="J15" s="140" t="s">
        <v>246</v>
      </c>
      <c r="K15" s="140" t="s">
        <v>247</v>
      </c>
      <c r="L15" s="140" t="s">
        <v>248</v>
      </c>
      <c r="M15" s="140" t="s">
        <v>250</v>
      </c>
      <c r="N15" s="140" t="s">
        <v>246</v>
      </c>
      <c r="O15" s="141" t="s">
        <v>248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="94" customFormat="1" ht="21" customHeight="1" spans="1:256">
      <c r="A16" s="114" t="s">
        <v>164</v>
      </c>
      <c r="B16" s="115">
        <v>2</v>
      </c>
      <c r="C16" s="116">
        <v>2</v>
      </c>
      <c r="D16" s="116">
        <v>2</v>
      </c>
      <c r="E16" s="116">
        <v>2</v>
      </c>
      <c r="F16" s="116">
        <v>2</v>
      </c>
      <c r="G16" s="116">
        <v>2</v>
      </c>
      <c r="H16" s="116">
        <v>2</v>
      </c>
      <c r="I16" s="139"/>
      <c r="J16" s="140" t="s">
        <v>241</v>
      </c>
      <c r="K16" s="140" t="s">
        <v>241</v>
      </c>
      <c r="L16" s="140" t="s">
        <v>241</v>
      </c>
      <c r="M16" s="140" t="s">
        <v>241</v>
      </c>
      <c r="N16" s="140" t="s">
        <v>241</v>
      </c>
      <c r="O16" s="141" t="s">
        <v>241</v>
      </c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="94" customFormat="1" ht="21" customHeight="1" spans="1:256">
      <c r="A17" s="114" t="s">
        <v>165</v>
      </c>
      <c r="B17" s="115">
        <f>C17-3</f>
        <v>45</v>
      </c>
      <c r="C17" s="116">
        <f>D17-3</f>
        <v>48</v>
      </c>
      <c r="D17" s="116">
        <v>51</v>
      </c>
      <c r="E17" s="116">
        <f>D17+4</f>
        <v>55</v>
      </c>
      <c r="F17" s="116">
        <f>E17+3</f>
        <v>58</v>
      </c>
      <c r="G17" s="116">
        <f>F17+4</f>
        <v>62</v>
      </c>
      <c r="H17" s="116">
        <f>G17+2</f>
        <v>64</v>
      </c>
      <c r="I17" s="139"/>
      <c r="J17" s="140" t="s">
        <v>237</v>
      </c>
      <c r="K17" s="140" t="s">
        <v>242</v>
      </c>
      <c r="L17" s="140" t="s">
        <v>240</v>
      </c>
      <c r="M17" s="140" t="s">
        <v>251</v>
      </c>
      <c r="N17" s="140" t="s">
        <v>240</v>
      </c>
      <c r="O17" s="141" t="s">
        <v>251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s="94" customFormat="1" ht="21" customHeight="1" spans="1:256">
      <c r="A18" s="120"/>
      <c r="B18" s="121"/>
      <c r="C18" s="121"/>
      <c r="D18" s="121"/>
      <c r="E18" s="121"/>
      <c r="F18" s="121"/>
      <c r="G18" s="121"/>
      <c r="H18" s="122"/>
      <c r="I18" s="139"/>
      <c r="J18" s="140"/>
      <c r="K18" s="140"/>
      <c r="L18" s="140"/>
      <c r="M18" s="140"/>
      <c r="N18" s="140"/>
      <c r="O18" s="141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s="94" customFormat="1" ht="21" customHeight="1" spans="1:256">
      <c r="A19" s="123"/>
      <c r="B19" s="124"/>
      <c r="C19" s="124"/>
      <c r="D19" s="124"/>
      <c r="E19" s="125"/>
      <c r="F19" s="124"/>
      <c r="G19" s="124"/>
      <c r="H19" s="124"/>
      <c r="I19" s="142"/>
      <c r="J19" s="143"/>
      <c r="K19" s="143"/>
      <c r="L19" s="144"/>
      <c r="M19" s="143"/>
      <c r="N19" s="143"/>
      <c r="O19" s="145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ht="16.5" spans="1:16">
      <c r="A20" s="126"/>
      <c r="B20" s="126"/>
      <c r="C20" s="127"/>
      <c r="D20" s="127"/>
      <c r="E20" s="128"/>
      <c r="F20" s="127"/>
      <c r="G20" s="127"/>
      <c r="H20" s="127"/>
      <c r="M20" s="94"/>
      <c r="N20" s="94"/>
      <c r="O20" s="94"/>
      <c r="P20" s="97"/>
    </row>
    <row r="21" spans="1:16">
      <c r="A21" s="129" t="s">
        <v>166</v>
      </c>
      <c r="B21" s="129"/>
      <c r="C21" s="130"/>
      <c r="D21" s="130"/>
      <c r="M21" s="94"/>
      <c r="N21" s="94"/>
      <c r="O21" s="94"/>
      <c r="P21" s="97"/>
    </row>
    <row r="22" spans="3:16">
      <c r="C22" s="95"/>
      <c r="J22" s="146" t="s">
        <v>167</v>
      </c>
      <c r="K22" s="147">
        <v>45671</v>
      </c>
      <c r="L22" s="148" t="s">
        <v>168</v>
      </c>
      <c r="M22" s="146" t="s">
        <v>130</v>
      </c>
      <c r="N22" s="146" t="s">
        <v>169</v>
      </c>
      <c r="O22" s="94" t="s">
        <v>133</v>
      </c>
      <c r="P22" s="97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4.5" customWidth="1"/>
    <col min="3" max="3" width="16.8" style="82" customWidth="1"/>
    <col min="4" max="4" width="15.4" customWidth="1"/>
    <col min="5" max="5" width="23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83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84"/>
      <c r="I3" s="4" t="s">
        <v>224</v>
      </c>
      <c r="J3" s="4" t="s">
        <v>224</v>
      </c>
      <c r="K3" s="4" t="s">
        <v>224</v>
      </c>
      <c r="L3" s="4" t="s">
        <v>224</v>
      </c>
      <c r="M3" s="4" t="s">
        <v>224</v>
      </c>
      <c r="N3" s="7"/>
      <c r="O3" s="7"/>
    </row>
    <row r="4" ht="20" customHeight="1" spans="1:15">
      <c r="A4" s="14">
        <v>1</v>
      </c>
      <c r="B4" s="26" t="s">
        <v>268</v>
      </c>
      <c r="C4" s="27" t="s">
        <v>269</v>
      </c>
      <c r="D4" s="25" t="s">
        <v>270</v>
      </c>
      <c r="E4" s="85" t="s">
        <v>271</v>
      </c>
      <c r="F4" s="25" t="s">
        <v>272</v>
      </c>
      <c r="G4" s="86" t="s">
        <v>65</v>
      </c>
      <c r="H4" s="14" t="s">
        <v>65</v>
      </c>
      <c r="I4" s="90">
        <v>2</v>
      </c>
      <c r="J4" s="91">
        <v>1</v>
      </c>
      <c r="K4" s="91">
        <v>0</v>
      </c>
      <c r="L4" s="91">
        <v>1</v>
      </c>
      <c r="M4" s="14">
        <v>0</v>
      </c>
      <c r="N4" s="14">
        <f>SUM(I4:M4)</f>
        <v>4</v>
      </c>
      <c r="O4" s="14"/>
    </row>
    <row r="5" ht="20" customHeight="1" spans="1:15">
      <c r="A5" s="14">
        <v>2</v>
      </c>
      <c r="B5" s="31" t="s">
        <v>273</v>
      </c>
      <c r="C5" s="31" t="s">
        <v>274</v>
      </c>
      <c r="D5" s="31" t="s">
        <v>275</v>
      </c>
      <c r="E5" s="31" t="s">
        <v>276</v>
      </c>
      <c r="F5" s="25" t="s">
        <v>277</v>
      </c>
      <c r="G5" s="86" t="s">
        <v>65</v>
      </c>
      <c r="H5" s="14" t="s">
        <v>65</v>
      </c>
      <c r="I5" s="90">
        <v>1</v>
      </c>
      <c r="J5" s="91">
        <v>2</v>
      </c>
      <c r="K5" s="91">
        <v>1</v>
      </c>
      <c r="L5" s="91">
        <v>0</v>
      </c>
      <c r="M5" s="14">
        <v>1</v>
      </c>
      <c r="N5" s="14">
        <f>SUM(I5:M5)</f>
        <v>5</v>
      </c>
      <c r="O5" s="14"/>
    </row>
    <row r="6" ht="20" customHeight="1" spans="1:15">
      <c r="A6" s="14"/>
      <c r="B6" s="26"/>
      <c r="C6" s="27"/>
      <c r="D6" s="25"/>
      <c r="E6" s="51"/>
      <c r="F6" s="25"/>
      <c r="G6" s="87"/>
      <c r="H6" s="63"/>
      <c r="I6" s="92"/>
      <c r="J6" s="91"/>
      <c r="K6" s="91"/>
      <c r="L6" s="91"/>
      <c r="M6" s="14"/>
      <c r="N6" s="14"/>
      <c r="O6" s="14"/>
    </row>
    <row r="7" ht="20" customHeight="1" spans="1:15">
      <c r="A7" s="14"/>
      <c r="B7" s="26"/>
      <c r="C7" s="27"/>
      <c r="D7" s="25"/>
      <c r="E7" s="53"/>
      <c r="F7" s="25"/>
      <c r="G7" s="87"/>
      <c r="H7" s="63"/>
      <c r="I7" s="92"/>
      <c r="J7" s="91"/>
      <c r="K7" s="91"/>
      <c r="L7" s="91"/>
      <c r="M7" s="14"/>
      <c r="N7" s="14"/>
      <c r="O7" s="14"/>
    </row>
    <row r="8" ht="20" customHeight="1" spans="1:15">
      <c r="A8" s="14"/>
      <c r="B8" s="26"/>
      <c r="C8" s="27"/>
      <c r="D8" s="25"/>
      <c r="E8" s="53"/>
      <c r="F8" s="25"/>
      <c r="G8" s="87"/>
      <c r="H8" s="63"/>
      <c r="I8" s="90"/>
      <c r="J8" s="91"/>
      <c r="K8" s="91"/>
      <c r="L8" s="91"/>
      <c r="M8" s="14"/>
      <c r="N8" s="14"/>
      <c r="O8" s="9"/>
    </row>
    <row r="9" ht="20" customHeight="1" spans="1:15">
      <c r="A9" s="14"/>
      <c r="B9" s="72"/>
      <c r="C9" s="72"/>
      <c r="D9" s="72"/>
      <c r="E9" s="73"/>
      <c r="F9" s="72"/>
      <c r="G9" s="14"/>
      <c r="H9" s="9"/>
      <c r="I9" s="92"/>
      <c r="J9" s="91"/>
      <c r="K9" s="91"/>
      <c r="L9" s="91"/>
      <c r="M9" s="14"/>
      <c r="N9" s="14"/>
      <c r="O9" s="9"/>
    </row>
    <row r="10" ht="20" customHeight="1" spans="1:15">
      <c r="A10" s="14"/>
      <c r="B10" s="72"/>
      <c r="C10" s="72"/>
      <c r="D10" s="72"/>
      <c r="E10" s="73"/>
      <c r="F10" s="72"/>
      <c r="G10" s="14"/>
      <c r="H10" s="9"/>
      <c r="I10" s="92"/>
      <c r="J10" s="91"/>
      <c r="K10" s="91"/>
      <c r="L10" s="91"/>
      <c r="M10" s="14"/>
      <c r="N10" s="14"/>
      <c r="O10" s="9"/>
    </row>
    <row r="11" ht="20" customHeight="1" spans="1:15">
      <c r="A11" s="14"/>
      <c r="B11" s="72"/>
      <c r="C11" s="72"/>
      <c r="D11" s="72"/>
      <c r="E11" s="73"/>
      <c r="F11" s="72"/>
      <c r="G11" s="14"/>
      <c r="H11" s="9"/>
      <c r="I11" s="92"/>
      <c r="J11" s="91"/>
      <c r="K11" s="91"/>
      <c r="L11" s="91"/>
      <c r="M11" s="14"/>
      <c r="N11" s="14"/>
      <c r="O11" s="9"/>
    </row>
    <row r="12" s="2" customFormat="1" ht="18.75" spans="1:15">
      <c r="A12" s="15" t="s">
        <v>278</v>
      </c>
      <c r="B12" s="16"/>
      <c r="C12" s="72"/>
      <c r="D12" s="17"/>
      <c r="E12" s="18"/>
      <c r="F12" s="72"/>
      <c r="G12" s="14"/>
      <c r="H12" s="41"/>
      <c r="I12" s="35"/>
      <c r="J12" s="15" t="s">
        <v>279</v>
      </c>
      <c r="K12" s="16"/>
      <c r="L12" s="16"/>
      <c r="M12" s="17"/>
      <c r="N12" s="16"/>
      <c r="O12" s="23"/>
    </row>
    <row r="13" ht="61" customHeight="1" spans="1:15">
      <c r="A13" s="88" t="s">
        <v>280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2025-01-14T00:45:40Z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