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<sst xmlns="http://schemas.openxmlformats.org/spreadsheetml/2006/main" count="918" uniqueCount="369">
  <si>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</si>
  <si>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</si>
  <si>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</si>
  <si>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</si>
  <si>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</si>
  <si>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</si>
  <si>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</si>
  <si>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</si>
  <si>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</si>
  <si>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</si>
  <si>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</si>
  <si>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</si>
  <si>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</si>
  <si>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</si>
  <si>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</si>
  <si>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</si>
  <si>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</si>
  <si>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</si>
  <si>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</si>
  <si>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</si>
  <si>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</si>
  <si>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</si>
  <si>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</si>
  <si>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</si>
  <si>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</si>
  <si>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</si>
  <si>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</si>
  <si>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</si>
  <si>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TAMMAN81255</t>
  </si>
  <si>
    <t>合同交期</t>
  </si>
  <si>
    <t>2025.1.10</t>
  </si>
  <si>
    <t>产前确认样</t>
  </si>
  <si>
    <t>有</t>
  </si>
  <si>
    <t>无</t>
  </si>
  <si>
    <t>品名</t>
  </si>
  <si>
    <t>男式长裤</t>
  </si>
  <si>
    <t>上线日</t>
  </si>
  <si>
    <t>2024.11.15</t>
  </si>
  <si>
    <t>原辅材料卡</t>
  </si>
  <si>
    <t>色/号型数</t>
  </si>
  <si>
    <t>缝制预计完成日</t>
  </si>
  <si>
    <t>2024.12.20</t>
  </si>
  <si>
    <t>大货面料确认样</t>
  </si>
  <si>
    <t>订单数量</t>
  </si>
  <si>
    <t>包装预计完成日</t>
  </si>
  <si>
    <t>2024.12.30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</si>
  <si>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</si>
  <si>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</si>
  <si>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</si>
  <si>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</si>
  <si>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</si>
  <si>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</si>
  <si>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</si>
  <si>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</si>
  <si>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</si>
  <si>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</si>
  <si>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</si>
  <si>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</si>
  <si>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</si>
  <si>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</si>
  <si>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</si>
  <si>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</si>
  <si>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</si>
  <si>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</si>
  <si>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</si>
  <si>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</si>
  <si>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</si>
  <si>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</si>
  <si>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</si>
  <si>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</si>
  <si>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</si>
  <si>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</si>
  <si>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</si>
  <si>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</si>
  <si>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</si>
  <si>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</si>
  <si>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</si>
  <si>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</si>
  <si>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</si>
  <si>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</si>
  <si>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</si>
  <si>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</si>
  <si>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</si>
  <si>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</si>
  <si>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</si>
  <si>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</si>
  <si>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</si>
  <si>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</si>
  <si>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</si>
  <si>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</si>
  <si>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t>山川绿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</si>
  <si>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</si>
  <si>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</si>
  <si>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</si>
  <si>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</si>
  <si>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</si>
  <si>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</si>
  <si>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</si>
  <si>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1.膝斗盖，侧缝压明线有斜柳。</t>
  </si>
  <si>
    <t>2.膝斗拐角有窝斗，压明线有掉道的。</t>
  </si>
  <si>
    <t>3.脚口接线处线迹没重合好。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</si>
  <si>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</si>
  <si>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</si>
  <si>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</si>
  <si>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</si>
  <si>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</si>
  <si>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</si>
  <si>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</si>
  <si>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</si>
  <si>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</si>
  <si>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</si>
  <si>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</si>
  <si>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2024.11.20</t>
  </si>
  <si>
    <t>工厂负责人</t>
  </si>
  <si>
    <t>张爱萍</t>
  </si>
  <si>
    <t>【整改结果】</t>
  </si>
  <si>
    <t>复核时间</t>
  </si>
  <si>
    <t>产品代码：</t>
  </si>
  <si>
    <t>款号：</t>
  </si>
  <si>
    <t xml:space="preserve">                码号</t>
  </si>
  <si>
    <t>黑色L#    1</t>
  </si>
  <si>
    <t>黑色L#    2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</si>
  <si>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</si>
  <si>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</si>
  <si>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</si>
  <si>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</si>
  <si>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</si>
  <si>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</si>
  <si>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</si>
  <si>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</si>
  <si>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裤外侧长（参考值）</t>
  </si>
  <si>
    <t>+1/+0.5</t>
  </si>
  <si>
    <t>+1/+0.6</t>
  </si>
  <si>
    <t>腰围 平量</t>
  </si>
  <si>
    <t>+1/+1</t>
  </si>
  <si>
    <t>0/+1</t>
  </si>
  <si>
    <t>臀围</t>
  </si>
  <si>
    <t>110</t>
  </si>
  <si>
    <t>-0.5/0</t>
  </si>
  <si>
    <t>+0.5/+1</t>
  </si>
  <si>
    <t>腿围/2</t>
  </si>
  <si>
    <t>0/+0.2</t>
  </si>
  <si>
    <t>+0.2/+0.2</t>
  </si>
  <si>
    <t>膝围/2</t>
  </si>
  <si>
    <t>0/0</t>
  </si>
  <si>
    <t>0/-0.2</t>
  </si>
  <si>
    <t>脚口/2</t>
  </si>
  <si>
    <t>+0.2/0</t>
  </si>
  <si>
    <t>前裆长 含腰</t>
  </si>
  <si>
    <t>后裆长 含腰</t>
  </si>
  <si>
    <t>+0.2/+0.3</t>
  </si>
  <si>
    <t>+0.4/0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</si>
  <si>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</si>
  <si>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</si>
  <si>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</si>
  <si>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</si>
  <si>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</si>
  <si>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</si>
  <si>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</si>
  <si>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</si>
  <si>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</si>
  <si>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</si>
  <si>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</si>
  <si>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</si>
  <si>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各5条</t>
  </si>
  <si>
    <t>地茶色：M#   XXXL#     各5条</t>
  </si>
  <si>
    <t>山川绿：XXL#</t>
  </si>
  <si>
    <t xml:space="preserve">      各5条</t>
  </si>
  <si>
    <t>藏蓝色：XL#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</si>
  <si>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</si>
  <si>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</si>
  <si>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</si>
  <si>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1.整熨后大身不平整。有死折印。</t>
  </si>
  <si>
    <t>2.包装后没有折叠平整。</t>
  </si>
  <si>
    <t>3.压腰明线有断线。</t>
  </si>
  <si>
    <t>4.压膝斗明线打斜柳。</t>
  </si>
  <si>
    <t>【整改的严重缺陷及整改复核时间】</t>
  </si>
  <si>
    <t>以上问题以改正。</t>
  </si>
  <si>
    <t>2024.12.3</t>
  </si>
  <si>
    <t>藏蓝</t>
  </si>
  <si>
    <t>+0.5/+0.6</t>
  </si>
  <si>
    <t>+1/+0.7</t>
  </si>
  <si>
    <t>+0.3/+0.5</t>
  </si>
  <si>
    <t>+0.5/+0.4</t>
  </si>
  <si>
    <t>+0.5/+0.5</t>
  </si>
  <si>
    <t>0/+0.5</t>
  </si>
  <si>
    <t>-0.3/-0.2</t>
  </si>
  <si>
    <t>0/+0.3</t>
  </si>
  <si>
    <t>-0.3/0</t>
  </si>
  <si>
    <t>0/-0.3</t>
  </si>
  <si>
    <t>+0.3/0</t>
  </si>
  <si>
    <t>-0.2/0</t>
  </si>
  <si>
    <t>0.2/+0.2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</si>
  <si>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</si>
  <si>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</si>
  <si>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</si>
  <si>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</si>
  <si>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</si>
  <si>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</si>
  <si>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</si>
  <si>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</si>
  <si>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</si>
  <si>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</si>
  <si>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</si>
  <si>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</si>
  <si>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</si>
  <si>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</si>
  <si>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</si>
  <si>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</si>
  <si>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CGDD24110400082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</si>
  <si>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</si>
  <si>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</si>
  <si>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</si>
  <si>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</si>
  <si>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</si>
  <si>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</si>
  <si>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</si>
  <si>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</si>
  <si>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</si>
  <si>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</si>
  <si>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</si>
  <si>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</si>
  <si>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</si>
  <si>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</si>
  <si>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</si>
  <si>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</si>
  <si>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</si>
  <si>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</si>
  <si>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</si>
  <si>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</si>
  <si>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</si>
  <si>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黑色：68.99.7.95.27</t>
  </si>
  <si>
    <t>地茶色：135.112.143.119.147.100</t>
  </si>
  <si>
    <t>山川绿：155.163.148.173.150</t>
  </si>
  <si>
    <t>藏蓝色：201.186.200.117.219.175</t>
  </si>
  <si>
    <t>情况说明：</t>
  </si>
  <si>
    <t xml:space="preserve">【问题点描述】  </t>
  </si>
  <si>
    <t>1.褶皱     2条</t>
  </si>
  <si>
    <t>2.有死褶      2条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</si>
  <si>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</si>
  <si>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</si>
  <si>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</si>
  <si>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</si>
  <si>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</si>
  <si>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</si>
  <si>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</si>
  <si>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此订单4337件，此次出货4337条，。按照AQL2.5的抽验要求，抽验200件，第一次翻箱，二次尾查不良数量4条，在允许范围之内，可以正常出货</t>
  </si>
  <si>
    <t>服装QC部门</t>
  </si>
  <si>
    <t>检验人</t>
  </si>
  <si>
    <t>2025.1.8</t>
  </si>
  <si>
    <t>+0.5//0</t>
  </si>
  <si>
    <t>+1/+0.3</t>
  </si>
  <si>
    <t>+0.2/+.3</t>
  </si>
  <si>
    <t>-0.2/-0.3</t>
  </si>
  <si>
    <t>+0.5/0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</si>
  <si>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</si>
  <si>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</si>
  <si>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</si>
  <si>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</si>
  <si>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</si>
  <si>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</si>
  <si>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</si>
  <si>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</si>
  <si>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</si>
  <si>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</si>
  <si>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</si>
  <si>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</si>
  <si>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</si>
  <si>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</si>
  <si>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</si>
  <si>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</si>
  <si>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</si>
  <si>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1//2</t>
  </si>
  <si>
    <t>蓝色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</si>
  <si>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//2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</si>
  <si>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//7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</si>
  <si>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//7</t>
    </r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</si>
  <si>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//7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</si>
  <si>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//2</t>
    </r>
  </si>
  <si>
    <t>绿色</t>
  </si>
  <si>
    <t>2/3R1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</si>
  <si>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//4</t>
    </r>
  </si>
  <si>
    <t>制表时间：</t>
  </si>
  <si>
    <t>测试人签名：王继生</t>
  </si>
  <si>
    <t>短码2.3%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</si>
  <si>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</si>
  <si>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</si>
  <si>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</si>
  <si>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</si>
  <si>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</si>
  <si>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</si>
  <si>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</si>
  <si>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</si>
  <si>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</si>
  <si>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</si>
  <si>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</si>
  <si>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</si>
  <si>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</si>
  <si>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</si>
  <si>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</si>
  <si>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</si>
  <si>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</si>
  <si>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</si>
  <si>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</si>
  <si>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台华</t>
  </si>
  <si>
    <t>FW12190</t>
  </si>
  <si>
    <t>YK00028</t>
  </si>
  <si>
    <t xml:space="preserve">3#尼龙闭尾正装，DA拉头，含注塑上下止 </t>
  </si>
  <si>
    <t>YKK</t>
  </si>
  <si>
    <t>YK00196</t>
  </si>
  <si>
    <t>3#尼龙闭尾反装，DFBW拉头（拉头在中间），不含上下止</t>
  </si>
  <si>
    <t>ZY00399</t>
  </si>
  <si>
    <t>TOREAD+视野LOGO组合硅胶烫标（5CM）</t>
  </si>
  <si>
    <t>冠荣</t>
  </si>
  <si>
    <t>SK00054</t>
  </si>
  <si>
    <t xml:space="preserve">喷弹性漆TOREAD裤钩扣 </t>
  </si>
  <si>
    <t>天路达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</si>
  <si>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</si>
  <si>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</si>
  <si>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</si>
  <si>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</si>
  <si>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</si>
  <si>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</si>
  <si>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</si>
  <si>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</si>
  <si>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</si>
  <si>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</si>
  <si>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</si>
  <si>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</si>
  <si>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</si>
  <si>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ZK00191</t>
  </si>
  <si>
    <t>小日字扣（L10C-内径1CM）</t>
  </si>
  <si>
    <t>台扣利富高塑胶制品（东莞）有限公司</t>
  </si>
  <si>
    <t>MS00022</t>
  </si>
  <si>
    <t xml:space="preserve">魔术贴勾面 </t>
  </si>
  <si>
    <t>百宏</t>
  </si>
  <si>
    <t>MS00021</t>
  </si>
  <si>
    <t xml:space="preserve">魔术贴毛面 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</si>
  <si>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</si>
  <si>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</si>
  <si>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</si>
  <si>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</si>
  <si>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</si>
  <si>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</si>
  <si>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</si>
  <si>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</si>
  <si>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</si>
  <si>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</si>
  <si>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</si>
  <si>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</si>
  <si>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</si>
  <si>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</si>
  <si>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</si>
  <si>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</si>
  <si>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</si>
  <si>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</si>
  <si>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</si>
  <si>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 腿袋</t>
  </si>
  <si>
    <t>转移印</t>
  </si>
  <si>
    <t xml:space="preserve">OK </t>
  </si>
  <si>
    <t>3//7</t>
  </si>
  <si>
    <t>6//7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</si>
  <si>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</si>
  <si>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</si>
  <si>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</si>
  <si>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</si>
  <si>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SJ00009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</si>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</sst>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4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6" applyNumberFormat="0" applyAlignment="0" applyProtection="0">
      <alignment vertical="center"/>
    </xf>
    <xf numFmtId="0" fontId="38" fillId="8" borderId="77" applyNumberFormat="0" applyAlignment="0" applyProtection="0">
      <alignment vertical="center"/>
    </xf>
    <xf numFmtId="0" fontId="39" fillId="8" borderId="76" applyNumberFormat="0" applyAlignment="0" applyProtection="0">
      <alignment vertical="center"/>
    </xf>
    <xf numFmtId="0" fontId="40" fillId="9" borderId="78" applyNumberFormat="0" applyAlignment="0" applyProtection="0">
      <alignment vertical="center"/>
    </xf>
    <xf numFmtId="0" fontId="41" fillId="0" borderId="79" applyNumberFormat="0" applyFill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/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0" fillId="3" borderId="0" xfId="51" applyFont="1" applyFill="1"/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12" xfId="50" applyFont="1" applyFill="1" applyBorder="1" applyAlignment="1">
      <alignment horizontal="center" vertical="top"/>
    </xf>
    <xf numFmtId="0" fontId="15" fillId="0" borderId="13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0" fontId="15" fillId="0" borderId="14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5" xfId="50" applyFont="1" applyFill="1" applyBorder="1" applyAlignment="1">
      <alignment vertical="center"/>
    </xf>
    <xf numFmtId="0" fontId="16" fillId="0" borderId="16" xfId="50" applyFont="1" applyFill="1" applyBorder="1" applyAlignment="1">
      <alignment horizontal="center" vertical="center"/>
    </xf>
    <xf numFmtId="0" fontId="15" fillId="0" borderId="16" xfId="50" applyFont="1" applyFill="1" applyBorder="1" applyAlignment="1">
      <alignment vertical="center"/>
    </xf>
    <xf numFmtId="58" fontId="17" fillId="0" borderId="16" xfId="50" applyNumberFormat="1" applyFont="1" applyFill="1" applyBorder="1" applyAlignment="1">
      <alignment horizontal="center" vertical="center"/>
    </xf>
    <xf numFmtId="0" fontId="17" fillId="0" borderId="16" xfId="50" applyFont="1" applyFill="1" applyBorder="1" applyAlignment="1">
      <alignment horizontal="center" vertical="center"/>
    </xf>
    <xf numFmtId="0" fontId="15" fillId="0" borderId="16" xfId="50" applyFont="1" applyFill="1" applyBorder="1" applyAlignment="1">
      <alignment horizontal="center" vertical="center"/>
    </xf>
    <xf numFmtId="0" fontId="15" fillId="0" borderId="15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right" vertical="center"/>
    </xf>
    <xf numFmtId="0" fontId="15" fillId="0" borderId="16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vertical="center"/>
    </xf>
    <xf numFmtId="0" fontId="16" fillId="0" borderId="18" xfId="50" applyFont="1" applyFill="1" applyBorder="1" applyAlignment="1">
      <alignment horizontal="right" vertical="center"/>
    </xf>
    <xf numFmtId="0" fontId="15" fillId="0" borderId="18" xfId="50" applyFont="1" applyFill="1" applyBorder="1" applyAlignment="1">
      <alignment vertical="center"/>
    </xf>
    <xf numFmtId="0" fontId="17" fillId="0" borderId="18" xfId="50" applyFont="1" applyFill="1" applyBorder="1" applyAlignment="1">
      <alignment vertical="center"/>
    </xf>
    <xf numFmtId="0" fontId="17" fillId="0" borderId="18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13" xfId="50" applyFont="1" applyFill="1" applyBorder="1" applyAlignment="1">
      <alignment vertical="center"/>
    </xf>
    <xf numFmtId="0" fontId="17" fillId="0" borderId="19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7" fillId="0" borderId="16" xfId="50" applyFont="1" applyFill="1" applyBorder="1" applyAlignment="1">
      <alignment horizontal="left" vertical="center"/>
    </xf>
    <xf numFmtId="0" fontId="17" fillId="0" borderId="16" xfId="50" applyFont="1" applyFill="1" applyBorder="1" applyAlignment="1">
      <alignment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14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23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 wrapText="1"/>
    </xf>
    <xf numFmtId="0" fontId="17" fillId="0" borderId="16" xfId="50" applyFont="1" applyFill="1" applyBorder="1" applyAlignment="1">
      <alignment horizontal="left" vertical="center" wrapText="1"/>
    </xf>
    <xf numFmtId="0" fontId="15" fillId="0" borderId="17" xfId="50" applyFont="1" applyFill="1" applyBorder="1" applyAlignment="1">
      <alignment horizontal="left" vertical="center"/>
    </xf>
    <xf numFmtId="0" fontId="13" fillId="0" borderId="18" xfId="50" applyFill="1" applyBorder="1" applyAlignment="1">
      <alignment horizontal="center" vertical="center"/>
    </xf>
    <xf numFmtId="0" fontId="15" fillId="0" borderId="24" xfId="50" applyFont="1" applyFill="1" applyBorder="1" applyAlignment="1">
      <alignment horizontal="center" vertical="center"/>
    </xf>
    <xf numFmtId="0" fontId="15" fillId="0" borderId="25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left" vertical="center"/>
    </xf>
    <xf numFmtId="0" fontId="13" fillId="0" borderId="22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15" xfId="50" applyFont="1" applyFill="1" applyBorder="1" applyAlignment="1">
      <alignment horizontal="left" vertical="center" wrapText="1"/>
    </xf>
    <xf numFmtId="0" fontId="15" fillId="0" borderId="16" xfId="50" applyFont="1" applyFill="1" applyBorder="1" applyAlignment="1">
      <alignment horizontal="left" vertical="center" wrapText="1"/>
    </xf>
    <xf numFmtId="0" fontId="17" fillId="0" borderId="18" xfId="50" applyFont="1" applyFill="1" applyBorder="1" applyAlignment="1">
      <alignment horizontal="center" vertical="center"/>
    </xf>
    <xf numFmtId="58" fontId="17" fillId="0" borderId="18" xfId="50" applyNumberFormat="1" applyFont="1" applyFill="1" applyBorder="1" applyAlignment="1">
      <alignment vertical="center"/>
    </xf>
    <xf numFmtId="0" fontId="15" fillId="0" borderId="18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3" fillId="0" borderId="31" xfId="50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center" vertical="center"/>
    </xf>
    <xf numFmtId="49" fontId="19" fillId="3" borderId="2" xfId="52" applyNumberFormat="1" applyFont="1" applyFill="1" applyBorder="1" applyAlignment="1">
      <alignment horizontal="center" vertical="center"/>
    </xf>
    <xf numFmtId="49" fontId="19" fillId="3" borderId="5" xfId="52" applyNumberFormat="1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12" xfId="50" applyFont="1" applyBorder="1" applyAlignment="1">
      <alignment horizontal="center" vertical="top"/>
    </xf>
    <xf numFmtId="0" fontId="19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18" fillId="0" borderId="13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8" fillId="0" borderId="15" xfId="50" applyFont="1" applyBorder="1" applyAlignment="1">
      <alignment horizontal="left" vertical="center"/>
    </xf>
    <xf numFmtId="0" fontId="16" fillId="0" borderId="16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8" fillId="0" borderId="16" xfId="50" applyFont="1" applyBorder="1" applyAlignment="1">
      <alignment horizontal="left" vertical="center"/>
    </xf>
    <xf numFmtId="14" fontId="16" fillId="0" borderId="16" xfId="50" applyNumberFormat="1" applyFont="1" applyBorder="1" applyAlignment="1">
      <alignment horizontal="center" vertical="center"/>
    </xf>
    <xf numFmtId="14" fontId="16" fillId="0" borderId="30" xfId="50" applyNumberFormat="1" applyFont="1" applyBorder="1" applyAlignment="1">
      <alignment horizontal="center" vertical="center"/>
    </xf>
    <xf numFmtId="0" fontId="18" fillId="0" borderId="15" xfId="50" applyFont="1" applyBorder="1" applyAlignment="1">
      <alignment vertical="center"/>
    </xf>
    <xf numFmtId="0" fontId="16" fillId="0" borderId="16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16" xfId="50" applyFont="1" applyBorder="1" applyAlignment="1">
      <alignment vertical="center"/>
    </xf>
    <xf numFmtId="0" fontId="16" fillId="0" borderId="30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0" fontId="18" fillId="0" borderId="17" xfId="50" applyFont="1" applyBorder="1" applyAlignment="1">
      <alignment horizontal="left" vertical="center"/>
    </xf>
    <xf numFmtId="0" fontId="16" fillId="0" borderId="18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8" fillId="0" borderId="18" xfId="50" applyFont="1" applyBorder="1" applyAlignment="1">
      <alignment horizontal="left" vertical="center"/>
    </xf>
    <xf numFmtId="14" fontId="16" fillId="0" borderId="18" xfId="50" applyNumberFormat="1" applyFont="1" applyBorder="1" applyAlignment="1">
      <alignment horizontal="center" vertical="center"/>
    </xf>
    <xf numFmtId="14" fontId="16" fillId="0" borderId="31" xfId="50" applyNumberFormat="1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3" fillId="0" borderId="16" xfId="50" applyFont="1" applyBorder="1" applyAlignment="1">
      <alignment horizontal="left" vertical="center"/>
    </xf>
    <xf numFmtId="0" fontId="13" fillId="0" borderId="16" xfId="50" applyFont="1" applyBorder="1" applyAlignment="1">
      <alignment vertical="center"/>
    </xf>
    <xf numFmtId="0" fontId="18" fillId="0" borderId="16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2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left" vertical="center"/>
    </xf>
    <xf numFmtId="0" fontId="18" fillId="0" borderId="16" xfId="50" applyFont="1" applyBorder="1" applyAlignment="1">
      <alignment horizontal="center" vertical="center"/>
    </xf>
    <xf numFmtId="0" fontId="15" fillId="0" borderId="16" xfId="50" applyFont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17" xfId="50" applyFont="1" applyBorder="1" applyAlignment="1">
      <alignment horizontal="center" vertical="center"/>
    </xf>
    <xf numFmtId="0" fontId="18" fillId="0" borderId="18" xfId="50" applyFont="1" applyBorder="1" applyAlignment="1">
      <alignment horizontal="center" vertical="center"/>
    </xf>
    <xf numFmtId="0" fontId="19" fillId="0" borderId="41" xfId="50" applyFont="1" applyBorder="1" applyAlignment="1">
      <alignment vertical="center"/>
    </xf>
    <xf numFmtId="0" fontId="16" fillId="0" borderId="42" xfId="50" applyFont="1" applyBorder="1" applyAlignment="1">
      <alignment horizontal="center" vertical="center"/>
    </xf>
    <xf numFmtId="0" fontId="19" fillId="0" borderId="42" xfId="50" applyFont="1" applyBorder="1" applyAlignment="1">
      <alignment vertical="center"/>
    </xf>
    <xf numFmtId="0" fontId="16" fillId="0" borderId="42" xfId="50" applyFont="1" applyBorder="1" applyAlignment="1">
      <alignment vertical="center"/>
    </xf>
    <xf numFmtId="58" fontId="13" fillId="0" borderId="42" xfId="50" applyNumberFormat="1" applyFont="1" applyBorder="1" applyAlignment="1">
      <alignment vertical="center"/>
    </xf>
    <xf numFmtId="0" fontId="19" fillId="0" borderId="42" xfId="50" applyFont="1" applyBorder="1" applyAlignment="1">
      <alignment horizontal="center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9" fillId="0" borderId="17" xfId="50" applyFont="1" applyFill="1" applyBorder="1" applyAlignment="1">
      <alignment horizontal="center" vertical="center"/>
    </xf>
    <xf numFmtId="0" fontId="19" fillId="0" borderId="18" xfId="50" applyFont="1" applyFill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5" fillId="0" borderId="14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5" fillId="0" borderId="33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5" fillId="0" borderId="30" xfId="50" applyFont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1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51" xfId="52" applyFont="1" applyFill="1" applyBorder="1" applyAlignment="1">
      <alignment horizontal="center" vertical="center"/>
    </xf>
    <xf numFmtId="49" fontId="9" fillId="3" borderId="52" xfId="52" applyNumberFormat="1" applyFont="1" applyFill="1" applyBorder="1" applyAlignment="1">
      <alignment horizontal="center" vertical="center"/>
    </xf>
    <xf numFmtId="49" fontId="9" fillId="3" borderId="53" xfId="52" applyNumberFormat="1" applyFont="1" applyFill="1" applyBorder="1" applyAlignment="1">
      <alignment horizontal="center" vertical="center"/>
    </xf>
    <xf numFmtId="49" fontId="9" fillId="3" borderId="54" xfId="52" applyNumberFormat="1" applyFont="1" applyFill="1" applyBorder="1" applyAlignment="1">
      <alignment horizontal="center" vertical="center"/>
    </xf>
    <xf numFmtId="49" fontId="9" fillId="3" borderId="54" xfId="51" applyNumberFormat="1" applyFont="1" applyFill="1" applyBorder="1" applyAlignment="1">
      <alignment horizontal="center"/>
    </xf>
    <xf numFmtId="49" fontId="9" fillId="3" borderId="55" xfId="51" applyNumberFormat="1" applyFont="1" applyFill="1" applyBorder="1" applyAlignment="1">
      <alignment horizontal="center"/>
    </xf>
    <xf numFmtId="0" fontId="13" fillId="0" borderId="0" xfId="50" applyFont="1" applyBorder="1" applyAlignment="1">
      <alignment horizontal="left" vertical="center"/>
    </xf>
    <xf numFmtId="0" fontId="22" fillId="0" borderId="12" xfId="50" applyFont="1" applyBorder="1" applyAlignment="1">
      <alignment horizontal="center" vertical="top"/>
    </xf>
    <xf numFmtId="0" fontId="18" fillId="0" borderId="17" xfId="50" applyFont="1" applyBorder="1" applyAlignment="1">
      <alignment vertical="center"/>
    </xf>
    <xf numFmtId="0" fontId="18" fillId="0" borderId="56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8" fillId="0" borderId="44" xfId="50" applyFont="1" applyBorder="1" applyAlignment="1">
      <alignment vertical="center"/>
    </xf>
    <xf numFmtId="0" fontId="13" fillId="0" borderId="45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3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0" fontId="18" fillId="0" borderId="44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3" fillId="0" borderId="16" xfId="50" applyFont="1" applyBorder="1" applyAlignment="1">
      <alignment horizontal="center" vertical="center"/>
    </xf>
    <xf numFmtId="0" fontId="18" fillId="0" borderId="26" xfId="50" applyFont="1" applyBorder="1" applyAlignment="1">
      <alignment horizontal="left" vertical="center" wrapText="1"/>
    </xf>
    <xf numFmtId="0" fontId="18" fillId="0" borderId="27" xfId="50" applyFont="1" applyBorder="1" applyAlignment="1">
      <alignment horizontal="left" vertical="center" wrapText="1"/>
    </xf>
    <xf numFmtId="0" fontId="18" fillId="0" borderId="4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23" fillId="0" borderId="57" xfId="50" applyFont="1" applyBorder="1" applyAlignment="1">
      <alignment horizontal="left" vertical="center" wrapText="1"/>
    </xf>
    <xf numFmtId="9" fontId="16" fillId="0" borderId="16" xfId="5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9" fontId="16" fillId="0" borderId="25" xfId="50" applyNumberFormat="1" applyFont="1" applyBorder="1" applyAlignment="1">
      <alignment horizontal="left" vertical="center"/>
    </xf>
    <xf numFmtId="9" fontId="16" fillId="0" borderId="20" xfId="50" applyNumberFormat="1" applyFont="1" applyBorder="1" applyAlignment="1">
      <alignment horizontal="left" vertical="center"/>
    </xf>
    <xf numFmtId="9" fontId="16" fillId="0" borderId="26" xfId="50" applyNumberFormat="1" applyFont="1" applyBorder="1" applyAlignment="1">
      <alignment horizontal="left" vertical="center"/>
    </xf>
    <xf numFmtId="9" fontId="16" fillId="0" borderId="27" xfId="50" applyNumberFormat="1" applyFont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9" fillId="0" borderId="35" xfId="50" applyFont="1" applyBorder="1" applyAlignment="1">
      <alignment vertical="center"/>
    </xf>
    <xf numFmtId="0" fontId="24" fillId="0" borderId="42" xfId="50" applyFont="1" applyBorder="1" applyAlignment="1">
      <alignment horizontal="center" vertical="center"/>
    </xf>
    <xf numFmtId="0" fontId="19" fillId="0" borderId="36" xfId="50" applyFont="1" applyBorder="1" applyAlignment="1">
      <alignment vertical="center"/>
    </xf>
    <xf numFmtId="0" fontId="16" fillId="0" borderId="61" xfId="50" applyFont="1" applyBorder="1" applyAlignment="1">
      <alignment vertical="center"/>
    </xf>
    <xf numFmtId="0" fontId="19" fillId="0" borderId="61" xfId="50" applyFont="1" applyBorder="1" applyAlignment="1">
      <alignment vertical="center"/>
    </xf>
    <xf numFmtId="58" fontId="13" fillId="0" borderId="36" xfId="50" applyNumberFormat="1" applyFont="1" applyBorder="1" applyAlignment="1">
      <alignment vertical="center"/>
    </xf>
    <xf numFmtId="0" fontId="19" fillId="0" borderId="24" xfId="50" applyFont="1" applyBorder="1" applyAlignment="1">
      <alignment horizontal="center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3" fillId="0" borderId="61" xfId="50" applyFont="1" applyBorder="1" applyAlignment="1">
      <alignment vertical="center"/>
    </xf>
    <xf numFmtId="0" fontId="18" fillId="0" borderId="62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34" xfId="50" applyFont="1" applyBorder="1" applyAlignment="1">
      <alignment horizontal="left" vertical="center" wrapText="1"/>
    </xf>
    <xf numFmtId="0" fontId="18" fillId="0" borderId="50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 wrapText="1"/>
    </xf>
    <xf numFmtId="0" fontId="17" fillId="0" borderId="30" xfId="50" applyFont="1" applyBorder="1" applyAlignment="1">
      <alignment horizontal="left" vertical="center"/>
    </xf>
    <xf numFmtId="0" fontId="19" fillId="0" borderId="49" xfId="0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9" fontId="16" fillId="0" borderId="34" xfId="50" applyNumberFormat="1" applyFont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9" fillId="0" borderId="64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7" fillId="0" borderId="9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6" fillId="0" borderId="69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/>
    </xf>
    <xf numFmtId="0" fontId="27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8</xdr:col>
      <xdr:colOff>581025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8</xdr:col>
      <xdr:colOff>581025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28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8</xdr:col>
      <xdr:colOff>581025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28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581025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984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581025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581025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7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581025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581025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581025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581025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7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688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357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2635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783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355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355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783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355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740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740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072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740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358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359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359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212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072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072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359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358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358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497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581025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7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581025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581025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581025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581025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7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TAMMAN81255&#27454;&#36164;&#26009;-&#20135;&#21069;&#26679;11-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BOM"/>
      <sheetName val="全码规格表"/>
      <sheetName val="产前样意见"/>
    </sheetNames>
    <sheetDataSet>
      <sheetData sheetId="0">
        <row r="5">
          <cell r="E5" t="str">
            <v>男式徒步长裤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0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1</v>
      </c>
      <c r="E3" s="346"/>
      <c r="F3" s="347" t="s">
        <v>2</v>
      </c>
      <c r="G3" s="348"/>
      <c r="H3" s="345" t="s">
        <v>3</v>
      </c>
      <c r="I3" s="357"/>
    </row>
    <row r="4" ht="27.95" customHeight="1" spans="2:9">
      <c r="B4" s="343" t="s">
        <v>4</v>
      </c>
      <c r="C4" s="344" t="s">
        <v>5</v>
      </c>
      <c r="D4" s="344" t="s">
        <v>6</v>
      </c>
      <c r="E4" s="344" t="s">
        <v>7</v>
      </c>
      <c r="F4" s="349" t="s">
        <v>6</v>
      </c>
      <c r="G4" s="349" t="s">
        <v>7</v>
      </c>
      <c r="H4" s="344" t="s">
        <v>6</v>
      </c>
      <c r="I4" s="358" t="s">
        <v>7</v>
      </c>
    </row>
    <row r="5" ht="27.95" customHeight="1" spans="2:9">
      <c r="B5" s="350" t="s">
        <v>8</v>
      </c>
      <c r="C5" s="9">
        <v>13</v>
      </c>
      <c r="D5" s="9">
        <v>0</v>
      </c>
      <c r="E5" s="9">
        <v>1</v>
      </c>
      <c r="F5" s="351">
        <v>0</v>
      </c>
      <c r="G5" s="351">
        <v>1</v>
      </c>
      <c r="H5" s="9">
        <v>1</v>
      </c>
      <c r="I5" s="359">
        <v>2</v>
      </c>
    </row>
    <row r="6" ht="27.95" customHeight="1" spans="2:9">
      <c r="B6" s="350" t="s">
        <v>9</v>
      </c>
      <c r="C6" s="9">
        <v>20</v>
      </c>
      <c r="D6" s="9">
        <v>0</v>
      </c>
      <c r="E6" s="9">
        <v>1</v>
      </c>
      <c r="F6" s="351">
        <v>1</v>
      </c>
      <c r="G6" s="351">
        <v>2</v>
      </c>
      <c r="H6" s="9">
        <v>2</v>
      </c>
      <c r="I6" s="359">
        <v>3</v>
      </c>
    </row>
    <row r="7" ht="27.95" customHeight="1" spans="2:9">
      <c r="B7" s="350" t="s">
        <v>10</v>
      </c>
      <c r="C7" s="9">
        <v>32</v>
      </c>
      <c r="D7" s="9">
        <v>0</v>
      </c>
      <c r="E7" s="9">
        <v>1</v>
      </c>
      <c r="F7" s="351">
        <v>2</v>
      </c>
      <c r="G7" s="351">
        <v>3</v>
      </c>
      <c r="H7" s="9">
        <v>3</v>
      </c>
      <c r="I7" s="359">
        <v>4</v>
      </c>
    </row>
    <row r="8" ht="27.95" customHeight="1" spans="2:9">
      <c r="B8" s="350" t="s">
        <v>11</v>
      </c>
      <c r="C8" s="9">
        <v>50</v>
      </c>
      <c r="D8" s="9">
        <v>1</v>
      </c>
      <c r="E8" s="9">
        <v>2</v>
      </c>
      <c r="F8" s="351">
        <v>3</v>
      </c>
      <c r="G8" s="351">
        <v>4</v>
      </c>
      <c r="H8" s="9">
        <v>5</v>
      </c>
      <c r="I8" s="359">
        <v>6</v>
      </c>
    </row>
    <row r="9" ht="27.95" customHeight="1" spans="2:9">
      <c r="B9" s="350" t="s">
        <v>12</v>
      </c>
      <c r="C9" s="9">
        <v>80</v>
      </c>
      <c r="D9" s="9">
        <v>2</v>
      </c>
      <c r="E9" s="9">
        <v>3</v>
      </c>
      <c r="F9" s="351">
        <v>5</v>
      </c>
      <c r="G9" s="351">
        <v>6</v>
      </c>
      <c r="H9" s="9">
        <v>7</v>
      </c>
      <c r="I9" s="359">
        <v>8</v>
      </c>
    </row>
    <row r="10" ht="27.95" customHeight="1" spans="2:9">
      <c r="B10" s="350" t="s">
        <v>13</v>
      </c>
      <c r="C10" s="9">
        <v>125</v>
      </c>
      <c r="D10" s="9">
        <v>3</v>
      </c>
      <c r="E10" s="9">
        <v>4</v>
      </c>
      <c r="F10" s="351">
        <v>7</v>
      </c>
      <c r="G10" s="351">
        <v>8</v>
      </c>
      <c r="H10" s="9">
        <v>10</v>
      </c>
      <c r="I10" s="359">
        <v>11</v>
      </c>
    </row>
    <row r="11" ht="27.95" customHeight="1" spans="2:9">
      <c r="B11" s="350" t="s">
        <v>14</v>
      </c>
      <c r="C11" s="9">
        <v>200</v>
      </c>
      <c r="D11" s="9">
        <v>5</v>
      </c>
      <c r="E11" s="9">
        <v>6</v>
      </c>
      <c r="F11" s="351">
        <v>10</v>
      </c>
      <c r="G11" s="351">
        <v>11</v>
      </c>
      <c r="H11" s="9">
        <v>14</v>
      </c>
      <c r="I11" s="359">
        <v>15</v>
      </c>
    </row>
    <row r="12" ht="27.95" customHeight="1" spans="2:9">
      <c r="B12" s="352" t="s">
        <v>15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customFormat="1" spans="2:4">
      <c r="B14" s="355" t="s">
        <v>16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S12" sqref="S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0" t="s">
        <v>296</v>
      </c>
      <c r="H2" s="31"/>
      <c r="I2" s="43"/>
      <c r="J2" s="30" t="s">
        <v>297</v>
      </c>
      <c r="K2" s="31"/>
      <c r="L2" s="43"/>
      <c r="M2" s="30" t="s">
        <v>298</v>
      </c>
      <c r="N2" s="31"/>
      <c r="O2" s="43"/>
      <c r="P2" s="30" t="s">
        <v>299</v>
      </c>
      <c r="Q2" s="31"/>
      <c r="R2" s="43"/>
      <c r="S2" s="31" t="s">
        <v>300</v>
      </c>
      <c r="T2" s="31"/>
      <c r="U2" s="43"/>
      <c r="V2" s="26" t="s">
        <v>301</v>
      </c>
      <c r="W2" s="26" t="s">
        <v>270</v>
      </c>
    </row>
    <row r="3" s="1" customFormat="1" ht="16.5" spans="1:23">
      <c r="A3" s="7"/>
      <c r="B3" s="32"/>
      <c r="C3" s="32"/>
      <c r="D3" s="32"/>
      <c r="E3" s="32"/>
      <c r="F3" s="32"/>
      <c r="G3" s="4" t="s">
        <v>302</v>
      </c>
      <c r="H3" s="4" t="s">
        <v>34</v>
      </c>
      <c r="I3" s="4" t="s">
        <v>261</v>
      </c>
      <c r="J3" s="4" t="s">
        <v>302</v>
      </c>
      <c r="K3" s="4" t="s">
        <v>34</v>
      </c>
      <c r="L3" s="4" t="s">
        <v>261</v>
      </c>
      <c r="M3" s="4" t="s">
        <v>302</v>
      </c>
      <c r="N3" s="4" t="s">
        <v>34</v>
      </c>
      <c r="O3" s="4" t="s">
        <v>261</v>
      </c>
      <c r="P3" s="4" t="s">
        <v>302</v>
      </c>
      <c r="Q3" s="4" t="s">
        <v>34</v>
      </c>
      <c r="R3" s="4" t="s">
        <v>261</v>
      </c>
      <c r="S3" s="4" t="s">
        <v>302</v>
      </c>
      <c r="T3" s="4" t="s">
        <v>34</v>
      </c>
      <c r="U3" s="4" t="s">
        <v>261</v>
      </c>
      <c r="V3" s="44"/>
      <c r="W3" s="44"/>
    </row>
    <row r="4" ht="128.25" spans="1:23">
      <c r="A4" s="33" t="s">
        <v>303</v>
      </c>
      <c r="B4" s="34" t="s">
        <v>304</v>
      </c>
      <c r="C4" s="34"/>
      <c r="D4" s="34" t="s">
        <v>305</v>
      </c>
      <c r="E4" s="34" t="s">
        <v>87</v>
      </c>
      <c r="F4" s="35" t="s">
        <v>28</v>
      </c>
      <c r="G4" s="10" t="s">
        <v>306</v>
      </c>
      <c r="H4" s="36" t="s">
        <v>307</v>
      </c>
      <c r="I4" s="10" t="s">
        <v>308</v>
      </c>
      <c r="J4" s="10" t="s">
        <v>309</v>
      </c>
      <c r="K4" s="36" t="s">
        <v>310</v>
      </c>
      <c r="L4" s="10" t="s">
        <v>308</v>
      </c>
      <c r="M4" s="10" t="s">
        <v>311</v>
      </c>
      <c r="N4" s="36" t="s">
        <v>312</v>
      </c>
      <c r="O4" s="10" t="s">
        <v>313</v>
      </c>
      <c r="P4" s="10" t="s">
        <v>314</v>
      </c>
      <c r="Q4" s="36" t="s">
        <v>315</v>
      </c>
      <c r="R4" s="10" t="s">
        <v>316</v>
      </c>
      <c r="S4" s="10" t="s">
        <v>317</v>
      </c>
      <c r="T4" s="36" t="s">
        <v>318</v>
      </c>
      <c r="U4" s="10" t="s">
        <v>319</v>
      </c>
      <c r="V4" s="10"/>
      <c r="W4" s="10"/>
    </row>
    <row r="5" ht="16.5" spans="1:23">
      <c r="A5" s="37"/>
      <c r="B5" s="38"/>
      <c r="C5" s="38"/>
      <c r="D5" s="38"/>
      <c r="E5" s="38"/>
      <c r="F5" s="39"/>
      <c r="G5" s="30" t="s">
        <v>320</v>
      </c>
      <c r="H5" s="31"/>
      <c r="I5" s="43"/>
      <c r="J5" s="30" t="s">
        <v>321</v>
      </c>
      <c r="K5" s="31"/>
      <c r="L5" s="43"/>
      <c r="M5" s="30" t="s">
        <v>322</v>
      </c>
      <c r="N5" s="31"/>
      <c r="O5" s="43"/>
      <c r="P5" s="30" t="s">
        <v>323</v>
      </c>
      <c r="Q5" s="31"/>
      <c r="R5" s="43"/>
      <c r="S5" s="31" t="s">
        <v>324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302</v>
      </c>
      <c r="H6" s="4" t="s">
        <v>34</v>
      </c>
      <c r="I6" s="4" t="s">
        <v>261</v>
      </c>
      <c r="J6" s="4" t="s">
        <v>302</v>
      </c>
      <c r="K6" s="4" t="s">
        <v>34</v>
      </c>
      <c r="L6" s="4" t="s">
        <v>261</v>
      </c>
      <c r="M6" s="4" t="s">
        <v>302</v>
      </c>
      <c r="N6" s="4" t="s">
        <v>34</v>
      </c>
      <c r="O6" s="4" t="s">
        <v>261</v>
      </c>
      <c r="P6" s="4" t="s">
        <v>302</v>
      </c>
      <c r="Q6" s="4" t="s">
        <v>34</v>
      </c>
      <c r="R6" s="4" t="s">
        <v>261</v>
      </c>
      <c r="S6" s="4" t="s">
        <v>302</v>
      </c>
      <c r="T6" s="4" t="s">
        <v>34</v>
      </c>
      <c r="U6" s="4" t="s">
        <v>261</v>
      </c>
      <c r="V6" s="10"/>
      <c r="W6" s="10"/>
    </row>
    <row r="7" ht="85.5" spans="1:23">
      <c r="A7" s="40"/>
      <c r="B7" s="41"/>
      <c r="C7" s="41"/>
      <c r="D7" s="41"/>
      <c r="E7" s="41"/>
      <c r="F7" s="42"/>
      <c r="G7" s="10" t="s">
        <v>325</v>
      </c>
      <c r="H7" s="36" t="s">
        <v>326</v>
      </c>
      <c r="I7" s="10" t="s">
        <v>319</v>
      </c>
      <c r="J7" s="36" t="s">
        <v>327</v>
      </c>
      <c r="K7" s="36" t="s">
        <v>328</v>
      </c>
      <c r="L7" s="10" t="s">
        <v>329</v>
      </c>
      <c r="M7" s="10" t="s">
        <v>330</v>
      </c>
      <c r="N7" s="36" t="s">
        <v>331</v>
      </c>
      <c r="O7" s="36" t="s">
        <v>332</v>
      </c>
      <c r="P7" s="10" t="s">
        <v>333</v>
      </c>
      <c r="Q7" s="36" t="s">
        <v>334</v>
      </c>
      <c r="R7" s="10" t="s">
        <v>335</v>
      </c>
      <c r="S7" s="10" t="s">
        <v>336</v>
      </c>
      <c r="T7" s="36" t="s">
        <v>337</v>
      </c>
      <c r="U7" s="10" t="s">
        <v>335</v>
      </c>
      <c r="V7" s="10"/>
      <c r="W7" s="10"/>
    </row>
    <row r="8" spans="1:23">
      <c r="A8" s="34" t="s">
        <v>338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339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340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341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282</v>
      </c>
      <c r="B17" s="13"/>
      <c r="C17" s="13"/>
      <c r="D17" s="13"/>
      <c r="E17" s="14"/>
      <c r="F17" s="15"/>
      <c r="G17" s="24"/>
      <c r="H17" s="29"/>
      <c r="I17" s="29"/>
      <c r="J17" s="12" t="s">
        <v>342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345</v>
      </c>
      <c r="B2" s="26" t="s">
        <v>257</v>
      </c>
      <c r="C2" s="26" t="s">
        <v>258</v>
      </c>
      <c r="D2" s="26" t="s">
        <v>259</v>
      </c>
      <c r="E2" s="26" t="s">
        <v>260</v>
      </c>
      <c r="F2" s="26" t="s">
        <v>261</v>
      </c>
      <c r="G2" s="25" t="s">
        <v>346</v>
      </c>
      <c r="H2" s="25" t="s">
        <v>347</v>
      </c>
      <c r="I2" s="25" t="s">
        <v>348</v>
      </c>
      <c r="J2" s="25" t="s">
        <v>347</v>
      </c>
      <c r="K2" s="25" t="s">
        <v>349</v>
      </c>
      <c r="L2" s="25" t="s">
        <v>347</v>
      </c>
      <c r="M2" s="26" t="s">
        <v>301</v>
      </c>
      <c r="N2" s="26" t="s">
        <v>270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345</v>
      </c>
      <c r="B4" s="28" t="s">
        <v>350</v>
      </c>
      <c r="C4" s="28" t="s">
        <v>302</v>
      </c>
      <c r="D4" s="28" t="s">
        <v>259</v>
      </c>
      <c r="E4" s="26" t="s">
        <v>260</v>
      </c>
      <c r="F4" s="26" t="s">
        <v>261</v>
      </c>
      <c r="G4" s="25" t="s">
        <v>346</v>
      </c>
      <c r="H4" s="25" t="s">
        <v>347</v>
      </c>
      <c r="I4" s="25" t="s">
        <v>348</v>
      </c>
      <c r="J4" s="25" t="s">
        <v>347</v>
      </c>
      <c r="K4" s="25" t="s">
        <v>349</v>
      </c>
      <c r="L4" s="25" t="s">
        <v>347</v>
      </c>
      <c r="M4" s="26" t="s">
        <v>301</v>
      </c>
      <c r="N4" s="26" t="s">
        <v>270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282</v>
      </c>
      <c r="B11" s="13"/>
      <c r="C11" s="13"/>
      <c r="D11" s="14"/>
      <c r="E11" s="15"/>
      <c r="F11" s="29"/>
      <c r="G11" s="24"/>
      <c r="H11" s="29"/>
      <c r="I11" s="12" t="s">
        <v>342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9" sqref="H19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301</v>
      </c>
      <c r="L2" s="5" t="s">
        <v>270</v>
      </c>
    </row>
    <row r="3" spans="1:12">
      <c r="A3" s="9" t="s">
        <v>303</v>
      </c>
      <c r="B3" s="9"/>
      <c r="C3" s="21" t="s">
        <v>276</v>
      </c>
      <c r="D3" s="22"/>
      <c r="E3" s="22" t="s">
        <v>87</v>
      </c>
      <c r="F3" s="10">
        <v>81255</v>
      </c>
      <c r="G3" s="23" t="s">
        <v>357</v>
      </c>
      <c r="H3" s="23" t="s">
        <v>358</v>
      </c>
      <c r="I3" s="10"/>
      <c r="J3" s="10"/>
      <c r="K3" s="10" t="s">
        <v>359</v>
      </c>
      <c r="L3" s="10"/>
    </row>
    <row r="4" spans="1:12">
      <c r="A4" s="9" t="s">
        <v>338</v>
      </c>
      <c r="B4" s="9"/>
      <c r="C4" s="21" t="s">
        <v>360</v>
      </c>
      <c r="D4" s="22"/>
      <c r="E4" s="22" t="s">
        <v>87</v>
      </c>
      <c r="F4" s="10">
        <v>81255</v>
      </c>
      <c r="G4" s="23" t="s">
        <v>357</v>
      </c>
      <c r="H4" s="23" t="s">
        <v>358</v>
      </c>
      <c r="I4" s="10"/>
      <c r="J4" s="10"/>
      <c r="K4" s="10" t="s">
        <v>359</v>
      </c>
      <c r="L4" s="10"/>
    </row>
    <row r="5" spans="1:12">
      <c r="A5" s="9" t="s">
        <v>339</v>
      </c>
      <c r="B5" s="9"/>
      <c r="C5" s="21" t="s">
        <v>361</v>
      </c>
      <c r="D5" s="22"/>
      <c r="E5" s="22" t="s">
        <v>87</v>
      </c>
      <c r="F5" s="10">
        <v>81255</v>
      </c>
      <c r="G5" s="23" t="s">
        <v>357</v>
      </c>
      <c r="H5" s="23" t="s">
        <v>358</v>
      </c>
      <c r="I5" s="10"/>
      <c r="J5" s="10"/>
      <c r="K5" s="10" t="s">
        <v>359</v>
      </c>
      <c r="L5" s="10"/>
    </row>
    <row r="6" spans="1:12">
      <c r="A6" s="9" t="s">
        <v>340</v>
      </c>
      <c r="B6" s="9"/>
      <c r="C6" s="9"/>
      <c r="D6" s="9"/>
      <c r="E6" s="9"/>
      <c r="F6" s="10"/>
      <c r="G6" s="10"/>
      <c r="H6" s="10"/>
      <c r="I6" s="10"/>
      <c r="J6" s="10"/>
      <c r="K6" s="10" t="s">
        <v>359</v>
      </c>
      <c r="L6" s="10"/>
    </row>
    <row r="7" spans="1:12">
      <c r="A7" s="9" t="s">
        <v>341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282</v>
      </c>
      <c r="B11" s="13"/>
      <c r="C11" s="13"/>
      <c r="D11" s="13"/>
      <c r="E11" s="14"/>
      <c r="F11" s="15"/>
      <c r="G11" s="24"/>
      <c r="H11" s="12" t="s">
        <v>283</v>
      </c>
      <c r="I11" s="13"/>
      <c r="J11" s="13"/>
      <c r="K11" s="13"/>
      <c r="L11" s="20"/>
    </row>
    <row r="12" ht="79.5" customHeight="1" spans="1:12">
      <c r="A12" s="16" t="s">
        <v>362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302</v>
      </c>
      <c r="D2" s="5" t="s">
        <v>259</v>
      </c>
      <c r="E2" s="5" t="s">
        <v>260</v>
      </c>
      <c r="F2" s="4" t="s">
        <v>364</v>
      </c>
      <c r="G2" s="4" t="s">
        <v>288</v>
      </c>
      <c r="H2" s="6" t="s">
        <v>289</v>
      </c>
      <c r="I2" s="18" t="s">
        <v>291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292</v>
      </c>
      <c r="H3" s="8"/>
      <c r="I3" s="19"/>
    </row>
    <row r="4" spans="1:9">
      <c r="A4" s="9">
        <v>1</v>
      </c>
      <c r="B4" s="9" t="s">
        <v>366</v>
      </c>
      <c r="C4" s="10" t="s">
        <v>367</v>
      </c>
      <c r="D4" s="10" t="s">
        <v>87</v>
      </c>
      <c r="E4" s="10">
        <v>81255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282</v>
      </c>
      <c r="B12" s="13"/>
      <c r="C12" s="13"/>
      <c r="D12" s="14"/>
      <c r="E12" s="15"/>
      <c r="F12" s="12" t="s">
        <v>342</v>
      </c>
      <c r="G12" s="13"/>
      <c r="H12" s="14"/>
      <c r="I12" s="20"/>
    </row>
    <row r="13" ht="52.5" customHeight="1" spans="1:9">
      <c r="A13" s="16" t="s">
        <v>368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B4" sqref="B4:C4"/>
    </sheetView>
  </sheetViews>
  <sheetFormatPr defaultColWidth="10.375" defaultRowHeight="16.5" customHeight="1"/>
  <cols>
    <col min="1" max="9" width="10.375" style="160"/>
    <col min="10" max="10" width="8.875" style="160" customWidth="1"/>
    <col min="11" max="11" width="12" style="160" customWidth="1"/>
    <col min="12" max="16384" width="10.375" style="160"/>
  </cols>
  <sheetData>
    <row r="1" s="160" customFormat="1" ht="21" spans="1:11">
      <c r="A1" s="278" t="s">
        <v>17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="160" customFormat="1" ht="15" spans="1:11">
      <c r="A2" s="162" t="s">
        <v>18</v>
      </c>
      <c r="B2" s="163" t="s">
        <v>19</v>
      </c>
      <c r="C2" s="163"/>
      <c r="D2" s="164" t="s">
        <v>20</v>
      </c>
      <c r="E2" s="164"/>
      <c r="F2" s="163" t="s">
        <v>21</v>
      </c>
      <c r="G2" s="163"/>
      <c r="H2" s="165" t="s">
        <v>22</v>
      </c>
      <c r="I2" s="241" t="s">
        <v>23</v>
      </c>
      <c r="J2" s="241"/>
      <c r="K2" s="242"/>
    </row>
    <row r="3" s="160" customFormat="1" ht="14.25" spans="1:11">
      <c r="A3" s="166" t="s">
        <v>24</v>
      </c>
      <c r="B3" s="167"/>
      <c r="C3" s="168"/>
      <c r="D3" s="169" t="s">
        <v>25</v>
      </c>
      <c r="E3" s="170"/>
      <c r="F3" s="170"/>
      <c r="G3" s="171"/>
      <c r="H3" s="169" t="s">
        <v>26</v>
      </c>
      <c r="I3" s="170"/>
      <c r="J3" s="170"/>
      <c r="K3" s="171"/>
    </row>
    <row r="4" s="160" customFormat="1" ht="14.25" spans="1:11">
      <c r="A4" s="172" t="s">
        <v>27</v>
      </c>
      <c r="B4" s="173" t="s">
        <v>28</v>
      </c>
      <c r="C4" s="174"/>
      <c r="D4" s="172" t="s">
        <v>29</v>
      </c>
      <c r="E4" s="175"/>
      <c r="F4" s="176" t="s">
        <v>30</v>
      </c>
      <c r="G4" s="177"/>
      <c r="H4" s="172" t="s">
        <v>31</v>
      </c>
      <c r="I4" s="175"/>
      <c r="J4" s="173" t="s">
        <v>32</v>
      </c>
      <c r="K4" s="174" t="s">
        <v>33</v>
      </c>
    </row>
    <row r="5" s="160" customFormat="1" ht="14.25" spans="1:11">
      <c r="A5" s="178" t="s">
        <v>34</v>
      </c>
      <c r="B5" s="173" t="s">
        <v>35</v>
      </c>
      <c r="C5" s="174"/>
      <c r="D5" s="172" t="s">
        <v>36</v>
      </c>
      <c r="E5" s="175"/>
      <c r="F5" s="176" t="s">
        <v>37</v>
      </c>
      <c r="G5" s="177"/>
      <c r="H5" s="172" t="s">
        <v>38</v>
      </c>
      <c r="I5" s="175"/>
      <c r="J5" s="173" t="s">
        <v>32</v>
      </c>
      <c r="K5" s="174" t="s">
        <v>33</v>
      </c>
    </row>
    <row r="6" s="160" customFormat="1" ht="14.25" spans="1:11">
      <c r="A6" s="172" t="s">
        <v>39</v>
      </c>
      <c r="B6" s="181">
        <v>4</v>
      </c>
      <c r="C6" s="182">
        <v>6</v>
      </c>
      <c r="D6" s="178" t="s">
        <v>40</v>
      </c>
      <c r="E6" s="202"/>
      <c r="F6" s="176" t="s">
        <v>41</v>
      </c>
      <c r="G6" s="177"/>
      <c r="H6" s="172" t="s">
        <v>42</v>
      </c>
      <c r="I6" s="175"/>
      <c r="J6" s="173" t="s">
        <v>32</v>
      </c>
      <c r="K6" s="174" t="s">
        <v>33</v>
      </c>
    </row>
    <row r="7" s="160" customFormat="1" ht="14.25" spans="1:11">
      <c r="A7" s="172" t="s">
        <v>43</v>
      </c>
      <c r="B7" s="184">
        <v>4337</v>
      </c>
      <c r="C7" s="185"/>
      <c r="D7" s="178" t="s">
        <v>44</v>
      </c>
      <c r="E7" s="201"/>
      <c r="F7" s="176" t="s">
        <v>45</v>
      </c>
      <c r="G7" s="177"/>
      <c r="H7" s="172" t="s">
        <v>46</v>
      </c>
      <c r="I7" s="175"/>
      <c r="J7" s="173" t="s">
        <v>32</v>
      </c>
      <c r="K7" s="174" t="s">
        <v>33</v>
      </c>
    </row>
    <row r="8" s="160" customFormat="1" ht="15" spans="1:11">
      <c r="A8" s="279"/>
      <c r="B8" s="188"/>
      <c r="C8" s="189"/>
      <c r="D8" s="187" t="s">
        <v>47</v>
      </c>
      <c r="E8" s="190"/>
      <c r="F8" s="191" t="s">
        <v>30</v>
      </c>
      <c r="G8" s="192"/>
      <c r="H8" s="187" t="s">
        <v>48</v>
      </c>
      <c r="I8" s="190"/>
      <c r="J8" s="214" t="s">
        <v>32</v>
      </c>
      <c r="K8" s="244" t="s">
        <v>33</v>
      </c>
    </row>
    <row r="9" s="160" customFormat="1" ht="15" spans="1:11">
      <c r="A9" s="280" t="s">
        <v>49</v>
      </c>
      <c r="B9" s="281"/>
      <c r="C9" s="281"/>
      <c r="D9" s="281"/>
      <c r="E9" s="281"/>
      <c r="F9" s="281"/>
      <c r="G9" s="281"/>
      <c r="H9" s="281"/>
      <c r="I9" s="281"/>
      <c r="J9" s="281"/>
      <c r="K9" s="323"/>
    </row>
    <row r="10" s="160" customFormat="1" ht="15" spans="1:11">
      <c r="A10" s="282" t="s">
        <v>50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4"/>
    </row>
    <row r="11" s="160" customFormat="1" ht="14.25" spans="1:11">
      <c r="A11" s="284" t="s">
        <v>51</v>
      </c>
      <c r="B11" s="285" t="s">
        <v>52</v>
      </c>
      <c r="C11" s="286" t="s">
        <v>53</v>
      </c>
      <c r="D11" s="287"/>
      <c r="E11" s="288" t="s">
        <v>54</v>
      </c>
      <c r="F11" s="285" t="s">
        <v>52</v>
      </c>
      <c r="G11" s="286" t="s">
        <v>53</v>
      </c>
      <c r="H11" s="286" t="s">
        <v>55</v>
      </c>
      <c r="I11" s="288" t="s">
        <v>56</v>
      </c>
      <c r="J11" s="285" t="s">
        <v>52</v>
      </c>
      <c r="K11" s="325" t="s">
        <v>53</v>
      </c>
    </row>
    <row r="12" s="160" customFormat="1" ht="14.25" spans="1:11">
      <c r="A12" s="178" t="s">
        <v>57</v>
      </c>
      <c r="B12" s="200" t="s">
        <v>52</v>
      </c>
      <c r="C12" s="173" t="s">
        <v>53</v>
      </c>
      <c r="D12" s="201"/>
      <c r="E12" s="202" t="s">
        <v>58</v>
      </c>
      <c r="F12" s="200" t="s">
        <v>52</v>
      </c>
      <c r="G12" s="173" t="s">
        <v>53</v>
      </c>
      <c r="H12" s="173" t="s">
        <v>55</v>
      </c>
      <c r="I12" s="202" t="s">
        <v>59</v>
      </c>
      <c r="J12" s="200" t="s">
        <v>52</v>
      </c>
      <c r="K12" s="174" t="s">
        <v>53</v>
      </c>
    </row>
    <row r="13" s="160" customFormat="1" ht="14.25" spans="1:11">
      <c r="A13" s="178" t="s">
        <v>60</v>
      </c>
      <c r="B13" s="200" t="s">
        <v>52</v>
      </c>
      <c r="C13" s="173" t="s">
        <v>53</v>
      </c>
      <c r="D13" s="201"/>
      <c r="E13" s="202" t="s">
        <v>61</v>
      </c>
      <c r="F13" s="173" t="s">
        <v>62</v>
      </c>
      <c r="G13" s="173" t="s">
        <v>63</v>
      </c>
      <c r="H13" s="173" t="s">
        <v>55</v>
      </c>
      <c r="I13" s="202" t="s">
        <v>64</v>
      </c>
      <c r="J13" s="200" t="s">
        <v>52</v>
      </c>
      <c r="K13" s="174" t="s">
        <v>53</v>
      </c>
    </row>
    <row r="14" s="160" customFormat="1" ht="15" spans="1:11">
      <c r="A14" s="187" t="s">
        <v>65</v>
      </c>
      <c r="B14" s="190"/>
      <c r="C14" s="190"/>
      <c r="D14" s="190"/>
      <c r="E14" s="190"/>
      <c r="F14" s="190"/>
      <c r="G14" s="190"/>
      <c r="H14" s="190"/>
      <c r="I14" s="190"/>
      <c r="J14" s="190"/>
      <c r="K14" s="246"/>
    </row>
    <row r="15" s="160" customFormat="1" ht="15" spans="1:11">
      <c r="A15" s="282" t="s">
        <v>66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4"/>
    </row>
    <row r="16" s="160" customFormat="1" ht="14.25" spans="1:11">
      <c r="A16" s="289" t="s">
        <v>67</v>
      </c>
      <c r="B16" s="286" t="s">
        <v>62</v>
      </c>
      <c r="C16" s="286" t="s">
        <v>63</v>
      </c>
      <c r="D16" s="290"/>
      <c r="E16" s="291" t="s">
        <v>68</v>
      </c>
      <c r="F16" s="286" t="s">
        <v>62</v>
      </c>
      <c r="G16" s="286" t="s">
        <v>63</v>
      </c>
      <c r="H16" s="292"/>
      <c r="I16" s="291" t="s">
        <v>69</v>
      </c>
      <c r="J16" s="286" t="s">
        <v>62</v>
      </c>
      <c r="K16" s="325" t="s">
        <v>63</v>
      </c>
    </row>
    <row r="17" s="160" customFormat="1" customHeight="1" spans="1:22">
      <c r="A17" s="183" t="s">
        <v>70</v>
      </c>
      <c r="B17" s="173" t="s">
        <v>62</v>
      </c>
      <c r="C17" s="173" t="s">
        <v>63</v>
      </c>
      <c r="D17" s="179"/>
      <c r="E17" s="218" t="s">
        <v>71</v>
      </c>
      <c r="F17" s="173" t="s">
        <v>62</v>
      </c>
      <c r="G17" s="173" t="s">
        <v>63</v>
      </c>
      <c r="H17" s="293"/>
      <c r="I17" s="218" t="s">
        <v>72</v>
      </c>
      <c r="J17" s="173" t="s">
        <v>62</v>
      </c>
      <c r="K17" s="174" t="s">
        <v>63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s="160" customFormat="1" ht="18" customHeight="1" spans="1:11">
      <c r="A18" s="294" t="s">
        <v>73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27"/>
    </row>
    <row r="19" s="277" customFormat="1" ht="18" customHeight="1" spans="1:11">
      <c r="A19" s="282" t="s">
        <v>74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4"/>
    </row>
    <row r="20" s="160" customFormat="1" customHeight="1" spans="1:11">
      <c r="A20" s="296" t="s">
        <v>75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28"/>
    </row>
    <row r="21" s="160" customFormat="1" ht="21.75" customHeight="1" spans="1:11">
      <c r="A21" s="298" t="s">
        <v>76</v>
      </c>
      <c r="B21" s="218" t="s">
        <v>77</v>
      </c>
      <c r="C21" s="218" t="s">
        <v>78</v>
      </c>
      <c r="D21" s="218" t="s">
        <v>79</v>
      </c>
      <c r="E21" s="218" t="s">
        <v>80</v>
      </c>
      <c r="F21" s="218" t="s">
        <v>81</v>
      </c>
      <c r="G21" s="218" t="s">
        <v>82</v>
      </c>
      <c r="H21" s="218" t="s">
        <v>83</v>
      </c>
      <c r="I21" s="218" t="s">
        <v>84</v>
      </c>
      <c r="J21" s="218" t="s">
        <v>85</v>
      </c>
      <c r="K21" s="257" t="s">
        <v>86</v>
      </c>
    </row>
    <row r="22" s="160" customFormat="1" customHeight="1" spans="1:11">
      <c r="A22" s="186" t="s">
        <v>87</v>
      </c>
      <c r="B22" s="299"/>
      <c r="C22" s="299"/>
      <c r="D22" s="299">
        <v>0.8</v>
      </c>
      <c r="E22" s="299">
        <v>0.6</v>
      </c>
      <c r="F22" s="299">
        <v>0.6</v>
      </c>
      <c r="G22" s="299">
        <v>0.6</v>
      </c>
      <c r="H22" s="299">
        <v>0.6</v>
      </c>
      <c r="I22" s="299">
        <v>0.6</v>
      </c>
      <c r="J22" s="299"/>
      <c r="K22" s="329" t="s">
        <v>88</v>
      </c>
    </row>
    <row r="23" s="160" customFormat="1" customHeight="1" spans="1:11">
      <c r="A23" s="186" t="s">
        <v>89</v>
      </c>
      <c r="B23" s="299"/>
      <c r="C23" s="299"/>
      <c r="D23" s="299">
        <v>0.8</v>
      </c>
      <c r="E23" s="299">
        <v>0.6</v>
      </c>
      <c r="F23" s="299">
        <v>0.6</v>
      </c>
      <c r="G23" s="299">
        <v>0.6</v>
      </c>
      <c r="H23" s="299">
        <v>0.6</v>
      </c>
      <c r="I23" s="299">
        <v>0.6</v>
      </c>
      <c r="J23" s="299"/>
      <c r="K23" s="329" t="s">
        <v>88</v>
      </c>
    </row>
    <row r="24" s="160" customFormat="1" customHeight="1" spans="1:11">
      <c r="A24" s="186" t="s">
        <v>90</v>
      </c>
      <c r="B24" s="299"/>
      <c r="C24" s="299"/>
      <c r="D24" s="299">
        <v>0.8</v>
      </c>
      <c r="E24" s="299">
        <v>0.6</v>
      </c>
      <c r="F24" s="299">
        <v>0.6</v>
      </c>
      <c r="G24" s="299">
        <v>0.6</v>
      </c>
      <c r="H24" s="299">
        <v>0.6</v>
      </c>
      <c r="I24" s="299">
        <v>0.6</v>
      </c>
      <c r="J24" s="299"/>
      <c r="K24" s="329" t="s">
        <v>88</v>
      </c>
    </row>
    <row r="25" s="160" customFormat="1" customHeight="1" spans="1:11">
      <c r="A25" s="186" t="s">
        <v>91</v>
      </c>
      <c r="B25" s="299"/>
      <c r="C25" s="299"/>
      <c r="D25" s="299">
        <v>0.8</v>
      </c>
      <c r="E25" s="299">
        <v>0.6</v>
      </c>
      <c r="F25" s="299">
        <v>0.6</v>
      </c>
      <c r="G25" s="299">
        <v>0.6</v>
      </c>
      <c r="H25" s="299">
        <v>0.6</v>
      </c>
      <c r="I25" s="299">
        <v>0.6</v>
      </c>
      <c r="J25" s="299"/>
      <c r="K25" s="329" t="s">
        <v>88</v>
      </c>
    </row>
    <row r="26" s="160" customFormat="1" customHeight="1" spans="1:11">
      <c r="A26" s="186"/>
      <c r="B26" s="299"/>
      <c r="C26" s="299"/>
      <c r="D26" s="299"/>
      <c r="E26" s="299"/>
      <c r="F26" s="299"/>
      <c r="G26" s="299"/>
      <c r="H26" s="299"/>
      <c r="I26" s="299"/>
      <c r="J26" s="299"/>
      <c r="K26" s="330"/>
    </row>
    <row r="27" s="160" customFormat="1" customHeight="1" spans="1:11">
      <c r="A27" s="186"/>
      <c r="B27" s="299"/>
      <c r="C27" s="299"/>
      <c r="D27" s="299"/>
      <c r="E27" s="299"/>
      <c r="F27" s="299"/>
      <c r="G27" s="299"/>
      <c r="H27" s="299"/>
      <c r="I27" s="299"/>
      <c r="J27" s="299"/>
      <c r="K27" s="330"/>
    </row>
    <row r="28" s="160" customFormat="1" customHeight="1" spans="1:11">
      <c r="A28" s="186"/>
      <c r="B28" s="299"/>
      <c r="C28" s="299"/>
      <c r="D28" s="299"/>
      <c r="E28" s="299"/>
      <c r="F28" s="299"/>
      <c r="G28" s="299"/>
      <c r="H28" s="299"/>
      <c r="I28" s="299"/>
      <c r="J28" s="299"/>
      <c r="K28" s="330"/>
    </row>
    <row r="29" s="160" customFormat="1" ht="18" customHeight="1" spans="1:11">
      <c r="A29" s="300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1"/>
    </row>
    <row r="30" s="160" customFormat="1" ht="18.75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2"/>
    </row>
    <row r="31" s="160" customFormat="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3"/>
    </row>
    <row r="32" s="160" customFormat="1" ht="18" customHeight="1" spans="1:11">
      <c r="A32" s="300" t="s">
        <v>93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1"/>
    </row>
    <row r="33" s="160" customFormat="1" ht="14.25" spans="1:11">
      <c r="A33" s="306" t="s">
        <v>94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4"/>
    </row>
    <row r="34" s="160" customFormat="1" ht="15" spans="1:11">
      <c r="A34" s="91" t="s">
        <v>95</v>
      </c>
      <c r="B34" s="93"/>
      <c r="C34" s="173" t="s">
        <v>32</v>
      </c>
      <c r="D34" s="173" t="s">
        <v>33</v>
      </c>
      <c r="E34" s="308" t="s">
        <v>96</v>
      </c>
      <c r="F34" s="309"/>
      <c r="G34" s="309"/>
      <c r="H34" s="309"/>
      <c r="I34" s="309"/>
      <c r="J34" s="309"/>
      <c r="K34" s="335"/>
    </row>
    <row r="35" s="160" customFormat="1" ht="15" spans="1:11">
      <c r="A35" s="310" t="s">
        <v>97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s="160" customFormat="1" ht="14.25" spans="1:11">
      <c r="A36" s="311" t="s">
        <v>98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6"/>
    </row>
    <row r="37" s="160" customFormat="1" ht="14.25" spans="1:11">
      <c r="A37" s="223" t="s">
        <v>99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9"/>
    </row>
    <row r="38" s="160" customFormat="1" ht="14.25" spans="1:11">
      <c r="A38" s="223" t="s">
        <v>100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59"/>
    </row>
    <row r="39" s="160" customFormat="1" ht="14.2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9"/>
    </row>
    <row r="40" s="160" customFormat="1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9"/>
    </row>
    <row r="41" s="160" customFormat="1" ht="14.2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9"/>
    </row>
    <row r="42" s="160" customFormat="1" ht="14.2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9"/>
    </row>
    <row r="43" s="160" customFormat="1" ht="15" spans="1:11">
      <c r="A43" s="220" t="s">
        <v>101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8"/>
    </row>
    <row r="44" s="160" customFormat="1" ht="15" spans="1:11">
      <c r="A44" s="282" t="s">
        <v>102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24"/>
    </row>
    <row r="45" s="160" customFormat="1" ht="14.25" spans="1:11">
      <c r="A45" s="289" t="s">
        <v>103</v>
      </c>
      <c r="B45" s="286" t="s">
        <v>62</v>
      </c>
      <c r="C45" s="286" t="s">
        <v>63</v>
      </c>
      <c r="D45" s="286" t="s">
        <v>55</v>
      </c>
      <c r="E45" s="291" t="s">
        <v>104</v>
      </c>
      <c r="F45" s="286" t="s">
        <v>62</v>
      </c>
      <c r="G45" s="286" t="s">
        <v>63</v>
      </c>
      <c r="H45" s="286" t="s">
        <v>55</v>
      </c>
      <c r="I45" s="291" t="s">
        <v>105</v>
      </c>
      <c r="J45" s="286" t="s">
        <v>62</v>
      </c>
      <c r="K45" s="325" t="s">
        <v>63</v>
      </c>
    </row>
    <row r="46" s="160" customFormat="1" ht="14.25" spans="1:11">
      <c r="A46" s="183" t="s">
        <v>54</v>
      </c>
      <c r="B46" s="173" t="s">
        <v>62</v>
      </c>
      <c r="C46" s="173" t="s">
        <v>63</v>
      </c>
      <c r="D46" s="173" t="s">
        <v>55</v>
      </c>
      <c r="E46" s="218" t="s">
        <v>61</v>
      </c>
      <c r="F46" s="173" t="s">
        <v>62</v>
      </c>
      <c r="G46" s="173" t="s">
        <v>63</v>
      </c>
      <c r="H46" s="173" t="s">
        <v>55</v>
      </c>
      <c r="I46" s="218" t="s">
        <v>72</v>
      </c>
      <c r="J46" s="173" t="s">
        <v>62</v>
      </c>
      <c r="K46" s="174" t="s">
        <v>63</v>
      </c>
    </row>
    <row r="47" s="160" customFormat="1" ht="15" spans="1:11">
      <c r="A47" s="187" t="s">
        <v>65</v>
      </c>
      <c r="B47" s="190"/>
      <c r="C47" s="190"/>
      <c r="D47" s="190"/>
      <c r="E47" s="190"/>
      <c r="F47" s="190"/>
      <c r="G47" s="190"/>
      <c r="H47" s="190"/>
      <c r="I47" s="190"/>
      <c r="J47" s="190"/>
      <c r="K47" s="246"/>
    </row>
    <row r="48" s="160" customFormat="1" ht="15" spans="1:11">
      <c r="A48" s="310" t="s">
        <v>106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s="160" customFormat="1" ht="1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6"/>
    </row>
    <row r="50" s="160" customFormat="1" ht="15" spans="1:11">
      <c r="A50" s="313" t="s">
        <v>107</v>
      </c>
      <c r="B50" s="314" t="s">
        <v>108</v>
      </c>
      <c r="C50" s="314"/>
      <c r="D50" s="315" t="s">
        <v>109</v>
      </c>
      <c r="E50" s="316" t="s">
        <v>110</v>
      </c>
      <c r="F50" s="317" t="s">
        <v>111</v>
      </c>
      <c r="G50" s="318" t="s">
        <v>112</v>
      </c>
      <c r="H50" s="319" t="s">
        <v>113</v>
      </c>
      <c r="I50" s="337"/>
      <c r="J50" s="338" t="s">
        <v>114</v>
      </c>
      <c r="K50" s="339"/>
    </row>
    <row r="51" s="160" customFormat="1" ht="15" spans="1:11">
      <c r="A51" s="310" t="s">
        <v>115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s="160" customFormat="1" ht="1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0"/>
    </row>
    <row r="53" s="160" customFormat="1" ht="15" spans="1:11">
      <c r="A53" s="313" t="s">
        <v>107</v>
      </c>
      <c r="B53" s="314" t="s">
        <v>108</v>
      </c>
      <c r="C53" s="314"/>
      <c r="D53" s="315" t="s">
        <v>109</v>
      </c>
      <c r="E53" s="322"/>
      <c r="F53" s="317" t="s">
        <v>116</v>
      </c>
      <c r="G53" s="318"/>
      <c r="H53" s="319" t="s">
        <v>113</v>
      </c>
      <c r="I53" s="337"/>
      <c r="J53" s="338"/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2" sqref="A2:N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8.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117</v>
      </c>
      <c r="B2" s="58" t="s">
        <v>28</v>
      </c>
      <c r="C2" s="58"/>
      <c r="D2" s="58"/>
      <c r="E2" s="58"/>
      <c r="F2" s="59" t="s">
        <v>118</v>
      </c>
      <c r="G2" s="58" t="str">
        <f>[1]封面!E5</f>
        <v>男式徒步长裤</v>
      </c>
      <c r="H2" s="58"/>
      <c r="I2" s="65" t="s">
        <v>22</v>
      </c>
      <c r="J2" s="66" t="s">
        <v>23</v>
      </c>
      <c r="K2" s="66"/>
      <c r="L2" s="66"/>
      <c r="M2" s="66"/>
      <c r="N2" s="67"/>
    </row>
    <row r="3" s="54" customFormat="1" ht="29.1" customHeight="1" spans="1:14">
      <c r="A3" s="57" t="s">
        <v>119</v>
      </c>
      <c r="B3" s="60" t="s">
        <v>79</v>
      </c>
      <c r="C3" s="58" t="s">
        <v>80</v>
      </c>
      <c r="D3" s="268" t="s">
        <v>81</v>
      </c>
      <c r="E3" s="58" t="s">
        <v>82</v>
      </c>
      <c r="F3" s="58" t="s">
        <v>83</v>
      </c>
      <c r="G3" s="58" t="s">
        <v>84</v>
      </c>
      <c r="H3" s="58"/>
      <c r="I3" s="60" t="s">
        <v>120</v>
      </c>
      <c r="J3" s="60" t="s">
        <v>121</v>
      </c>
      <c r="K3" s="268"/>
      <c r="L3" s="58"/>
      <c r="M3" s="58"/>
      <c r="N3" s="58"/>
    </row>
    <row r="4" s="54" customFormat="1" ht="29.1" customHeight="1" spans="1:14">
      <c r="A4" s="61" t="s">
        <v>122</v>
      </c>
      <c r="B4" s="60" t="s">
        <v>123</v>
      </c>
      <c r="C4" s="58" t="s">
        <v>124</v>
      </c>
      <c r="D4" s="268" t="s">
        <v>125</v>
      </c>
      <c r="E4" s="58" t="s">
        <v>126</v>
      </c>
      <c r="F4" s="58" t="s">
        <v>127</v>
      </c>
      <c r="G4" s="58" t="s">
        <v>128</v>
      </c>
      <c r="H4" s="58"/>
      <c r="I4" s="60" t="s">
        <v>129</v>
      </c>
      <c r="J4" s="60" t="s">
        <v>129</v>
      </c>
      <c r="K4" s="268"/>
      <c r="L4" s="58"/>
      <c r="M4" s="58"/>
      <c r="N4" s="58"/>
    </row>
    <row r="5" s="54" customFormat="1" ht="29.1" customHeight="1" spans="1:14">
      <c r="A5" s="62" t="s">
        <v>130</v>
      </c>
      <c r="B5" s="63">
        <f>C5-2.1</f>
        <v>98.8</v>
      </c>
      <c r="C5" s="63">
        <f>D5-2.1</f>
        <v>100.9</v>
      </c>
      <c r="D5" s="269">
        <v>103</v>
      </c>
      <c r="E5" s="63">
        <f t="shared" ref="E5:H5" si="0">D5+2.1</f>
        <v>105.1</v>
      </c>
      <c r="F5" s="63">
        <f t="shared" si="0"/>
        <v>107.2</v>
      </c>
      <c r="G5" s="63">
        <f t="shared" si="0"/>
        <v>109.3</v>
      </c>
      <c r="H5" s="63"/>
      <c r="I5" s="69" t="s">
        <v>131</v>
      </c>
      <c r="J5" s="69" t="s">
        <v>132</v>
      </c>
      <c r="K5" s="270"/>
      <c r="L5" s="270"/>
      <c r="M5" s="270"/>
      <c r="N5" s="271"/>
    </row>
    <row r="6" s="54" customFormat="1" ht="29.1" customHeight="1" spans="1:14">
      <c r="A6" s="62" t="s">
        <v>133</v>
      </c>
      <c r="B6" s="63">
        <f>C6-4</f>
        <v>80</v>
      </c>
      <c r="C6" s="63">
        <f>D6-4</f>
        <v>84</v>
      </c>
      <c r="D6" s="269">
        <v>88</v>
      </c>
      <c r="E6" s="63">
        <f>D6+4</f>
        <v>92</v>
      </c>
      <c r="F6" s="63">
        <f>E6+5</f>
        <v>97</v>
      </c>
      <c r="G6" s="63">
        <f>F6+6</f>
        <v>103</v>
      </c>
      <c r="H6" s="63"/>
      <c r="I6" s="70" t="s">
        <v>134</v>
      </c>
      <c r="J6" s="70" t="s">
        <v>135</v>
      </c>
      <c r="K6" s="70"/>
      <c r="L6" s="70"/>
      <c r="M6" s="70"/>
      <c r="N6" s="272"/>
    </row>
    <row r="7" s="54" customFormat="1" ht="29.1" customHeight="1" spans="1:14">
      <c r="A7" s="62" t="s">
        <v>136</v>
      </c>
      <c r="B7" s="63">
        <f>C7-3.6</f>
        <v>102.8</v>
      </c>
      <c r="C7" s="63">
        <f>D7-3.6</f>
        <v>106.4</v>
      </c>
      <c r="D7" s="269" t="s">
        <v>137</v>
      </c>
      <c r="E7" s="63">
        <f>D7+4</f>
        <v>114</v>
      </c>
      <c r="F7" s="63">
        <f t="shared" ref="F7:H7" si="1">E7+4</f>
        <v>118</v>
      </c>
      <c r="G7" s="63">
        <f t="shared" si="1"/>
        <v>122</v>
      </c>
      <c r="H7" s="63"/>
      <c r="I7" s="70" t="s">
        <v>138</v>
      </c>
      <c r="J7" s="70" t="s">
        <v>139</v>
      </c>
      <c r="K7" s="70"/>
      <c r="L7" s="70"/>
      <c r="M7" s="70"/>
      <c r="N7" s="273"/>
    </row>
    <row r="8" s="54" customFormat="1" ht="29.1" customHeight="1" spans="1:14">
      <c r="A8" s="62" t="s">
        <v>140</v>
      </c>
      <c r="B8" s="63">
        <f>C8-2.3/2</f>
        <v>30.9</v>
      </c>
      <c r="C8" s="63">
        <f>D8-2.3/2</f>
        <v>32.05</v>
      </c>
      <c r="D8" s="269">
        <v>33.2</v>
      </c>
      <c r="E8" s="63">
        <f t="shared" ref="E8:H8" si="2">D8+2.6/2</f>
        <v>34.5</v>
      </c>
      <c r="F8" s="63">
        <f t="shared" si="2"/>
        <v>35.8</v>
      </c>
      <c r="G8" s="63">
        <f t="shared" si="2"/>
        <v>37.1</v>
      </c>
      <c r="H8" s="63"/>
      <c r="I8" s="69" t="s">
        <v>141</v>
      </c>
      <c r="J8" s="69" t="s">
        <v>142</v>
      </c>
      <c r="K8" s="70"/>
      <c r="L8" s="70"/>
      <c r="M8" s="70"/>
      <c r="N8" s="273"/>
    </row>
    <row r="9" s="54" customFormat="1" ht="29.1" customHeight="1" spans="1:14">
      <c r="A9" s="62" t="s">
        <v>143</v>
      </c>
      <c r="B9" s="63">
        <f>C9-0.7</f>
        <v>23.2</v>
      </c>
      <c r="C9" s="63">
        <f>D9-0.7</f>
        <v>23.9</v>
      </c>
      <c r="D9" s="269">
        <v>24.6</v>
      </c>
      <c r="E9" s="63">
        <f>D9+0.7</f>
        <v>25.3</v>
      </c>
      <c r="F9" s="63">
        <f>E9+0.7</f>
        <v>26</v>
      </c>
      <c r="G9" s="63">
        <f>F9+0.9</f>
        <v>26.9</v>
      </c>
      <c r="H9" s="63"/>
      <c r="I9" s="70" t="s">
        <v>144</v>
      </c>
      <c r="J9" s="70" t="s">
        <v>145</v>
      </c>
      <c r="K9" s="70"/>
      <c r="L9" s="70"/>
      <c r="M9" s="70"/>
      <c r="N9" s="273"/>
    </row>
    <row r="10" s="54" customFormat="1" ht="29.1" customHeight="1" spans="1:14">
      <c r="A10" s="62" t="s">
        <v>146</v>
      </c>
      <c r="B10" s="63">
        <f>C10-0.5</f>
        <v>17.5</v>
      </c>
      <c r="C10" s="63">
        <f>D10-0.5</f>
        <v>18</v>
      </c>
      <c r="D10" s="269">
        <v>18.5</v>
      </c>
      <c r="E10" s="63">
        <f>D10+0.5</f>
        <v>19</v>
      </c>
      <c r="F10" s="63">
        <f>E10+0.5</f>
        <v>19.5</v>
      </c>
      <c r="G10" s="63">
        <f>F10+0.7</f>
        <v>20.2</v>
      </c>
      <c r="H10" s="63"/>
      <c r="I10" s="70" t="s">
        <v>147</v>
      </c>
      <c r="J10" s="70" t="s">
        <v>144</v>
      </c>
      <c r="K10" s="70"/>
      <c r="L10" s="70"/>
      <c r="M10" s="70"/>
      <c r="N10" s="273"/>
    </row>
    <row r="11" s="54" customFormat="1" ht="29.1" customHeight="1" spans="1:14">
      <c r="A11" s="62" t="s">
        <v>148</v>
      </c>
      <c r="B11" s="63">
        <f>C11-0.7</f>
        <v>27.2</v>
      </c>
      <c r="C11" s="63">
        <f>D11-0.6</f>
        <v>27.9</v>
      </c>
      <c r="D11" s="269">
        <v>28.5</v>
      </c>
      <c r="E11" s="63">
        <f>D11+0.6</f>
        <v>29.1</v>
      </c>
      <c r="F11" s="63">
        <f>E11+0.7</f>
        <v>29.8</v>
      </c>
      <c r="G11" s="63">
        <f>F11+0.6</f>
        <v>30.4</v>
      </c>
      <c r="H11" s="63"/>
      <c r="I11" s="70" t="s">
        <v>144</v>
      </c>
      <c r="J11" s="70" t="s">
        <v>147</v>
      </c>
      <c r="K11" s="70"/>
      <c r="L11" s="70"/>
      <c r="M11" s="70"/>
      <c r="N11" s="273"/>
    </row>
    <row r="12" s="54" customFormat="1" ht="29.1" customHeight="1" spans="1:14">
      <c r="A12" s="62" t="s">
        <v>149</v>
      </c>
      <c r="B12" s="63">
        <f>C12-0.9</f>
        <v>40.2</v>
      </c>
      <c r="C12" s="63">
        <f>D12-0.9</f>
        <v>41.1</v>
      </c>
      <c r="D12" s="269">
        <v>42</v>
      </c>
      <c r="E12" s="63">
        <f t="shared" ref="E12:H12" si="3">D12+1.1</f>
        <v>43.1</v>
      </c>
      <c r="F12" s="63">
        <f t="shared" si="3"/>
        <v>44.2</v>
      </c>
      <c r="G12" s="63">
        <f t="shared" si="3"/>
        <v>45.3</v>
      </c>
      <c r="H12" s="63"/>
      <c r="I12" s="70" t="s">
        <v>150</v>
      </c>
      <c r="J12" s="70" t="s">
        <v>151</v>
      </c>
      <c r="K12" s="274"/>
      <c r="L12" s="275"/>
      <c r="M12" s="275"/>
      <c r="N12" s="276"/>
    </row>
    <row r="13" s="54" customFormat="1" ht="15" spans="9:14">
      <c r="I13" s="72"/>
      <c r="J13" s="72"/>
      <c r="K13" s="72"/>
      <c r="L13" s="72"/>
      <c r="M13" s="72"/>
      <c r="N13" s="72"/>
    </row>
    <row r="14" s="54" customFormat="1" ht="14.25" spans="9:14">
      <c r="I14" s="72"/>
      <c r="J14" s="72"/>
      <c r="K14" s="72"/>
      <c r="L14" s="72"/>
      <c r="M14" s="72"/>
      <c r="N14" s="72"/>
    </row>
    <row r="15" s="54" customFormat="1" ht="14.25" spans="9:13">
      <c r="I15" s="73" t="s">
        <v>152</v>
      </c>
      <c r="J15" s="74"/>
      <c r="K15" s="73" t="s">
        <v>153</v>
      </c>
      <c r="L15" s="73"/>
      <c r="M15" s="73" t="s">
        <v>154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4" sqref="B4:C4"/>
    </sheetView>
  </sheetViews>
  <sheetFormatPr defaultColWidth="10" defaultRowHeight="16.5" customHeight="1"/>
  <cols>
    <col min="1" max="16384" width="10" style="160"/>
  </cols>
  <sheetData>
    <row r="1" s="160" customFormat="1" ht="22.5" customHeight="1" spans="1:11">
      <c r="A1" s="161" t="s">
        <v>155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="160" customFormat="1" ht="17.25" customHeight="1" spans="1:11">
      <c r="A2" s="162" t="s">
        <v>18</v>
      </c>
      <c r="B2" s="163" t="s">
        <v>19</v>
      </c>
      <c r="C2" s="163"/>
      <c r="D2" s="164" t="s">
        <v>20</v>
      </c>
      <c r="E2" s="164"/>
      <c r="F2" s="163" t="s">
        <v>21</v>
      </c>
      <c r="G2" s="163"/>
      <c r="H2" s="165" t="s">
        <v>22</v>
      </c>
      <c r="I2" s="241" t="s">
        <v>23</v>
      </c>
      <c r="J2" s="241"/>
      <c r="K2" s="242"/>
    </row>
    <row r="3" s="160" customFormat="1" customHeight="1" spans="1:11">
      <c r="A3" s="166" t="s">
        <v>24</v>
      </c>
      <c r="B3" s="167"/>
      <c r="C3" s="168"/>
      <c r="D3" s="169" t="s">
        <v>25</v>
      </c>
      <c r="E3" s="170"/>
      <c r="F3" s="170"/>
      <c r="G3" s="171"/>
      <c r="H3" s="169" t="s">
        <v>26</v>
      </c>
      <c r="I3" s="170"/>
      <c r="J3" s="170"/>
      <c r="K3" s="171"/>
    </row>
    <row r="4" s="160" customFormat="1" customHeight="1" spans="1:11">
      <c r="A4" s="172" t="s">
        <v>27</v>
      </c>
      <c r="B4" s="173" t="s">
        <v>28</v>
      </c>
      <c r="C4" s="174"/>
      <c r="D4" s="172" t="s">
        <v>29</v>
      </c>
      <c r="E4" s="175"/>
      <c r="F4" s="176" t="s">
        <v>30</v>
      </c>
      <c r="G4" s="177"/>
      <c r="H4" s="172" t="s">
        <v>156</v>
      </c>
      <c r="I4" s="175"/>
      <c r="J4" s="173" t="s">
        <v>32</v>
      </c>
      <c r="K4" s="174" t="s">
        <v>33</v>
      </c>
    </row>
    <row r="5" s="160" customFormat="1" customHeight="1" spans="1:11">
      <c r="A5" s="178" t="s">
        <v>34</v>
      </c>
      <c r="B5" s="173" t="s">
        <v>35</v>
      </c>
      <c r="C5" s="174"/>
      <c r="D5" s="172" t="s">
        <v>157</v>
      </c>
      <c r="E5" s="175"/>
      <c r="F5" s="179">
        <v>4300</v>
      </c>
      <c r="G5" s="180"/>
      <c r="H5" s="172" t="s">
        <v>158</v>
      </c>
      <c r="I5" s="175"/>
      <c r="J5" s="173" t="s">
        <v>32</v>
      </c>
      <c r="K5" s="174" t="s">
        <v>33</v>
      </c>
    </row>
    <row r="6" s="160" customFormat="1" customHeight="1" spans="1:11">
      <c r="A6" s="172" t="s">
        <v>39</v>
      </c>
      <c r="B6" s="181">
        <v>4</v>
      </c>
      <c r="C6" s="182">
        <v>6</v>
      </c>
      <c r="D6" s="172" t="s">
        <v>159</v>
      </c>
      <c r="E6" s="175"/>
      <c r="F6" s="179">
        <v>2000</v>
      </c>
      <c r="G6" s="180"/>
      <c r="H6" s="183" t="s">
        <v>160</v>
      </c>
      <c r="I6" s="218"/>
      <c r="J6" s="218"/>
      <c r="K6" s="243"/>
    </row>
    <row r="7" s="160" customFormat="1" customHeight="1" spans="1:11">
      <c r="A7" s="172" t="s">
        <v>43</v>
      </c>
      <c r="B7" s="184">
        <v>4337</v>
      </c>
      <c r="C7" s="185"/>
      <c r="D7" s="172" t="s">
        <v>161</v>
      </c>
      <c r="E7" s="175"/>
      <c r="F7" s="179">
        <v>100</v>
      </c>
      <c r="G7" s="180"/>
      <c r="H7" s="186"/>
      <c r="I7" s="173"/>
      <c r="J7" s="173"/>
      <c r="K7" s="174"/>
    </row>
    <row r="8" s="160" customFormat="1" customHeight="1" spans="1:11">
      <c r="A8" s="187"/>
      <c r="B8" s="188"/>
      <c r="C8" s="189"/>
      <c r="D8" s="187" t="s">
        <v>47</v>
      </c>
      <c r="E8" s="190"/>
      <c r="F8" s="191" t="s">
        <v>30</v>
      </c>
      <c r="G8" s="192"/>
      <c r="H8" s="193"/>
      <c r="I8" s="214"/>
      <c r="J8" s="214"/>
      <c r="K8" s="244"/>
    </row>
    <row r="9" s="160" customFormat="1" customHeight="1" spans="1:11">
      <c r="A9" s="194" t="s">
        <v>162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="160" customFormat="1" customHeight="1" spans="1:11">
      <c r="A10" s="195" t="s">
        <v>51</v>
      </c>
      <c r="B10" s="196" t="s">
        <v>52</v>
      </c>
      <c r="C10" s="197" t="s">
        <v>53</v>
      </c>
      <c r="D10" s="198"/>
      <c r="E10" s="199" t="s">
        <v>56</v>
      </c>
      <c r="F10" s="196" t="s">
        <v>52</v>
      </c>
      <c r="G10" s="197" t="s">
        <v>53</v>
      </c>
      <c r="H10" s="196"/>
      <c r="I10" s="199" t="s">
        <v>54</v>
      </c>
      <c r="J10" s="196" t="s">
        <v>52</v>
      </c>
      <c r="K10" s="245" t="s">
        <v>53</v>
      </c>
    </row>
    <row r="11" s="160" customFormat="1" customHeight="1" spans="1:11">
      <c r="A11" s="178" t="s">
        <v>57</v>
      </c>
      <c r="B11" s="200" t="s">
        <v>52</v>
      </c>
      <c r="C11" s="173" t="s">
        <v>53</v>
      </c>
      <c r="D11" s="201"/>
      <c r="E11" s="202" t="s">
        <v>59</v>
      </c>
      <c r="F11" s="200" t="s">
        <v>52</v>
      </c>
      <c r="G11" s="173" t="s">
        <v>53</v>
      </c>
      <c r="H11" s="200"/>
      <c r="I11" s="202" t="s">
        <v>64</v>
      </c>
      <c r="J11" s="200" t="s">
        <v>52</v>
      </c>
      <c r="K11" s="174" t="s">
        <v>53</v>
      </c>
    </row>
    <row r="12" s="160" customFormat="1" customHeight="1" spans="1:11">
      <c r="A12" s="187" t="s">
        <v>96</v>
      </c>
      <c r="B12" s="190"/>
      <c r="C12" s="190"/>
      <c r="D12" s="190"/>
      <c r="E12" s="190"/>
      <c r="F12" s="190"/>
      <c r="G12" s="190"/>
      <c r="H12" s="190"/>
      <c r="I12" s="190"/>
      <c r="J12" s="190"/>
      <c r="K12" s="246"/>
    </row>
    <row r="13" s="160" customFormat="1" customHeight="1" spans="1:11">
      <c r="A13" s="203" t="s">
        <v>163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="160" customFormat="1" customHeight="1" spans="1:11">
      <c r="A14" s="204" t="s">
        <v>164</v>
      </c>
      <c r="B14" s="205"/>
      <c r="C14" s="205"/>
      <c r="D14" s="205"/>
      <c r="E14" s="205"/>
      <c r="F14" s="205"/>
      <c r="G14" s="205"/>
      <c r="H14" s="205"/>
      <c r="I14" s="247"/>
      <c r="J14" s="247"/>
      <c r="K14" s="248"/>
    </row>
    <row r="15" s="160" customFormat="1" customHeight="1" spans="1:11">
      <c r="A15" s="206" t="s">
        <v>165</v>
      </c>
      <c r="B15" s="207"/>
      <c r="C15" s="207"/>
      <c r="D15" s="208"/>
      <c r="E15" s="209"/>
      <c r="F15" s="207"/>
      <c r="G15" s="207"/>
      <c r="H15" s="208"/>
      <c r="I15" s="249"/>
      <c r="J15" s="250"/>
      <c r="K15" s="251"/>
    </row>
    <row r="16" s="160" customFormat="1" customHeight="1" spans="1:11">
      <c r="A16" s="210" t="s">
        <v>166</v>
      </c>
      <c r="B16" s="211" t="s">
        <v>167</v>
      </c>
      <c r="C16" s="211"/>
      <c r="D16" s="212"/>
      <c r="E16" s="213"/>
      <c r="F16" s="211"/>
      <c r="G16" s="211"/>
      <c r="H16" s="212"/>
      <c r="I16" s="252"/>
      <c r="J16" s="253"/>
      <c r="K16" s="254"/>
    </row>
    <row r="17" s="160" customFormat="1" customHeight="1" spans="1:11">
      <c r="A17" s="193" t="s">
        <v>168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44"/>
    </row>
    <row r="18" s="160" customFormat="1" customHeight="1" spans="1:11">
      <c r="A18" s="203" t="s">
        <v>169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</row>
    <row r="19" s="160" customFormat="1" customHeight="1" spans="1:11">
      <c r="A19" s="204"/>
      <c r="B19" s="205"/>
      <c r="C19" s="205"/>
      <c r="D19" s="205"/>
      <c r="E19" s="205"/>
      <c r="F19" s="205"/>
      <c r="G19" s="205"/>
      <c r="H19" s="205"/>
      <c r="I19" s="247"/>
      <c r="J19" s="247"/>
      <c r="K19" s="248"/>
    </row>
    <row r="20" s="160" customFormat="1" customHeight="1" spans="1:11">
      <c r="A20" s="206"/>
      <c r="B20" s="207"/>
      <c r="C20" s="207"/>
      <c r="D20" s="208"/>
      <c r="E20" s="209"/>
      <c r="F20" s="207"/>
      <c r="G20" s="207"/>
      <c r="H20" s="208"/>
      <c r="I20" s="249"/>
      <c r="J20" s="250"/>
      <c r="K20" s="251"/>
    </row>
    <row r="21" s="160" customFormat="1" customHeight="1" spans="1:11">
      <c r="A21" s="193"/>
      <c r="B21" s="214"/>
      <c r="C21" s="214"/>
      <c r="D21" s="214"/>
      <c r="E21" s="214"/>
      <c r="F21" s="214"/>
      <c r="G21" s="214"/>
      <c r="H21" s="214"/>
      <c r="I21" s="214"/>
      <c r="J21" s="214"/>
      <c r="K21" s="244"/>
    </row>
    <row r="22" s="160" customFormat="1" customHeight="1" spans="1:11">
      <c r="A22" s="215" t="s">
        <v>93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</row>
    <row r="23" s="160" customFormat="1" customHeight="1" spans="1:11">
      <c r="A23" s="79" t="s">
        <v>94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45"/>
    </row>
    <row r="24" s="160" customFormat="1" customHeight="1" spans="1:11">
      <c r="A24" s="91" t="s">
        <v>95</v>
      </c>
      <c r="B24" s="93"/>
      <c r="C24" s="173" t="s">
        <v>32</v>
      </c>
      <c r="D24" s="173" t="s">
        <v>33</v>
      </c>
      <c r="E24" s="90"/>
      <c r="F24" s="90"/>
      <c r="G24" s="90"/>
      <c r="H24" s="90"/>
      <c r="I24" s="90"/>
      <c r="J24" s="90"/>
      <c r="K24" s="139"/>
    </row>
    <row r="25" s="160" customFormat="1" customHeight="1" spans="1:11">
      <c r="A25" s="216" t="s">
        <v>170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55"/>
    </row>
    <row r="26" s="160" customFormat="1" customHeight="1" spans="1:11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56"/>
    </row>
    <row r="27" s="160" customFormat="1" customHeight="1" spans="1:11">
      <c r="A27" s="194" t="s">
        <v>102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="160" customFormat="1" customHeight="1" spans="1:11">
      <c r="A28" s="166" t="s">
        <v>103</v>
      </c>
      <c r="B28" s="197" t="s">
        <v>62</v>
      </c>
      <c r="C28" s="197" t="s">
        <v>63</v>
      </c>
      <c r="D28" s="197" t="s">
        <v>55</v>
      </c>
      <c r="E28" s="167" t="s">
        <v>104</v>
      </c>
      <c r="F28" s="197" t="s">
        <v>62</v>
      </c>
      <c r="G28" s="197" t="s">
        <v>63</v>
      </c>
      <c r="H28" s="197" t="s">
        <v>55</v>
      </c>
      <c r="I28" s="167" t="s">
        <v>105</v>
      </c>
      <c r="J28" s="197" t="s">
        <v>62</v>
      </c>
      <c r="K28" s="245" t="s">
        <v>63</v>
      </c>
    </row>
    <row r="29" s="160" customFormat="1" customHeight="1" spans="1:11">
      <c r="A29" s="183" t="s">
        <v>54</v>
      </c>
      <c r="B29" s="173" t="s">
        <v>62</v>
      </c>
      <c r="C29" s="173" t="s">
        <v>63</v>
      </c>
      <c r="D29" s="173" t="s">
        <v>55</v>
      </c>
      <c r="E29" s="218" t="s">
        <v>61</v>
      </c>
      <c r="F29" s="173" t="s">
        <v>62</v>
      </c>
      <c r="G29" s="173" t="s">
        <v>63</v>
      </c>
      <c r="H29" s="173" t="s">
        <v>55</v>
      </c>
      <c r="I29" s="218" t="s">
        <v>72</v>
      </c>
      <c r="J29" s="173" t="s">
        <v>62</v>
      </c>
      <c r="K29" s="174" t="s">
        <v>63</v>
      </c>
    </row>
    <row r="30" s="160" customFormat="1" customHeight="1" spans="1:11">
      <c r="A30" s="172" t="s">
        <v>65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57"/>
    </row>
    <row r="31" s="160" customFormat="1" customHeight="1" spans="1:1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58"/>
    </row>
    <row r="32" s="160" customFormat="1" customHeight="1" spans="1:11">
      <c r="A32" s="222" t="s">
        <v>171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</row>
    <row r="33" s="160" customFormat="1" ht="17.25" customHeight="1" spans="1:11">
      <c r="A33" s="206" t="s">
        <v>172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56"/>
    </row>
    <row r="34" s="160" customFormat="1" ht="17.25" customHeight="1" spans="1:11">
      <c r="A34" s="206" t="s">
        <v>173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56"/>
    </row>
    <row r="35" s="160" customFormat="1" ht="17.25" customHeight="1" spans="1:11">
      <c r="A35" s="206" t="s">
        <v>174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56"/>
    </row>
    <row r="36" s="160" customFormat="1" ht="17.25" customHeight="1" spans="1:11">
      <c r="A36" s="206" t="s">
        <v>175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56"/>
    </row>
    <row r="37" s="160" customFormat="1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9"/>
    </row>
    <row r="38" s="160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9"/>
    </row>
    <row r="39" s="160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9"/>
    </row>
    <row r="40" s="160" customFormat="1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9"/>
    </row>
    <row r="41" s="160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9"/>
    </row>
    <row r="42" s="160" customFormat="1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9"/>
    </row>
    <row r="43" s="160" customFormat="1" ht="17.25" customHeight="1" spans="1:11">
      <c r="A43" s="223"/>
      <c r="B43" s="224"/>
      <c r="C43" s="224"/>
      <c r="D43" s="224"/>
      <c r="E43" s="224"/>
      <c r="F43" s="224"/>
      <c r="G43" s="224"/>
      <c r="H43" s="224"/>
      <c r="I43" s="224"/>
      <c r="J43" s="224"/>
      <c r="K43" s="259"/>
    </row>
    <row r="44" s="160" customFormat="1" ht="17.25" customHeight="1" spans="1:11">
      <c r="A44" s="220" t="s">
        <v>101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58"/>
    </row>
    <row r="45" s="160" customFormat="1" customHeight="1" spans="1:11">
      <c r="A45" s="222" t="s">
        <v>176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</row>
    <row r="46" s="160" customFormat="1" ht="18" customHeight="1" spans="1:11">
      <c r="A46" s="225" t="s">
        <v>96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60"/>
    </row>
    <row r="47" s="160" customFormat="1" ht="18" customHeight="1" spans="1:11">
      <c r="A47" s="225" t="s">
        <v>177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60"/>
    </row>
    <row r="48" s="160" customFormat="1" ht="18" customHeight="1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61"/>
    </row>
    <row r="49" s="160" customFormat="1" ht="21" customHeight="1" spans="1:11">
      <c r="A49" s="229" t="s">
        <v>107</v>
      </c>
      <c r="B49" s="230" t="s">
        <v>108</v>
      </c>
      <c r="C49" s="230"/>
      <c r="D49" s="231" t="s">
        <v>109</v>
      </c>
      <c r="E49" s="232" t="s">
        <v>110</v>
      </c>
      <c r="F49" s="231" t="s">
        <v>111</v>
      </c>
      <c r="G49" s="233" t="s">
        <v>178</v>
      </c>
      <c r="H49" s="234" t="s">
        <v>113</v>
      </c>
      <c r="I49" s="234"/>
      <c r="J49" s="230" t="s">
        <v>114</v>
      </c>
      <c r="K49" s="262"/>
    </row>
    <row r="50" s="160" customFormat="1" customHeight="1" spans="1:11">
      <c r="A50" s="235" t="s">
        <v>115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63"/>
    </row>
    <row r="51" s="160" customFormat="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4"/>
    </row>
    <row r="52" s="160" customFormat="1" customHeight="1" spans="1:11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65"/>
    </row>
    <row r="53" s="160" customFormat="1" ht="21" customHeight="1" spans="1:11">
      <c r="A53" s="229" t="s">
        <v>107</v>
      </c>
      <c r="B53" s="230" t="s">
        <v>108</v>
      </c>
      <c r="C53" s="230"/>
      <c r="D53" s="231" t="s">
        <v>109</v>
      </c>
      <c r="E53" s="231"/>
      <c r="F53" s="231" t="s">
        <v>111</v>
      </c>
      <c r="G53" s="231"/>
      <c r="H53" s="234" t="s">
        <v>113</v>
      </c>
      <c r="I53" s="234"/>
      <c r="J53" s="266"/>
      <c r="K53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C3" sqref="C3:L12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8.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117</v>
      </c>
      <c r="B2" s="58" t="s">
        <v>28</v>
      </c>
      <c r="C2" s="58"/>
      <c r="D2" s="58"/>
      <c r="E2" s="58"/>
      <c r="F2" s="59" t="s">
        <v>118</v>
      </c>
      <c r="G2" s="58" t="str">
        <f>[1]封面!E5</f>
        <v>男式徒步长裤</v>
      </c>
      <c r="H2" s="58"/>
      <c r="I2" s="65" t="s">
        <v>22</v>
      </c>
      <c r="J2" s="66" t="s">
        <v>23</v>
      </c>
      <c r="K2" s="66"/>
      <c r="L2" s="66"/>
      <c r="M2" s="66"/>
      <c r="N2" s="67"/>
    </row>
    <row r="3" s="54" customFormat="1" ht="29.1" customHeight="1" spans="1:14">
      <c r="A3" s="57" t="s">
        <v>119</v>
      </c>
      <c r="B3" s="60" t="s">
        <v>79</v>
      </c>
      <c r="C3" s="58" t="s">
        <v>80</v>
      </c>
      <c r="D3" s="58" t="s">
        <v>81</v>
      </c>
      <c r="E3" s="58" t="s">
        <v>82</v>
      </c>
      <c r="F3" s="58" t="s">
        <v>83</v>
      </c>
      <c r="G3" s="58" t="s">
        <v>84</v>
      </c>
      <c r="H3" s="58"/>
      <c r="I3" s="60" t="s">
        <v>79</v>
      </c>
      <c r="J3" s="58" t="s">
        <v>80</v>
      </c>
      <c r="K3" s="58" t="s">
        <v>81</v>
      </c>
      <c r="L3" s="58" t="s">
        <v>82</v>
      </c>
      <c r="M3" s="58" t="s">
        <v>83</v>
      </c>
      <c r="N3" s="58" t="s">
        <v>84</v>
      </c>
    </row>
    <row r="4" s="54" customFormat="1" ht="29.1" customHeight="1" spans="1:14">
      <c r="A4" s="61" t="s">
        <v>122</v>
      </c>
      <c r="B4" s="60" t="s">
        <v>123</v>
      </c>
      <c r="C4" s="58" t="s">
        <v>124</v>
      </c>
      <c r="D4" s="58" t="s">
        <v>125</v>
      </c>
      <c r="E4" s="58" t="s">
        <v>126</v>
      </c>
      <c r="F4" s="58" t="s">
        <v>127</v>
      </c>
      <c r="G4" s="58" t="s">
        <v>128</v>
      </c>
      <c r="H4" s="58"/>
      <c r="I4" s="60" t="s">
        <v>87</v>
      </c>
      <c r="J4" s="60" t="s">
        <v>89</v>
      </c>
      <c r="K4" s="58" t="s">
        <v>87</v>
      </c>
      <c r="L4" s="58" t="s">
        <v>179</v>
      </c>
      <c r="M4" s="58" t="s">
        <v>90</v>
      </c>
      <c r="N4" s="60" t="s">
        <v>89</v>
      </c>
    </row>
    <row r="5" s="54" customFormat="1" ht="29.1" customHeight="1" spans="1:14">
      <c r="A5" s="62" t="s">
        <v>130</v>
      </c>
      <c r="B5" s="63">
        <f>C5-2.1</f>
        <v>98.8</v>
      </c>
      <c r="C5" s="63">
        <f>D5-2.1</f>
        <v>100.9</v>
      </c>
      <c r="D5" s="64">
        <v>103</v>
      </c>
      <c r="E5" s="63">
        <f t="shared" ref="E5:G5" si="0">D5+2.1</f>
        <v>105.1</v>
      </c>
      <c r="F5" s="63">
        <f t="shared" si="0"/>
        <v>107.2</v>
      </c>
      <c r="G5" s="63">
        <f t="shared" si="0"/>
        <v>109.3</v>
      </c>
      <c r="H5" s="63"/>
      <c r="I5" s="156" t="s">
        <v>151</v>
      </c>
      <c r="J5" s="156" t="s">
        <v>180</v>
      </c>
      <c r="K5" s="157" t="s">
        <v>181</v>
      </c>
      <c r="L5" s="156" t="s">
        <v>139</v>
      </c>
      <c r="M5" s="69" t="s">
        <v>182</v>
      </c>
      <c r="N5" s="69" t="s">
        <v>132</v>
      </c>
    </row>
    <row r="6" s="54" customFormat="1" ht="29.1" customHeight="1" spans="1:14">
      <c r="A6" s="62" t="s">
        <v>133</v>
      </c>
      <c r="B6" s="63">
        <f>C6-4</f>
        <v>80</v>
      </c>
      <c r="C6" s="63">
        <f>D6-4</f>
        <v>84</v>
      </c>
      <c r="D6" s="64">
        <v>88</v>
      </c>
      <c r="E6" s="63">
        <f>D6+4</f>
        <v>92</v>
      </c>
      <c r="F6" s="63">
        <f>E6+5</f>
        <v>97</v>
      </c>
      <c r="G6" s="63">
        <f>F6+6</f>
        <v>103</v>
      </c>
      <c r="H6" s="63"/>
      <c r="I6" s="158" t="s">
        <v>135</v>
      </c>
      <c r="J6" s="158" t="s">
        <v>183</v>
      </c>
      <c r="K6" s="159" t="s">
        <v>134</v>
      </c>
      <c r="L6" s="158" t="s">
        <v>184</v>
      </c>
      <c r="M6" s="70" t="s">
        <v>139</v>
      </c>
      <c r="N6" s="70" t="s">
        <v>135</v>
      </c>
    </row>
    <row r="7" s="54" customFormat="1" ht="29.1" customHeight="1" spans="1:14">
      <c r="A7" s="62" t="s">
        <v>136</v>
      </c>
      <c r="B7" s="63">
        <f>C7-3.6</f>
        <v>102.8</v>
      </c>
      <c r="C7" s="63">
        <f>D7-3.6</f>
        <v>106.4</v>
      </c>
      <c r="D7" s="64" t="s">
        <v>137</v>
      </c>
      <c r="E7" s="63">
        <f t="shared" ref="E7:G7" si="1">D7+4</f>
        <v>114</v>
      </c>
      <c r="F7" s="63">
        <f t="shared" si="1"/>
        <v>118</v>
      </c>
      <c r="G7" s="63">
        <f t="shared" si="1"/>
        <v>122</v>
      </c>
      <c r="H7" s="63"/>
      <c r="I7" s="158" t="s">
        <v>185</v>
      </c>
      <c r="J7" s="158" t="s">
        <v>139</v>
      </c>
      <c r="K7" s="159" t="s">
        <v>131</v>
      </c>
      <c r="L7" s="158" t="s">
        <v>131</v>
      </c>
      <c r="M7" s="70" t="s">
        <v>134</v>
      </c>
      <c r="N7" s="70" t="s">
        <v>184</v>
      </c>
    </row>
    <row r="8" s="54" customFormat="1" ht="29.1" customHeight="1" spans="1:14">
      <c r="A8" s="62" t="s">
        <v>140</v>
      </c>
      <c r="B8" s="63">
        <f>C8-2.3/2</f>
        <v>30.9</v>
      </c>
      <c r="C8" s="63">
        <f>D8-2.3/2</f>
        <v>32.05</v>
      </c>
      <c r="D8" s="64">
        <v>33.2</v>
      </c>
      <c r="E8" s="63">
        <f t="shared" ref="E8:G8" si="2">D8+2.6/2</f>
        <v>34.5</v>
      </c>
      <c r="F8" s="63">
        <f t="shared" si="2"/>
        <v>35.8</v>
      </c>
      <c r="G8" s="63">
        <f t="shared" si="2"/>
        <v>37.1</v>
      </c>
      <c r="H8" s="63"/>
      <c r="I8" s="156" t="s">
        <v>186</v>
      </c>
      <c r="J8" s="156" t="s">
        <v>187</v>
      </c>
      <c r="K8" s="157" t="s">
        <v>144</v>
      </c>
      <c r="L8" s="156" t="s">
        <v>147</v>
      </c>
      <c r="M8" s="69" t="s">
        <v>188</v>
      </c>
      <c r="N8" s="69" t="s">
        <v>189</v>
      </c>
    </row>
    <row r="9" s="54" customFormat="1" ht="29.1" customHeight="1" spans="1:14">
      <c r="A9" s="62" t="s">
        <v>143</v>
      </c>
      <c r="B9" s="63">
        <f>C9-0.7</f>
        <v>23.2</v>
      </c>
      <c r="C9" s="63">
        <f>D9-0.7</f>
        <v>23.9</v>
      </c>
      <c r="D9" s="64">
        <v>24.6</v>
      </c>
      <c r="E9" s="63">
        <f>D9+0.7</f>
        <v>25.3</v>
      </c>
      <c r="F9" s="63">
        <f>E9+0.7</f>
        <v>26</v>
      </c>
      <c r="G9" s="63">
        <f>F9+0.9</f>
        <v>26.9</v>
      </c>
      <c r="H9" s="63"/>
      <c r="I9" s="158" t="s">
        <v>144</v>
      </c>
      <c r="J9" s="158" t="s">
        <v>190</v>
      </c>
      <c r="K9" s="159" t="s">
        <v>142</v>
      </c>
      <c r="L9" s="158" t="s">
        <v>141</v>
      </c>
      <c r="M9" s="70" t="s">
        <v>144</v>
      </c>
      <c r="N9" s="70" t="s">
        <v>141</v>
      </c>
    </row>
    <row r="10" s="54" customFormat="1" ht="29.1" customHeight="1" spans="1:14">
      <c r="A10" s="62" t="s">
        <v>146</v>
      </c>
      <c r="B10" s="63">
        <f>C10-0.5</f>
        <v>17.5</v>
      </c>
      <c r="C10" s="63">
        <f>D10-0.5</f>
        <v>18</v>
      </c>
      <c r="D10" s="64">
        <v>18.5</v>
      </c>
      <c r="E10" s="63">
        <f>D10+0.5</f>
        <v>19</v>
      </c>
      <c r="F10" s="63">
        <f>E10+0.5</f>
        <v>19.5</v>
      </c>
      <c r="G10" s="63">
        <f>F10+0.7</f>
        <v>20.2</v>
      </c>
      <c r="H10" s="63"/>
      <c r="I10" s="158" t="s">
        <v>147</v>
      </c>
      <c r="J10" s="158" t="s">
        <v>189</v>
      </c>
      <c r="K10" s="159" t="s">
        <v>188</v>
      </c>
      <c r="L10" s="158" t="s">
        <v>144</v>
      </c>
      <c r="M10" s="70" t="s">
        <v>191</v>
      </c>
      <c r="N10" s="70" t="s">
        <v>188</v>
      </c>
    </row>
    <row r="11" s="54" customFormat="1" ht="29.1" customHeight="1" spans="1:14">
      <c r="A11" s="62" t="s">
        <v>148</v>
      </c>
      <c r="B11" s="63">
        <f>C11-0.7</f>
        <v>27.2</v>
      </c>
      <c r="C11" s="63">
        <f>D11-0.6</f>
        <v>27.9</v>
      </c>
      <c r="D11" s="64">
        <v>28.5</v>
      </c>
      <c r="E11" s="63">
        <f>D11+0.6</f>
        <v>29.1</v>
      </c>
      <c r="F11" s="63">
        <f>E11+0.7</f>
        <v>29.8</v>
      </c>
      <c r="G11" s="63">
        <f>F11+0.6</f>
        <v>30.4</v>
      </c>
      <c r="H11" s="63"/>
      <c r="I11" s="158" t="s">
        <v>147</v>
      </c>
      <c r="J11" s="158" t="s">
        <v>187</v>
      </c>
      <c r="K11" s="159" t="s">
        <v>141</v>
      </c>
      <c r="L11" s="158" t="s">
        <v>192</v>
      </c>
      <c r="M11" s="70" t="s">
        <v>147</v>
      </c>
      <c r="N11" s="70" t="s">
        <v>147</v>
      </c>
    </row>
    <row r="12" s="54" customFormat="1" ht="29.1" customHeight="1" spans="1:14">
      <c r="A12" s="62" t="s">
        <v>149</v>
      </c>
      <c r="B12" s="63">
        <f>C12-0.9</f>
        <v>40.2</v>
      </c>
      <c r="C12" s="63">
        <f>D12-0.9</f>
        <v>41.1</v>
      </c>
      <c r="D12" s="64">
        <v>42</v>
      </c>
      <c r="E12" s="63">
        <f t="shared" ref="E12:G12" si="3">D12+1.1</f>
        <v>43.1</v>
      </c>
      <c r="F12" s="63">
        <f t="shared" si="3"/>
        <v>44.2</v>
      </c>
      <c r="G12" s="63">
        <f t="shared" si="3"/>
        <v>45.3</v>
      </c>
      <c r="H12" s="63"/>
      <c r="I12" s="158" t="s">
        <v>150</v>
      </c>
      <c r="J12" s="158" t="s">
        <v>190</v>
      </c>
      <c r="K12" s="159" t="s">
        <v>141</v>
      </c>
      <c r="L12" s="158" t="s">
        <v>187</v>
      </c>
      <c r="M12" s="70" t="s">
        <v>147</v>
      </c>
      <c r="N12" s="70" t="s">
        <v>190</v>
      </c>
    </row>
    <row r="13" s="54" customFormat="1" ht="14.25" spans="9:14">
      <c r="I13" s="72"/>
      <c r="J13" s="72"/>
      <c r="K13" s="72"/>
      <c r="L13" s="72"/>
      <c r="M13" s="72"/>
      <c r="N13" s="72"/>
    </row>
    <row r="14" s="54" customFormat="1" ht="14.25" spans="9:14">
      <c r="I14" s="72"/>
      <c r="J14" s="72"/>
      <c r="K14" s="72"/>
      <c r="L14" s="72"/>
      <c r="M14" s="72"/>
      <c r="N14" s="72"/>
    </row>
    <row r="15" s="54" customFormat="1" ht="14.25" spans="9:13">
      <c r="I15" s="73" t="s">
        <v>152</v>
      </c>
      <c r="J15" s="74"/>
      <c r="K15" s="73" t="s">
        <v>153</v>
      </c>
      <c r="L15" s="73"/>
      <c r="M15" s="73" t="s">
        <v>154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M16" sqref="M16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0833333333333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="75" customFormat="1" ht="26.25" spans="1:11">
      <c r="A1" s="78" t="s">
        <v>193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="75" customFormat="1" spans="1:11">
      <c r="A2" s="79" t="s">
        <v>18</v>
      </c>
      <c r="B2" s="80" t="s">
        <v>19</v>
      </c>
      <c r="C2" s="80"/>
      <c r="D2" s="81" t="s">
        <v>27</v>
      </c>
      <c r="E2" s="82" t="s">
        <v>28</v>
      </c>
      <c r="F2" s="83" t="s">
        <v>194</v>
      </c>
      <c r="G2" s="84" t="s">
        <v>35</v>
      </c>
      <c r="H2" s="84"/>
      <c r="I2" s="113" t="s">
        <v>22</v>
      </c>
      <c r="J2" s="84" t="s">
        <v>23</v>
      </c>
      <c r="K2" s="138"/>
    </row>
    <row r="3" s="75" customFormat="1" spans="1:11">
      <c r="A3" s="85" t="s">
        <v>43</v>
      </c>
      <c r="B3" s="86">
        <v>4337</v>
      </c>
      <c r="C3" s="86"/>
      <c r="D3" s="87" t="s">
        <v>195</v>
      </c>
      <c r="E3" s="88" t="s">
        <v>30</v>
      </c>
      <c r="F3" s="89"/>
      <c r="G3" s="89"/>
      <c r="H3" s="90" t="s">
        <v>196</v>
      </c>
      <c r="I3" s="90"/>
      <c r="J3" s="90"/>
      <c r="K3" s="139"/>
    </row>
    <row r="4" s="75" customFormat="1" spans="1:11">
      <c r="A4" s="91" t="s">
        <v>39</v>
      </c>
      <c r="B4" s="92">
        <v>4</v>
      </c>
      <c r="C4" s="92">
        <v>6</v>
      </c>
      <c r="D4" s="93" t="s">
        <v>197</v>
      </c>
      <c r="E4" s="89"/>
      <c r="F4" s="89"/>
      <c r="G4" s="89"/>
      <c r="H4" s="93" t="s">
        <v>198</v>
      </c>
      <c r="I4" s="93"/>
      <c r="J4" s="106" t="s">
        <v>32</v>
      </c>
      <c r="K4" s="140" t="s">
        <v>33</v>
      </c>
    </row>
    <row r="5" s="75" customFormat="1" spans="1:11">
      <c r="A5" s="91" t="s">
        <v>199</v>
      </c>
      <c r="B5" s="86">
        <v>2</v>
      </c>
      <c r="C5" s="86"/>
      <c r="D5" s="87" t="s">
        <v>200</v>
      </c>
      <c r="E5" s="87" t="s">
        <v>201</v>
      </c>
      <c r="F5" s="87" t="s">
        <v>202</v>
      </c>
      <c r="G5" s="87" t="s">
        <v>203</v>
      </c>
      <c r="H5" s="93" t="s">
        <v>204</v>
      </c>
      <c r="I5" s="93"/>
      <c r="J5" s="106" t="s">
        <v>32</v>
      </c>
      <c r="K5" s="140" t="s">
        <v>33</v>
      </c>
    </row>
    <row r="6" s="75" customFormat="1" ht="15" spans="1:11">
      <c r="A6" s="94" t="s">
        <v>205</v>
      </c>
      <c r="B6" s="95">
        <v>200</v>
      </c>
      <c r="C6" s="95"/>
      <c r="D6" s="96" t="s">
        <v>206</v>
      </c>
      <c r="E6" s="97"/>
      <c r="F6" s="98"/>
      <c r="G6" s="96"/>
      <c r="H6" s="99" t="s">
        <v>207</v>
      </c>
      <c r="I6" s="99"/>
      <c r="J6" s="98" t="s">
        <v>32</v>
      </c>
      <c r="K6" s="141" t="s">
        <v>33</v>
      </c>
    </row>
    <row r="7" s="75" customFormat="1" ht="15" spans="1:11">
      <c r="A7" s="100" t="s">
        <v>208</v>
      </c>
      <c r="B7" s="101" t="s">
        <v>209</v>
      </c>
      <c r="C7" s="101"/>
      <c r="D7" s="100"/>
      <c r="E7" s="101"/>
      <c r="F7" s="102">
        <v>4337</v>
      </c>
      <c r="G7" s="100"/>
      <c r="H7" s="102"/>
      <c r="I7" s="101"/>
      <c r="J7" s="101"/>
      <c r="K7" s="101"/>
    </row>
    <row r="8" s="75" customFormat="1" spans="1:11">
      <c r="A8" s="103" t="s">
        <v>210</v>
      </c>
      <c r="B8" s="83" t="s">
        <v>211</v>
      </c>
      <c r="C8" s="83" t="s">
        <v>212</v>
      </c>
      <c r="D8" s="83" t="s">
        <v>213</v>
      </c>
      <c r="E8" s="83" t="s">
        <v>214</v>
      </c>
      <c r="F8" s="83" t="s">
        <v>215</v>
      </c>
      <c r="G8" s="104"/>
      <c r="H8" s="105"/>
      <c r="I8" s="105"/>
      <c r="J8" s="105"/>
      <c r="K8" s="142"/>
    </row>
    <row r="9" s="75" customFormat="1" spans="1:11">
      <c r="A9" s="91" t="s">
        <v>216</v>
      </c>
      <c r="B9" s="93"/>
      <c r="C9" s="106" t="s">
        <v>32</v>
      </c>
      <c r="D9" s="106" t="s">
        <v>33</v>
      </c>
      <c r="E9" s="87" t="s">
        <v>217</v>
      </c>
      <c r="F9" s="107" t="s">
        <v>218</v>
      </c>
      <c r="G9" s="108"/>
      <c r="H9" s="109"/>
      <c r="I9" s="109"/>
      <c r="J9" s="109"/>
      <c r="K9" s="143"/>
    </row>
    <row r="10" s="75" customFormat="1" spans="1:11">
      <c r="A10" s="91" t="s">
        <v>219</v>
      </c>
      <c r="B10" s="93"/>
      <c r="C10" s="106" t="s">
        <v>32</v>
      </c>
      <c r="D10" s="106" t="s">
        <v>33</v>
      </c>
      <c r="E10" s="87" t="s">
        <v>220</v>
      </c>
      <c r="F10" s="107" t="s">
        <v>221</v>
      </c>
      <c r="G10" s="108" t="s">
        <v>222</v>
      </c>
      <c r="H10" s="109"/>
      <c r="I10" s="109"/>
      <c r="J10" s="109"/>
      <c r="K10" s="143"/>
    </row>
    <row r="11" s="75" customFormat="1" spans="1:11">
      <c r="A11" s="110" t="s">
        <v>162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44"/>
    </row>
    <row r="12" s="75" customFormat="1" spans="1:11">
      <c r="A12" s="85" t="s">
        <v>56</v>
      </c>
      <c r="B12" s="106" t="s">
        <v>52</v>
      </c>
      <c r="C12" s="106" t="s">
        <v>53</v>
      </c>
      <c r="D12" s="107"/>
      <c r="E12" s="87" t="s">
        <v>54</v>
      </c>
      <c r="F12" s="106" t="s">
        <v>52</v>
      </c>
      <c r="G12" s="106" t="s">
        <v>53</v>
      </c>
      <c r="H12" s="106"/>
      <c r="I12" s="87" t="s">
        <v>223</v>
      </c>
      <c r="J12" s="106" t="s">
        <v>52</v>
      </c>
      <c r="K12" s="140" t="s">
        <v>53</v>
      </c>
    </row>
    <row r="13" s="75" customFormat="1" spans="1:11">
      <c r="A13" s="85" t="s">
        <v>59</v>
      </c>
      <c r="B13" s="106" t="s">
        <v>52</v>
      </c>
      <c r="C13" s="106" t="s">
        <v>53</v>
      </c>
      <c r="D13" s="107"/>
      <c r="E13" s="87" t="s">
        <v>64</v>
      </c>
      <c r="F13" s="106" t="s">
        <v>52</v>
      </c>
      <c r="G13" s="106" t="s">
        <v>53</v>
      </c>
      <c r="H13" s="106"/>
      <c r="I13" s="87" t="s">
        <v>224</v>
      </c>
      <c r="J13" s="106" t="s">
        <v>52</v>
      </c>
      <c r="K13" s="140" t="s">
        <v>53</v>
      </c>
    </row>
    <row r="14" s="75" customFormat="1" ht="15" spans="1:11">
      <c r="A14" s="94" t="s">
        <v>225</v>
      </c>
      <c r="B14" s="98" t="s">
        <v>52</v>
      </c>
      <c r="C14" s="98" t="s">
        <v>53</v>
      </c>
      <c r="D14" s="97"/>
      <c r="E14" s="96" t="s">
        <v>226</v>
      </c>
      <c r="F14" s="98" t="s">
        <v>52</v>
      </c>
      <c r="G14" s="98" t="s">
        <v>53</v>
      </c>
      <c r="H14" s="98"/>
      <c r="I14" s="96" t="s">
        <v>227</v>
      </c>
      <c r="J14" s="98" t="s">
        <v>52</v>
      </c>
      <c r="K14" s="141" t="s">
        <v>53</v>
      </c>
    </row>
    <row r="15" s="75" customFormat="1" ht="15" spans="1:11">
      <c r="A15" s="100"/>
      <c r="B15" s="112"/>
      <c r="C15" s="112"/>
      <c r="D15" s="101"/>
      <c r="E15" s="100"/>
      <c r="F15" s="112"/>
      <c r="G15" s="112"/>
      <c r="H15" s="112"/>
      <c r="I15" s="100"/>
      <c r="J15" s="112"/>
      <c r="K15" s="112"/>
    </row>
    <row r="16" s="76" customFormat="1" spans="1:11">
      <c r="A16" s="79" t="s">
        <v>228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45"/>
    </row>
    <row r="17" s="75" customFormat="1" spans="1:11">
      <c r="A17" s="91" t="s">
        <v>229</v>
      </c>
      <c r="B17" s="93"/>
      <c r="C17" s="93"/>
      <c r="D17" s="93"/>
      <c r="E17" s="93"/>
      <c r="F17" s="93"/>
      <c r="G17" s="93"/>
      <c r="H17" s="93"/>
      <c r="I17" s="93"/>
      <c r="J17" s="93"/>
      <c r="K17" s="146"/>
    </row>
    <row r="18" s="75" customFormat="1" spans="1:11">
      <c r="A18" s="91" t="s">
        <v>230</v>
      </c>
      <c r="B18" s="93"/>
      <c r="C18" s="93"/>
      <c r="D18" s="93"/>
      <c r="E18" s="93"/>
      <c r="F18" s="93"/>
      <c r="G18" s="93"/>
      <c r="H18" s="93"/>
      <c r="I18" s="93"/>
      <c r="J18" s="93"/>
      <c r="K18" s="146"/>
    </row>
    <row r="19" s="75" customFormat="1" spans="1:11">
      <c r="A19" s="114" t="s">
        <v>231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40"/>
    </row>
    <row r="20" s="75" customFormat="1" spans="1:11">
      <c r="A20" s="115" t="s">
        <v>232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47"/>
    </row>
    <row r="21" s="75" customFormat="1" spans="1:11">
      <c r="A21" s="115" t="s">
        <v>233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47"/>
    </row>
    <row r="22" s="75" customFormat="1" spans="1:11">
      <c r="A22" s="115" t="s">
        <v>234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47"/>
    </row>
    <row r="23" s="75" customFormat="1" spans="1:11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48"/>
    </row>
    <row r="24" s="75" customFormat="1" spans="1:11">
      <c r="A24" s="91" t="s">
        <v>95</v>
      </c>
      <c r="B24" s="93"/>
      <c r="C24" s="106" t="s">
        <v>32</v>
      </c>
      <c r="D24" s="106" t="s">
        <v>33</v>
      </c>
      <c r="E24" s="90"/>
      <c r="F24" s="90"/>
      <c r="G24" s="90"/>
      <c r="H24" s="90"/>
      <c r="I24" s="90"/>
      <c r="J24" s="90"/>
      <c r="K24" s="139"/>
    </row>
    <row r="25" s="75" customFormat="1" ht="15" spans="1:11">
      <c r="A25" s="119" t="s">
        <v>235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49"/>
    </row>
    <row r="26" s="75" customFormat="1" ht="15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="75" customFormat="1" spans="1:11">
      <c r="A27" s="122" t="s">
        <v>236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50"/>
    </row>
    <row r="28" s="75" customFormat="1" spans="1:11">
      <c r="A28" s="124" t="s">
        <v>237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51"/>
    </row>
    <row r="29" s="75" customFormat="1" spans="1:11">
      <c r="A29" s="124" t="s">
        <v>238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51"/>
    </row>
    <row r="30" s="75" customFormat="1" spans="1:1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51"/>
    </row>
    <row r="31" s="75" customFormat="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51"/>
    </row>
    <row r="32" s="75" customFormat="1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51"/>
    </row>
    <row r="33" s="75" customFormat="1" ht="23.1" customHeight="1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51"/>
    </row>
    <row r="34" s="75" customFormat="1" ht="23.1" customHeight="1" spans="1:11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47"/>
    </row>
    <row r="35" s="75" customFormat="1" ht="23.1" customHeight="1" spans="1:11">
      <c r="A35" s="126"/>
      <c r="B35" s="116"/>
      <c r="C35" s="116"/>
      <c r="D35" s="116"/>
      <c r="E35" s="116"/>
      <c r="F35" s="116"/>
      <c r="G35" s="116"/>
      <c r="H35" s="116"/>
      <c r="I35" s="116"/>
      <c r="J35" s="116"/>
      <c r="K35" s="147"/>
    </row>
    <row r="36" s="75" customFormat="1" ht="23.1" customHeight="1" spans="1:1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52"/>
    </row>
    <row r="37" s="75" customFormat="1" ht="18.75" customHeight="1" spans="1:11">
      <c r="A37" s="129" t="s">
        <v>239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53"/>
    </row>
    <row r="38" s="77" customFormat="1" ht="18.75" customHeight="1" spans="1:11">
      <c r="A38" s="91" t="s">
        <v>240</v>
      </c>
      <c r="B38" s="93"/>
      <c r="C38" s="93"/>
      <c r="D38" s="90" t="s">
        <v>241</v>
      </c>
      <c r="E38" s="90"/>
      <c r="F38" s="131" t="s">
        <v>242</v>
      </c>
      <c r="G38" s="132"/>
      <c r="H38" s="93" t="s">
        <v>243</v>
      </c>
      <c r="I38" s="93"/>
      <c r="J38" s="93" t="s">
        <v>244</v>
      </c>
      <c r="K38" s="146"/>
    </row>
    <row r="39" s="75" customFormat="1" ht="18.75" customHeight="1" spans="1:13">
      <c r="A39" s="91" t="s">
        <v>96</v>
      </c>
      <c r="B39" s="93" t="s">
        <v>245</v>
      </c>
      <c r="C39" s="93"/>
      <c r="D39" s="93"/>
      <c r="E39" s="93"/>
      <c r="F39" s="93"/>
      <c r="G39" s="93"/>
      <c r="H39" s="93"/>
      <c r="I39" s="93"/>
      <c r="J39" s="93"/>
      <c r="K39" s="146"/>
      <c r="M39" s="77"/>
    </row>
    <row r="40" s="75" customFormat="1" ht="30.95" customHeight="1" spans="1:11">
      <c r="A40" s="133" t="s">
        <v>246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54"/>
    </row>
    <row r="41" s="75" customFormat="1" ht="18.75" customHeight="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46"/>
    </row>
    <row r="42" s="75" customFormat="1" ht="32.1" customHeight="1" spans="1:11">
      <c r="A42" s="94" t="s">
        <v>107</v>
      </c>
      <c r="B42" s="135" t="s">
        <v>247</v>
      </c>
      <c r="C42" s="135"/>
      <c r="D42" s="96" t="s">
        <v>248</v>
      </c>
      <c r="E42" s="97" t="s">
        <v>110</v>
      </c>
      <c r="F42" s="96" t="s">
        <v>111</v>
      </c>
      <c r="G42" s="136" t="s">
        <v>249</v>
      </c>
      <c r="H42" s="137" t="s">
        <v>113</v>
      </c>
      <c r="I42" s="137"/>
      <c r="J42" s="135" t="s">
        <v>114</v>
      </c>
      <c r="K42" s="155"/>
    </row>
    <row r="43" s="75" customFormat="1" ht="16.5" customHeight="1"/>
    <row r="44" s="75" customFormat="1" ht="16.5" customHeight="1"/>
    <row r="45" s="7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K23" sqref="K23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8.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117</v>
      </c>
      <c r="B2" s="58" t="s">
        <v>28</v>
      </c>
      <c r="C2" s="58"/>
      <c r="D2" s="58"/>
      <c r="E2" s="58"/>
      <c r="F2" s="59" t="s">
        <v>118</v>
      </c>
      <c r="G2" s="58" t="str">
        <f>[1]封面!E5</f>
        <v>男式徒步长裤</v>
      </c>
      <c r="H2" s="58"/>
      <c r="I2" s="65" t="s">
        <v>22</v>
      </c>
      <c r="J2" s="66" t="s">
        <v>23</v>
      </c>
      <c r="K2" s="66"/>
      <c r="L2" s="66"/>
      <c r="M2" s="66"/>
      <c r="N2" s="67"/>
    </row>
    <row r="3" s="54" customFormat="1" ht="29.1" customHeight="1" spans="1:14">
      <c r="A3" s="57" t="s">
        <v>119</v>
      </c>
      <c r="B3" s="60" t="s">
        <v>79</v>
      </c>
      <c r="C3" s="58" t="s">
        <v>80</v>
      </c>
      <c r="D3" s="58" t="s">
        <v>81</v>
      </c>
      <c r="E3" s="58" t="s">
        <v>82</v>
      </c>
      <c r="F3" s="58" t="s">
        <v>83</v>
      </c>
      <c r="G3" s="58" t="s">
        <v>84</v>
      </c>
      <c r="H3" s="58"/>
      <c r="I3" s="60" t="s">
        <v>79</v>
      </c>
      <c r="J3" s="58" t="s">
        <v>80</v>
      </c>
      <c r="K3" s="58" t="s">
        <v>81</v>
      </c>
      <c r="L3" s="58" t="s">
        <v>82</v>
      </c>
      <c r="M3" s="58" t="s">
        <v>83</v>
      </c>
      <c r="N3" s="58" t="s">
        <v>84</v>
      </c>
    </row>
    <row r="4" s="54" customFormat="1" ht="29.1" customHeight="1" spans="1:14">
      <c r="A4" s="61" t="s">
        <v>122</v>
      </c>
      <c r="B4" s="60" t="s">
        <v>123</v>
      </c>
      <c r="C4" s="58" t="s">
        <v>124</v>
      </c>
      <c r="D4" s="58" t="s">
        <v>125</v>
      </c>
      <c r="E4" s="58" t="s">
        <v>126</v>
      </c>
      <c r="F4" s="58" t="s">
        <v>127</v>
      </c>
      <c r="G4" s="58" t="s">
        <v>128</v>
      </c>
      <c r="H4" s="58"/>
      <c r="I4" s="60" t="s">
        <v>87</v>
      </c>
      <c r="J4" s="60" t="s">
        <v>87</v>
      </c>
      <c r="K4" s="58" t="s">
        <v>179</v>
      </c>
      <c r="L4" s="58" t="s">
        <v>89</v>
      </c>
      <c r="M4" s="58" t="s">
        <v>89</v>
      </c>
      <c r="N4" s="58" t="s">
        <v>90</v>
      </c>
    </row>
    <row r="5" s="54" customFormat="1" ht="29.1" customHeight="1" spans="1:14">
      <c r="A5" s="62" t="s">
        <v>130</v>
      </c>
      <c r="B5" s="63">
        <f>C5-2.1</f>
        <v>98.8</v>
      </c>
      <c r="C5" s="63">
        <f>D5-2.1</f>
        <v>100.9</v>
      </c>
      <c r="D5" s="64">
        <v>103</v>
      </c>
      <c r="E5" s="63">
        <f t="shared" ref="E5:G5" si="0">D5+2.1</f>
        <v>105.1</v>
      </c>
      <c r="F5" s="63">
        <f t="shared" si="0"/>
        <v>107.2</v>
      </c>
      <c r="G5" s="63">
        <f t="shared" si="0"/>
        <v>109.3</v>
      </c>
      <c r="H5" s="63"/>
      <c r="I5" s="68" t="s">
        <v>181</v>
      </c>
      <c r="J5" s="69" t="s">
        <v>139</v>
      </c>
      <c r="K5" s="69" t="s">
        <v>182</v>
      </c>
      <c r="L5" s="70" t="s">
        <v>184</v>
      </c>
      <c r="M5" s="69" t="s">
        <v>131</v>
      </c>
      <c r="N5" s="69" t="s">
        <v>132</v>
      </c>
    </row>
    <row r="6" s="54" customFormat="1" ht="29.1" customHeight="1" spans="1:14">
      <c r="A6" s="62" t="s">
        <v>133</v>
      </c>
      <c r="B6" s="63">
        <f>C6-4</f>
        <v>80</v>
      </c>
      <c r="C6" s="63">
        <f>D6-4</f>
        <v>84</v>
      </c>
      <c r="D6" s="64">
        <v>88</v>
      </c>
      <c r="E6" s="63">
        <f>D6+4</f>
        <v>92</v>
      </c>
      <c r="F6" s="63">
        <f>E6+5</f>
        <v>97</v>
      </c>
      <c r="G6" s="63">
        <f>F6+6</f>
        <v>103</v>
      </c>
      <c r="H6" s="63"/>
      <c r="I6" s="71" t="s">
        <v>134</v>
      </c>
      <c r="J6" s="70" t="s">
        <v>184</v>
      </c>
      <c r="K6" s="70" t="s">
        <v>139</v>
      </c>
      <c r="L6" s="70" t="s">
        <v>131</v>
      </c>
      <c r="M6" s="70" t="s">
        <v>134</v>
      </c>
      <c r="N6" s="70" t="s">
        <v>135</v>
      </c>
    </row>
    <row r="7" s="54" customFormat="1" ht="29.1" customHeight="1" spans="1:14">
      <c r="A7" s="62" t="s">
        <v>136</v>
      </c>
      <c r="B7" s="63">
        <f>C7-3.6</f>
        <v>102.8</v>
      </c>
      <c r="C7" s="63">
        <f>D7-3.6</f>
        <v>106.4</v>
      </c>
      <c r="D7" s="64" t="s">
        <v>137</v>
      </c>
      <c r="E7" s="63">
        <f t="shared" ref="E7:G7" si="1">D7+4</f>
        <v>114</v>
      </c>
      <c r="F7" s="63">
        <f t="shared" si="1"/>
        <v>118</v>
      </c>
      <c r="G7" s="63">
        <f t="shared" si="1"/>
        <v>122</v>
      </c>
      <c r="H7" s="63"/>
      <c r="I7" s="71" t="s">
        <v>250</v>
      </c>
      <c r="J7" s="70" t="s">
        <v>131</v>
      </c>
      <c r="K7" s="70" t="s">
        <v>251</v>
      </c>
      <c r="L7" s="70" t="s">
        <v>131</v>
      </c>
      <c r="M7" s="70" t="s">
        <v>138</v>
      </c>
      <c r="N7" s="70" t="s">
        <v>139</v>
      </c>
    </row>
    <row r="8" s="54" customFormat="1" ht="29.1" customHeight="1" spans="1:14">
      <c r="A8" s="62" t="s">
        <v>140</v>
      </c>
      <c r="B8" s="63">
        <f>C8-2.3/2</f>
        <v>30.9</v>
      </c>
      <c r="C8" s="63">
        <f>D8-2.3/2</f>
        <v>32.05</v>
      </c>
      <c r="D8" s="64">
        <v>33.2</v>
      </c>
      <c r="E8" s="63">
        <f t="shared" ref="E8:G8" si="2">D8+2.6/2</f>
        <v>34.5</v>
      </c>
      <c r="F8" s="63">
        <f t="shared" si="2"/>
        <v>35.8</v>
      </c>
      <c r="G8" s="63">
        <f t="shared" si="2"/>
        <v>37.1</v>
      </c>
      <c r="H8" s="63"/>
      <c r="I8" s="68" t="s">
        <v>187</v>
      </c>
      <c r="J8" s="69" t="s">
        <v>252</v>
      </c>
      <c r="K8" s="69" t="s">
        <v>141</v>
      </c>
      <c r="L8" s="70" t="s">
        <v>144</v>
      </c>
      <c r="M8" s="69" t="s">
        <v>141</v>
      </c>
      <c r="N8" s="69" t="s">
        <v>142</v>
      </c>
    </row>
    <row r="9" s="54" customFormat="1" ht="29.1" customHeight="1" spans="1:14">
      <c r="A9" s="62" t="s">
        <v>143</v>
      </c>
      <c r="B9" s="63">
        <f>C9-0.7</f>
        <v>23.2</v>
      </c>
      <c r="C9" s="63">
        <f>D9-0.7</f>
        <v>23.9</v>
      </c>
      <c r="D9" s="64">
        <v>24.6</v>
      </c>
      <c r="E9" s="63">
        <f>D9+0.7</f>
        <v>25.3</v>
      </c>
      <c r="F9" s="63">
        <f>E9+0.7</f>
        <v>26</v>
      </c>
      <c r="G9" s="63">
        <f>F9+0.9</f>
        <v>26.9</v>
      </c>
      <c r="H9" s="63"/>
      <c r="I9" s="71" t="s">
        <v>144</v>
      </c>
      <c r="J9" s="70" t="s">
        <v>145</v>
      </c>
      <c r="K9" s="70" t="s">
        <v>253</v>
      </c>
      <c r="L9" s="70" t="s">
        <v>147</v>
      </c>
      <c r="M9" s="70" t="s">
        <v>144</v>
      </c>
      <c r="N9" s="70" t="s">
        <v>145</v>
      </c>
    </row>
    <row r="10" s="54" customFormat="1" ht="29.1" customHeight="1" spans="1:14">
      <c r="A10" s="62" t="s">
        <v>146</v>
      </c>
      <c r="B10" s="63">
        <f>C10-0.5</f>
        <v>17.5</v>
      </c>
      <c r="C10" s="63">
        <f>D10-0.5</f>
        <v>18</v>
      </c>
      <c r="D10" s="64">
        <v>18.5</v>
      </c>
      <c r="E10" s="63">
        <f>D10+0.5</f>
        <v>19</v>
      </c>
      <c r="F10" s="63">
        <f>E10+0.5</f>
        <v>19.5</v>
      </c>
      <c r="G10" s="63">
        <f>F10+0.7</f>
        <v>20.2</v>
      </c>
      <c r="H10" s="63"/>
      <c r="I10" s="71" t="s">
        <v>188</v>
      </c>
      <c r="J10" s="70" t="s">
        <v>144</v>
      </c>
      <c r="K10" s="70" t="s">
        <v>191</v>
      </c>
      <c r="L10" s="70" t="s">
        <v>189</v>
      </c>
      <c r="M10" s="70" t="s">
        <v>147</v>
      </c>
      <c r="N10" s="70" t="s">
        <v>144</v>
      </c>
    </row>
    <row r="11" s="54" customFormat="1" ht="29.1" customHeight="1" spans="1:14">
      <c r="A11" s="62" t="s">
        <v>148</v>
      </c>
      <c r="B11" s="63">
        <f>C11-0.7</f>
        <v>27.2</v>
      </c>
      <c r="C11" s="63">
        <f>D11-0.6</f>
        <v>27.9</v>
      </c>
      <c r="D11" s="64">
        <v>28.5</v>
      </c>
      <c r="E11" s="63">
        <f>D11+0.6</f>
        <v>29.1</v>
      </c>
      <c r="F11" s="63">
        <f>E11+0.7</f>
        <v>29.8</v>
      </c>
      <c r="G11" s="63">
        <f>F11+0.6</f>
        <v>30.4</v>
      </c>
      <c r="H11" s="63"/>
      <c r="I11" s="71" t="s">
        <v>141</v>
      </c>
      <c r="J11" s="70" t="s">
        <v>141</v>
      </c>
      <c r="K11" s="70" t="s">
        <v>254</v>
      </c>
      <c r="L11" s="70" t="s">
        <v>187</v>
      </c>
      <c r="M11" s="70" t="s">
        <v>144</v>
      </c>
      <c r="N11" s="70" t="s">
        <v>147</v>
      </c>
    </row>
    <row r="12" s="54" customFormat="1" ht="29.1" customHeight="1" spans="1:14">
      <c r="A12" s="62" t="s">
        <v>149</v>
      </c>
      <c r="B12" s="63">
        <f>C12-0.9</f>
        <v>40.2</v>
      </c>
      <c r="C12" s="63">
        <f>D12-0.9</f>
        <v>41.1</v>
      </c>
      <c r="D12" s="64">
        <v>42</v>
      </c>
      <c r="E12" s="63">
        <f t="shared" ref="E12:G12" si="3">D12+1.1</f>
        <v>43.1</v>
      </c>
      <c r="F12" s="63">
        <f t="shared" si="3"/>
        <v>44.2</v>
      </c>
      <c r="G12" s="63">
        <f t="shared" si="3"/>
        <v>45.3</v>
      </c>
      <c r="H12" s="63"/>
      <c r="I12" s="71" t="s">
        <v>187</v>
      </c>
      <c r="J12" s="70" t="s">
        <v>150</v>
      </c>
      <c r="K12" s="70" t="s">
        <v>147</v>
      </c>
      <c r="L12" s="70" t="s">
        <v>141</v>
      </c>
      <c r="M12" s="70" t="s">
        <v>150</v>
      </c>
      <c r="N12" s="70" t="s">
        <v>151</v>
      </c>
    </row>
    <row r="13" s="54" customFormat="1" ht="14.25" spans="9:14">
      <c r="I13" s="72"/>
      <c r="J13" s="72"/>
      <c r="K13" s="72"/>
      <c r="L13" s="72"/>
      <c r="M13" s="72"/>
      <c r="N13" s="72"/>
    </row>
    <row r="14" s="54" customFormat="1" ht="14.25" spans="9:14">
      <c r="I14" s="72"/>
      <c r="J14" s="72"/>
      <c r="K14" s="72"/>
      <c r="L14" s="72"/>
      <c r="M14" s="72"/>
      <c r="N14" s="72"/>
    </row>
    <row r="15" s="54" customFormat="1" ht="14.25" spans="9:13">
      <c r="I15" s="73" t="s">
        <v>152</v>
      </c>
      <c r="J15" s="74"/>
      <c r="K15" s="73" t="s">
        <v>153</v>
      </c>
      <c r="L15" s="73"/>
      <c r="M15" s="73" t="s">
        <v>154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16" sqref="H1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5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7"/>
      <c r="O3" s="7"/>
    </row>
    <row r="4" customFormat="1" spans="1:15">
      <c r="A4" s="9">
        <v>3</v>
      </c>
      <c r="B4" s="45" t="s">
        <v>272</v>
      </c>
      <c r="C4" s="10"/>
      <c r="D4" s="23" t="s">
        <v>273</v>
      </c>
      <c r="E4" s="10">
        <v>81255</v>
      </c>
      <c r="F4" s="10"/>
      <c r="G4" s="10"/>
      <c r="H4" s="10"/>
      <c r="I4" s="10">
        <v>1</v>
      </c>
      <c r="J4" s="10"/>
      <c r="K4" s="10">
        <v>1</v>
      </c>
      <c r="L4" s="10"/>
      <c r="M4" s="10">
        <v>1</v>
      </c>
      <c r="N4" s="10"/>
      <c r="O4" s="10"/>
    </row>
    <row r="5" customFormat="1" spans="1:15">
      <c r="A5" s="9">
        <v>5</v>
      </c>
      <c r="B5" s="45" t="s">
        <v>272</v>
      </c>
      <c r="C5" s="10"/>
      <c r="D5" s="23" t="s">
        <v>273</v>
      </c>
      <c r="E5" s="10">
        <v>81255</v>
      </c>
      <c r="F5" s="10"/>
      <c r="G5" s="10"/>
      <c r="H5" s="10"/>
      <c r="I5" s="10"/>
      <c r="J5" s="10">
        <v>1</v>
      </c>
      <c r="K5" s="10"/>
      <c r="L5" s="10">
        <v>2</v>
      </c>
      <c r="M5" s="10"/>
      <c r="N5" s="10"/>
      <c r="O5" s="10"/>
    </row>
    <row r="6" customFormat="1" spans="1:15">
      <c r="A6" s="9">
        <v>6</v>
      </c>
      <c r="B6" s="21" t="s">
        <v>274</v>
      </c>
      <c r="C6" s="10"/>
      <c r="D6" s="23" t="s">
        <v>273</v>
      </c>
      <c r="E6" s="10">
        <v>81255</v>
      </c>
      <c r="F6" s="10"/>
      <c r="G6" s="10"/>
      <c r="H6" s="10"/>
      <c r="I6" s="10">
        <v>2</v>
      </c>
      <c r="J6" s="10">
        <v>1</v>
      </c>
      <c r="K6" s="10"/>
      <c r="L6" s="10">
        <v>1</v>
      </c>
      <c r="M6" s="10"/>
      <c r="N6" s="10"/>
      <c r="O6" s="10"/>
    </row>
    <row r="7" customFormat="1" spans="1:15">
      <c r="A7" s="9">
        <v>1</v>
      </c>
      <c r="B7" s="21" t="s">
        <v>274</v>
      </c>
      <c r="C7" s="10"/>
      <c r="D7" s="23" t="s">
        <v>273</v>
      </c>
      <c r="E7" s="10">
        <v>81255</v>
      </c>
      <c r="F7" s="10"/>
      <c r="G7" s="10"/>
      <c r="H7" s="10"/>
      <c r="I7" s="10">
        <v>1</v>
      </c>
      <c r="J7" s="10"/>
      <c r="K7" s="10">
        <v>2</v>
      </c>
      <c r="L7" s="10"/>
      <c r="M7" s="10">
        <v>2</v>
      </c>
      <c r="N7" s="10"/>
      <c r="O7" s="10"/>
    </row>
    <row r="8" customFormat="1" spans="1:15">
      <c r="A8" s="9">
        <v>5</v>
      </c>
      <c r="B8" s="21" t="s">
        <v>275</v>
      </c>
      <c r="C8" s="9"/>
      <c r="D8" s="53" t="s">
        <v>87</v>
      </c>
      <c r="E8" s="10">
        <v>81255</v>
      </c>
      <c r="F8" s="9"/>
      <c r="G8" s="9"/>
      <c r="H8" s="9"/>
      <c r="I8" s="9">
        <v>1</v>
      </c>
      <c r="J8" s="9">
        <v>1</v>
      </c>
      <c r="K8" s="9"/>
      <c r="L8" s="9">
        <v>1</v>
      </c>
      <c r="M8" s="9"/>
      <c r="N8" s="9"/>
      <c r="O8" s="9"/>
    </row>
    <row r="9" customFormat="1" spans="1:15">
      <c r="A9" s="9">
        <v>2</v>
      </c>
      <c r="B9" s="21" t="s">
        <v>275</v>
      </c>
      <c r="C9" s="9"/>
      <c r="D9" s="53" t="s">
        <v>87</v>
      </c>
      <c r="E9" s="10">
        <v>81255</v>
      </c>
      <c r="F9" s="9"/>
      <c r="G9" s="9"/>
      <c r="H9" s="9"/>
      <c r="I9" s="9">
        <v>2</v>
      </c>
      <c r="J9" s="9">
        <v>2</v>
      </c>
      <c r="K9" s="9"/>
      <c r="L9" s="9">
        <v>2</v>
      </c>
      <c r="M9" s="9">
        <v>2</v>
      </c>
      <c r="N9" s="9"/>
      <c r="O9" s="9"/>
    </row>
    <row r="10" customFormat="1" spans="1:15">
      <c r="A10" s="9">
        <v>1</v>
      </c>
      <c r="B10" s="21" t="s">
        <v>276</v>
      </c>
      <c r="C10" s="9"/>
      <c r="D10" s="53" t="s">
        <v>87</v>
      </c>
      <c r="E10" s="10">
        <v>81255</v>
      </c>
      <c r="F10" s="9"/>
      <c r="G10" s="9"/>
      <c r="H10" s="9"/>
      <c r="I10" s="9">
        <v>1</v>
      </c>
      <c r="J10" s="9">
        <v>3</v>
      </c>
      <c r="K10" s="9"/>
      <c r="L10" s="9">
        <v>1</v>
      </c>
      <c r="M10" s="9">
        <v>2</v>
      </c>
      <c r="N10" s="9"/>
      <c r="O10" s="9"/>
    </row>
    <row r="11" customFormat="1" spans="1:15">
      <c r="A11" s="9">
        <v>3</v>
      </c>
      <c r="B11" s="21" t="s">
        <v>276</v>
      </c>
      <c r="C11" s="9"/>
      <c r="D11" s="53" t="s">
        <v>87</v>
      </c>
      <c r="E11" s="10">
        <v>81255</v>
      </c>
      <c r="F11" s="9"/>
      <c r="G11" s="9"/>
      <c r="H11" s="9"/>
      <c r="I11" s="9">
        <v>1</v>
      </c>
      <c r="J11" s="9">
        <v>2</v>
      </c>
      <c r="K11" s="9">
        <v>2</v>
      </c>
      <c r="L11" s="9">
        <v>2</v>
      </c>
      <c r="M11" s="9">
        <v>2</v>
      </c>
      <c r="N11" s="9"/>
      <c r="O11" s="9"/>
    </row>
    <row r="12" customFormat="1" spans="1:15">
      <c r="A12" s="9">
        <v>2</v>
      </c>
      <c r="B12" s="21" t="s">
        <v>277</v>
      </c>
      <c r="C12" s="9"/>
      <c r="D12" s="53" t="s">
        <v>87</v>
      </c>
      <c r="E12" s="10">
        <v>81255</v>
      </c>
      <c r="F12" s="9"/>
      <c r="G12" s="9"/>
      <c r="H12" s="9"/>
      <c r="I12" s="9">
        <v>3</v>
      </c>
      <c r="J12" s="9">
        <v>3</v>
      </c>
      <c r="K12" s="9">
        <v>1</v>
      </c>
      <c r="L12" s="9">
        <v>1</v>
      </c>
      <c r="M12" s="9">
        <v>1</v>
      </c>
      <c r="N12" s="9"/>
      <c r="O12" s="9"/>
    </row>
    <row r="13" customFormat="1" spans="1:15">
      <c r="A13" s="9">
        <v>6</v>
      </c>
      <c r="B13" s="21" t="s">
        <v>277</v>
      </c>
      <c r="C13" s="9"/>
      <c r="D13" s="53" t="s">
        <v>87</v>
      </c>
      <c r="E13" s="10">
        <v>81255</v>
      </c>
      <c r="F13" s="9"/>
      <c r="G13" s="9"/>
      <c r="H13" s="9"/>
      <c r="I13" s="9">
        <v>2</v>
      </c>
      <c r="J13" s="9">
        <v>3</v>
      </c>
      <c r="K13" s="9">
        <v>2</v>
      </c>
      <c r="L13" s="9">
        <v>3</v>
      </c>
      <c r="M13" s="9">
        <v>2</v>
      </c>
      <c r="N13" s="9"/>
      <c r="O13" s="9"/>
    </row>
    <row r="14" customFormat="1" spans="1:15">
      <c r="A14" s="9">
        <v>6</v>
      </c>
      <c r="B14" s="21" t="s">
        <v>278</v>
      </c>
      <c r="C14" s="9"/>
      <c r="D14" s="53" t="s">
        <v>279</v>
      </c>
      <c r="E14" s="10">
        <v>81255</v>
      </c>
      <c r="F14" s="9"/>
      <c r="G14" s="9"/>
      <c r="H14" s="9"/>
      <c r="I14" s="9">
        <v>1</v>
      </c>
      <c r="J14" s="9">
        <v>1</v>
      </c>
      <c r="K14" s="9">
        <v>1</v>
      </c>
      <c r="L14" s="9"/>
      <c r="M14" s="9">
        <v>1</v>
      </c>
      <c r="N14" s="9"/>
      <c r="O14" s="9"/>
    </row>
    <row r="15" customFormat="1" spans="1:15">
      <c r="A15" s="9">
        <v>5</v>
      </c>
      <c r="B15" s="21" t="s">
        <v>278</v>
      </c>
      <c r="C15" s="9"/>
      <c r="D15" s="53" t="s">
        <v>279</v>
      </c>
      <c r="E15" s="10">
        <v>81255</v>
      </c>
      <c r="F15" s="9"/>
      <c r="G15" s="9"/>
      <c r="H15" s="9"/>
      <c r="I15" s="9"/>
      <c r="J15" s="9">
        <v>1</v>
      </c>
      <c r="K15" s="9">
        <v>1</v>
      </c>
      <c r="L15" s="9">
        <v>1</v>
      </c>
      <c r="M15" s="9"/>
      <c r="N15" s="9"/>
      <c r="O15" s="9"/>
    </row>
    <row r="16" customFormat="1" spans="1:15">
      <c r="A16" s="9">
        <v>1</v>
      </c>
      <c r="B16" s="21" t="s">
        <v>280</v>
      </c>
      <c r="C16" s="9"/>
      <c r="D16" s="53" t="s">
        <v>89</v>
      </c>
      <c r="E16" s="10">
        <v>81255</v>
      </c>
      <c r="F16" s="9"/>
      <c r="G16" s="9"/>
      <c r="H16" s="9"/>
      <c r="I16" s="9"/>
      <c r="J16" s="9">
        <v>1</v>
      </c>
      <c r="K16" s="9">
        <v>3</v>
      </c>
      <c r="L16" s="9">
        <v>2</v>
      </c>
      <c r="M16" s="9">
        <v>1</v>
      </c>
      <c r="N16" s="9"/>
      <c r="O16" s="9"/>
    </row>
    <row r="17" customFormat="1" spans="1:15">
      <c r="A17" s="9">
        <v>2</v>
      </c>
      <c r="B17" s="21" t="s">
        <v>280</v>
      </c>
      <c r="C17" s="9"/>
      <c r="D17" s="53" t="s">
        <v>89</v>
      </c>
      <c r="E17" s="10">
        <v>81255</v>
      </c>
      <c r="F17" s="9"/>
      <c r="G17" s="9"/>
      <c r="H17" s="9"/>
      <c r="I17" s="9"/>
      <c r="J17" s="9">
        <v>2</v>
      </c>
      <c r="K17" s="9">
        <v>4</v>
      </c>
      <c r="L17" s="9">
        <v>2</v>
      </c>
      <c r="M17" s="9"/>
      <c r="N17" s="9"/>
      <c r="O17" s="9"/>
    </row>
    <row r="18" customFormat="1" spans="1:15">
      <c r="A18" s="9">
        <v>5</v>
      </c>
      <c r="B18" s="21" t="s">
        <v>281</v>
      </c>
      <c r="C18" s="9"/>
      <c r="D18" s="53" t="s">
        <v>89</v>
      </c>
      <c r="E18" s="10">
        <v>81255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12" t="s">
        <v>282</v>
      </c>
      <c r="B19" s="13"/>
      <c r="C19" s="13"/>
      <c r="D19" s="14"/>
      <c r="E19" s="15"/>
      <c r="F19" s="29"/>
      <c r="G19" s="29"/>
      <c r="H19" s="29"/>
      <c r="I19" s="24"/>
      <c r="J19" s="12" t="s">
        <v>283</v>
      </c>
      <c r="K19" s="13"/>
      <c r="L19" s="13"/>
      <c r="M19" s="14"/>
      <c r="N19" s="13" t="s">
        <v>284</v>
      </c>
      <c r="O19" s="20"/>
    </row>
    <row r="20" customFormat="1" ht="45" customHeight="1" spans="1:15">
      <c r="A20" s="16" t="s">
        <v>285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G29" sqref="G29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18" t="s">
        <v>260</v>
      </c>
      <c r="G2" s="4" t="s">
        <v>287</v>
      </c>
      <c r="H2" s="4"/>
      <c r="I2" s="4" t="s">
        <v>288</v>
      </c>
      <c r="J2" s="4"/>
      <c r="K2" s="6" t="s">
        <v>289</v>
      </c>
      <c r="L2" s="50" t="s">
        <v>290</v>
      </c>
      <c r="M2" s="18" t="s">
        <v>291</v>
      </c>
    </row>
    <row r="3" s="1" customFormat="1" ht="16.5" spans="1:13">
      <c r="A3" s="4"/>
      <c r="B3" s="7"/>
      <c r="C3" s="7"/>
      <c r="D3" s="7"/>
      <c r="E3" s="7"/>
      <c r="F3" s="19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51"/>
      <c r="M3" s="19"/>
    </row>
    <row r="4" spans="1:13">
      <c r="A4" s="22">
        <v>3</v>
      </c>
      <c r="B4" s="22"/>
      <c r="C4" s="45" t="s">
        <v>272</v>
      </c>
      <c r="D4" s="22"/>
      <c r="E4" s="21" t="s">
        <v>273</v>
      </c>
      <c r="F4" s="10">
        <v>81255</v>
      </c>
      <c r="G4" s="10">
        <v>1</v>
      </c>
      <c r="H4" s="10">
        <v>0.5</v>
      </c>
      <c r="I4" s="10">
        <v>0.5</v>
      </c>
      <c r="J4" s="10">
        <v>0</v>
      </c>
      <c r="K4" s="10"/>
      <c r="L4" s="10"/>
      <c r="M4" s="10"/>
    </row>
    <row r="5" spans="1:13">
      <c r="A5" s="22">
        <v>5</v>
      </c>
      <c r="B5" s="22"/>
      <c r="C5" s="45" t="s">
        <v>272</v>
      </c>
      <c r="D5" s="22"/>
      <c r="E5" s="21" t="s">
        <v>273</v>
      </c>
      <c r="F5" s="10">
        <v>81255</v>
      </c>
      <c r="G5" s="10">
        <v>2</v>
      </c>
      <c r="H5" s="10">
        <v>0</v>
      </c>
      <c r="I5" s="10">
        <v>1</v>
      </c>
      <c r="J5" s="10">
        <v>0</v>
      </c>
      <c r="K5" s="10"/>
      <c r="L5" s="10"/>
      <c r="M5" s="10"/>
    </row>
    <row r="6" spans="1:13">
      <c r="A6" s="22">
        <v>6</v>
      </c>
      <c r="B6" s="22"/>
      <c r="C6" s="21" t="s">
        <v>274</v>
      </c>
      <c r="D6" s="22"/>
      <c r="E6" s="21" t="s">
        <v>273</v>
      </c>
      <c r="F6" s="10">
        <v>81255</v>
      </c>
      <c r="G6" s="10">
        <v>2</v>
      </c>
      <c r="H6" s="10">
        <v>1</v>
      </c>
      <c r="I6" s="10">
        <v>1</v>
      </c>
      <c r="J6" s="10">
        <v>0.5</v>
      </c>
      <c r="K6" s="10"/>
      <c r="L6" s="10"/>
      <c r="M6" s="10"/>
    </row>
    <row r="7" spans="1:13">
      <c r="A7" s="22">
        <v>1</v>
      </c>
      <c r="B7" s="22"/>
      <c r="C7" s="21" t="s">
        <v>274</v>
      </c>
      <c r="D7" s="22"/>
      <c r="E7" s="21" t="s">
        <v>273</v>
      </c>
      <c r="F7" s="10">
        <v>81255</v>
      </c>
      <c r="G7" s="10">
        <v>2</v>
      </c>
      <c r="H7" s="10">
        <v>1</v>
      </c>
      <c r="I7" s="10">
        <v>1</v>
      </c>
      <c r="J7" s="10">
        <v>0.5</v>
      </c>
      <c r="K7" s="10"/>
      <c r="L7" s="10"/>
      <c r="M7" s="10"/>
    </row>
    <row r="8" spans="1:13">
      <c r="A8" s="22">
        <v>5</v>
      </c>
      <c r="B8" s="22"/>
      <c r="C8" s="21" t="s">
        <v>275</v>
      </c>
      <c r="D8" s="22"/>
      <c r="E8" s="22" t="s">
        <v>87</v>
      </c>
      <c r="F8" s="10">
        <v>81255</v>
      </c>
      <c r="G8" s="10">
        <v>1.5</v>
      </c>
      <c r="H8" s="10">
        <v>1</v>
      </c>
      <c r="I8" s="10">
        <v>1</v>
      </c>
      <c r="J8" s="10">
        <v>0.5</v>
      </c>
      <c r="K8" s="9"/>
      <c r="L8" s="9"/>
      <c r="M8" s="9"/>
    </row>
    <row r="9" spans="1:13">
      <c r="A9" s="22">
        <v>2</v>
      </c>
      <c r="B9" s="22"/>
      <c r="C9" s="21" t="s">
        <v>275</v>
      </c>
      <c r="D9" s="22"/>
      <c r="E9" s="22" t="s">
        <v>87</v>
      </c>
      <c r="F9" s="10">
        <v>81255</v>
      </c>
      <c r="G9" s="10">
        <v>1.5</v>
      </c>
      <c r="H9" s="10">
        <v>0.5</v>
      </c>
      <c r="I9" s="10">
        <v>1</v>
      </c>
      <c r="J9" s="10">
        <v>0</v>
      </c>
      <c r="K9" s="9"/>
      <c r="L9" s="9"/>
      <c r="M9" s="9"/>
    </row>
    <row r="10" spans="1:13">
      <c r="A10" s="22">
        <v>1</v>
      </c>
      <c r="B10" s="22"/>
      <c r="C10" s="21" t="s">
        <v>276</v>
      </c>
      <c r="D10" s="22"/>
      <c r="E10" s="22" t="s">
        <v>87</v>
      </c>
      <c r="F10" s="10">
        <v>81255</v>
      </c>
      <c r="G10" s="10">
        <v>2</v>
      </c>
      <c r="H10" s="10">
        <v>1</v>
      </c>
      <c r="I10" s="10">
        <v>1.5</v>
      </c>
      <c r="J10" s="10">
        <v>0</v>
      </c>
      <c r="K10" s="9"/>
      <c r="L10" s="9"/>
      <c r="M10" s="9"/>
    </row>
    <row r="11" spans="1:13">
      <c r="A11" s="22">
        <v>3</v>
      </c>
      <c r="B11" s="22"/>
      <c r="C11" s="21" t="s">
        <v>276</v>
      </c>
      <c r="D11" s="22"/>
      <c r="E11" s="22" t="s">
        <v>87</v>
      </c>
      <c r="F11" s="10">
        <v>81255</v>
      </c>
      <c r="G11" s="10">
        <v>1.5</v>
      </c>
      <c r="H11" s="10">
        <v>1</v>
      </c>
      <c r="I11" s="10">
        <v>1</v>
      </c>
      <c r="J11" s="10">
        <v>0.5</v>
      </c>
      <c r="K11" s="10"/>
      <c r="L11" s="9"/>
      <c r="M11" s="9"/>
    </row>
    <row r="12" customFormat="1" spans="1:13">
      <c r="A12" s="22">
        <v>2</v>
      </c>
      <c r="B12" s="22"/>
      <c r="C12" s="21" t="s">
        <v>277</v>
      </c>
      <c r="D12" s="22"/>
      <c r="E12" s="22" t="s">
        <v>87</v>
      </c>
      <c r="F12" s="10">
        <v>81255</v>
      </c>
      <c r="G12" s="10">
        <v>2</v>
      </c>
      <c r="H12" s="10">
        <v>0.5</v>
      </c>
      <c r="I12" s="10">
        <v>1</v>
      </c>
      <c r="J12" s="10">
        <v>0</v>
      </c>
      <c r="K12" s="10"/>
      <c r="L12" s="9"/>
      <c r="M12" s="9"/>
    </row>
    <row r="13" spans="1:13">
      <c r="A13" s="22">
        <v>6</v>
      </c>
      <c r="B13" s="22"/>
      <c r="C13" s="21" t="s">
        <v>277</v>
      </c>
      <c r="D13" s="22"/>
      <c r="E13" s="22" t="s">
        <v>87</v>
      </c>
      <c r="F13" s="10">
        <v>81255</v>
      </c>
      <c r="G13" s="10">
        <v>1.5</v>
      </c>
      <c r="H13" s="10">
        <v>0.5</v>
      </c>
      <c r="I13" s="10">
        <v>0.5</v>
      </c>
      <c r="J13" s="10">
        <v>0</v>
      </c>
      <c r="K13" s="10"/>
      <c r="L13" s="9"/>
      <c r="M13" s="9"/>
    </row>
    <row r="14" s="2" customFormat="1" ht="18.75" hidden="1" spans="1:13">
      <c r="A14" s="22">
        <v>9</v>
      </c>
      <c r="B14" s="46"/>
      <c r="C14" s="46"/>
      <c r="D14" s="46"/>
      <c r="E14" s="20"/>
      <c r="F14" s="10">
        <v>81255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6"/>
      <c r="C15" s="46"/>
      <c r="D15" s="46"/>
      <c r="E15" s="20"/>
      <c r="F15" s="10">
        <v>81255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7"/>
      <c r="C16" s="48"/>
      <c r="D16" s="48"/>
      <c r="E16" s="48"/>
      <c r="F16" s="10">
        <v>81255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9"/>
      <c r="C17" s="49"/>
      <c r="D17" s="49"/>
      <c r="E17" s="49"/>
      <c r="F17" s="10">
        <v>81255</v>
      </c>
      <c r="G17" s="10">
        <v>1</v>
      </c>
      <c r="H17" s="10">
        <v>0.5</v>
      </c>
      <c r="I17" s="10"/>
      <c r="J17" s="10"/>
      <c r="K17" s="10"/>
    </row>
    <row r="18" spans="1:13">
      <c r="A18" s="22">
        <v>6</v>
      </c>
      <c r="B18" s="22"/>
      <c r="C18" s="21" t="s">
        <v>278</v>
      </c>
      <c r="D18" s="22"/>
      <c r="E18" s="21" t="s">
        <v>279</v>
      </c>
      <c r="F18" s="10">
        <v>81255</v>
      </c>
      <c r="G18" s="10">
        <v>2</v>
      </c>
      <c r="H18" s="10">
        <v>1</v>
      </c>
      <c r="I18" s="10">
        <v>1</v>
      </c>
      <c r="J18" s="10">
        <v>0.5</v>
      </c>
      <c r="K18" s="10"/>
      <c r="L18" s="9"/>
      <c r="M18" s="9"/>
    </row>
    <row r="19" spans="1:13">
      <c r="A19" s="22">
        <v>5</v>
      </c>
      <c r="B19" s="22"/>
      <c r="C19" s="21" t="s">
        <v>278</v>
      </c>
      <c r="D19" s="22"/>
      <c r="E19" s="21" t="s">
        <v>279</v>
      </c>
      <c r="F19" s="10">
        <v>81255</v>
      </c>
      <c r="G19" s="10">
        <v>1.5</v>
      </c>
      <c r="H19" s="10">
        <v>0.5</v>
      </c>
      <c r="I19" s="10">
        <v>1</v>
      </c>
      <c r="J19" s="10">
        <v>0</v>
      </c>
      <c r="K19" s="10"/>
      <c r="L19" s="9"/>
      <c r="M19" s="9"/>
    </row>
    <row r="20" spans="1:13">
      <c r="A20" s="22">
        <v>1</v>
      </c>
      <c r="B20" s="22"/>
      <c r="C20" s="21" t="s">
        <v>280</v>
      </c>
      <c r="D20" s="22"/>
      <c r="E20" s="22" t="s">
        <v>89</v>
      </c>
      <c r="F20" s="10">
        <v>81255</v>
      </c>
      <c r="G20" s="10">
        <v>2</v>
      </c>
      <c r="H20" s="10">
        <v>1</v>
      </c>
      <c r="I20" s="10">
        <v>1</v>
      </c>
      <c r="J20" s="10">
        <v>0.5</v>
      </c>
      <c r="K20" s="10"/>
      <c r="L20" s="9"/>
      <c r="M20" s="9"/>
    </row>
    <row r="21" spans="1:13">
      <c r="A21" s="22">
        <v>2</v>
      </c>
      <c r="B21" s="22"/>
      <c r="C21" s="21" t="s">
        <v>280</v>
      </c>
      <c r="D21" s="22"/>
      <c r="E21" s="22" t="s">
        <v>89</v>
      </c>
      <c r="F21" s="10">
        <v>81255</v>
      </c>
      <c r="G21" s="10">
        <v>2</v>
      </c>
      <c r="H21" s="10">
        <v>1</v>
      </c>
      <c r="I21" s="10">
        <v>1</v>
      </c>
      <c r="J21" s="10">
        <v>0.5</v>
      </c>
      <c r="K21" s="10"/>
      <c r="L21" s="9"/>
      <c r="M21" s="9"/>
    </row>
    <row r="22" spans="1:13">
      <c r="A22" s="22">
        <v>5</v>
      </c>
      <c r="B22" s="22"/>
      <c r="C22" s="21" t="s">
        <v>281</v>
      </c>
      <c r="D22" s="22"/>
      <c r="E22" s="22" t="s">
        <v>89</v>
      </c>
      <c r="F22" s="10">
        <v>81255</v>
      </c>
      <c r="G22" s="10">
        <v>2</v>
      </c>
      <c r="H22" s="10">
        <v>1</v>
      </c>
      <c r="I22" s="10">
        <v>1</v>
      </c>
      <c r="J22" s="10">
        <v>0.5</v>
      </c>
      <c r="K22" s="10"/>
      <c r="L22" s="9"/>
      <c r="M22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2025-01-08T04:58:46Z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