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<sst xmlns="http://schemas.openxmlformats.org/spreadsheetml/2006/main" count="1022" uniqueCount="369">
  <si>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</si>
  <si>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</si>
  <si>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</si>
  <si>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</si>
  <si>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</si>
  <si>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</si>
  <si>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</si>
  <si>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</si>
  <si>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</si>
  <si>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</si>
  <si>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</si>
  <si>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</si>
  <si>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</si>
  <si>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</si>
  <si>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</si>
  <si>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</si>
  <si>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</si>
  <si>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</si>
  <si>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</si>
  <si>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</si>
  <si>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</si>
  <si>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</si>
  <si>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</si>
  <si>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</si>
  <si>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</si>
  <si>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</si>
  <si>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</si>
  <si>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</si>
  <si>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TAJJBN82770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</si>
  <si>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</si>
  <si>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</si>
  <si>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</si>
  <si>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</si>
  <si>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</si>
  <si>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</si>
  <si>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</si>
  <si>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</si>
  <si>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</si>
  <si>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</si>
  <si>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</si>
  <si>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</si>
  <si>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</si>
  <si>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</si>
  <si>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</si>
  <si>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</si>
  <si>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</si>
  <si>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</si>
  <si>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</si>
  <si>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</si>
  <si>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</si>
  <si>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</si>
  <si>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</si>
  <si>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</si>
  <si>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</si>
  <si>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</si>
  <si>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</si>
  <si>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</si>
  <si>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</si>
  <si>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</si>
  <si>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</si>
  <si>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</si>
  <si>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</si>
  <si>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</si>
  <si>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</si>
  <si>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</si>
  <si>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</si>
  <si>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</si>
  <si>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</si>
  <si>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</si>
  <si>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</si>
  <si>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</si>
  <si>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</si>
  <si>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</si>
  <si>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</si>
  <si>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</si>
  <si>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</si>
  <si>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</si>
  <si>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</si>
  <si>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</si>
  <si>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</si>
  <si>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</si>
  <si>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</si>
  <si>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</si>
  <si>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</si>
  <si>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米色</t>
  </si>
  <si>
    <t>姜饼红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</si>
  <si>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</si>
  <si>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薄藤紫，M，2件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</si>
  <si>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</si>
  <si>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</si>
  <si>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</si>
  <si>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</si>
  <si>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</si>
  <si>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1.后领边车线左右不对称</t>
  </si>
  <si>
    <t>2.袖子拼块和侧缝拼块左右不对称</t>
  </si>
  <si>
    <t>3.后领起皱.</t>
  </si>
  <si>
    <t>4.下级领上领起扭.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</si>
  <si>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</si>
  <si>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</si>
  <si>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</si>
  <si>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</si>
  <si>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</si>
  <si>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</si>
  <si>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</si>
  <si>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</si>
  <si>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</si>
  <si>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</si>
  <si>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</si>
  <si>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</si>
  <si>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</si>
  <si>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</si>
  <si>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</si>
  <si>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</si>
  <si>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</si>
  <si>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</si>
  <si>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</si>
  <si>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M（薄藤紫）（首件）</t>
  </si>
  <si>
    <t>155/84B</t>
  </si>
  <si>
    <t>160/88B</t>
  </si>
  <si>
    <t>165/92B</t>
  </si>
  <si>
    <t>170/96B</t>
  </si>
  <si>
    <t>175/100B</t>
  </si>
  <si>
    <t>180/104B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</si>
  <si>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</si>
  <si>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</si>
  <si>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</si>
  <si>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</si>
  <si>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+0.2</t>
  </si>
  <si>
    <t>+0</t>
  </si>
  <si>
    <t>+1</t>
  </si>
  <si>
    <t>胸围</t>
  </si>
  <si>
    <t>90</t>
  </si>
  <si>
    <t>-2</t>
  </si>
  <si>
    <t>腰围</t>
  </si>
  <si>
    <t>82</t>
  </si>
  <si>
    <t>-1.5</t>
  </si>
  <si>
    <t>-1</t>
  </si>
  <si>
    <t>摆围</t>
  </si>
  <si>
    <t>肩宽</t>
  </si>
  <si>
    <t>短袖长</t>
  </si>
  <si>
    <t>+0.5</t>
  </si>
  <si>
    <t>袖肥/2</t>
  </si>
  <si>
    <t>袖口围/2</t>
  </si>
  <si>
    <t>下领围</t>
  </si>
  <si>
    <t>前中半开拉链长</t>
  </si>
  <si>
    <t>前门禁宽</t>
  </si>
  <si>
    <t>+0.3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</si>
  <si>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</si>
  <si>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</si>
  <si>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</si>
  <si>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</si>
  <si>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</si>
  <si>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</si>
  <si>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</si>
  <si>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</si>
  <si>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</si>
  <si>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</si>
  <si>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</si>
  <si>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</si>
  <si>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</si>
  <si>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</si>
  <si>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薄藤紫：S/15,M/20,L/20,XL/20,XXL/15</t>
  </si>
  <si>
    <t>米色：S/15,M/20,L/20,XL/20,XXL/15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</si>
  <si>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</si>
  <si>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</si>
  <si>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</si>
  <si>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1.上领需平服，不能起扭。</t>
  </si>
  <si>
    <t>2.袖笼和两侧骨位需整烫平顺，左右需对称。</t>
  </si>
  <si>
    <t>【整改的严重缺陷及整改复核时间】</t>
  </si>
  <si>
    <t>米色/薄藤紫</t>
  </si>
  <si>
    <t>+1.5</t>
  </si>
  <si>
    <t>+1.2/+0.5</t>
  </si>
  <si>
    <t>+1/+1.5</t>
  </si>
  <si>
    <t>-2/-2</t>
  </si>
  <si>
    <t>-2/-1</t>
  </si>
  <si>
    <t>-0.5/+0</t>
  </si>
  <si>
    <t>+0.2/-0.5</t>
  </si>
  <si>
    <t>+0/+0</t>
  </si>
  <si>
    <t>-0.5/-0.2</t>
  </si>
  <si>
    <t>-0.2/+0.2</t>
  </si>
  <si>
    <t>-0.4</t>
  </si>
  <si>
    <t>-1/-1</t>
  </si>
  <si>
    <t>门筒长</t>
  </si>
  <si>
    <t>+0.2/+0.2</t>
  </si>
  <si>
    <t xml:space="preserve">    1. 初期请洗测2-3件，有问题的另加测量数量。</t>
  </si>
  <si>
    <t>2.中期验货需要齐色码洗水测试，并填写洗水前后尺寸</t>
  </si>
  <si>
    <t>验货时间：2024年12月26日</t>
  </si>
  <si>
    <t>工厂负责人：包信俊</t>
  </si>
  <si>
    <t>M/薄藤紫</t>
  </si>
  <si>
    <t>L/姜饼红</t>
  </si>
  <si>
    <t>XL/米色</t>
  </si>
  <si>
    <t>洗前/洗后</t>
  </si>
  <si>
    <t>+1.8/+1.8</t>
  </si>
  <si>
    <t>+1/+1</t>
  </si>
  <si>
    <t>+1.5/+1.5</t>
  </si>
  <si>
    <t>-1/-2</t>
  </si>
  <si>
    <t>-0.5/-0.5</t>
  </si>
  <si>
    <t>+0.2/+0.1</t>
  </si>
  <si>
    <t>+0.3/+0.3</t>
  </si>
  <si>
    <t>验货时间：2024年12月27日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</si>
  <si>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</si>
  <si>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</si>
  <si>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</si>
  <si>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</si>
  <si>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</si>
  <si>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</si>
  <si>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</si>
  <si>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</si>
  <si>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</si>
  <si>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</si>
  <si>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</si>
  <si>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</si>
  <si>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</si>
  <si>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</si>
  <si>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</si>
  <si>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</si>
  <si>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</si>
  <si>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</si>
  <si>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</si>
  <si>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</si>
  <si>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</si>
  <si>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</si>
  <si>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</si>
  <si>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</si>
  <si>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</si>
  <si>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</si>
  <si>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</si>
  <si>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</si>
  <si>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</si>
  <si>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</si>
  <si>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</si>
  <si>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</si>
  <si>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</si>
  <si>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</si>
  <si>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</si>
  <si>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</si>
  <si>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薄藤紫：S/13,M/32,L/32,XL/32,XXL/20.</t>
  </si>
  <si>
    <t>姜饼红：S/13,M/20,L/32,XL/20,XXL/13.</t>
  </si>
  <si>
    <t>米色：S/13,M/32,L/32,XL/32,XXL/20.</t>
  </si>
  <si>
    <t>情况说明：</t>
  </si>
  <si>
    <t xml:space="preserve">【问题点描述】  </t>
  </si>
  <si>
    <t>1.线头未清干净（米色，XL/1件）（已返修好）</t>
  </si>
  <si>
    <t>2.勾纱1件（薄藤紫，M)（已抽出）</t>
  </si>
  <si>
    <t>3.袖笼整烫不平服，左右不对称,1件(姜饼红，XXL)（已返修好）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</si>
  <si>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</si>
  <si>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</si>
  <si>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</si>
  <si>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</si>
  <si>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</si>
  <si>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</si>
  <si>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</si>
  <si>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</si>
  <si>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</si>
  <si>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</si>
  <si>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薄藤紫/米色</t>
  </si>
  <si>
    <t>姜饼红/薄藤紫</t>
  </si>
  <si>
    <t>米色/姜饼红</t>
  </si>
  <si>
    <t>姜饼红/米色</t>
  </si>
  <si>
    <t>+2/+0.5</t>
  </si>
  <si>
    <t>+2/+2</t>
  </si>
  <si>
    <t>+0.5/+1.5</t>
  </si>
  <si>
    <t>+1.3/+0</t>
  </si>
  <si>
    <t>-1.8/-2</t>
  </si>
  <si>
    <t>-1.5/-1</t>
  </si>
  <si>
    <t>-2/+0</t>
  </si>
  <si>
    <t>-1/+0</t>
  </si>
  <si>
    <t>+0.5/+0</t>
  </si>
  <si>
    <t>+0/+0.3</t>
  </si>
  <si>
    <t>+0/-0.7</t>
  </si>
  <si>
    <t>+0/-0.3</t>
  </si>
  <si>
    <t>+0/+0.2</t>
  </si>
  <si>
    <t>-0.2/+0</t>
  </si>
  <si>
    <t>-0.2/-0.2</t>
  </si>
  <si>
    <t>+0.2/+0</t>
  </si>
  <si>
    <t>+0/-1</t>
  </si>
  <si>
    <t>-1/</t>
  </si>
  <si>
    <t>验货时间：2025年1月2日</t>
  </si>
  <si>
    <t>跟单QC：张国辉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</si>
  <si>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</si>
  <si>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</si>
  <si>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</si>
  <si>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</si>
  <si>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</si>
  <si>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</si>
  <si>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</si>
  <si>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</si>
  <si>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</si>
  <si>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</si>
  <si>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</si>
  <si>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</si>
  <si>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</si>
  <si>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</si>
  <si>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</si>
  <si>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</si>
  <si>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</si>
  <si>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6092409140953</t>
  </si>
  <si>
    <t>T400高弹哑光珠地布</t>
  </si>
  <si>
    <t>源莱美</t>
  </si>
  <si>
    <t>YES</t>
  </si>
  <si>
    <t>6092409211294</t>
  </si>
  <si>
    <t>TAJJBN82770、TAJJBN82772</t>
  </si>
  <si>
    <t>6092411010036</t>
  </si>
  <si>
    <t>制表时间：2024年10月27日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</si>
  <si>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</si>
  <si>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</si>
  <si>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</si>
  <si>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</si>
  <si>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</si>
  <si>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</si>
  <si>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</si>
  <si>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</si>
  <si>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</si>
  <si>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</si>
  <si>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</si>
  <si>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制表时间：2024年10月31日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</si>
  <si>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</si>
  <si>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</si>
  <si>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</si>
  <si>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</si>
  <si>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</si>
  <si>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</si>
  <si>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</si>
  <si>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</si>
  <si>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</si>
  <si>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</si>
  <si>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</si>
  <si>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</si>
  <si>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</si>
  <si>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</si>
  <si>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</si>
  <si>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</si>
  <si>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</si>
  <si>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</si>
  <si>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</si>
  <si>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</si>
  <si>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</si>
  <si>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</si>
  <si>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</si>
  <si>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</si>
  <si>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</si>
  <si>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</si>
  <si>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</si>
  <si>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</si>
  <si>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</si>
  <si>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</si>
  <si>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</si>
  <si>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</si>
  <si>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</si>
  <si>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</si>
  <si>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</si>
  <si>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</si>
  <si>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</si>
  <si>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</si>
  <si>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</si>
  <si>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右肩/前片</t>
  </si>
  <si>
    <t>压烫LOGO标</t>
  </si>
  <si>
    <t>未脱落</t>
  </si>
  <si>
    <t>后幅/后片</t>
  </si>
  <si>
    <t>底面压烫后领唛和正面压烫标及胶条冲吼</t>
  </si>
  <si>
    <t>制表时间：2024年10月30日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</si>
  <si>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</si>
  <si>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</si>
  <si>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</si>
  <si>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</si>
  <si>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</si>
  <si>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织带四件扣/SK00134</t>
  </si>
  <si>
    <t>白色</t>
  </si>
  <si>
    <t>制表时间：2024年10月28日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</si>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</sst>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7" borderId="7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6" applyNumberFormat="0" applyFill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41" fillId="0" borderId="7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8" applyNumberFormat="0" applyAlignment="0" applyProtection="0">
      <alignment vertical="center"/>
    </xf>
    <xf numFmtId="0" fontId="43" fillId="9" borderId="79" applyNumberFormat="0" applyAlignment="0" applyProtection="0">
      <alignment vertical="center"/>
    </xf>
    <xf numFmtId="0" fontId="44" fillId="9" borderId="78" applyNumberFormat="0" applyAlignment="0" applyProtection="0">
      <alignment vertical="center"/>
    </xf>
    <xf numFmtId="0" fontId="45" fillId="10" borderId="80" applyNumberFormat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5" fillId="0" borderId="0">
      <alignment vertical="center"/>
    </xf>
    <xf numFmtId="0" fontId="17" fillId="0" borderId="0"/>
    <xf numFmtId="0" fontId="17" fillId="0" borderId="0">
      <alignment vertical="center"/>
    </xf>
  </cellStyleXfs>
  <cellXfs count="37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 vertical="center"/>
    </xf>
    <xf numFmtId="0" fontId="10" fillId="3" borderId="0" xfId="50" applyFont="1" applyFill="1" applyAlignment="1">
      <alignment horizontal="center" vertic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0" fontId="13" fillId="0" borderId="2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3" fillId="0" borderId="10" xfId="53" applyFont="1" applyFill="1" applyBorder="1" applyAlignment="1">
      <alignment horizontal="center" vertical="center"/>
    </xf>
    <xf numFmtId="176" fontId="13" fillId="0" borderId="2" xfId="53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1" xfId="53" applyFont="1" applyFill="1" applyBorder="1" applyAlignment="1">
      <alignment horizontal="center" vertical="center"/>
    </xf>
    <xf numFmtId="49" fontId="14" fillId="4" borderId="4" xfId="54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7" xfId="50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center" vertical="center"/>
    </xf>
    <xf numFmtId="49" fontId="10" fillId="3" borderId="18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9" xfId="49" applyFont="1" applyBorder="1" applyAlignment="1">
      <alignment horizontal="center" vertical="top"/>
    </xf>
    <xf numFmtId="0" fontId="19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20" fillId="0" borderId="22" xfId="49" applyFont="1" applyBorder="1">
      <alignment vertical="center"/>
    </xf>
    <xf numFmtId="0" fontId="19" fillId="0" borderId="22" xfId="49" applyFont="1" applyBorder="1">
      <alignment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9" fillId="0" borderId="25" xfId="49" applyFont="1" applyBorder="1">
      <alignment vertical="center"/>
    </xf>
    <xf numFmtId="0" fontId="12" fillId="0" borderId="23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58" fontId="20" fillId="0" borderId="23" xfId="49" applyNumberFormat="1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6" xfId="49" applyFont="1" applyBorder="1">
      <alignment vertical="center"/>
    </xf>
    <xf numFmtId="0" fontId="12" fillId="0" borderId="27" xfId="49" applyFont="1" applyBorder="1" applyAlignment="1">
      <alignment horizontal="center" vertical="center"/>
    </xf>
    <xf numFmtId="0" fontId="19" fillId="0" borderId="27" xfId="49" applyFont="1" applyBorder="1">
      <alignment vertical="center"/>
    </xf>
    <xf numFmtId="0" fontId="20" fillId="0" borderId="27" xfId="49" applyFont="1" applyBorder="1">
      <alignment vertical="center"/>
    </xf>
    <xf numFmtId="0" fontId="20" fillId="0" borderId="27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20" xfId="49" applyFont="1" applyBorder="1">
      <alignment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16" fillId="0" borderId="32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 wrapText="1"/>
    </xf>
    <xf numFmtId="0" fontId="20" fillId="0" borderId="23" xfId="49" applyFont="1" applyBorder="1" applyAlignment="1">
      <alignment horizontal="left" vertical="center" wrapText="1"/>
    </xf>
    <xf numFmtId="0" fontId="19" fillId="0" borderId="26" xfId="49" applyFont="1" applyBorder="1" applyAlignment="1">
      <alignment horizontal="left" vertical="center"/>
    </xf>
    <xf numFmtId="0" fontId="17" fillId="0" borderId="27" xfId="49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19" fillId="0" borderId="34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7" fillId="0" borderId="32" xfId="49" applyBorder="1" applyAlignment="1">
      <alignment horizontal="left" vertical="center"/>
    </xf>
    <xf numFmtId="0" fontId="17" fillId="0" borderId="31" xfId="49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6" fillId="0" borderId="20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58" fontId="20" fillId="0" borderId="27" xfId="49" applyNumberFormat="1" applyFont="1" applyBorder="1">
      <alignment vertical="center"/>
    </xf>
    <xf numFmtId="0" fontId="19" fillId="0" borderId="27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16" fillId="0" borderId="4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 wrapText="1"/>
    </xf>
    <xf numFmtId="0" fontId="17" fillId="0" borderId="39" xfId="49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7" fillId="0" borderId="41" xfId="49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1" fillId="3" borderId="3" xfId="49" applyFont="1" applyFill="1" applyBorder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0" fillId="3" borderId="0" xfId="50" applyFont="1" applyFill="1" applyBorder="1"/>
    <xf numFmtId="0" fontId="13" fillId="0" borderId="0" xfId="53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9" xfId="49" applyFont="1" applyBorder="1" applyAlignment="1">
      <alignment horizontal="center" vertical="top"/>
    </xf>
    <xf numFmtId="0" fontId="21" fillId="0" borderId="46" xfId="49" applyFont="1" applyBorder="1" applyAlignment="1">
      <alignment horizontal="left" vertical="center"/>
    </xf>
    <xf numFmtId="0" fontId="21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16" fillId="0" borderId="21" xfId="49" applyFont="1" applyBorder="1" applyAlignment="1">
      <alignment horizontal="left" vertical="center"/>
    </xf>
    <xf numFmtId="0" fontId="16" fillId="0" borderId="20" xfId="49" applyFont="1" applyBorder="1" applyAlignment="1">
      <alignment horizontal="center" vertical="center"/>
    </xf>
    <xf numFmtId="0" fontId="16" fillId="0" borderId="22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6" fillId="0" borderId="25" xfId="49" applyFont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14" fontId="12" fillId="0" borderId="2" xfId="49" applyNumberFormat="1" applyFont="1" applyBorder="1" applyAlignment="1">
      <alignment horizontal="center" vertical="center"/>
    </xf>
    <xf numFmtId="0" fontId="16" fillId="0" borderId="25" xfId="49" applyFont="1" applyBorder="1">
      <alignment vertical="center"/>
    </xf>
    <xf numFmtId="0" fontId="12" fillId="0" borderId="24" xfId="49" applyFont="1" applyBorder="1" applyAlignment="1">
      <alignment horizontal="center" vertical="center"/>
    </xf>
    <xf numFmtId="31" fontId="12" fillId="0" borderId="23" xfId="49" applyNumberFormat="1" applyFont="1" applyBorder="1" applyAlignment="1">
      <alignment horizontal="center" vertical="center"/>
    </xf>
    <xf numFmtId="0" fontId="16" fillId="0" borderId="25" xfId="49" applyFont="1" applyBorder="1" applyAlignment="1">
      <alignment horizontal="center" vertical="center"/>
    </xf>
    <xf numFmtId="0" fontId="12" fillId="0" borderId="30" xfId="49" applyFont="1" applyBorder="1" applyAlignment="1">
      <alignment horizontal="center" vertical="center"/>
    </xf>
    <xf numFmtId="0" fontId="12" fillId="0" borderId="41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0" fontId="16" fillId="0" borderId="26" xfId="49" applyFont="1" applyBorder="1" applyAlignment="1">
      <alignment horizontal="left" vertical="center"/>
    </xf>
    <xf numFmtId="0" fontId="12" fillId="0" borderId="39" xfId="49" applyFont="1" applyBorder="1" applyAlignment="1">
      <alignment horizontal="center" vertical="center"/>
    </xf>
    <xf numFmtId="0" fontId="16" fillId="0" borderId="27" xfId="49" applyFont="1" applyBorder="1" applyAlignment="1">
      <alignment horizontal="left" vertical="center"/>
    </xf>
    <xf numFmtId="14" fontId="12" fillId="0" borderId="27" xfId="49" applyNumberFormat="1" applyFont="1" applyBorder="1" applyAlignment="1">
      <alignment horizontal="center" vertical="center"/>
    </xf>
    <xf numFmtId="14" fontId="12" fillId="0" borderId="39" xfId="49" applyNumberFormat="1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6" fillId="0" borderId="20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0" fontId="17" fillId="0" borderId="22" xfId="49" applyBorder="1">
      <alignment vertical="center"/>
    </xf>
    <xf numFmtId="0" fontId="16" fillId="0" borderId="22" xfId="49" applyFont="1" applyBorder="1">
      <alignment vertical="center"/>
    </xf>
    <xf numFmtId="0" fontId="17" fillId="0" borderId="23" xfId="49" applyBorder="1" applyAlignment="1">
      <alignment horizontal="left" vertical="center"/>
    </xf>
    <xf numFmtId="0" fontId="17" fillId="0" borderId="23" xfId="49" applyBorder="1">
      <alignment vertical="center"/>
    </xf>
    <xf numFmtId="0" fontId="16" fillId="0" borderId="23" xfId="49" applyFont="1" applyBorder="1">
      <alignment vertical="center"/>
    </xf>
    <xf numFmtId="0" fontId="16" fillId="0" borderId="0" xfId="49" applyFont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27" xfId="49" applyFont="1" applyBorder="1" applyAlignment="1">
      <alignment horizontal="center" vertical="center"/>
    </xf>
    <xf numFmtId="0" fontId="16" fillId="0" borderId="23" xfId="49" applyFont="1" applyBorder="1" applyAlignment="1">
      <alignment horizontal="center" vertical="center"/>
    </xf>
    <xf numFmtId="0" fontId="16" fillId="0" borderId="35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21" fillId="0" borderId="47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21" fillId="0" borderId="48" xfId="49" applyFont="1" applyBorder="1">
      <alignment vertical="center"/>
    </xf>
    <xf numFmtId="0" fontId="12" fillId="0" borderId="48" xfId="49" applyFont="1" applyBorder="1">
      <alignment vertical="center"/>
    </xf>
    <xf numFmtId="58" fontId="17" fillId="0" borderId="48" xfId="49" applyNumberFormat="1" applyBorder="1">
      <alignment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17" fillId="0" borderId="21" xfId="49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6" fillId="0" borderId="24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6" fillId="0" borderId="39" xfId="49" applyFont="1" applyBorder="1" applyAlignment="1">
      <alignment horizontal="center" vertical="center"/>
    </xf>
    <xf numFmtId="0" fontId="16" fillId="0" borderId="42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2" fillId="0" borderId="53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55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25" fillId="0" borderId="10" xfId="53" applyFont="1" applyFill="1" applyBorder="1" applyAlignment="1">
      <alignment horizontal="center" vertical="center"/>
    </xf>
    <xf numFmtId="176" fontId="26" fillId="0" borderId="2" xfId="53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49" fontId="27" fillId="4" borderId="4" xfId="54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6" fontId="27" fillId="0" borderId="2" xfId="53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0" fillId="3" borderId="5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8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6" fillId="0" borderId="2" xfId="49" applyFont="1" applyBorder="1" applyAlignment="1">
      <alignment horizontal="left" vertical="center"/>
    </xf>
    <xf numFmtId="0" fontId="16" fillId="0" borderId="2" xfId="49" applyFont="1" applyBorder="1" applyAlignment="1">
      <alignment horizontal="center" vertical="center"/>
    </xf>
    <xf numFmtId="0" fontId="16" fillId="0" borderId="2" xfId="49" applyFont="1" applyBorder="1">
      <alignment vertical="center"/>
    </xf>
    <xf numFmtId="0" fontId="17" fillId="0" borderId="2" xfId="49" applyBorder="1">
      <alignment vertical="center"/>
    </xf>
    <xf numFmtId="0" fontId="16" fillId="0" borderId="56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6" fillId="0" borderId="50" xfId="49" applyFont="1" applyBorder="1">
      <alignment vertical="center"/>
    </xf>
    <xf numFmtId="0" fontId="17" fillId="0" borderId="51" xfId="49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7" fillId="0" borderId="51" xfId="49" applyBorder="1">
      <alignment vertical="center"/>
    </xf>
    <xf numFmtId="0" fontId="16" fillId="0" borderId="51" xfId="49" applyFont="1" applyBorder="1">
      <alignment vertical="center"/>
    </xf>
    <xf numFmtId="0" fontId="16" fillId="0" borderId="50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7" fillId="0" borderId="23" xfId="49" applyBorder="1" applyAlignment="1">
      <alignment horizontal="center" vertical="center"/>
    </xf>
    <xf numFmtId="0" fontId="16" fillId="0" borderId="35" xfId="49" applyFont="1" applyBorder="1" applyAlignment="1">
      <alignment horizontal="left" vertical="center" wrapText="1"/>
    </xf>
    <xf numFmtId="0" fontId="16" fillId="0" borderId="36" xfId="49" applyFont="1" applyBorder="1" applyAlignment="1">
      <alignment horizontal="left" vertical="center" wrapText="1"/>
    </xf>
    <xf numFmtId="0" fontId="16" fillId="0" borderId="50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29" fillId="0" borderId="57" xfId="49" applyFont="1" applyBorder="1" applyAlignment="1">
      <alignment horizontal="left" vertical="center" wrapText="1"/>
    </xf>
    <xf numFmtId="9" fontId="16" fillId="0" borderId="23" xfId="49" applyNumberFormat="1" applyFont="1" applyBorder="1" applyAlignment="1">
      <alignment horizontal="center" vertical="center"/>
    </xf>
    <xf numFmtId="9" fontId="12" fillId="0" borderId="23" xfId="49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9" fontId="12" fillId="0" borderId="34" xfId="49" applyNumberFormat="1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8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20" fontId="12" fillId="0" borderId="59" xfId="49" applyNumberFormat="1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20" fontId="12" fillId="0" borderId="32" xfId="49" applyNumberFormat="1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21" fillId="0" borderId="46" xfId="49" applyFont="1" applyBorder="1">
      <alignment vertical="center"/>
    </xf>
    <xf numFmtId="0" fontId="30" fillId="0" borderId="48" xfId="49" applyFont="1" applyBorder="1" applyAlignment="1">
      <alignment horizontal="center" vertical="center"/>
    </xf>
    <xf numFmtId="0" fontId="21" fillId="0" borderId="21" xfId="49" applyFont="1" applyBorder="1">
      <alignment vertical="center"/>
    </xf>
    <xf numFmtId="0" fontId="12" fillId="0" borderId="61" xfId="49" applyFont="1" applyBorder="1">
      <alignment vertical="center"/>
    </xf>
    <xf numFmtId="0" fontId="21" fillId="0" borderId="61" xfId="49" applyFont="1" applyBorder="1">
      <alignment vertical="center"/>
    </xf>
    <xf numFmtId="58" fontId="17" fillId="0" borderId="21" xfId="49" applyNumberFormat="1" applyBorder="1">
      <alignment vertical="center"/>
    </xf>
    <xf numFmtId="0" fontId="21" fillId="0" borderId="33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7" fillId="0" borderId="61" xfId="49" applyBorder="1">
      <alignment vertical="center"/>
    </xf>
    <xf numFmtId="0" fontId="17" fillId="0" borderId="2" xfId="49" applyBorder="1" applyAlignment="1">
      <alignment horizontal="center" vertical="center"/>
    </xf>
    <xf numFmtId="0" fontId="16" fillId="0" borderId="63" xfId="49" applyFont="1" applyBorder="1" applyAlignment="1">
      <alignment horizontal="left" vertical="center"/>
    </xf>
    <xf numFmtId="0" fontId="12" fillId="0" borderId="55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6" fillId="0" borderId="42" xfId="49" applyFont="1" applyBorder="1" applyAlignment="1">
      <alignment horizontal="left" vertical="center" wrapText="1"/>
    </xf>
    <xf numFmtId="0" fontId="16" fillId="0" borderId="55" xfId="49" applyFont="1" applyBorder="1" applyAlignment="1">
      <alignment horizontal="left" vertical="center"/>
    </xf>
    <xf numFmtId="0" fontId="31" fillId="0" borderId="24" xfId="49" applyFont="1" applyBorder="1" applyAlignment="1">
      <alignment horizontal="center" vertical="center" wrapText="1"/>
    </xf>
    <xf numFmtId="0" fontId="31" fillId="0" borderId="24" xfId="49" applyFont="1" applyBorder="1" applyAlignment="1">
      <alignment horizontal="center" vertical="center"/>
    </xf>
    <xf numFmtId="0" fontId="31" fillId="0" borderId="24" xfId="49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2" fillId="0" borderId="40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2" fillId="0" borderId="61" xfId="49" applyFont="1" applyBorder="1" applyAlignment="1">
      <alignment horizontal="center" vertical="center"/>
    </xf>
    <xf numFmtId="0" fontId="12" fillId="0" borderId="66" xfId="49" applyFont="1" applyBorder="1" applyAlignment="1">
      <alignment horizontal="center" vertical="center"/>
    </xf>
    <xf numFmtId="0" fontId="12" fillId="0" borderId="66" xfId="49" applyFont="1" applyBorder="1" applyAlignment="1">
      <alignment horizontal="left" vertical="center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11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6" borderId="0" xfId="0" applyFill="1"/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53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79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4" sqref="K4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55" t="s">
        <v>0</v>
      </c>
      <c r="C2" s="356"/>
      <c r="D2" s="356"/>
      <c r="E2" s="356"/>
      <c r="F2" s="356"/>
      <c r="G2" s="356"/>
      <c r="H2" s="356"/>
      <c r="I2" s="372"/>
    </row>
    <row r="3" ht="28" customHeight="1" spans="2:9">
      <c r="B3" s="357"/>
      <c r="C3" s="358"/>
      <c r="D3" s="359" t="s">
        <v>1</v>
      </c>
      <c r="E3" s="360"/>
      <c r="F3" s="361" t="s">
        <v>2</v>
      </c>
      <c r="G3" s="362"/>
      <c r="H3" s="359" t="s">
        <v>3</v>
      </c>
      <c r="I3" s="373"/>
    </row>
    <row r="4" ht="28" customHeight="1" spans="2:9">
      <c r="B4" s="363" t="s">
        <v>4</v>
      </c>
      <c r="C4" s="364" t="s">
        <v>5</v>
      </c>
      <c r="D4" s="364" t="s">
        <v>6</v>
      </c>
      <c r="E4" s="364" t="s">
        <v>7</v>
      </c>
      <c r="F4" s="365" t="s">
        <v>6</v>
      </c>
      <c r="G4" s="365" t="s">
        <v>7</v>
      </c>
      <c r="H4" s="364" t="s">
        <v>6</v>
      </c>
      <c r="I4" s="374" t="s">
        <v>7</v>
      </c>
    </row>
    <row r="5" ht="28" customHeight="1" spans="2:9">
      <c r="B5" s="366" t="s">
        <v>8</v>
      </c>
      <c r="C5" s="22">
        <v>13</v>
      </c>
      <c r="D5" s="22">
        <v>0</v>
      </c>
      <c r="E5" s="22">
        <v>1</v>
      </c>
      <c r="F5" s="367">
        <v>0</v>
      </c>
      <c r="G5" s="367">
        <v>1</v>
      </c>
      <c r="H5" s="22">
        <v>1</v>
      </c>
      <c r="I5" s="375">
        <v>2</v>
      </c>
    </row>
    <row r="6" ht="28" customHeight="1" spans="2:9">
      <c r="B6" s="366" t="s">
        <v>9</v>
      </c>
      <c r="C6" s="22">
        <v>20</v>
      </c>
      <c r="D6" s="22">
        <v>0</v>
      </c>
      <c r="E6" s="22">
        <v>1</v>
      </c>
      <c r="F6" s="367">
        <v>1</v>
      </c>
      <c r="G6" s="367">
        <v>2</v>
      </c>
      <c r="H6" s="22">
        <v>2</v>
      </c>
      <c r="I6" s="375">
        <v>3</v>
      </c>
    </row>
    <row r="7" ht="28" customHeight="1" spans="2:9">
      <c r="B7" s="366" t="s">
        <v>10</v>
      </c>
      <c r="C7" s="22">
        <v>32</v>
      </c>
      <c r="D7" s="22">
        <v>0</v>
      </c>
      <c r="E7" s="22">
        <v>1</v>
      </c>
      <c r="F7" s="367">
        <v>2</v>
      </c>
      <c r="G7" s="367">
        <v>3</v>
      </c>
      <c r="H7" s="22">
        <v>3</v>
      </c>
      <c r="I7" s="375">
        <v>4</v>
      </c>
    </row>
    <row r="8" ht="28" customHeight="1" spans="2:9">
      <c r="B8" s="366" t="s">
        <v>11</v>
      </c>
      <c r="C8" s="22">
        <v>50</v>
      </c>
      <c r="D8" s="22">
        <v>1</v>
      </c>
      <c r="E8" s="22">
        <v>2</v>
      </c>
      <c r="F8" s="367">
        <v>3</v>
      </c>
      <c r="G8" s="367">
        <v>4</v>
      </c>
      <c r="H8" s="22">
        <v>5</v>
      </c>
      <c r="I8" s="375">
        <v>6</v>
      </c>
    </row>
    <row r="9" ht="28" customHeight="1" spans="2:9">
      <c r="B9" s="366" t="s">
        <v>12</v>
      </c>
      <c r="C9" s="22">
        <v>80</v>
      </c>
      <c r="D9" s="22">
        <v>2</v>
      </c>
      <c r="E9" s="22">
        <v>3</v>
      </c>
      <c r="F9" s="367">
        <v>5</v>
      </c>
      <c r="G9" s="367">
        <v>6</v>
      </c>
      <c r="H9" s="22">
        <v>7</v>
      </c>
      <c r="I9" s="375">
        <v>8</v>
      </c>
    </row>
    <row r="10" ht="28" customHeight="1" spans="2:9">
      <c r="B10" s="366" t="s">
        <v>13</v>
      </c>
      <c r="C10" s="22">
        <v>125</v>
      </c>
      <c r="D10" s="22">
        <v>3</v>
      </c>
      <c r="E10" s="22">
        <v>4</v>
      </c>
      <c r="F10" s="367">
        <v>7</v>
      </c>
      <c r="G10" s="367">
        <v>8</v>
      </c>
      <c r="H10" s="22">
        <v>10</v>
      </c>
      <c r="I10" s="375">
        <v>11</v>
      </c>
    </row>
    <row r="11" ht="28" customHeight="1" spans="2:9">
      <c r="B11" s="366" t="s">
        <v>14</v>
      </c>
      <c r="C11" s="22">
        <v>200</v>
      </c>
      <c r="D11" s="22">
        <v>5</v>
      </c>
      <c r="E11" s="22">
        <v>6</v>
      </c>
      <c r="F11" s="367">
        <v>10</v>
      </c>
      <c r="G11" s="367">
        <v>11</v>
      </c>
      <c r="H11" s="22">
        <v>14</v>
      </c>
      <c r="I11" s="375">
        <v>15</v>
      </c>
    </row>
    <row r="12" ht="28" customHeight="1" spans="2:9">
      <c r="B12" s="368" t="s">
        <v>15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16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K8" sqref="K8"/>
    </sheetView>
  </sheetViews>
  <sheetFormatPr defaultColWidth="9" defaultRowHeight="14.25"/>
  <cols>
    <col min="1" max="2" width="7" customWidth="1"/>
    <col min="3" max="3" width="14" customWidth="1"/>
    <col min="4" max="4" width="18.5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307</v>
      </c>
      <c r="H2" s="4"/>
      <c r="I2" s="4" t="s">
        <v>308</v>
      </c>
      <c r="J2" s="4"/>
      <c r="K2" s="6" t="s">
        <v>309</v>
      </c>
      <c r="L2" s="48" t="s">
        <v>310</v>
      </c>
      <c r="M2" s="19" t="s">
        <v>311</v>
      </c>
    </row>
    <row r="3" s="1" customFormat="1" ht="16.5" spans="1:13">
      <c r="A3" s="4"/>
      <c r="B3" s="7"/>
      <c r="C3" s="7"/>
      <c r="D3" s="7"/>
      <c r="E3" s="7"/>
      <c r="F3" s="7"/>
      <c r="G3" s="4" t="s">
        <v>312</v>
      </c>
      <c r="H3" s="4" t="s">
        <v>313</v>
      </c>
      <c r="I3" s="4" t="s">
        <v>312</v>
      </c>
      <c r="J3" s="4" t="s">
        <v>313</v>
      </c>
      <c r="K3" s="8"/>
      <c r="L3" s="49"/>
      <c r="M3" s="20"/>
    </row>
    <row r="4" ht="21" customHeight="1" spans="1:13">
      <c r="A4" s="23">
        <v>1</v>
      </c>
      <c r="B4" s="23" t="s">
        <v>297</v>
      </c>
      <c r="C4" s="377" t="s">
        <v>295</v>
      </c>
      <c r="D4" s="11" t="s">
        <v>296</v>
      </c>
      <c r="E4" s="11" t="s">
        <v>83</v>
      </c>
      <c r="F4" s="22" t="s">
        <v>28</v>
      </c>
      <c r="G4" s="23">
        <v>1</v>
      </c>
      <c r="H4" s="23">
        <v>1</v>
      </c>
      <c r="I4" s="23">
        <v>2.4</v>
      </c>
      <c r="J4" s="23">
        <v>1</v>
      </c>
      <c r="K4" s="23"/>
      <c r="L4" s="23"/>
      <c r="M4" s="23" t="s">
        <v>298</v>
      </c>
    </row>
    <row r="5" ht="28.5" spans="1:13">
      <c r="A5" s="22">
        <v>2</v>
      </c>
      <c r="B5" s="23" t="s">
        <v>297</v>
      </c>
      <c r="C5" s="377" t="s">
        <v>299</v>
      </c>
      <c r="D5" s="11" t="s">
        <v>296</v>
      </c>
      <c r="E5" s="11" t="s">
        <v>84</v>
      </c>
      <c r="F5" s="46" t="s">
        <v>300</v>
      </c>
      <c r="G5" s="22">
        <v>1.2</v>
      </c>
      <c r="H5" s="22">
        <v>1.4</v>
      </c>
      <c r="I5" s="22">
        <v>2.4</v>
      </c>
      <c r="J5" s="22">
        <v>1.6</v>
      </c>
      <c r="K5" s="22"/>
      <c r="L5" s="22"/>
      <c r="M5" s="23" t="s">
        <v>298</v>
      </c>
    </row>
    <row r="6" spans="1:13">
      <c r="A6" s="22">
        <v>3</v>
      </c>
      <c r="B6" s="23" t="s">
        <v>297</v>
      </c>
      <c r="C6" s="378" t="s">
        <v>301</v>
      </c>
      <c r="D6" s="11" t="s">
        <v>296</v>
      </c>
      <c r="E6" s="22" t="s">
        <v>85</v>
      </c>
      <c r="F6" s="22" t="s">
        <v>28</v>
      </c>
      <c r="G6" s="22">
        <v>0.4</v>
      </c>
      <c r="H6" s="22">
        <v>1.2</v>
      </c>
      <c r="I6" s="22">
        <v>0.6</v>
      </c>
      <c r="J6" s="22">
        <v>2</v>
      </c>
      <c r="K6" s="22"/>
      <c r="L6" s="22"/>
      <c r="M6" s="23" t="s">
        <v>298</v>
      </c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314</v>
      </c>
      <c r="B11" s="14"/>
      <c r="C11" s="14"/>
      <c r="D11" s="14"/>
      <c r="E11" s="15"/>
      <c r="F11" s="16"/>
      <c r="G11" s="27"/>
      <c r="H11" s="13" t="s">
        <v>315</v>
      </c>
      <c r="I11" s="14"/>
      <c r="J11" s="14"/>
      <c r="K11" s="15"/>
      <c r="L11" s="50"/>
      <c r="M11" s="21"/>
    </row>
    <row r="12" ht="112.5" customHeight="1" spans="1:13">
      <c r="A12" s="47" t="s">
        <v>316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317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35" t="s">
        <v>320</v>
      </c>
      <c r="H2" s="36"/>
      <c r="I2" s="44"/>
      <c r="J2" s="35" t="s">
        <v>321</v>
      </c>
      <c r="K2" s="36"/>
      <c r="L2" s="44"/>
      <c r="M2" s="35" t="s">
        <v>322</v>
      </c>
      <c r="N2" s="36"/>
      <c r="O2" s="44"/>
      <c r="P2" s="35" t="s">
        <v>323</v>
      </c>
      <c r="Q2" s="36"/>
      <c r="R2" s="44"/>
      <c r="S2" s="36" t="s">
        <v>324</v>
      </c>
      <c r="T2" s="36"/>
      <c r="U2" s="44"/>
      <c r="V2" s="31" t="s">
        <v>325</v>
      </c>
      <c r="W2" s="31" t="s">
        <v>293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326</v>
      </c>
      <c r="H3" s="4" t="s">
        <v>33</v>
      </c>
      <c r="I3" s="4" t="s">
        <v>284</v>
      </c>
      <c r="J3" s="4" t="s">
        <v>326</v>
      </c>
      <c r="K3" s="4" t="s">
        <v>33</v>
      </c>
      <c r="L3" s="4" t="s">
        <v>284</v>
      </c>
      <c r="M3" s="4" t="s">
        <v>326</v>
      </c>
      <c r="N3" s="4" t="s">
        <v>33</v>
      </c>
      <c r="O3" s="4" t="s">
        <v>284</v>
      </c>
      <c r="P3" s="4" t="s">
        <v>326</v>
      </c>
      <c r="Q3" s="4" t="s">
        <v>33</v>
      </c>
      <c r="R3" s="4" t="s">
        <v>284</v>
      </c>
      <c r="S3" s="4" t="s">
        <v>326</v>
      </c>
      <c r="T3" s="4" t="s">
        <v>33</v>
      </c>
      <c r="U3" s="4" t="s">
        <v>284</v>
      </c>
      <c r="V3" s="45"/>
      <c r="W3" s="45"/>
    </row>
    <row r="4" spans="1:23">
      <c r="A4" s="38" t="s">
        <v>327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0"/>
      <c r="B5" s="41"/>
      <c r="C5" s="41"/>
      <c r="D5" s="41"/>
      <c r="E5" s="41"/>
      <c r="F5" s="41"/>
      <c r="G5" s="35" t="s">
        <v>328</v>
      </c>
      <c r="H5" s="36"/>
      <c r="I5" s="44"/>
      <c r="J5" s="35" t="s">
        <v>329</v>
      </c>
      <c r="K5" s="36"/>
      <c r="L5" s="44"/>
      <c r="M5" s="35" t="s">
        <v>330</v>
      </c>
      <c r="N5" s="36"/>
      <c r="O5" s="44"/>
      <c r="P5" s="35" t="s">
        <v>331</v>
      </c>
      <c r="Q5" s="36"/>
      <c r="R5" s="44"/>
      <c r="S5" s="36" t="s">
        <v>332</v>
      </c>
      <c r="T5" s="36"/>
      <c r="U5" s="44"/>
      <c r="V5" s="9"/>
      <c r="W5" s="9"/>
    </row>
    <row r="6" ht="16.5" spans="1:23">
      <c r="A6" s="40"/>
      <c r="B6" s="41"/>
      <c r="C6" s="41"/>
      <c r="D6" s="41"/>
      <c r="E6" s="41"/>
      <c r="F6" s="41"/>
      <c r="G6" s="4" t="s">
        <v>326</v>
      </c>
      <c r="H6" s="4" t="s">
        <v>33</v>
      </c>
      <c r="I6" s="4" t="s">
        <v>284</v>
      </c>
      <c r="J6" s="4" t="s">
        <v>326</v>
      </c>
      <c r="K6" s="4" t="s">
        <v>33</v>
      </c>
      <c r="L6" s="4" t="s">
        <v>284</v>
      </c>
      <c r="M6" s="4" t="s">
        <v>326</v>
      </c>
      <c r="N6" s="4" t="s">
        <v>33</v>
      </c>
      <c r="O6" s="4" t="s">
        <v>284</v>
      </c>
      <c r="P6" s="4" t="s">
        <v>326</v>
      </c>
      <c r="Q6" s="4" t="s">
        <v>33</v>
      </c>
      <c r="R6" s="4" t="s">
        <v>284</v>
      </c>
      <c r="S6" s="4" t="s">
        <v>326</v>
      </c>
      <c r="T6" s="4" t="s">
        <v>33</v>
      </c>
      <c r="U6" s="4" t="s">
        <v>284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333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334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335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336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337</v>
      </c>
      <c r="B17" s="14"/>
      <c r="C17" s="14"/>
      <c r="D17" s="14"/>
      <c r="E17" s="15"/>
      <c r="F17" s="16"/>
      <c r="G17" s="27"/>
      <c r="H17" s="34"/>
      <c r="I17" s="34"/>
      <c r="J17" s="13" t="s">
        <v>338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339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317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341</v>
      </c>
      <c r="B2" s="31" t="s">
        <v>280</v>
      </c>
      <c r="C2" s="31" t="s">
        <v>281</v>
      </c>
      <c r="D2" s="31" t="s">
        <v>282</v>
      </c>
      <c r="E2" s="31" t="s">
        <v>283</v>
      </c>
      <c r="F2" s="31" t="s">
        <v>284</v>
      </c>
      <c r="G2" s="30" t="s">
        <v>342</v>
      </c>
      <c r="H2" s="30" t="s">
        <v>343</v>
      </c>
      <c r="I2" s="30" t="s">
        <v>344</v>
      </c>
      <c r="J2" s="30" t="s">
        <v>343</v>
      </c>
      <c r="K2" s="30" t="s">
        <v>345</v>
      </c>
      <c r="L2" s="30" t="s">
        <v>343</v>
      </c>
      <c r="M2" s="31" t="s">
        <v>325</v>
      </c>
      <c r="N2" s="31" t="s">
        <v>293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341</v>
      </c>
      <c r="B4" s="33" t="s">
        <v>346</v>
      </c>
      <c r="C4" s="33" t="s">
        <v>326</v>
      </c>
      <c r="D4" s="33" t="s">
        <v>282</v>
      </c>
      <c r="E4" s="31" t="s">
        <v>283</v>
      </c>
      <c r="F4" s="31" t="s">
        <v>284</v>
      </c>
      <c r="G4" s="30" t="s">
        <v>342</v>
      </c>
      <c r="H4" s="30" t="s">
        <v>343</v>
      </c>
      <c r="I4" s="30" t="s">
        <v>344</v>
      </c>
      <c r="J4" s="30" t="s">
        <v>343</v>
      </c>
      <c r="K4" s="30" t="s">
        <v>345</v>
      </c>
      <c r="L4" s="30" t="s">
        <v>343</v>
      </c>
      <c r="M4" s="31" t="s">
        <v>325</v>
      </c>
      <c r="N4" s="31" t="s">
        <v>293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337</v>
      </c>
      <c r="B11" s="14"/>
      <c r="C11" s="14"/>
      <c r="D11" s="15"/>
      <c r="E11" s="16"/>
      <c r="F11" s="34"/>
      <c r="G11" s="27"/>
      <c r="H11" s="34"/>
      <c r="I11" s="13" t="s">
        <v>338</v>
      </c>
      <c r="J11" s="14"/>
      <c r="K11" s="14"/>
      <c r="L11" s="14"/>
      <c r="M11" s="14"/>
      <c r="N11" s="21"/>
    </row>
    <row r="12" ht="68.25" customHeight="1" spans="1:14">
      <c r="A12" s="17" t="s">
        <v>347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317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7" sqref="C7:C8"/>
    </sheetView>
  </sheetViews>
  <sheetFormatPr defaultColWidth="9" defaultRowHeight="14.25"/>
  <cols>
    <col min="1" max="1" width="17.25" customWidth="1"/>
    <col min="2" max="2" width="7" customWidth="1"/>
    <col min="3" max="3" width="14.8333333333333" customWidth="1"/>
    <col min="4" max="4" width="18.9166666666667" customWidth="1"/>
    <col min="5" max="5" width="12.0833333333333" customWidth="1"/>
    <col min="6" max="6" width="14.3333333333333" customWidth="1"/>
    <col min="7" max="7" width="22.3333333333333" customWidth="1"/>
    <col min="8" max="8" width="29.9166666666667" customWidth="1"/>
    <col min="9" max="9" width="15.5833333333333" customWidth="1"/>
    <col min="10" max="10" width="11.5" customWidth="1"/>
  </cols>
  <sheetData>
    <row r="1" ht="29.2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325</v>
      </c>
      <c r="L2" s="5" t="s">
        <v>293</v>
      </c>
    </row>
    <row r="3" ht="24" customHeight="1" spans="1:12">
      <c r="A3" s="22" t="s">
        <v>353</v>
      </c>
      <c r="B3" s="23" t="s">
        <v>297</v>
      </c>
      <c r="C3" s="377" t="s">
        <v>295</v>
      </c>
      <c r="D3" s="11" t="s">
        <v>296</v>
      </c>
      <c r="E3" s="11" t="s">
        <v>83</v>
      </c>
      <c r="F3" s="22" t="s">
        <v>28</v>
      </c>
      <c r="G3" s="23" t="s">
        <v>354</v>
      </c>
      <c r="H3" s="23" t="s">
        <v>355</v>
      </c>
      <c r="I3" s="22"/>
      <c r="J3" s="22"/>
      <c r="K3" s="11" t="s">
        <v>356</v>
      </c>
      <c r="L3" s="22"/>
    </row>
    <row r="4" ht="58" customHeight="1" spans="1:12">
      <c r="A4" s="22" t="s">
        <v>353</v>
      </c>
      <c r="B4" s="23" t="s">
        <v>297</v>
      </c>
      <c r="C4" s="377" t="s">
        <v>295</v>
      </c>
      <c r="D4" s="11" t="s">
        <v>296</v>
      </c>
      <c r="E4" s="11" t="s">
        <v>83</v>
      </c>
      <c r="F4" s="22" t="s">
        <v>28</v>
      </c>
      <c r="G4" s="23" t="s">
        <v>357</v>
      </c>
      <c r="I4" s="28" t="s">
        <v>358</v>
      </c>
      <c r="J4" s="22"/>
      <c r="K4" s="11" t="s">
        <v>356</v>
      </c>
      <c r="L4" s="22"/>
    </row>
    <row r="5" ht="22" customHeight="1" spans="1:12">
      <c r="A5" s="22" t="s">
        <v>353</v>
      </c>
      <c r="B5" s="23" t="s">
        <v>297</v>
      </c>
      <c r="C5" s="377" t="s">
        <v>299</v>
      </c>
      <c r="D5" s="11" t="s">
        <v>296</v>
      </c>
      <c r="E5" s="11" t="s">
        <v>84</v>
      </c>
      <c r="F5" s="22" t="s">
        <v>28</v>
      </c>
      <c r="G5" s="23" t="s">
        <v>354</v>
      </c>
      <c r="H5" s="23" t="s">
        <v>355</v>
      </c>
      <c r="I5" s="22"/>
      <c r="J5" s="22"/>
      <c r="K5" s="11" t="s">
        <v>356</v>
      </c>
      <c r="L5" s="22"/>
    </row>
    <row r="6" ht="49" customHeight="1" spans="1:12">
      <c r="A6" s="22" t="s">
        <v>353</v>
      </c>
      <c r="B6" s="23" t="s">
        <v>297</v>
      </c>
      <c r="C6" s="377" t="s">
        <v>299</v>
      </c>
      <c r="D6" s="11" t="s">
        <v>296</v>
      </c>
      <c r="E6" s="11" t="s">
        <v>84</v>
      </c>
      <c r="F6" s="22" t="s">
        <v>28</v>
      </c>
      <c r="G6" s="23" t="s">
        <v>357</v>
      </c>
      <c r="I6" s="28" t="s">
        <v>358</v>
      </c>
      <c r="J6" s="22"/>
      <c r="K6" s="11" t="s">
        <v>356</v>
      </c>
      <c r="L6" s="22"/>
    </row>
    <row r="7" ht="22" customHeight="1" spans="1:12">
      <c r="A7" s="22" t="s">
        <v>353</v>
      </c>
      <c r="B7" s="23" t="s">
        <v>297</v>
      </c>
      <c r="C7" s="378" t="s">
        <v>301</v>
      </c>
      <c r="D7" s="11" t="s">
        <v>296</v>
      </c>
      <c r="E7" s="22" t="s">
        <v>85</v>
      </c>
      <c r="F7" s="22" t="s">
        <v>28</v>
      </c>
      <c r="G7" s="23" t="s">
        <v>354</v>
      </c>
      <c r="H7" s="23" t="s">
        <v>355</v>
      </c>
      <c r="I7" s="22"/>
      <c r="J7" s="22"/>
      <c r="K7" s="11" t="s">
        <v>356</v>
      </c>
      <c r="L7" s="22"/>
    </row>
    <row r="8" ht="52" customHeight="1" spans="1:12">
      <c r="A8" s="22" t="s">
        <v>353</v>
      </c>
      <c r="B8" s="23" t="s">
        <v>297</v>
      </c>
      <c r="C8" s="378" t="s">
        <v>301</v>
      </c>
      <c r="D8" s="11" t="s">
        <v>296</v>
      </c>
      <c r="E8" s="22" t="s">
        <v>85</v>
      </c>
      <c r="F8" s="22" t="s">
        <v>28</v>
      </c>
      <c r="G8" s="23" t="s">
        <v>357</v>
      </c>
      <c r="I8" s="28" t="s">
        <v>358</v>
      </c>
      <c r="J8" s="22"/>
      <c r="K8" s="11" t="s">
        <v>356</v>
      </c>
      <c r="L8" s="22"/>
    </row>
    <row r="9" ht="22" customHeight="1" spans="1:12">
      <c r="A9" s="22"/>
      <c r="B9" s="23"/>
      <c r="C9" s="11"/>
      <c r="D9" s="11"/>
      <c r="E9" s="11"/>
      <c r="F9" s="22"/>
      <c r="G9" s="23"/>
      <c r="H9" s="23"/>
      <c r="I9" s="22"/>
      <c r="J9" s="23"/>
      <c r="K9" s="11"/>
      <c r="L9" s="22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9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9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9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9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9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3" t="s">
        <v>359</v>
      </c>
      <c r="B18" s="14"/>
      <c r="C18" s="14"/>
      <c r="D18" s="14"/>
      <c r="E18" s="15"/>
      <c r="F18" s="16"/>
      <c r="G18" s="27"/>
      <c r="H18" s="13" t="s">
        <v>360</v>
      </c>
      <c r="I18" s="14"/>
      <c r="J18" s="14"/>
      <c r="K18" s="14"/>
      <c r="L18" s="21"/>
    </row>
    <row r="19" ht="79.5" customHeight="1" spans="1:12">
      <c r="A19" s="17" t="s">
        <v>361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">
      <c r="A20" t="s">
        <v>317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D11" sqref="D11"/>
    </sheetView>
  </sheetViews>
  <sheetFormatPr defaultColWidth="9" defaultRowHeight="14.25"/>
  <cols>
    <col min="1" max="1" width="7" customWidth="1"/>
    <col min="2" max="2" width="10" customWidth="1"/>
    <col min="3" max="3" width="20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326</v>
      </c>
      <c r="D2" s="5" t="s">
        <v>282</v>
      </c>
      <c r="E2" s="5" t="s">
        <v>283</v>
      </c>
      <c r="F2" s="4" t="s">
        <v>363</v>
      </c>
      <c r="G2" s="4" t="s">
        <v>308</v>
      </c>
      <c r="H2" s="6" t="s">
        <v>309</v>
      </c>
      <c r="I2" s="19" t="s">
        <v>311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312</v>
      </c>
      <c r="H3" s="8"/>
      <c r="I3" s="20"/>
    </row>
    <row r="4" spans="1:9">
      <c r="A4" s="9">
        <v>1</v>
      </c>
      <c r="B4" s="10" t="s">
        <v>297</v>
      </c>
      <c r="C4" s="11" t="s">
        <v>365</v>
      </c>
      <c r="D4" s="9" t="s">
        <v>366</v>
      </c>
      <c r="E4" s="12" t="s">
        <v>28</v>
      </c>
      <c r="F4" s="9">
        <v>1</v>
      </c>
      <c r="G4" s="9">
        <v>0.1</v>
      </c>
      <c r="H4" s="9"/>
      <c r="I4" s="12" t="s">
        <v>298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367</v>
      </c>
      <c r="B13" s="14"/>
      <c r="C13" s="14"/>
      <c r="D13" s="15"/>
      <c r="E13" s="16"/>
      <c r="F13" s="13" t="s">
        <v>360</v>
      </c>
      <c r="G13" s="14"/>
      <c r="H13" s="15"/>
      <c r="I13" s="21"/>
    </row>
    <row r="14" ht="39" customHeight="1" spans="1:9">
      <c r="A14" s="17" t="s">
        <v>368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317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F5" sqref="F5:G5"/>
    </sheetView>
  </sheetViews>
  <sheetFormatPr defaultColWidth="10.3333333333333" defaultRowHeight="16.5" customHeight="1"/>
  <cols>
    <col min="1" max="2" width="10.3333333333333" style="96"/>
    <col min="3" max="3" width="9.33333333333333" style="96" customWidth="1"/>
    <col min="4" max="4" width="9.58333333333333" style="96" customWidth="1"/>
    <col min="5" max="5" width="9.5" style="96" customWidth="1"/>
    <col min="6" max="6" width="10" style="96" customWidth="1"/>
    <col min="7" max="7" width="11.0833333333333" style="96" customWidth="1"/>
    <col min="8" max="8" width="10.0833333333333" style="96" customWidth="1"/>
    <col min="9" max="9" width="10.3333333333333" style="96"/>
    <col min="10" max="10" width="8" style="96" customWidth="1"/>
    <col min="11" max="11" width="10.5833333333333" style="96" customWidth="1"/>
    <col min="12" max="16384" width="10.3333333333333" style="96"/>
  </cols>
  <sheetData>
    <row r="1" ht="20.25" spans="1:11">
      <c r="A1" s="284" t="s">
        <v>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4.25" spans="1:11">
      <c r="A2" s="285" t="s">
        <v>18</v>
      </c>
      <c r="B2" s="57" t="s">
        <v>19</v>
      </c>
      <c r="C2" s="57"/>
      <c r="D2" s="286" t="s">
        <v>20</v>
      </c>
      <c r="E2" s="286"/>
      <c r="F2" s="287" t="s">
        <v>21</v>
      </c>
      <c r="G2" s="287"/>
      <c r="H2" s="288" t="s">
        <v>22</v>
      </c>
      <c r="I2" s="336" t="s">
        <v>23</v>
      </c>
      <c r="J2" s="336"/>
      <c r="K2" s="336"/>
    </row>
    <row r="3" ht="14.25" spans="1:11">
      <c r="A3" s="289" t="s">
        <v>24</v>
      </c>
      <c r="B3" s="289"/>
      <c r="C3" s="289"/>
      <c r="D3" s="286" t="s">
        <v>25</v>
      </c>
      <c r="E3" s="286"/>
      <c r="F3" s="286"/>
      <c r="G3" s="286"/>
      <c r="H3" s="286" t="s">
        <v>26</v>
      </c>
      <c r="I3" s="286"/>
      <c r="J3" s="286"/>
      <c r="K3" s="286"/>
    </row>
    <row r="4" ht="14.25" spans="1:11">
      <c r="A4" s="288" t="s">
        <v>27</v>
      </c>
      <c r="B4" s="201" t="s">
        <v>28</v>
      </c>
      <c r="C4" s="201"/>
      <c r="D4" s="288" t="s">
        <v>29</v>
      </c>
      <c r="E4" s="288"/>
      <c r="F4" s="203">
        <v>45657</v>
      </c>
      <c r="G4" s="203"/>
      <c r="H4" s="288" t="s">
        <v>30</v>
      </c>
      <c r="I4" s="288"/>
      <c r="J4" s="201" t="s">
        <v>31</v>
      </c>
      <c r="K4" s="201" t="s">
        <v>32</v>
      </c>
    </row>
    <row r="5" ht="14.25" spans="1:11">
      <c r="A5" s="290" t="s">
        <v>33</v>
      </c>
      <c r="B5" s="201" t="s">
        <v>34</v>
      </c>
      <c r="C5" s="201"/>
      <c r="D5" s="288" t="s">
        <v>35</v>
      </c>
      <c r="E5" s="288"/>
      <c r="F5" s="203">
        <v>45613</v>
      </c>
      <c r="G5" s="203"/>
      <c r="H5" s="288" t="s">
        <v>36</v>
      </c>
      <c r="I5" s="288"/>
      <c r="J5" s="201" t="s">
        <v>31</v>
      </c>
      <c r="K5" s="201" t="s">
        <v>32</v>
      </c>
    </row>
    <row r="6" ht="14.25" spans="1:11">
      <c r="A6" s="288" t="s">
        <v>37</v>
      </c>
      <c r="B6" s="57">
        <v>3</v>
      </c>
      <c r="C6" s="57">
        <v>5</v>
      </c>
      <c r="D6" s="290" t="s">
        <v>38</v>
      </c>
      <c r="E6" s="290"/>
      <c r="F6" s="203">
        <v>45642</v>
      </c>
      <c r="G6" s="203"/>
      <c r="H6" s="288" t="s">
        <v>39</v>
      </c>
      <c r="I6" s="288"/>
      <c r="J6" s="201" t="s">
        <v>31</v>
      </c>
      <c r="K6" s="201" t="s">
        <v>32</v>
      </c>
    </row>
    <row r="7" ht="14.25" spans="1:11">
      <c r="A7" s="288" t="s">
        <v>40</v>
      </c>
      <c r="B7" s="57">
        <f>500+700+800</f>
        <v>2000</v>
      </c>
      <c r="C7" s="57"/>
      <c r="D7" s="290" t="s">
        <v>41</v>
      </c>
      <c r="E7" s="291"/>
      <c r="F7" s="203">
        <v>45650</v>
      </c>
      <c r="G7" s="203"/>
      <c r="H7" s="288" t="s">
        <v>42</v>
      </c>
      <c r="I7" s="288"/>
      <c r="J7" s="201" t="s">
        <v>31</v>
      </c>
      <c r="K7" s="201" t="s">
        <v>32</v>
      </c>
    </row>
    <row r="8" ht="14.25" spans="1:11">
      <c r="A8" s="290"/>
      <c r="B8" s="57"/>
      <c r="C8" s="57"/>
      <c r="D8" s="288" t="s">
        <v>43</v>
      </c>
      <c r="E8" s="288"/>
      <c r="F8" s="203">
        <v>45652</v>
      </c>
      <c r="G8" s="203"/>
      <c r="H8" s="288" t="s">
        <v>44</v>
      </c>
      <c r="I8" s="288"/>
      <c r="J8" s="201" t="s">
        <v>31</v>
      </c>
      <c r="K8" s="201" t="s">
        <v>32</v>
      </c>
    </row>
    <row r="9" ht="15" spans="1:11">
      <c r="A9" s="292" t="s">
        <v>45</v>
      </c>
      <c r="B9" s="293"/>
      <c r="C9" s="293"/>
      <c r="D9" s="293"/>
      <c r="E9" s="293"/>
      <c r="F9" s="293"/>
      <c r="G9" s="293"/>
      <c r="H9" s="293"/>
      <c r="I9" s="293"/>
      <c r="J9" s="293"/>
      <c r="K9" s="337"/>
    </row>
    <row r="10" ht="15" spans="1:11">
      <c r="A10" s="248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7"/>
    </row>
    <row r="11" ht="14.25" spans="1:11">
      <c r="A11" s="294" t="s">
        <v>47</v>
      </c>
      <c r="B11" s="295" t="s">
        <v>48</v>
      </c>
      <c r="C11" s="296" t="s">
        <v>49</v>
      </c>
      <c r="D11" s="297"/>
      <c r="E11" s="298" t="s">
        <v>50</v>
      </c>
      <c r="F11" s="295" t="s">
        <v>48</v>
      </c>
      <c r="G11" s="296" t="s">
        <v>49</v>
      </c>
      <c r="H11" s="296" t="s">
        <v>51</v>
      </c>
      <c r="I11" s="298" t="s">
        <v>52</v>
      </c>
      <c r="J11" s="295" t="s">
        <v>48</v>
      </c>
      <c r="K11" s="338" t="s">
        <v>49</v>
      </c>
    </row>
    <row r="12" ht="14.25" spans="1:11">
      <c r="A12" s="204" t="s">
        <v>53</v>
      </c>
      <c r="B12" s="223" t="s">
        <v>48</v>
      </c>
      <c r="C12" s="103" t="s">
        <v>49</v>
      </c>
      <c r="D12" s="224"/>
      <c r="E12" s="225" t="s">
        <v>54</v>
      </c>
      <c r="F12" s="223" t="s">
        <v>48</v>
      </c>
      <c r="G12" s="103" t="s">
        <v>49</v>
      </c>
      <c r="H12" s="103" t="s">
        <v>51</v>
      </c>
      <c r="I12" s="225" t="s">
        <v>55</v>
      </c>
      <c r="J12" s="223" t="s">
        <v>48</v>
      </c>
      <c r="K12" s="104" t="s">
        <v>49</v>
      </c>
    </row>
    <row r="13" ht="14.25" spans="1:11">
      <c r="A13" s="204" t="s">
        <v>56</v>
      </c>
      <c r="B13" s="223" t="s">
        <v>48</v>
      </c>
      <c r="C13" s="103" t="s">
        <v>49</v>
      </c>
      <c r="D13" s="224"/>
      <c r="E13" s="225" t="s">
        <v>57</v>
      </c>
      <c r="F13" s="103" t="s">
        <v>58</v>
      </c>
      <c r="G13" s="103" t="s">
        <v>59</v>
      </c>
      <c r="H13" s="103" t="s">
        <v>51</v>
      </c>
      <c r="I13" s="225" t="s">
        <v>60</v>
      </c>
      <c r="J13" s="223" t="s">
        <v>48</v>
      </c>
      <c r="K13" s="104" t="s">
        <v>49</v>
      </c>
    </row>
    <row r="14" ht="15" spans="1:11">
      <c r="A14" s="211" t="s">
        <v>61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59"/>
    </row>
    <row r="15" ht="15" spans="1:11">
      <c r="A15" s="248" t="s">
        <v>62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7"/>
    </row>
    <row r="16" ht="14.25" spans="1:11">
      <c r="A16" s="299" t="s">
        <v>63</v>
      </c>
      <c r="B16" s="296" t="s">
        <v>58</v>
      </c>
      <c r="C16" s="296" t="s">
        <v>59</v>
      </c>
      <c r="D16" s="300"/>
      <c r="E16" s="301" t="s">
        <v>64</v>
      </c>
      <c r="F16" s="296" t="s">
        <v>58</v>
      </c>
      <c r="G16" s="296" t="s">
        <v>59</v>
      </c>
      <c r="H16" s="302"/>
      <c r="I16" s="301" t="s">
        <v>65</v>
      </c>
      <c r="J16" s="296" t="s">
        <v>58</v>
      </c>
      <c r="K16" s="338" t="s">
        <v>59</v>
      </c>
    </row>
    <row r="17" customHeight="1" spans="1:22">
      <c r="A17" s="207" t="s">
        <v>66</v>
      </c>
      <c r="B17" s="103" t="s">
        <v>58</v>
      </c>
      <c r="C17" s="103" t="s">
        <v>59</v>
      </c>
      <c r="D17" s="106"/>
      <c r="E17" s="235" t="s">
        <v>67</v>
      </c>
      <c r="F17" s="103" t="s">
        <v>58</v>
      </c>
      <c r="G17" s="103" t="s">
        <v>59</v>
      </c>
      <c r="H17" s="303"/>
      <c r="I17" s="235" t="s">
        <v>68</v>
      </c>
      <c r="J17" s="103" t="s">
        <v>58</v>
      </c>
      <c r="K17" s="104" t="s">
        <v>59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ht="18" customHeight="1" spans="1:11">
      <c r="A18" s="304" t="s">
        <v>69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40"/>
    </row>
    <row r="19" ht="18" customHeight="1" spans="1:11">
      <c r="A19" s="248" t="s">
        <v>70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67"/>
    </row>
    <row r="20" customHeight="1" spans="1:11">
      <c r="A20" s="306" t="s">
        <v>71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41"/>
    </row>
    <row r="21" ht="21.75" customHeight="1" spans="1:11">
      <c r="A21" s="308" t="s">
        <v>72</v>
      </c>
      <c r="B21" s="235" t="s">
        <v>73</v>
      </c>
      <c r="C21" s="235" t="s">
        <v>74</v>
      </c>
      <c r="D21" s="235" t="s">
        <v>75</v>
      </c>
      <c r="E21" s="235" t="s">
        <v>76</v>
      </c>
      <c r="F21" s="235" t="s">
        <v>77</v>
      </c>
      <c r="G21" s="235" t="s">
        <v>78</v>
      </c>
      <c r="H21" s="235" t="s">
        <v>79</v>
      </c>
      <c r="I21" s="235" t="s">
        <v>80</v>
      </c>
      <c r="J21" s="235" t="s">
        <v>81</v>
      </c>
      <c r="K21" s="163" t="s">
        <v>82</v>
      </c>
    </row>
    <row r="22" customHeight="1" spans="1:11">
      <c r="A22" s="207" t="s">
        <v>83</v>
      </c>
      <c r="B22" s="309"/>
      <c r="C22" s="309"/>
      <c r="D22" s="309">
        <v>1</v>
      </c>
      <c r="E22" s="309">
        <v>1</v>
      </c>
      <c r="F22" s="309">
        <v>1</v>
      </c>
      <c r="G22" s="309">
        <v>1</v>
      </c>
      <c r="H22" s="309">
        <v>1</v>
      </c>
      <c r="I22" s="309"/>
      <c r="J22" s="309"/>
      <c r="K22" s="342"/>
    </row>
    <row r="23" customHeight="1" spans="1:11">
      <c r="A23" s="207" t="s">
        <v>84</v>
      </c>
      <c r="B23" s="309"/>
      <c r="C23" s="309"/>
      <c r="D23" s="309">
        <v>1</v>
      </c>
      <c r="E23" s="309">
        <v>1</v>
      </c>
      <c r="F23" s="309">
        <v>1</v>
      </c>
      <c r="G23" s="309">
        <v>1</v>
      </c>
      <c r="H23" s="309">
        <v>1</v>
      </c>
      <c r="I23" s="309"/>
      <c r="J23" s="309"/>
      <c r="K23" s="343"/>
    </row>
    <row r="24" customHeight="1" spans="1:11">
      <c r="A24" s="207" t="s">
        <v>85</v>
      </c>
      <c r="B24" s="309"/>
      <c r="C24" s="309"/>
      <c r="D24" s="309">
        <v>1</v>
      </c>
      <c r="E24" s="309">
        <v>1</v>
      </c>
      <c r="F24" s="309">
        <v>1</v>
      </c>
      <c r="G24" s="309">
        <v>1</v>
      </c>
      <c r="H24" s="309">
        <v>1</v>
      </c>
      <c r="I24" s="309"/>
      <c r="J24" s="309"/>
      <c r="K24" s="344"/>
    </row>
    <row r="25" customHeight="1" spans="1:11">
      <c r="A25" s="210"/>
      <c r="B25" s="310"/>
      <c r="C25" s="310"/>
      <c r="D25" s="310"/>
      <c r="E25" s="310"/>
      <c r="F25" s="310"/>
      <c r="G25" s="310"/>
      <c r="H25" s="310"/>
      <c r="I25" s="310"/>
      <c r="J25" s="310"/>
      <c r="K25" s="157"/>
    </row>
    <row r="26" customHeight="1" spans="1:11">
      <c r="A26" s="210"/>
      <c r="B26" s="310"/>
      <c r="C26" s="310"/>
      <c r="D26" s="310"/>
      <c r="E26" s="310"/>
      <c r="F26" s="310"/>
      <c r="G26" s="310"/>
      <c r="H26" s="310"/>
      <c r="I26" s="310"/>
      <c r="J26" s="310"/>
      <c r="K26" s="157"/>
    </row>
    <row r="27" customHeight="1" spans="1:11">
      <c r="A27" s="210"/>
      <c r="B27" s="310"/>
      <c r="C27" s="310"/>
      <c r="D27" s="310"/>
      <c r="E27" s="310"/>
      <c r="F27" s="310"/>
      <c r="G27" s="310"/>
      <c r="H27" s="310"/>
      <c r="I27" s="310"/>
      <c r="J27" s="310"/>
      <c r="K27" s="157"/>
    </row>
    <row r="28" customHeight="1" spans="1:11">
      <c r="A28" s="210"/>
      <c r="B28" s="310"/>
      <c r="C28" s="310"/>
      <c r="D28" s="310"/>
      <c r="E28" s="310"/>
      <c r="F28" s="310"/>
      <c r="G28" s="310"/>
      <c r="H28" s="310"/>
      <c r="I28" s="310"/>
      <c r="J28" s="310"/>
      <c r="K28" s="157"/>
    </row>
    <row r="29" ht="18" customHeight="1" spans="1:11">
      <c r="A29" s="311" t="s">
        <v>86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5"/>
    </row>
    <row r="30" ht="18.75" customHeight="1" spans="1:11">
      <c r="A30" s="313" t="s">
        <v>87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6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7"/>
    </row>
    <row r="32" ht="18" customHeight="1" spans="1:11">
      <c r="A32" s="311" t="s">
        <v>88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5"/>
    </row>
    <row r="33" ht="14.25" spans="1:11">
      <c r="A33" s="317" t="s">
        <v>89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8"/>
    </row>
    <row r="34" ht="15" spans="1:11">
      <c r="A34" s="111" t="s">
        <v>90</v>
      </c>
      <c r="B34" s="112"/>
      <c r="C34" s="103" t="s">
        <v>31</v>
      </c>
      <c r="D34" s="103" t="s">
        <v>32</v>
      </c>
      <c r="E34" s="319" t="s">
        <v>91</v>
      </c>
      <c r="F34" s="320"/>
      <c r="G34" s="320"/>
      <c r="H34" s="320"/>
      <c r="I34" s="320"/>
      <c r="J34" s="320"/>
      <c r="K34" s="349"/>
    </row>
    <row r="35" ht="15" spans="1:11">
      <c r="A35" s="321" t="s">
        <v>92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93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50"/>
    </row>
    <row r="37" ht="14.25" spans="1:11">
      <c r="A37" s="240" t="s">
        <v>94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4.25" spans="1:11">
      <c r="A38" s="240" t="s">
        <v>95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4.25" spans="1:11">
      <c r="A39" s="240" t="s">
        <v>96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4.25" spans="1:11">
      <c r="A41" s="324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4.25" spans="1:11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65"/>
    </row>
    <row r="44" ht="14.25" spans="1:1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65"/>
    </row>
    <row r="45" ht="14.25" spans="1:11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65"/>
    </row>
    <row r="46" ht="14.25" spans="1:11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65"/>
    </row>
    <row r="47" ht="15" spans="1:11">
      <c r="A47" s="236" t="s">
        <v>97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63"/>
    </row>
    <row r="48" ht="15" spans="1:11">
      <c r="A48" s="248" t="s">
        <v>98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67"/>
    </row>
    <row r="49" ht="14.25" spans="1:11">
      <c r="A49" s="299" t="s">
        <v>99</v>
      </c>
      <c r="B49" s="296" t="s">
        <v>58</v>
      </c>
      <c r="C49" s="296" t="s">
        <v>59</v>
      </c>
      <c r="D49" s="296" t="s">
        <v>51</v>
      </c>
      <c r="E49" s="301" t="s">
        <v>100</v>
      </c>
      <c r="F49" s="296" t="s">
        <v>58</v>
      </c>
      <c r="G49" s="296" t="s">
        <v>59</v>
      </c>
      <c r="H49" s="296" t="s">
        <v>51</v>
      </c>
      <c r="I49" s="301" t="s">
        <v>101</v>
      </c>
      <c r="J49" s="296" t="s">
        <v>58</v>
      </c>
      <c r="K49" s="338" t="s">
        <v>59</v>
      </c>
    </row>
    <row r="50" ht="14.25" spans="1:11">
      <c r="A50" s="207" t="s">
        <v>50</v>
      </c>
      <c r="B50" s="103" t="s">
        <v>58</v>
      </c>
      <c r="C50" s="103" t="s">
        <v>59</v>
      </c>
      <c r="D50" s="103" t="s">
        <v>51</v>
      </c>
      <c r="E50" s="235" t="s">
        <v>57</v>
      </c>
      <c r="F50" s="103" t="s">
        <v>58</v>
      </c>
      <c r="G50" s="103" t="s">
        <v>59</v>
      </c>
      <c r="H50" s="103" t="s">
        <v>51</v>
      </c>
      <c r="I50" s="235" t="s">
        <v>68</v>
      </c>
      <c r="J50" s="103" t="s">
        <v>58</v>
      </c>
      <c r="K50" s="104" t="s">
        <v>59</v>
      </c>
    </row>
    <row r="51" ht="15" spans="1:11">
      <c r="A51" s="211" t="s">
        <v>61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59"/>
    </row>
    <row r="52" ht="15" spans="1:11">
      <c r="A52" s="321" t="s">
        <v>102</v>
      </c>
      <c r="B52" s="321"/>
      <c r="C52" s="321"/>
      <c r="D52" s="321"/>
      <c r="E52" s="321"/>
      <c r="F52" s="321"/>
      <c r="G52" s="321"/>
      <c r="H52" s="321"/>
      <c r="I52" s="321"/>
      <c r="J52" s="321"/>
      <c r="K52" s="321"/>
    </row>
    <row r="53" ht="15" spans="1:11">
      <c r="A53" s="325"/>
      <c r="B53" s="323"/>
      <c r="C53" s="323"/>
      <c r="D53" s="323"/>
      <c r="E53" s="323"/>
      <c r="F53" s="323"/>
      <c r="G53" s="323"/>
      <c r="H53" s="323"/>
      <c r="I53" s="323"/>
      <c r="J53" s="323"/>
      <c r="K53" s="350"/>
    </row>
    <row r="54" ht="15" spans="1:11">
      <c r="A54" s="326" t="s">
        <v>103</v>
      </c>
      <c r="B54" s="327" t="s">
        <v>104</v>
      </c>
      <c r="C54" s="327"/>
      <c r="D54" s="328" t="s">
        <v>105</v>
      </c>
      <c r="E54" s="329" t="s">
        <v>106</v>
      </c>
      <c r="F54" s="330" t="s">
        <v>107</v>
      </c>
      <c r="G54" s="331">
        <v>45619</v>
      </c>
      <c r="H54" s="332" t="s">
        <v>108</v>
      </c>
      <c r="I54" s="351"/>
      <c r="J54" s="352" t="s">
        <v>109</v>
      </c>
      <c r="K54" s="353"/>
    </row>
    <row r="55" ht="15" spans="1:11">
      <c r="A55" s="321" t="s">
        <v>110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</row>
    <row r="56" ht="15" spans="1:11">
      <c r="A56" s="333"/>
      <c r="B56" s="334"/>
      <c r="C56" s="334"/>
      <c r="D56" s="334"/>
      <c r="E56" s="334"/>
      <c r="F56" s="334"/>
      <c r="G56" s="334"/>
      <c r="H56" s="334"/>
      <c r="I56" s="334"/>
      <c r="J56" s="334"/>
      <c r="K56" s="354"/>
    </row>
    <row r="57" ht="15" spans="1:11">
      <c r="A57" s="326" t="s">
        <v>103</v>
      </c>
      <c r="B57" s="327" t="s">
        <v>104</v>
      </c>
      <c r="C57" s="327"/>
      <c r="D57" s="328" t="s">
        <v>105</v>
      </c>
      <c r="E57" s="335"/>
      <c r="F57" s="330" t="s">
        <v>111</v>
      </c>
      <c r="G57" s="331"/>
      <c r="H57" s="332" t="s">
        <v>108</v>
      </c>
      <c r="I57" s="351"/>
      <c r="J57" s="352"/>
      <c r="K57" s="353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J18" sqref="J18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272" t="s">
        <v>27</v>
      </c>
      <c r="B2" s="57" t="s">
        <v>28</v>
      </c>
      <c r="C2" s="57"/>
      <c r="D2" s="272" t="s">
        <v>33</v>
      </c>
      <c r="E2" s="59" t="s">
        <v>34</v>
      </c>
      <c r="F2" s="59"/>
      <c r="G2" s="59"/>
      <c r="H2" s="62">
        <v>2</v>
      </c>
      <c r="I2" s="272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3" t="s">
        <v>80</v>
      </c>
      <c r="H4" s="62"/>
      <c r="I4" s="86"/>
      <c r="J4" s="86"/>
      <c r="K4" s="282" t="s">
        <v>116</v>
      </c>
      <c r="L4" s="175"/>
      <c r="M4" s="86" t="s">
        <v>76</v>
      </c>
      <c r="N4" s="86"/>
    </row>
    <row r="5" ht="29.15" customHeight="1" spans="1:14">
      <c r="A5" s="61"/>
      <c r="B5" s="63" t="s">
        <v>117</v>
      </c>
      <c r="C5" s="64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2"/>
      <c r="I5" s="87"/>
      <c r="J5" s="87"/>
      <c r="K5" s="87" t="s">
        <v>123</v>
      </c>
      <c r="L5" s="87" t="s">
        <v>124</v>
      </c>
      <c r="M5" s="87" t="s">
        <v>83</v>
      </c>
      <c r="N5" s="87"/>
    </row>
    <row r="6" ht="29.15" customHeight="1" spans="1:14">
      <c r="A6" s="273" t="s">
        <v>125</v>
      </c>
      <c r="B6" s="274">
        <f>C6-2</f>
        <v>56</v>
      </c>
      <c r="C6" s="275">
        <v>58</v>
      </c>
      <c r="D6" s="274">
        <f>C6+2</f>
        <v>60</v>
      </c>
      <c r="E6" s="274">
        <f>D6+2</f>
        <v>62</v>
      </c>
      <c r="F6" s="274">
        <f>E6+1</f>
        <v>63</v>
      </c>
      <c r="G6" s="274">
        <f>F6+1</f>
        <v>64</v>
      </c>
      <c r="H6" s="62"/>
      <c r="I6" s="89" t="s">
        <v>126</v>
      </c>
      <c r="J6" s="89"/>
      <c r="K6" s="89" t="s">
        <v>127</v>
      </c>
      <c r="L6" s="89" t="s">
        <v>128</v>
      </c>
      <c r="M6" s="89" t="s">
        <v>129</v>
      </c>
      <c r="N6" s="89"/>
    </row>
    <row r="7" ht="29.15" customHeight="1" spans="1:14">
      <c r="A7" s="276" t="s">
        <v>130</v>
      </c>
      <c r="B7" s="274">
        <f t="shared" ref="B7:B9" si="0">C7-4</f>
        <v>86</v>
      </c>
      <c r="C7" s="277" t="s">
        <v>131</v>
      </c>
      <c r="D7" s="274">
        <f t="shared" ref="D7:D9" si="1">C7+4</f>
        <v>94</v>
      </c>
      <c r="E7" s="274">
        <f>D7+4</f>
        <v>98</v>
      </c>
      <c r="F7" s="274">
        <f t="shared" ref="F7:F9" si="2">E7+6</f>
        <v>104</v>
      </c>
      <c r="G7" s="274">
        <f>F7+6</f>
        <v>110</v>
      </c>
      <c r="H7" s="62"/>
      <c r="I7" s="90"/>
      <c r="J7" s="90"/>
      <c r="K7" s="90" t="s">
        <v>132</v>
      </c>
      <c r="L7" s="90" t="s">
        <v>132</v>
      </c>
      <c r="M7" s="90" t="s">
        <v>132</v>
      </c>
      <c r="N7" s="90"/>
    </row>
    <row r="8" ht="29.15" customHeight="1" spans="1:14">
      <c r="A8" s="276" t="s">
        <v>133</v>
      </c>
      <c r="B8" s="274">
        <f t="shared" si="0"/>
        <v>78</v>
      </c>
      <c r="C8" s="277" t="s">
        <v>134</v>
      </c>
      <c r="D8" s="274">
        <f t="shared" si="1"/>
        <v>86</v>
      </c>
      <c r="E8" s="274">
        <f>D8+5</f>
        <v>91</v>
      </c>
      <c r="F8" s="274">
        <f t="shared" si="2"/>
        <v>97</v>
      </c>
      <c r="G8" s="274">
        <f>F8+7</f>
        <v>104</v>
      </c>
      <c r="H8" s="62"/>
      <c r="I8" s="90"/>
      <c r="J8" s="90"/>
      <c r="K8" s="90" t="s">
        <v>135</v>
      </c>
      <c r="L8" s="90" t="s">
        <v>135</v>
      </c>
      <c r="M8" s="90" t="s">
        <v>136</v>
      </c>
      <c r="N8" s="90"/>
    </row>
    <row r="9" ht="29.15" customHeight="1" spans="1:14">
      <c r="A9" s="276" t="s">
        <v>137</v>
      </c>
      <c r="B9" s="274">
        <f t="shared" si="0"/>
        <v>86</v>
      </c>
      <c r="C9" s="277" t="s">
        <v>131</v>
      </c>
      <c r="D9" s="274">
        <f t="shared" si="1"/>
        <v>94</v>
      </c>
      <c r="E9" s="274">
        <f>D9+5</f>
        <v>99</v>
      </c>
      <c r="F9" s="274">
        <f t="shared" si="2"/>
        <v>105</v>
      </c>
      <c r="G9" s="274">
        <f>F9+7</f>
        <v>112</v>
      </c>
      <c r="H9" s="62"/>
      <c r="I9" s="89"/>
      <c r="J9" s="89"/>
      <c r="K9" s="89" t="s">
        <v>136</v>
      </c>
      <c r="L9" s="89" t="s">
        <v>136</v>
      </c>
      <c r="M9" s="89" t="s">
        <v>128</v>
      </c>
      <c r="N9" s="89"/>
    </row>
    <row r="10" ht="29.15" customHeight="1" spans="1:14">
      <c r="A10" s="278" t="s">
        <v>138</v>
      </c>
      <c r="B10" s="279">
        <f>C10-1</f>
        <v>30</v>
      </c>
      <c r="C10" s="275">
        <v>31</v>
      </c>
      <c r="D10" s="279">
        <f>C10+1</f>
        <v>32</v>
      </c>
      <c r="E10" s="279">
        <f>D10+1</f>
        <v>33</v>
      </c>
      <c r="F10" s="279">
        <f>E10+1.2</f>
        <v>34.2</v>
      </c>
      <c r="G10" s="279">
        <f>F10+1.2</f>
        <v>35.4</v>
      </c>
      <c r="H10" s="62"/>
      <c r="I10" s="90"/>
      <c r="J10" s="90"/>
      <c r="K10" s="90" t="s">
        <v>128</v>
      </c>
      <c r="L10" s="90" t="s">
        <v>128</v>
      </c>
      <c r="M10" s="90" t="s">
        <v>128</v>
      </c>
      <c r="N10" s="90"/>
    </row>
    <row r="11" ht="29.15" customHeight="1" spans="1:14">
      <c r="A11" s="278" t="s">
        <v>139</v>
      </c>
      <c r="B11" s="279">
        <f>C11-0.5</f>
        <v>20</v>
      </c>
      <c r="C11" s="275">
        <v>20.5</v>
      </c>
      <c r="D11" s="279">
        <f t="shared" ref="D11:G11" si="3">C11+0.5</f>
        <v>21</v>
      </c>
      <c r="E11" s="279">
        <f t="shared" si="3"/>
        <v>21.5</v>
      </c>
      <c r="F11" s="279">
        <f t="shared" si="3"/>
        <v>22</v>
      </c>
      <c r="G11" s="279">
        <f t="shared" si="3"/>
        <v>22.5</v>
      </c>
      <c r="H11" s="62"/>
      <c r="I11" s="90"/>
      <c r="J11" s="90"/>
      <c r="K11" s="90" t="s">
        <v>128</v>
      </c>
      <c r="L11" s="90" t="s">
        <v>128</v>
      </c>
      <c r="M11" s="90" t="s">
        <v>140</v>
      </c>
      <c r="N11" s="90"/>
    </row>
    <row r="12" ht="29.15" customHeight="1" spans="1:14">
      <c r="A12" s="276" t="s">
        <v>141</v>
      </c>
      <c r="B12" s="279">
        <f>C12-0.7</f>
        <v>15.8</v>
      </c>
      <c r="C12" s="275">
        <v>16.5</v>
      </c>
      <c r="D12" s="279">
        <f>C12+0.7</f>
        <v>17.2</v>
      </c>
      <c r="E12" s="279">
        <f>D12+0.7</f>
        <v>17.9</v>
      </c>
      <c r="F12" s="279">
        <f>E12+1</f>
        <v>18.9</v>
      </c>
      <c r="G12" s="279">
        <f>F12+1</f>
        <v>19.9</v>
      </c>
      <c r="H12" s="62"/>
      <c r="I12" s="90"/>
      <c r="J12" s="90"/>
      <c r="K12" s="90" t="s">
        <v>128</v>
      </c>
      <c r="L12" s="90" t="s">
        <v>128</v>
      </c>
      <c r="M12" s="90" t="s">
        <v>128</v>
      </c>
      <c r="N12" s="90"/>
    </row>
    <row r="13" ht="29.15" customHeight="1" spans="1:14">
      <c r="A13" s="276" t="s">
        <v>142</v>
      </c>
      <c r="B13" s="279">
        <f>C13-0.7</f>
        <v>13.3</v>
      </c>
      <c r="C13" s="275">
        <v>14</v>
      </c>
      <c r="D13" s="279">
        <f>C13+0.7</f>
        <v>14.7</v>
      </c>
      <c r="E13" s="279">
        <f>D13+0.7</f>
        <v>15.4</v>
      </c>
      <c r="F13" s="279">
        <f>E13+0.9</f>
        <v>16.3</v>
      </c>
      <c r="G13" s="279">
        <f>F13+0.9</f>
        <v>17.2</v>
      </c>
      <c r="H13" s="62"/>
      <c r="I13" s="90"/>
      <c r="J13" s="90"/>
      <c r="K13" s="90" t="s">
        <v>128</v>
      </c>
      <c r="L13" s="90" t="s">
        <v>128</v>
      </c>
      <c r="M13" s="90" t="s">
        <v>128</v>
      </c>
      <c r="N13" s="90"/>
    </row>
    <row r="14" ht="29.15" customHeight="1" spans="1:14">
      <c r="A14" s="276" t="s">
        <v>143</v>
      </c>
      <c r="B14" s="274">
        <f>C14-1</f>
        <v>40</v>
      </c>
      <c r="C14" s="275">
        <v>41</v>
      </c>
      <c r="D14" s="274">
        <f>C14+1</f>
        <v>42</v>
      </c>
      <c r="E14" s="274">
        <f>D14+1</f>
        <v>43</v>
      </c>
      <c r="F14" s="274">
        <f>E14+1.5</f>
        <v>44.5</v>
      </c>
      <c r="G14" s="274">
        <f>F14+1.5</f>
        <v>46</v>
      </c>
      <c r="H14" s="62"/>
      <c r="I14" s="90"/>
      <c r="J14" s="90"/>
      <c r="K14" s="90" t="s">
        <v>128</v>
      </c>
      <c r="L14" s="90" t="s">
        <v>128</v>
      </c>
      <c r="M14" s="90" t="s">
        <v>128</v>
      </c>
      <c r="N14" s="90"/>
    </row>
    <row r="15" ht="29.15" customHeight="1" spans="1:14">
      <c r="A15" s="276" t="s">
        <v>144</v>
      </c>
      <c r="B15" s="274">
        <v>13</v>
      </c>
      <c r="C15" s="280">
        <v>13</v>
      </c>
      <c r="D15" s="274">
        <f t="shared" ref="D15:G15" si="4">C15</f>
        <v>13</v>
      </c>
      <c r="E15" s="274">
        <f>D15+2</f>
        <v>15</v>
      </c>
      <c r="F15" s="274">
        <f t="shared" si="4"/>
        <v>15</v>
      </c>
      <c r="G15" s="274">
        <f t="shared" si="4"/>
        <v>15</v>
      </c>
      <c r="H15" s="62"/>
      <c r="I15" s="90"/>
      <c r="J15" s="90"/>
      <c r="K15" s="90" t="s">
        <v>128</v>
      </c>
      <c r="L15" s="90" t="s">
        <v>128</v>
      </c>
      <c r="M15" s="90" t="s">
        <v>128</v>
      </c>
      <c r="N15" s="90"/>
    </row>
    <row r="16" ht="29.15" customHeight="1" spans="1:14">
      <c r="A16" s="276" t="s">
        <v>145</v>
      </c>
      <c r="B16" s="274">
        <f>C16</f>
        <v>2.5</v>
      </c>
      <c r="C16" s="275">
        <v>2.5</v>
      </c>
      <c r="D16" s="274">
        <f t="shared" ref="D16:G16" si="5">C16</f>
        <v>2.5</v>
      </c>
      <c r="E16" s="274">
        <f t="shared" si="5"/>
        <v>2.5</v>
      </c>
      <c r="F16" s="274">
        <f t="shared" si="5"/>
        <v>2.5</v>
      </c>
      <c r="G16" s="274">
        <f t="shared" si="5"/>
        <v>2.5</v>
      </c>
      <c r="H16" s="62"/>
      <c r="I16" s="90"/>
      <c r="J16" s="90"/>
      <c r="K16" s="90" t="s">
        <v>127</v>
      </c>
      <c r="L16" s="90" t="s">
        <v>127</v>
      </c>
      <c r="M16" s="90" t="s">
        <v>146</v>
      </c>
      <c r="N16" s="90"/>
    </row>
    <row r="17" ht="29.15" customHeight="1" spans="1:14">
      <c r="A17" s="75"/>
      <c r="B17" s="75"/>
      <c r="C17" s="75"/>
      <c r="D17" s="76"/>
      <c r="E17" s="77"/>
      <c r="F17" s="77"/>
      <c r="G17" s="77"/>
      <c r="H17" s="62"/>
      <c r="I17" s="90"/>
      <c r="J17" s="90"/>
      <c r="K17" s="90"/>
      <c r="L17" s="90"/>
      <c r="M17" s="90" t="s">
        <v>147</v>
      </c>
      <c r="N17" s="90"/>
    </row>
    <row r="18" ht="29.15" customHeight="1" spans="1:14">
      <c r="A18" s="75"/>
      <c r="B18" s="75"/>
      <c r="C18" s="75"/>
      <c r="D18" s="76"/>
      <c r="E18" s="77"/>
      <c r="F18" s="77"/>
      <c r="G18" s="77"/>
      <c r="H18" s="62"/>
      <c r="I18" s="90"/>
      <c r="J18" s="90"/>
      <c r="K18" s="90"/>
      <c r="L18" s="90"/>
      <c r="M18" s="90"/>
      <c r="N18" s="90"/>
    </row>
    <row r="19" ht="29.15" customHeight="1" spans="1:14">
      <c r="A19" s="75"/>
      <c r="B19" s="75"/>
      <c r="C19" s="75"/>
      <c r="D19" s="76"/>
      <c r="E19" s="77"/>
      <c r="F19" s="77"/>
      <c r="G19" s="77"/>
      <c r="H19" s="62"/>
      <c r="I19" s="90"/>
      <c r="J19" s="90"/>
      <c r="K19" s="90"/>
      <c r="L19" s="90"/>
      <c r="M19" s="90"/>
      <c r="N19" s="90"/>
    </row>
    <row r="20" ht="29.15" customHeight="1" spans="1:14">
      <c r="A20" s="75"/>
      <c r="B20" s="75"/>
      <c r="C20" s="75"/>
      <c r="D20" s="76"/>
      <c r="E20" s="77"/>
      <c r="F20" s="77"/>
      <c r="G20" s="77"/>
      <c r="H20" s="62"/>
      <c r="I20" s="90"/>
      <c r="J20" s="90"/>
      <c r="K20" s="90"/>
      <c r="L20" s="90"/>
      <c r="M20" s="90"/>
      <c r="N20" s="90"/>
    </row>
    <row r="21" ht="29.15" customHeight="1" spans="1:14">
      <c r="A21" s="75"/>
      <c r="B21" s="75"/>
      <c r="C21" s="75"/>
      <c r="D21" s="76"/>
      <c r="E21" s="77"/>
      <c r="F21" s="77"/>
      <c r="G21" s="77"/>
      <c r="H21" s="62"/>
      <c r="I21" s="90"/>
      <c r="J21" s="90"/>
      <c r="K21" s="90"/>
      <c r="L21" s="90"/>
      <c r="M21" s="90"/>
      <c r="N21" s="90"/>
    </row>
    <row r="22" ht="29.15" customHeight="1" spans="1:14">
      <c r="A22" s="75"/>
      <c r="B22" s="75"/>
      <c r="C22" s="75"/>
      <c r="D22" s="76"/>
      <c r="E22" s="77"/>
      <c r="F22" s="77"/>
      <c r="G22" s="77"/>
      <c r="H22" s="62"/>
      <c r="I22" s="90"/>
      <c r="J22" s="90"/>
      <c r="K22" s="90"/>
      <c r="L22" s="90"/>
      <c r="M22" s="90"/>
      <c r="N22" s="90"/>
    </row>
    <row r="23" ht="29.15" customHeight="1" spans="1:14">
      <c r="A23" s="182"/>
      <c r="B23" s="182"/>
      <c r="C23" s="182"/>
      <c r="D23" s="182"/>
      <c r="E23" s="182"/>
      <c r="F23" s="182"/>
      <c r="G23" s="182"/>
      <c r="H23" s="62"/>
      <c r="I23" s="188"/>
      <c r="J23" s="188"/>
      <c r="K23" s="90"/>
      <c r="L23" s="188"/>
      <c r="M23" s="188"/>
      <c r="N23" s="188"/>
    </row>
    <row r="24" ht="14.25" spans="1:14">
      <c r="A24" s="281"/>
      <c r="B24" s="81"/>
      <c r="C24" s="81"/>
      <c r="D24" s="81"/>
      <c r="E24" s="81"/>
      <c r="F24" s="81"/>
      <c r="G24" s="81"/>
      <c r="H24" s="81"/>
      <c r="I24" s="80" t="s">
        <v>148</v>
      </c>
      <c r="J24" s="283">
        <v>45620</v>
      </c>
      <c r="K24" s="80" t="s">
        <v>149</v>
      </c>
      <c r="L24" s="80"/>
      <c r="M24" s="80" t="s">
        <v>150</v>
      </c>
      <c r="N24" s="53" t="s">
        <v>109</v>
      </c>
    </row>
    <row r="25" ht="19" customHeight="1" spans="1:1">
      <c r="A25" s="53" t="s">
        <v>151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44" sqref="M44"/>
    </sheetView>
  </sheetViews>
  <sheetFormatPr defaultColWidth="10" defaultRowHeight="16.5" customHeight="1"/>
  <cols>
    <col min="1" max="6" width="10" style="96"/>
    <col min="7" max="7" width="12.25" style="96" customWidth="1"/>
    <col min="8" max="16384" width="10" style="96"/>
  </cols>
  <sheetData>
    <row r="1" ht="22.5" customHeight="1" spans="1:11">
      <c r="A1" s="189" t="s">
        <v>152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18</v>
      </c>
      <c r="B2" s="99" t="s">
        <v>19</v>
      </c>
      <c r="C2" s="99"/>
      <c r="D2" s="191" t="s">
        <v>20</v>
      </c>
      <c r="E2" s="191"/>
      <c r="F2" s="192" t="s">
        <v>21</v>
      </c>
      <c r="G2" s="192"/>
      <c r="H2" s="193" t="s">
        <v>22</v>
      </c>
      <c r="I2" s="254" t="s">
        <v>23</v>
      </c>
      <c r="J2" s="254"/>
      <c r="K2" s="255"/>
    </row>
    <row r="3" customHeight="1" spans="1:11">
      <c r="A3" s="194" t="s">
        <v>24</v>
      </c>
      <c r="B3" s="195"/>
      <c r="C3" s="196"/>
      <c r="D3" s="197" t="s">
        <v>25</v>
      </c>
      <c r="E3" s="198"/>
      <c r="F3" s="198"/>
      <c r="G3" s="199"/>
      <c r="H3" s="197" t="s">
        <v>26</v>
      </c>
      <c r="I3" s="198"/>
      <c r="J3" s="198"/>
      <c r="K3" s="199"/>
    </row>
    <row r="4" customHeight="1" spans="1:11">
      <c r="A4" s="200" t="s">
        <v>27</v>
      </c>
      <c r="B4" s="201" t="s">
        <v>28</v>
      </c>
      <c r="C4" s="201"/>
      <c r="D4" s="200" t="s">
        <v>29</v>
      </c>
      <c r="E4" s="202"/>
      <c r="F4" s="203">
        <v>45657</v>
      </c>
      <c r="G4" s="203"/>
      <c r="H4" s="200" t="s">
        <v>153</v>
      </c>
      <c r="I4" s="202"/>
      <c r="J4" s="103" t="s">
        <v>31</v>
      </c>
      <c r="K4" s="104" t="s">
        <v>32</v>
      </c>
    </row>
    <row r="5" customHeight="1" spans="1:11">
      <c r="A5" s="204" t="s">
        <v>33</v>
      </c>
      <c r="B5" s="201" t="s">
        <v>34</v>
      </c>
      <c r="C5" s="201"/>
      <c r="D5" s="200" t="s">
        <v>154</v>
      </c>
      <c r="E5" s="202"/>
      <c r="F5" s="203">
        <v>45611</v>
      </c>
      <c r="G5" s="203"/>
      <c r="H5" s="200" t="s">
        <v>155</v>
      </c>
      <c r="I5" s="202"/>
      <c r="J5" s="103" t="s">
        <v>31</v>
      </c>
      <c r="K5" s="104" t="s">
        <v>32</v>
      </c>
    </row>
    <row r="6" customHeight="1" spans="1:11">
      <c r="A6" s="200" t="s">
        <v>37</v>
      </c>
      <c r="B6" s="106">
        <v>3</v>
      </c>
      <c r="C6" s="205">
        <v>5</v>
      </c>
      <c r="D6" s="200" t="s">
        <v>156</v>
      </c>
      <c r="E6" s="202"/>
      <c r="F6" s="206">
        <v>45659</v>
      </c>
      <c r="G6" s="205"/>
      <c r="H6" s="207" t="s">
        <v>157</v>
      </c>
      <c r="I6" s="235"/>
      <c r="J6" s="235"/>
      <c r="K6" s="256"/>
    </row>
    <row r="7" customHeight="1" spans="1:11">
      <c r="A7" s="200" t="s">
        <v>40</v>
      </c>
      <c r="B7" s="208">
        <v>2000</v>
      </c>
      <c r="C7" s="209"/>
      <c r="D7" s="200" t="s">
        <v>158</v>
      </c>
      <c r="E7" s="202"/>
      <c r="F7" s="206">
        <v>45661</v>
      </c>
      <c r="G7" s="205"/>
      <c r="H7" s="210"/>
      <c r="I7" s="103"/>
      <c r="J7" s="103"/>
      <c r="K7" s="104"/>
    </row>
    <row r="8" customHeight="1" spans="1:11">
      <c r="A8" s="211"/>
      <c r="B8" s="114"/>
      <c r="C8" s="212"/>
      <c r="D8" s="211" t="s">
        <v>43</v>
      </c>
      <c r="E8" s="213"/>
      <c r="F8" s="214">
        <v>45662</v>
      </c>
      <c r="G8" s="215"/>
      <c r="H8" s="216"/>
      <c r="I8" s="231"/>
      <c r="J8" s="231"/>
      <c r="K8" s="257"/>
    </row>
    <row r="9" customHeight="1" spans="1:11">
      <c r="A9" s="217" t="s">
        <v>159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47</v>
      </c>
      <c r="B10" s="219" t="s">
        <v>48</v>
      </c>
      <c r="C10" s="220" t="s">
        <v>49</v>
      </c>
      <c r="D10" s="221"/>
      <c r="E10" s="222" t="s">
        <v>52</v>
      </c>
      <c r="F10" s="219" t="s">
        <v>48</v>
      </c>
      <c r="G10" s="220" t="s">
        <v>49</v>
      </c>
      <c r="H10" s="219"/>
      <c r="I10" s="222" t="s">
        <v>50</v>
      </c>
      <c r="J10" s="219" t="s">
        <v>48</v>
      </c>
      <c r="K10" s="258" t="s">
        <v>49</v>
      </c>
    </row>
    <row r="11" customHeight="1" spans="1:11">
      <c r="A11" s="204" t="s">
        <v>53</v>
      </c>
      <c r="B11" s="223" t="s">
        <v>48</v>
      </c>
      <c r="C11" s="103" t="s">
        <v>49</v>
      </c>
      <c r="D11" s="224"/>
      <c r="E11" s="225" t="s">
        <v>55</v>
      </c>
      <c r="F11" s="223" t="s">
        <v>48</v>
      </c>
      <c r="G11" s="103" t="s">
        <v>49</v>
      </c>
      <c r="H11" s="223"/>
      <c r="I11" s="225" t="s">
        <v>60</v>
      </c>
      <c r="J11" s="223" t="s">
        <v>48</v>
      </c>
      <c r="K11" s="104" t="s">
        <v>49</v>
      </c>
    </row>
    <row r="12" customHeight="1" spans="1:11">
      <c r="A12" s="211" t="s">
        <v>91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59"/>
    </row>
    <row r="13" customHeight="1" spans="1:11">
      <c r="A13" s="226" t="s">
        <v>160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 t="s">
        <v>161</v>
      </c>
      <c r="B14" s="228"/>
      <c r="C14" s="228"/>
      <c r="D14" s="228"/>
      <c r="E14" s="228"/>
      <c r="F14" s="228"/>
      <c r="G14" s="228"/>
      <c r="H14" s="228"/>
      <c r="I14" s="131"/>
      <c r="J14" s="131"/>
      <c r="K14" s="162"/>
    </row>
    <row r="15" customHeight="1" spans="1:11">
      <c r="A15" s="133" t="s">
        <v>162</v>
      </c>
      <c r="B15" s="134"/>
      <c r="C15" s="134"/>
      <c r="D15" s="229"/>
      <c r="E15" s="230"/>
      <c r="F15" s="134"/>
      <c r="G15" s="134"/>
      <c r="H15" s="229"/>
      <c r="I15" s="149"/>
      <c r="J15" s="260"/>
      <c r="K15" s="261"/>
    </row>
    <row r="16" customHeight="1" spans="1:11">
      <c r="A16" s="216"/>
      <c r="B16" s="231"/>
      <c r="C16" s="231"/>
      <c r="D16" s="231"/>
      <c r="E16" s="231"/>
      <c r="F16" s="231"/>
      <c r="G16" s="231"/>
      <c r="H16" s="231"/>
      <c r="I16" s="231"/>
      <c r="J16" s="231"/>
      <c r="K16" s="257"/>
    </row>
    <row r="17" customHeight="1" spans="1:11">
      <c r="A17" s="226" t="s">
        <v>163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131"/>
      <c r="J18" s="131"/>
      <c r="K18" s="162"/>
    </row>
    <row r="19" customHeight="1" spans="1:11">
      <c r="A19" s="133"/>
      <c r="B19" s="134"/>
      <c r="C19" s="134"/>
      <c r="D19" s="229"/>
      <c r="E19" s="230"/>
      <c r="F19" s="134"/>
      <c r="G19" s="134"/>
      <c r="H19" s="229"/>
      <c r="I19" s="149"/>
      <c r="J19" s="260"/>
      <c r="K19" s="261"/>
    </row>
    <row r="20" customHeight="1" spans="1:11">
      <c r="A20" s="216"/>
      <c r="B20" s="231"/>
      <c r="C20" s="231"/>
      <c r="D20" s="231"/>
      <c r="E20" s="231"/>
      <c r="F20" s="231"/>
      <c r="G20" s="231"/>
      <c r="H20" s="231"/>
      <c r="I20" s="231"/>
      <c r="J20" s="231"/>
      <c r="K20" s="257"/>
    </row>
    <row r="21" customHeight="1" spans="1:11">
      <c r="A21" s="232" t="s">
        <v>88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98" t="s">
        <v>89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2"/>
    </row>
    <row r="23" customHeight="1" spans="1:11">
      <c r="A23" s="111" t="s">
        <v>90</v>
      </c>
      <c r="B23" s="112"/>
      <c r="C23" s="103" t="s">
        <v>31</v>
      </c>
      <c r="D23" s="103" t="s">
        <v>32</v>
      </c>
      <c r="E23" s="110"/>
      <c r="F23" s="110"/>
      <c r="G23" s="110"/>
      <c r="H23" s="110"/>
      <c r="I23" s="110"/>
      <c r="J23" s="110"/>
      <c r="K23" s="156"/>
    </row>
    <row r="24" customHeight="1" spans="1:11">
      <c r="A24" s="200" t="s">
        <v>164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4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2"/>
    </row>
    <row r="26" customHeight="1" spans="1:11">
      <c r="A26" s="217" t="s">
        <v>98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4" t="s">
        <v>99</v>
      </c>
      <c r="B27" s="220" t="s">
        <v>58</v>
      </c>
      <c r="C27" s="220" t="s">
        <v>59</v>
      </c>
      <c r="D27" s="220" t="s">
        <v>51</v>
      </c>
      <c r="E27" s="195" t="s">
        <v>100</v>
      </c>
      <c r="F27" s="220" t="s">
        <v>58</v>
      </c>
      <c r="G27" s="220" t="s">
        <v>59</v>
      </c>
      <c r="H27" s="220" t="s">
        <v>51</v>
      </c>
      <c r="I27" s="195" t="s">
        <v>101</v>
      </c>
      <c r="J27" s="220" t="s">
        <v>58</v>
      </c>
      <c r="K27" s="258" t="s">
        <v>59</v>
      </c>
    </row>
    <row r="28" customHeight="1" spans="1:11">
      <c r="A28" s="207" t="s">
        <v>50</v>
      </c>
      <c r="B28" s="103" t="s">
        <v>58</v>
      </c>
      <c r="C28" s="103" t="s">
        <v>59</v>
      </c>
      <c r="D28" s="103" t="s">
        <v>51</v>
      </c>
      <c r="E28" s="235" t="s">
        <v>57</v>
      </c>
      <c r="F28" s="103" t="s">
        <v>58</v>
      </c>
      <c r="G28" s="103" t="s">
        <v>59</v>
      </c>
      <c r="H28" s="103" t="s">
        <v>51</v>
      </c>
      <c r="I28" s="235" t="s">
        <v>68</v>
      </c>
      <c r="J28" s="103" t="s">
        <v>58</v>
      </c>
      <c r="K28" s="104" t="s">
        <v>59</v>
      </c>
    </row>
    <row r="29" customHeight="1" spans="1:11">
      <c r="A29" s="200" t="s">
        <v>61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63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63"/>
    </row>
    <row r="31" customHeight="1" spans="1:11">
      <c r="A31" s="217" t="s">
        <v>165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238" t="s">
        <v>166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64"/>
    </row>
    <row r="33" ht="17.25" customHeight="1" spans="1:11">
      <c r="A33" s="240" t="s">
        <v>167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65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65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65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65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7.25" customHeight="1" spans="1:11">
      <c r="A43" s="236" t="s">
        <v>97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3"/>
    </row>
    <row r="44" customHeight="1" spans="1:11">
      <c r="A44" s="217" t="s">
        <v>168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129" t="s">
        <v>91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61"/>
    </row>
    <row r="46" ht="18" customHeight="1" spans="1:11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61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2"/>
    </row>
    <row r="48" ht="21" customHeight="1" spans="1:11">
      <c r="A48" s="242" t="s">
        <v>103</v>
      </c>
      <c r="B48" s="243" t="s">
        <v>104</v>
      </c>
      <c r="C48" s="243"/>
      <c r="D48" s="244" t="s">
        <v>105</v>
      </c>
      <c r="E48" s="245" t="s">
        <v>106</v>
      </c>
      <c r="F48" s="244" t="s">
        <v>107</v>
      </c>
      <c r="G48" s="246">
        <v>45652</v>
      </c>
      <c r="H48" s="247" t="s">
        <v>108</v>
      </c>
      <c r="I48" s="247"/>
      <c r="J48" s="243" t="s">
        <v>109</v>
      </c>
      <c r="K48" s="266"/>
    </row>
    <row r="49" customHeight="1" spans="1:11">
      <c r="A49" s="248" t="s">
        <v>110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67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68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69"/>
    </row>
    <row r="52" ht="21" customHeight="1" spans="1:11">
      <c r="A52" s="242" t="s">
        <v>103</v>
      </c>
      <c r="B52" s="243" t="s">
        <v>104</v>
      </c>
      <c r="C52" s="243"/>
      <c r="D52" s="244" t="s">
        <v>105</v>
      </c>
      <c r="E52" s="244"/>
      <c r="F52" s="244" t="s">
        <v>107</v>
      </c>
      <c r="G52" s="244"/>
      <c r="H52" s="247" t="s">
        <v>108</v>
      </c>
      <c r="I52" s="247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I5" sqref="I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172" t="s">
        <v>112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ht="29.15" customHeight="1" spans="1:14">
      <c r="A2" s="180" t="s">
        <v>27</v>
      </c>
      <c r="B2" s="57" t="s">
        <v>28</v>
      </c>
      <c r="C2" s="57"/>
      <c r="D2" s="181" t="s">
        <v>33</v>
      </c>
      <c r="E2" s="59" t="s">
        <v>34</v>
      </c>
      <c r="F2" s="59"/>
      <c r="G2" s="59"/>
      <c r="H2" s="60"/>
      <c r="I2" s="56" t="s">
        <v>22</v>
      </c>
      <c r="J2" s="59" t="s">
        <v>23</v>
      </c>
      <c r="K2" s="59"/>
      <c r="L2" s="59"/>
      <c r="M2" s="59"/>
      <c r="N2" s="59"/>
    </row>
    <row r="3" ht="29.15" customHeight="1" spans="1:15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61"/>
      <c r="O3" s="183"/>
    </row>
    <row r="4" ht="29.15" customHeight="1" spans="1:15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3"/>
      <c r="H4" s="62"/>
      <c r="I4" s="86"/>
      <c r="J4" s="63" t="s">
        <v>75</v>
      </c>
      <c r="K4" s="63" t="s">
        <v>76</v>
      </c>
      <c r="L4" s="63" t="s">
        <v>77</v>
      </c>
      <c r="M4" s="63" t="s">
        <v>78</v>
      </c>
      <c r="N4" s="63" t="s">
        <v>79</v>
      </c>
      <c r="O4" s="184"/>
    </row>
    <row r="5" ht="29.15" customHeight="1" spans="1:15">
      <c r="A5" s="61"/>
      <c r="B5" s="63" t="s">
        <v>117</v>
      </c>
      <c r="C5" s="64" t="s">
        <v>118</v>
      </c>
      <c r="D5" s="63" t="s">
        <v>119</v>
      </c>
      <c r="E5" s="63" t="s">
        <v>120</v>
      </c>
      <c r="F5" s="63" t="s">
        <v>121</v>
      </c>
      <c r="G5" s="63"/>
      <c r="H5" s="62"/>
      <c r="I5" s="87"/>
      <c r="J5" s="87" t="s">
        <v>84</v>
      </c>
      <c r="K5" s="87" t="s">
        <v>83</v>
      </c>
      <c r="L5" s="87" t="s">
        <v>84</v>
      </c>
      <c r="M5" s="87" t="s">
        <v>169</v>
      </c>
      <c r="N5" s="87" t="s">
        <v>83</v>
      </c>
      <c r="O5" s="183"/>
    </row>
    <row r="6" ht="29.15" customHeight="1" spans="1:14">
      <c r="A6" s="67" t="s">
        <v>125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68"/>
      <c r="H6" s="62"/>
      <c r="I6" s="89"/>
      <c r="J6" s="89" t="s">
        <v>129</v>
      </c>
      <c r="K6" s="89" t="s">
        <v>170</v>
      </c>
      <c r="L6" s="89" t="s">
        <v>171</v>
      </c>
      <c r="M6" s="89" t="s">
        <v>172</v>
      </c>
      <c r="N6" s="89" t="s">
        <v>170</v>
      </c>
    </row>
    <row r="7" ht="29.15" customHeight="1" spans="1:14">
      <c r="A7" s="70" t="s">
        <v>130</v>
      </c>
      <c r="B7" s="68">
        <f t="shared" ref="B7:B9" si="0">C7-4</f>
        <v>86</v>
      </c>
      <c r="C7" s="71" t="s">
        <v>131</v>
      </c>
      <c r="D7" s="68">
        <f t="shared" ref="D7:D9" si="1">C7+4</f>
        <v>94</v>
      </c>
      <c r="E7" s="68">
        <f>D7+4</f>
        <v>98</v>
      </c>
      <c r="F7" s="68">
        <f t="shared" ref="F7:F9" si="2">E7+6</f>
        <v>104</v>
      </c>
      <c r="G7" s="68"/>
      <c r="H7" s="62"/>
      <c r="I7" s="90"/>
      <c r="J7" s="90" t="s">
        <v>132</v>
      </c>
      <c r="K7" s="90" t="s">
        <v>132</v>
      </c>
      <c r="L7" s="90" t="s">
        <v>173</v>
      </c>
      <c r="M7" s="185" t="s">
        <v>174</v>
      </c>
      <c r="N7" s="90" t="s">
        <v>132</v>
      </c>
    </row>
    <row r="8" ht="29.15" customHeight="1" spans="1:14">
      <c r="A8" s="70" t="s">
        <v>133</v>
      </c>
      <c r="B8" s="68">
        <f t="shared" si="0"/>
        <v>78</v>
      </c>
      <c r="C8" s="71" t="s">
        <v>134</v>
      </c>
      <c r="D8" s="68">
        <f t="shared" si="1"/>
        <v>86</v>
      </c>
      <c r="E8" s="68">
        <f>D8+5</f>
        <v>91</v>
      </c>
      <c r="F8" s="68">
        <f t="shared" si="2"/>
        <v>97</v>
      </c>
      <c r="G8" s="68"/>
      <c r="H8" s="62"/>
      <c r="I8" s="90"/>
      <c r="J8" s="90" t="s">
        <v>132</v>
      </c>
      <c r="K8" s="90" t="s">
        <v>136</v>
      </c>
      <c r="L8" s="90" t="s">
        <v>173</v>
      </c>
      <c r="M8" s="90" t="s">
        <v>173</v>
      </c>
      <c r="N8" s="90" t="s">
        <v>132</v>
      </c>
    </row>
    <row r="9" ht="29.15" customHeight="1" spans="1:14">
      <c r="A9" s="70" t="s">
        <v>137</v>
      </c>
      <c r="B9" s="68">
        <f t="shared" si="0"/>
        <v>86</v>
      </c>
      <c r="C9" s="71" t="s">
        <v>131</v>
      </c>
      <c r="D9" s="68">
        <f t="shared" si="1"/>
        <v>94</v>
      </c>
      <c r="E9" s="68">
        <f>D9+5</f>
        <v>99</v>
      </c>
      <c r="F9" s="68">
        <f t="shared" si="2"/>
        <v>105</v>
      </c>
      <c r="G9" s="68"/>
      <c r="H9" s="62"/>
      <c r="I9" s="90"/>
      <c r="J9" s="90" t="s">
        <v>132</v>
      </c>
      <c r="K9" s="90" t="s">
        <v>136</v>
      </c>
      <c r="L9" s="90" t="s">
        <v>173</v>
      </c>
      <c r="M9" s="90" t="s">
        <v>174</v>
      </c>
      <c r="N9" s="90" t="s">
        <v>136</v>
      </c>
    </row>
    <row r="10" ht="29.15" customHeight="1" spans="1:14">
      <c r="A10" s="72" t="s">
        <v>138</v>
      </c>
      <c r="B10" s="73">
        <f>C10-1</f>
        <v>30</v>
      </c>
      <c r="C10" s="69">
        <v>31</v>
      </c>
      <c r="D10" s="73">
        <f>C10+1</f>
        <v>32</v>
      </c>
      <c r="E10" s="73">
        <f>D10+1</f>
        <v>33</v>
      </c>
      <c r="F10" s="73">
        <f>E10+1.2</f>
        <v>34.2</v>
      </c>
      <c r="G10" s="73"/>
      <c r="H10" s="62"/>
      <c r="I10" s="90"/>
      <c r="J10" s="90" t="s">
        <v>128</v>
      </c>
      <c r="K10" s="90" t="s">
        <v>128</v>
      </c>
      <c r="L10" s="90" t="s">
        <v>175</v>
      </c>
      <c r="M10" s="186" t="s">
        <v>176</v>
      </c>
      <c r="N10" s="90" t="s">
        <v>128</v>
      </c>
    </row>
    <row r="11" ht="29.15" customHeight="1" spans="1:14">
      <c r="A11" s="72" t="s">
        <v>139</v>
      </c>
      <c r="B11" s="73">
        <f>C11-0.5</f>
        <v>20</v>
      </c>
      <c r="C11" s="69">
        <v>20.5</v>
      </c>
      <c r="D11" s="73">
        <f t="shared" ref="D11:G11" si="3">C11+0.5</f>
        <v>21</v>
      </c>
      <c r="E11" s="73">
        <f t="shared" si="3"/>
        <v>21.5</v>
      </c>
      <c r="F11" s="73">
        <f t="shared" si="3"/>
        <v>22</v>
      </c>
      <c r="G11" s="73"/>
      <c r="H11" s="62"/>
      <c r="I11" s="90"/>
      <c r="J11" s="90" t="s">
        <v>127</v>
      </c>
      <c r="K11" s="90" t="s">
        <v>128</v>
      </c>
      <c r="L11" s="90" t="s">
        <v>177</v>
      </c>
      <c r="M11" s="186" t="s">
        <v>177</v>
      </c>
      <c r="N11" s="90" t="s">
        <v>128</v>
      </c>
    </row>
    <row r="12" ht="29.15" customHeight="1" spans="1:14">
      <c r="A12" s="70" t="s">
        <v>141</v>
      </c>
      <c r="B12" s="73">
        <f>C12-0.7</f>
        <v>15.8</v>
      </c>
      <c r="C12" s="69">
        <v>16.5</v>
      </c>
      <c r="D12" s="73">
        <f>C12+0.7</f>
        <v>17.2</v>
      </c>
      <c r="E12" s="73">
        <f>D12+0.7</f>
        <v>17.9</v>
      </c>
      <c r="F12" s="73">
        <f>E12+1</f>
        <v>18.9</v>
      </c>
      <c r="G12" s="73"/>
      <c r="H12" s="62"/>
      <c r="I12" s="90"/>
      <c r="J12" s="90" t="s">
        <v>128</v>
      </c>
      <c r="K12" s="90" t="s">
        <v>128</v>
      </c>
      <c r="L12" s="90" t="s">
        <v>177</v>
      </c>
      <c r="M12" s="186" t="s">
        <v>177</v>
      </c>
      <c r="N12" s="90" t="s">
        <v>128</v>
      </c>
    </row>
    <row r="13" ht="29.15" customHeight="1" spans="1:14">
      <c r="A13" s="70" t="s">
        <v>142</v>
      </c>
      <c r="B13" s="73">
        <f>C13-0.7</f>
        <v>13.3</v>
      </c>
      <c r="C13" s="69">
        <v>14</v>
      </c>
      <c r="D13" s="73">
        <f>C13+0.7</f>
        <v>14.7</v>
      </c>
      <c r="E13" s="73">
        <f>D13+0.7</f>
        <v>15.4</v>
      </c>
      <c r="F13" s="73">
        <f>E13+0.9</f>
        <v>16.3</v>
      </c>
      <c r="G13" s="73"/>
      <c r="H13" s="62"/>
      <c r="I13" s="90"/>
      <c r="J13" s="90" t="s">
        <v>128</v>
      </c>
      <c r="K13" s="90" t="s">
        <v>128</v>
      </c>
      <c r="L13" s="90" t="s">
        <v>178</v>
      </c>
      <c r="M13" s="186" t="s">
        <v>179</v>
      </c>
      <c r="N13" s="90" t="s">
        <v>127</v>
      </c>
    </row>
    <row r="14" ht="29.15" customHeight="1" spans="1:14">
      <c r="A14" s="70" t="s">
        <v>143</v>
      </c>
      <c r="B14" s="68">
        <f>C14-1</f>
        <v>40</v>
      </c>
      <c r="C14" s="69">
        <v>41</v>
      </c>
      <c r="D14" s="68">
        <f>C14+1</f>
        <v>42</v>
      </c>
      <c r="E14" s="68">
        <f>D14+1</f>
        <v>43</v>
      </c>
      <c r="F14" s="68">
        <f>E14+1.5</f>
        <v>44.5</v>
      </c>
      <c r="G14" s="68"/>
      <c r="H14" s="62"/>
      <c r="I14" s="90"/>
      <c r="J14" s="90" t="s">
        <v>128</v>
      </c>
      <c r="K14" s="90" t="s">
        <v>180</v>
      </c>
      <c r="L14" s="90" t="s">
        <v>181</v>
      </c>
      <c r="M14" s="186" t="s">
        <v>181</v>
      </c>
      <c r="N14" s="90" t="s">
        <v>136</v>
      </c>
    </row>
    <row r="15" ht="29.15" customHeight="1" spans="1:14">
      <c r="A15" s="70" t="s">
        <v>182</v>
      </c>
      <c r="B15" s="68">
        <v>13</v>
      </c>
      <c r="C15" s="74">
        <v>13</v>
      </c>
      <c r="D15" s="68">
        <f t="shared" ref="D15:G15" si="4">C15</f>
        <v>13</v>
      </c>
      <c r="E15" s="68">
        <f>D15+2</f>
        <v>15</v>
      </c>
      <c r="F15" s="68">
        <f t="shared" si="4"/>
        <v>15</v>
      </c>
      <c r="G15" s="68"/>
      <c r="H15" s="62"/>
      <c r="I15" s="90"/>
      <c r="J15" s="90" t="s">
        <v>128</v>
      </c>
      <c r="K15" s="90" t="s">
        <v>128</v>
      </c>
      <c r="L15" s="90" t="s">
        <v>177</v>
      </c>
      <c r="M15" s="186" t="s">
        <v>177</v>
      </c>
      <c r="N15" s="90" t="s">
        <v>128</v>
      </c>
    </row>
    <row r="16" ht="29.15" customHeight="1" spans="1:14">
      <c r="A16" s="70" t="s">
        <v>145</v>
      </c>
      <c r="B16" s="68">
        <f>C16</f>
        <v>2.5</v>
      </c>
      <c r="C16" s="69">
        <v>2.5</v>
      </c>
      <c r="D16" s="68">
        <f t="shared" ref="D16:G16" si="5">C16</f>
        <v>2.5</v>
      </c>
      <c r="E16" s="68">
        <f t="shared" si="5"/>
        <v>2.5</v>
      </c>
      <c r="F16" s="68">
        <f t="shared" si="5"/>
        <v>2.5</v>
      </c>
      <c r="G16" s="68"/>
      <c r="H16" s="62"/>
      <c r="I16" s="90"/>
      <c r="J16" s="90" t="s">
        <v>127</v>
      </c>
      <c r="K16" s="90" t="s">
        <v>127</v>
      </c>
      <c r="L16" s="90" t="s">
        <v>183</v>
      </c>
      <c r="M16" s="186" t="s">
        <v>183</v>
      </c>
      <c r="N16" s="90" t="s">
        <v>127</v>
      </c>
    </row>
    <row r="17" ht="29.15" customHeight="1" spans="1:14">
      <c r="A17" s="75"/>
      <c r="B17" s="75"/>
      <c r="C17" s="75"/>
      <c r="D17" s="76"/>
      <c r="E17" s="77"/>
      <c r="F17" s="77"/>
      <c r="G17" s="77"/>
      <c r="H17" s="62"/>
      <c r="I17" s="89"/>
      <c r="J17" s="89"/>
      <c r="K17" s="89"/>
      <c r="L17" s="89"/>
      <c r="M17" s="187"/>
      <c r="N17" s="89"/>
    </row>
    <row r="18" ht="29.15" customHeight="1" spans="1:14">
      <c r="A18" s="75"/>
      <c r="B18" s="75"/>
      <c r="C18" s="75"/>
      <c r="D18" s="76"/>
      <c r="E18" s="77"/>
      <c r="F18" s="77"/>
      <c r="G18" s="77"/>
      <c r="H18" s="62"/>
      <c r="I18" s="90"/>
      <c r="J18" s="90"/>
      <c r="K18" s="90"/>
      <c r="L18" s="90"/>
      <c r="M18" s="186"/>
      <c r="N18" s="90"/>
    </row>
    <row r="19" ht="29.15" customHeight="1" spans="1:14">
      <c r="A19" s="75"/>
      <c r="B19" s="75"/>
      <c r="C19" s="75"/>
      <c r="D19" s="76"/>
      <c r="E19" s="77"/>
      <c r="F19" s="77"/>
      <c r="G19" s="77"/>
      <c r="H19" s="62"/>
      <c r="I19" s="90"/>
      <c r="J19" s="90"/>
      <c r="K19" s="90"/>
      <c r="L19" s="90"/>
      <c r="M19" s="186"/>
      <c r="N19" s="90"/>
    </row>
    <row r="20" ht="29.15" customHeight="1" spans="1:14">
      <c r="A20" s="75"/>
      <c r="B20" s="75"/>
      <c r="C20" s="75"/>
      <c r="D20" s="76"/>
      <c r="E20" s="77"/>
      <c r="F20" s="77"/>
      <c r="G20" s="77"/>
      <c r="H20" s="62"/>
      <c r="I20" s="90"/>
      <c r="J20" s="90"/>
      <c r="K20" s="90"/>
      <c r="L20" s="90"/>
      <c r="M20" s="186"/>
      <c r="N20" s="90"/>
    </row>
    <row r="21" ht="29.15" customHeight="1" spans="1:14">
      <c r="A21" s="75"/>
      <c r="B21" s="75"/>
      <c r="C21" s="75"/>
      <c r="D21" s="76"/>
      <c r="E21" s="77"/>
      <c r="F21" s="77"/>
      <c r="G21" s="77"/>
      <c r="H21" s="62"/>
      <c r="I21" s="90"/>
      <c r="J21" s="90"/>
      <c r="K21" s="90"/>
      <c r="L21" s="90"/>
      <c r="M21" s="186"/>
      <c r="N21" s="90"/>
    </row>
    <row r="22" ht="29.15" customHeight="1" spans="1:14">
      <c r="A22" s="75"/>
      <c r="B22" s="75"/>
      <c r="C22" s="75"/>
      <c r="D22" s="76"/>
      <c r="E22" s="77"/>
      <c r="F22" s="77"/>
      <c r="G22" s="77"/>
      <c r="H22" s="62"/>
      <c r="I22" s="90"/>
      <c r="J22" s="90"/>
      <c r="K22" s="90"/>
      <c r="L22" s="90"/>
      <c r="M22" s="186"/>
      <c r="N22" s="90"/>
    </row>
    <row r="23" ht="29.15" customHeight="1" spans="1:14">
      <c r="A23" s="78"/>
      <c r="B23" s="182"/>
      <c r="C23" s="182"/>
      <c r="D23" s="182"/>
      <c r="E23" s="182"/>
      <c r="F23" s="182"/>
      <c r="G23" s="182"/>
      <c r="H23" s="79"/>
      <c r="I23" s="188"/>
      <c r="J23" s="188"/>
      <c r="K23" s="90"/>
      <c r="L23" s="188"/>
      <c r="M23" s="188"/>
      <c r="N23" s="188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3" t="s">
        <v>184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3">
      <c r="A26" s="81" t="s">
        <v>185</v>
      </c>
      <c r="B26" s="81"/>
      <c r="C26" s="81"/>
      <c r="D26" s="81"/>
      <c r="E26" s="81"/>
      <c r="F26" s="81"/>
      <c r="G26" s="81"/>
      <c r="H26" s="81"/>
      <c r="I26" s="80" t="s">
        <v>186</v>
      </c>
      <c r="J26" s="95"/>
      <c r="K26" s="80" t="s">
        <v>149</v>
      </c>
      <c r="L26" s="80"/>
      <c r="M26" s="80" t="s">
        <v>187</v>
      </c>
    </row>
    <row r="27" ht="19" customHeight="1" spans="1:1">
      <c r="A27" s="53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22" sqref="K2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172" t="s">
        <v>112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85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5"/>
      <c r="H4" s="62"/>
      <c r="I4" s="86"/>
      <c r="J4" s="61" t="s">
        <v>188</v>
      </c>
      <c r="K4" s="61" t="s">
        <v>189</v>
      </c>
      <c r="L4" s="61" t="s">
        <v>190</v>
      </c>
      <c r="M4" s="86"/>
      <c r="N4" s="175"/>
    </row>
    <row r="5" ht="29.15" customHeight="1" spans="1:14">
      <c r="A5" s="61"/>
      <c r="B5" s="63" t="s">
        <v>117</v>
      </c>
      <c r="C5" s="64" t="s">
        <v>118</v>
      </c>
      <c r="D5" s="63" t="s">
        <v>119</v>
      </c>
      <c r="E5" s="63" t="s">
        <v>120</v>
      </c>
      <c r="F5" s="63" t="s">
        <v>121</v>
      </c>
      <c r="G5" s="66"/>
      <c r="H5" s="62"/>
      <c r="I5" s="87"/>
      <c r="J5" s="87" t="s">
        <v>191</v>
      </c>
      <c r="K5" s="87" t="s">
        <v>191</v>
      </c>
      <c r="L5" s="87" t="s">
        <v>191</v>
      </c>
      <c r="M5" s="87"/>
      <c r="N5" s="88"/>
    </row>
    <row r="6" ht="29.15" customHeight="1" spans="1:14">
      <c r="A6" s="67" t="s">
        <v>125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68"/>
      <c r="H6" s="62"/>
      <c r="I6" s="89"/>
      <c r="J6" s="89" t="s">
        <v>192</v>
      </c>
      <c r="K6" s="89" t="s">
        <v>193</v>
      </c>
      <c r="L6" s="89" t="s">
        <v>194</v>
      </c>
      <c r="M6" s="89"/>
      <c r="N6" s="176"/>
    </row>
    <row r="7" ht="29.15" customHeight="1" spans="1:14">
      <c r="A7" s="70" t="s">
        <v>130</v>
      </c>
      <c r="B7" s="68">
        <f t="shared" ref="B7:B9" si="0">C7-4</f>
        <v>86</v>
      </c>
      <c r="C7" s="71" t="s">
        <v>131</v>
      </c>
      <c r="D7" s="68">
        <f t="shared" ref="D7:D9" si="1">C7+4</f>
        <v>94</v>
      </c>
      <c r="E7" s="68">
        <f>D7+4</f>
        <v>98</v>
      </c>
      <c r="F7" s="68">
        <f t="shared" ref="F7:F9" si="2">E7+6</f>
        <v>104</v>
      </c>
      <c r="G7" s="68"/>
      <c r="H7" s="62"/>
      <c r="I7" s="90"/>
      <c r="J7" s="89" t="s">
        <v>173</v>
      </c>
      <c r="K7" s="89" t="s">
        <v>173</v>
      </c>
      <c r="L7" s="89" t="s">
        <v>195</v>
      </c>
      <c r="M7" s="90"/>
      <c r="N7" s="177"/>
    </row>
    <row r="8" ht="29.15" customHeight="1" spans="1:14">
      <c r="A8" s="70" t="s">
        <v>133</v>
      </c>
      <c r="B8" s="68">
        <f t="shared" si="0"/>
        <v>78</v>
      </c>
      <c r="C8" s="71" t="s">
        <v>134</v>
      </c>
      <c r="D8" s="68">
        <f t="shared" si="1"/>
        <v>86</v>
      </c>
      <c r="E8" s="68">
        <f>D8+5</f>
        <v>91</v>
      </c>
      <c r="F8" s="68">
        <f t="shared" si="2"/>
        <v>97</v>
      </c>
      <c r="G8" s="68"/>
      <c r="H8" s="62"/>
      <c r="I8" s="90"/>
      <c r="J8" s="89" t="s">
        <v>181</v>
      </c>
      <c r="K8" s="89" t="s">
        <v>181</v>
      </c>
      <c r="L8" s="89" t="s">
        <v>173</v>
      </c>
      <c r="M8" s="90"/>
      <c r="N8" s="178"/>
    </row>
    <row r="9" ht="29.15" customHeight="1" spans="1:14">
      <c r="A9" s="70" t="s">
        <v>137</v>
      </c>
      <c r="B9" s="68">
        <f t="shared" si="0"/>
        <v>86</v>
      </c>
      <c r="C9" s="71" t="s">
        <v>131</v>
      </c>
      <c r="D9" s="68">
        <f t="shared" si="1"/>
        <v>94</v>
      </c>
      <c r="E9" s="68">
        <f>D9+5</f>
        <v>99</v>
      </c>
      <c r="F9" s="68">
        <f t="shared" si="2"/>
        <v>105</v>
      </c>
      <c r="G9" s="68"/>
      <c r="H9" s="62"/>
      <c r="I9" s="89"/>
      <c r="J9" s="89" t="s">
        <v>177</v>
      </c>
      <c r="K9" s="89" t="s">
        <v>181</v>
      </c>
      <c r="L9" s="89" t="s">
        <v>177</v>
      </c>
      <c r="M9" s="89"/>
      <c r="N9" s="179"/>
    </row>
    <row r="10" ht="29.15" customHeight="1" spans="1:14">
      <c r="A10" s="72" t="s">
        <v>138</v>
      </c>
      <c r="B10" s="73">
        <f>C10-1</f>
        <v>30</v>
      </c>
      <c r="C10" s="69">
        <v>31</v>
      </c>
      <c r="D10" s="73">
        <f>C10+1</f>
        <v>32</v>
      </c>
      <c r="E10" s="73">
        <f>D10+1</f>
        <v>33</v>
      </c>
      <c r="F10" s="73">
        <f>E10+1.2</f>
        <v>34.2</v>
      </c>
      <c r="G10" s="73"/>
      <c r="H10" s="62"/>
      <c r="I10" s="89"/>
      <c r="J10" s="89" t="s">
        <v>177</v>
      </c>
      <c r="K10" s="89" t="s">
        <v>177</v>
      </c>
      <c r="L10" s="89" t="s">
        <v>177</v>
      </c>
      <c r="M10" s="89"/>
      <c r="N10" s="179"/>
    </row>
    <row r="11" ht="29.15" customHeight="1" spans="1:14">
      <c r="A11" s="72" t="s">
        <v>139</v>
      </c>
      <c r="B11" s="73">
        <f>C11-0.5</f>
        <v>20</v>
      </c>
      <c r="C11" s="69">
        <v>20.5</v>
      </c>
      <c r="D11" s="73">
        <f t="shared" ref="D11:G11" si="3">C11+0.5</f>
        <v>21</v>
      </c>
      <c r="E11" s="73">
        <f t="shared" si="3"/>
        <v>21.5</v>
      </c>
      <c r="F11" s="73">
        <f t="shared" si="3"/>
        <v>22</v>
      </c>
      <c r="G11" s="73"/>
      <c r="H11" s="62"/>
      <c r="I11" s="89"/>
      <c r="J11" s="89" t="s">
        <v>177</v>
      </c>
      <c r="K11" s="89" t="s">
        <v>177</v>
      </c>
      <c r="L11" s="89" t="s">
        <v>196</v>
      </c>
      <c r="M11" s="89"/>
      <c r="N11" s="179"/>
    </row>
    <row r="12" ht="29.15" customHeight="1" spans="1:14">
      <c r="A12" s="70" t="s">
        <v>141</v>
      </c>
      <c r="B12" s="73">
        <f>C12-0.7</f>
        <v>15.8</v>
      </c>
      <c r="C12" s="69">
        <v>16.5</v>
      </c>
      <c r="D12" s="73">
        <f>C12+0.7</f>
        <v>17.2</v>
      </c>
      <c r="E12" s="73">
        <f>D12+0.7</f>
        <v>17.9</v>
      </c>
      <c r="F12" s="73">
        <f>E12+1</f>
        <v>18.9</v>
      </c>
      <c r="G12" s="73"/>
      <c r="H12" s="62"/>
      <c r="I12" s="89"/>
      <c r="J12" s="89" t="s">
        <v>197</v>
      </c>
      <c r="K12" s="89" t="s">
        <v>177</v>
      </c>
      <c r="L12" s="89" t="s">
        <v>177</v>
      </c>
      <c r="M12" s="89"/>
      <c r="N12" s="179"/>
    </row>
    <row r="13" ht="29.15" customHeight="1" spans="1:14">
      <c r="A13" s="70" t="s">
        <v>142</v>
      </c>
      <c r="B13" s="73">
        <f>C13-0.7</f>
        <v>13.3</v>
      </c>
      <c r="C13" s="69">
        <v>14</v>
      </c>
      <c r="D13" s="73">
        <f>C13+0.7</f>
        <v>14.7</v>
      </c>
      <c r="E13" s="73">
        <f>D13+0.7</f>
        <v>15.4</v>
      </c>
      <c r="F13" s="73">
        <f>E13+0.9</f>
        <v>16.3</v>
      </c>
      <c r="G13" s="73"/>
      <c r="H13" s="62"/>
      <c r="I13" s="90"/>
      <c r="J13" s="89" t="s">
        <v>198</v>
      </c>
      <c r="K13" s="89" t="s">
        <v>177</v>
      </c>
      <c r="L13" s="89" t="s">
        <v>177</v>
      </c>
      <c r="M13" s="90"/>
      <c r="N13" s="178"/>
    </row>
    <row r="14" ht="29.15" customHeight="1" spans="1:14">
      <c r="A14" s="70" t="s">
        <v>143</v>
      </c>
      <c r="B14" s="68">
        <f>C14-1</f>
        <v>40</v>
      </c>
      <c r="C14" s="69">
        <v>41</v>
      </c>
      <c r="D14" s="68">
        <f>C14+1</f>
        <v>42</v>
      </c>
      <c r="E14" s="68">
        <f>D14+1</f>
        <v>43</v>
      </c>
      <c r="F14" s="68">
        <f>E14+1.5</f>
        <v>44.5</v>
      </c>
      <c r="G14" s="68"/>
      <c r="H14" s="62"/>
      <c r="I14" s="90"/>
      <c r="J14" s="89" t="s">
        <v>196</v>
      </c>
      <c r="K14" s="89" t="s">
        <v>181</v>
      </c>
      <c r="L14" s="89" t="s">
        <v>181</v>
      </c>
      <c r="M14" s="90"/>
      <c r="N14" s="178"/>
    </row>
    <row r="15" ht="29.15" customHeight="1" spans="1:14">
      <c r="A15" s="70" t="s">
        <v>182</v>
      </c>
      <c r="B15" s="68">
        <v>13</v>
      </c>
      <c r="C15" s="74">
        <v>13</v>
      </c>
      <c r="D15" s="68">
        <f t="shared" ref="D15:G15" si="4">C15</f>
        <v>13</v>
      </c>
      <c r="E15" s="68">
        <f>D15+2</f>
        <v>15</v>
      </c>
      <c r="F15" s="68">
        <f t="shared" si="4"/>
        <v>15</v>
      </c>
      <c r="G15" s="68"/>
      <c r="H15" s="62"/>
      <c r="I15" s="90"/>
      <c r="J15" s="89" t="s">
        <v>177</v>
      </c>
      <c r="K15" s="89" t="s">
        <v>177</v>
      </c>
      <c r="L15" s="89" t="s">
        <v>177</v>
      </c>
      <c r="M15" s="90"/>
      <c r="N15" s="178"/>
    </row>
    <row r="16" ht="29.15" customHeight="1" spans="1:14">
      <c r="A16" s="70" t="s">
        <v>145</v>
      </c>
      <c r="B16" s="68">
        <f>C16</f>
        <v>2.5</v>
      </c>
      <c r="C16" s="69">
        <v>2.5</v>
      </c>
      <c r="D16" s="68">
        <f t="shared" ref="D16:G16" si="5">C16</f>
        <v>2.5</v>
      </c>
      <c r="E16" s="68">
        <f t="shared" si="5"/>
        <v>2.5</v>
      </c>
      <c r="F16" s="68">
        <f t="shared" si="5"/>
        <v>2.5</v>
      </c>
      <c r="G16" s="68"/>
      <c r="H16" s="62"/>
      <c r="I16" s="90"/>
      <c r="J16" s="89" t="s">
        <v>183</v>
      </c>
      <c r="K16" s="89" t="s">
        <v>183</v>
      </c>
      <c r="L16" s="89" t="s">
        <v>183</v>
      </c>
      <c r="M16" s="90"/>
      <c r="N16" s="178"/>
    </row>
    <row r="17" ht="29.15" customHeight="1" spans="1:14">
      <c r="A17" s="75"/>
      <c r="B17" s="75"/>
      <c r="C17" s="75"/>
      <c r="D17" s="76"/>
      <c r="E17" s="77"/>
      <c r="F17" s="77"/>
      <c r="G17" s="77"/>
      <c r="H17" s="62"/>
      <c r="I17" s="90"/>
      <c r="J17" s="89"/>
      <c r="K17" s="89"/>
      <c r="L17" s="89"/>
      <c r="M17" s="90"/>
      <c r="N17" s="178"/>
    </row>
    <row r="18" ht="29.15" customHeight="1" spans="1:14">
      <c r="A18" s="75"/>
      <c r="B18" s="75"/>
      <c r="C18" s="75"/>
      <c r="D18" s="76"/>
      <c r="E18" s="77"/>
      <c r="F18" s="77"/>
      <c r="G18" s="77"/>
      <c r="H18" s="62"/>
      <c r="I18" s="90"/>
      <c r="J18" s="90"/>
      <c r="K18" s="90"/>
      <c r="L18" s="90"/>
      <c r="M18" s="90"/>
      <c r="N18" s="178"/>
    </row>
    <row r="19" ht="29.15" customHeight="1" spans="1:14">
      <c r="A19" s="75"/>
      <c r="B19" s="75"/>
      <c r="C19" s="75"/>
      <c r="D19" s="76"/>
      <c r="E19" s="77"/>
      <c r="F19" s="77"/>
      <c r="G19" s="77"/>
      <c r="H19" s="62"/>
      <c r="I19" s="90"/>
      <c r="J19" s="90"/>
      <c r="K19" s="90"/>
      <c r="L19" s="90"/>
      <c r="M19" s="90"/>
      <c r="N19" s="178"/>
    </row>
    <row r="20" ht="29.15" customHeight="1" spans="1:14">
      <c r="A20" s="174"/>
      <c r="B20" s="75"/>
      <c r="C20" s="75"/>
      <c r="D20" s="76"/>
      <c r="E20" s="77"/>
      <c r="F20" s="77"/>
      <c r="G20" s="77"/>
      <c r="H20" s="62"/>
      <c r="I20" s="90"/>
      <c r="J20" s="90"/>
      <c r="K20" s="90"/>
      <c r="L20" s="90"/>
      <c r="M20" s="90"/>
      <c r="N20" s="178"/>
    </row>
    <row r="21" ht="29.15" customHeight="1" spans="1:14">
      <c r="A21" s="75"/>
      <c r="B21" s="75"/>
      <c r="C21" s="75"/>
      <c r="D21" s="76"/>
      <c r="E21" s="77"/>
      <c r="F21" s="77"/>
      <c r="G21" s="77"/>
      <c r="H21" s="62"/>
      <c r="I21" s="90"/>
      <c r="J21" s="90"/>
      <c r="K21" s="90"/>
      <c r="L21" s="90"/>
      <c r="M21" s="90"/>
      <c r="N21" s="178"/>
    </row>
    <row r="22" ht="29.15" customHeight="1" spans="1:14">
      <c r="A22" s="75"/>
      <c r="B22" s="75"/>
      <c r="C22" s="75"/>
      <c r="D22" s="76"/>
      <c r="E22" s="77"/>
      <c r="F22" s="77"/>
      <c r="G22" s="77"/>
      <c r="H22" s="62"/>
      <c r="I22" s="90"/>
      <c r="J22" s="90"/>
      <c r="K22" s="90"/>
      <c r="L22" s="90"/>
      <c r="M22" s="90"/>
      <c r="N22" s="178"/>
    </row>
    <row r="23" ht="29.15" customHeight="1" spans="1:14">
      <c r="A23" s="78"/>
      <c r="B23" s="78"/>
      <c r="C23" s="78"/>
      <c r="D23" s="78"/>
      <c r="E23" s="78"/>
      <c r="F23" s="78"/>
      <c r="G23" s="78"/>
      <c r="H23" s="79"/>
      <c r="I23" s="91"/>
      <c r="J23" s="92"/>
      <c r="K23" s="93"/>
      <c r="L23" s="92"/>
      <c r="M23" s="92"/>
      <c r="N23" s="94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3" t="s">
        <v>184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3">
      <c r="A26" s="81" t="s">
        <v>185</v>
      </c>
      <c r="B26" s="81"/>
      <c r="C26" s="81"/>
      <c r="D26" s="81"/>
      <c r="E26" s="81"/>
      <c r="F26" s="81"/>
      <c r="G26" s="81"/>
      <c r="H26" s="81"/>
      <c r="I26" s="80" t="s">
        <v>199</v>
      </c>
      <c r="J26" s="95"/>
      <c r="K26" s="80" t="s">
        <v>149</v>
      </c>
      <c r="L26" s="80"/>
      <c r="M26" s="80" t="s">
        <v>187</v>
      </c>
    </row>
    <row r="27" ht="19" customHeight="1" spans="1:1">
      <c r="A27" s="53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M40" sqref="M40"/>
    </sheetView>
  </sheetViews>
  <sheetFormatPr defaultColWidth="10.0833333333333" defaultRowHeight="14.25"/>
  <cols>
    <col min="1" max="1" width="9.58333333333333" style="96" customWidth="1"/>
    <col min="2" max="2" width="11.0833333333333" style="96" customWidth="1"/>
    <col min="3" max="3" width="9.08333333333333" style="96" customWidth="1"/>
    <col min="4" max="4" width="9.5" style="96" customWidth="1"/>
    <col min="5" max="5" width="11.3333333333333" style="96" customWidth="1"/>
    <col min="6" max="6" width="10.3333333333333" style="96" customWidth="1"/>
    <col min="7" max="7" width="9.5" style="96" customWidth="1"/>
    <col min="8" max="8" width="9.08333333333333" style="96" customWidth="1"/>
    <col min="9" max="9" width="8.08333333333333" style="96" customWidth="1"/>
    <col min="10" max="10" width="10.5" style="96" customWidth="1"/>
    <col min="11" max="11" width="12.0833333333333" style="96" customWidth="1"/>
    <col min="12" max="16384" width="10.0833333333333" style="96"/>
  </cols>
  <sheetData>
    <row r="1" ht="26.25" spans="1:11">
      <c r="A1" s="97" t="s">
        <v>200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" spans="1:11">
      <c r="A2" s="98" t="s">
        <v>18</v>
      </c>
      <c r="B2" s="99" t="s">
        <v>19</v>
      </c>
      <c r="C2" s="99"/>
      <c r="D2" s="100" t="s">
        <v>27</v>
      </c>
      <c r="E2" s="101" t="s">
        <v>28</v>
      </c>
      <c r="F2" s="102" t="s">
        <v>201</v>
      </c>
      <c r="G2" s="103" t="s">
        <v>34</v>
      </c>
      <c r="H2" s="104"/>
      <c r="I2" s="131" t="s">
        <v>22</v>
      </c>
      <c r="J2" s="154" t="s">
        <v>23</v>
      </c>
      <c r="K2" s="155"/>
    </row>
    <row r="3" spans="1:11">
      <c r="A3" s="105" t="s">
        <v>40</v>
      </c>
      <c r="B3" s="106">
        <v>2000</v>
      </c>
      <c r="C3" s="106"/>
      <c r="D3" s="107" t="s">
        <v>202</v>
      </c>
      <c r="E3" s="108">
        <v>45657</v>
      </c>
      <c r="F3" s="109"/>
      <c r="G3" s="109"/>
      <c r="H3" s="110" t="s">
        <v>203</v>
      </c>
      <c r="I3" s="110"/>
      <c r="J3" s="110"/>
      <c r="K3" s="156"/>
    </row>
    <row r="4" spans="1:11">
      <c r="A4" s="111" t="s">
        <v>37</v>
      </c>
      <c r="B4" s="106">
        <v>3</v>
      </c>
      <c r="C4" s="106">
        <v>5</v>
      </c>
      <c r="D4" s="112" t="s">
        <v>204</v>
      </c>
      <c r="E4" s="109"/>
      <c r="F4" s="109"/>
      <c r="G4" s="109"/>
      <c r="H4" s="112" t="s">
        <v>205</v>
      </c>
      <c r="I4" s="112"/>
      <c r="J4" s="125" t="s">
        <v>31</v>
      </c>
      <c r="K4" s="157" t="s">
        <v>32</v>
      </c>
    </row>
    <row r="5" spans="1:11">
      <c r="A5" s="111" t="s">
        <v>206</v>
      </c>
      <c r="B5" s="106"/>
      <c r="C5" s="106"/>
      <c r="D5" s="107" t="s">
        <v>207</v>
      </c>
      <c r="E5" s="107" t="s">
        <v>208</v>
      </c>
      <c r="F5" s="107" t="s">
        <v>209</v>
      </c>
      <c r="G5" s="107" t="s">
        <v>210</v>
      </c>
      <c r="H5" s="112" t="s">
        <v>211</v>
      </c>
      <c r="I5" s="112"/>
      <c r="J5" s="125" t="s">
        <v>31</v>
      </c>
      <c r="K5" s="157" t="s">
        <v>32</v>
      </c>
    </row>
    <row r="6" ht="15" spans="1:11">
      <c r="A6" s="113" t="s">
        <v>212</v>
      </c>
      <c r="B6" s="114"/>
      <c r="C6" s="114"/>
      <c r="D6" s="115" t="s">
        <v>213</v>
      </c>
      <c r="E6" s="116"/>
      <c r="F6" s="117"/>
      <c r="G6" s="115"/>
      <c r="H6" s="118" t="s">
        <v>214</v>
      </c>
      <c r="I6" s="118"/>
      <c r="J6" s="117" t="s">
        <v>31</v>
      </c>
      <c r="K6" s="158" t="s">
        <v>32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215</v>
      </c>
      <c r="B8" s="102" t="s">
        <v>216</v>
      </c>
      <c r="C8" s="102" t="s">
        <v>217</v>
      </c>
      <c r="D8" s="102" t="s">
        <v>218</v>
      </c>
      <c r="E8" s="102" t="s">
        <v>219</v>
      </c>
      <c r="F8" s="102" t="s">
        <v>220</v>
      </c>
      <c r="G8" s="123"/>
      <c r="H8" s="124"/>
      <c r="I8" s="124"/>
      <c r="J8" s="124"/>
      <c r="K8" s="159"/>
    </row>
    <row r="9" spans="1:11">
      <c r="A9" s="111" t="s">
        <v>221</v>
      </c>
      <c r="B9" s="112"/>
      <c r="C9" s="125" t="s">
        <v>31</v>
      </c>
      <c r="D9" s="125" t="s">
        <v>32</v>
      </c>
      <c r="E9" s="107" t="s">
        <v>222</v>
      </c>
      <c r="F9" s="126" t="s">
        <v>223</v>
      </c>
      <c r="G9" s="127"/>
      <c r="H9" s="128"/>
      <c r="I9" s="128"/>
      <c r="J9" s="128"/>
      <c r="K9" s="160"/>
    </row>
    <row r="10" spans="1:11">
      <c r="A10" s="111" t="s">
        <v>224</v>
      </c>
      <c r="B10" s="112"/>
      <c r="C10" s="125" t="s">
        <v>31</v>
      </c>
      <c r="D10" s="125" t="s">
        <v>32</v>
      </c>
      <c r="E10" s="107" t="s">
        <v>225</v>
      </c>
      <c r="F10" s="126" t="s">
        <v>226</v>
      </c>
      <c r="G10" s="127" t="s">
        <v>227</v>
      </c>
      <c r="H10" s="128"/>
      <c r="I10" s="128"/>
      <c r="J10" s="128"/>
      <c r="K10" s="160"/>
    </row>
    <row r="11" spans="1:11">
      <c r="A11" s="129" t="s">
        <v>159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1"/>
    </row>
    <row r="12" spans="1:11">
      <c r="A12" s="105" t="s">
        <v>52</v>
      </c>
      <c r="B12" s="125" t="s">
        <v>48</v>
      </c>
      <c r="C12" s="125" t="s">
        <v>49</v>
      </c>
      <c r="D12" s="126"/>
      <c r="E12" s="107" t="s">
        <v>50</v>
      </c>
      <c r="F12" s="125" t="s">
        <v>48</v>
      </c>
      <c r="G12" s="125" t="s">
        <v>49</v>
      </c>
      <c r="H12" s="125"/>
      <c r="I12" s="107" t="s">
        <v>228</v>
      </c>
      <c r="J12" s="125" t="s">
        <v>48</v>
      </c>
      <c r="K12" s="157" t="s">
        <v>49</v>
      </c>
    </row>
    <row r="13" spans="1:11">
      <c r="A13" s="105" t="s">
        <v>55</v>
      </c>
      <c r="B13" s="125" t="s">
        <v>48</v>
      </c>
      <c r="C13" s="125" t="s">
        <v>49</v>
      </c>
      <c r="D13" s="126"/>
      <c r="E13" s="107" t="s">
        <v>60</v>
      </c>
      <c r="F13" s="125" t="s">
        <v>48</v>
      </c>
      <c r="G13" s="125" t="s">
        <v>49</v>
      </c>
      <c r="H13" s="125"/>
      <c r="I13" s="107" t="s">
        <v>229</v>
      </c>
      <c r="J13" s="125" t="s">
        <v>48</v>
      </c>
      <c r="K13" s="157" t="s">
        <v>49</v>
      </c>
    </row>
    <row r="14" ht="15" spans="1:11">
      <c r="A14" s="113" t="s">
        <v>230</v>
      </c>
      <c r="B14" s="117" t="s">
        <v>48</v>
      </c>
      <c r="C14" s="117" t="s">
        <v>49</v>
      </c>
      <c r="D14" s="116"/>
      <c r="E14" s="115" t="s">
        <v>231</v>
      </c>
      <c r="F14" s="117" t="s">
        <v>48</v>
      </c>
      <c r="G14" s="117" t="s">
        <v>49</v>
      </c>
      <c r="H14" s="117"/>
      <c r="I14" s="115" t="s">
        <v>232</v>
      </c>
      <c r="J14" s="117" t="s">
        <v>48</v>
      </c>
      <c r="K14" s="158" t="s">
        <v>49</v>
      </c>
    </row>
    <row r="15" ht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98" t="s">
        <v>233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2"/>
    </row>
    <row r="17" spans="1:11">
      <c r="A17" s="111" t="s">
        <v>234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3"/>
    </row>
    <row r="18" spans="1:11">
      <c r="A18" s="111" t="s">
        <v>235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3"/>
    </row>
    <row r="19" spans="1:11">
      <c r="A19" s="132" t="s">
        <v>236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7"/>
    </row>
    <row r="20" spans="1:11">
      <c r="A20" s="132" t="s">
        <v>237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7"/>
    </row>
    <row r="21" spans="1:11">
      <c r="A21" s="132" t="s">
        <v>238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57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64"/>
    </row>
    <row r="23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65"/>
    </row>
    <row r="24" spans="1:11">
      <c r="A24" s="111" t="s">
        <v>90</v>
      </c>
      <c r="B24" s="112"/>
      <c r="C24" s="125" t="s">
        <v>31</v>
      </c>
      <c r="D24" s="125" t="s">
        <v>32</v>
      </c>
      <c r="E24" s="110"/>
      <c r="F24" s="110"/>
      <c r="G24" s="110"/>
      <c r="H24" s="110"/>
      <c r="I24" s="110"/>
      <c r="J24" s="110"/>
      <c r="K24" s="156"/>
    </row>
    <row r="25" ht="15" spans="1:11">
      <c r="A25" s="137" t="s">
        <v>239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66"/>
    </row>
    <row r="26" ht="1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240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67"/>
    </row>
    <row r="28" spans="1:11">
      <c r="A28" s="133" t="s">
        <v>241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64"/>
    </row>
    <row r="29" spans="1:11">
      <c r="A29" s="133" t="s">
        <v>242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64"/>
    </row>
    <row r="30" ht="14" customHeight="1" spans="1:11">
      <c r="A30" s="133" t="s">
        <v>243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64"/>
    </row>
    <row r="31" ht="14" customHeight="1" spans="1:1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64"/>
    </row>
    <row r="32" ht="14" customHeight="1" spans="1:1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64"/>
    </row>
    <row r="33" ht="14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8"/>
    </row>
    <row r="34" ht="14" customHeight="1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4"/>
    </row>
    <row r="35" ht="14" customHeight="1" spans="1:11">
      <c r="A35" s="144"/>
      <c r="B35" s="134"/>
      <c r="C35" s="134"/>
      <c r="D35" s="134"/>
      <c r="E35" s="134"/>
      <c r="F35" s="134"/>
      <c r="G35" s="134"/>
      <c r="H35" s="134"/>
      <c r="I35" s="134"/>
      <c r="J35" s="134"/>
      <c r="K35" s="164"/>
    </row>
    <row r="36" ht="14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9"/>
    </row>
    <row r="37" ht="18.75" customHeight="1" spans="1:11">
      <c r="A37" s="147" t="s">
        <v>244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70"/>
    </row>
    <row r="38" ht="18.75" customHeight="1" spans="1:11">
      <c r="A38" s="111" t="s">
        <v>245</v>
      </c>
      <c r="B38" s="112"/>
      <c r="C38" s="112"/>
      <c r="D38" s="110" t="s">
        <v>246</v>
      </c>
      <c r="E38" s="110"/>
      <c r="F38" s="149" t="s">
        <v>247</v>
      </c>
      <c r="G38" s="150"/>
      <c r="H38" s="112" t="s">
        <v>248</v>
      </c>
      <c r="I38" s="112"/>
      <c r="J38" s="112" t="s">
        <v>249</v>
      </c>
      <c r="K38" s="163"/>
    </row>
    <row r="39" ht="18.75" customHeight="1" spans="1:11">
      <c r="A39" s="111" t="s">
        <v>91</v>
      </c>
      <c r="B39" s="112" t="s">
        <v>250</v>
      </c>
      <c r="C39" s="112"/>
      <c r="D39" s="112"/>
      <c r="E39" s="112"/>
      <c r="F39" s="112"/>
      <c r="G39" s="112"/>
      <c r="H39" s="112"/>
      <c r="I39" s="112"/>
      <c r="J39" s="112"/>
      <c r="K39" s="163"/>
    </row>
    <row r="40" ht="31" customHeight="1" spans="1:11">
      <c r="A40" s="111" t="s">
        <v>251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63"/>
    </row>
    <row r="41" ht="18.75" customHeight="1" spans="1:11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63"/>
    </row>
    <row r="42" ht="32.15" customHeight="1" spans="1:11">
      <c r="A42" s="113" t="s">
        <v>103</v>
      </c>
      <c r="B42" s="151" t="s">
        <v>252</v>
      </c>
      <c r="C42" s="151"/>
      <c r="D42" s="115" t="s">
        <v>253</v>
      </c>
      <c r="E42" s="116" t="s">
        <v>106</v>
      </c>
      <c r="F42" s="115" t="s">
        <v>107</v>
      </c>
      <c r="G42" s="152">
        <v>45659</v>
      </c>
      <c r="H42" s="153" t="s">
        <v>108</v>
      </c>
      <c r="I42" s="153"/>
      <c r="J42" s="151" t="s">
        <v>109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90" zoomScaleNormal="90" workbookViewId="0">
      <selection activeCell="I5" sqref="I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9.716666666666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85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5"/>
      <c r="H4" s="62"/>
      <c r="I4" s="86"/>
      <c r="J4" s="63" t="s">
        <v>75</v>
      </c>
      <c r="K4" s="64" t="s">
        <v>76</v>
      </c>
      <c r="L4" s="63" t="s">
        <v>77</v>
      </c>
      <c r="M4" s="63" t="s">
        <v>78</v>
      </c>
      <c r="N4" s="63" t="s">
        <v>79</v>
      </c>
    </row>
    <row r="5" ht="29.15" customHeight="1" spans="1:14">
      <c r="A5" s="61"/>
      <c r="B5" s="63" t="s">
        <v>117</v>
      </c>
      <c r="C5" s="64" t="s">
        <v>118</v>
      </c>
      <c r="D5" s="63" t="s">
        <v>119</v>
      </c>
      <c r="E5" s="63" t="s">
        <v>120</v>
      </c>
      <c r="F5" s="63" t="s">
        <v>121</v>
      </c>
      <c r="G5" s="66"/>
      <c r="H5" s="62"/>
      <c r="I5" s="87"/>
      <c r="J5" s="87" t="s">
        <v>254</v>
      </c>
      <c r="K5" s="87" t="s">
        <v>255</v>
      </c>
      <c r="L5" s="87" t="s">
        <v>256</v>
      </c>
      <c r="M5" s="87" t="s">
        <v>254</v>
      </c>
      <c r="N5" s="88" t="s">
        <v>257</v>
      </c>
    </row>
    <row r="6" ht="29.15" customHeight="1" spans="1:14">
      <c r="A6" s="67" t="s">
        <v>125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68"/>
      <c r="H6" s="62"/>
      <c r="I6" s="89"/>
      <c r="J6" s="89" t="s">
        <v>258</v>
      </c>
      <c r="K6" s="89" t="s">
        <v>259</v>
      </c>
      <c r="L6" s="89" t="s">
        <v>260</v>
      </c>
      <c r="M6" s="89" t="s">
        <v>171</v>
      </c>
      <c r="N6" s="89" t="s">
        <v>261</v>
      </c>
    </row>
    <row r="7" ht="29.15" customHeight="1" spans="1:14">
      <c r="A7" s="70" t="s">
        <v>130</v>
      </c>
      <c r="B7" s="68">
        <f t="shared" ref="B7:B9" si="0">C7-4</f>
        <v>86</v>
      </c>
      <c r="C7" s="71" t="s">
        <v>131</v>
      </c>
      <c r="D7" s="68">
        <f t="shared" ref="D7:D9" si="1">C7+4</f>
        <v>94</v>
      </c>
      <c r="E7" s="68">
        <f>D7+4</f>
        <v>98</v>
      </c>
      <c r="F7" s="68">
        <f t="shared" ref="F7:F9" si="2">E7+6</f>
        <v>104</v>
      </c>
      <c r="G7" s="68"/>
      <c r="H7" s="62"/>
      <c r="I7" s="90"/>
      <c r="J7" s="90" t="s">
        <v>174</v>
      </c>
      <c r="K7" s="90" t="s">
        <v>173</v>
      </c>
      <c r="L7" s="90" t="s">
        <v>173</v>
      </c>
      <c r="M7" s="90" t="s">
        <v>174</v>
      </c>
      <c r="N7" s="90" t="s">
        <v>262</v>
      </c>
    </row>
    <row r="8" ht="29.15" customHeight="1" spans="1:14">
      <c r="A8" s="70" t="s">
        <v>133</v>
      </c>
      <c r="B8" s="68">
        <f t="shared" si="0"/>
        <v>78</v>
      </c>
      <c r="C8" s="71" t="s">
        <v>134</v>
      </c>
      <c r="D8" s="68">
        <f t="shared" si="1"/>
        <v>86</v>
      </c>
      <c r="E8" s="68">
        <f>D8+5</f>
        <v>91</v>
      </c>
      <c r="F8" s="68">
        <f t="shared" si="2"/>
        <v>97</v>
      </c>
      <c r="G8" s="68"/>
      <c r="H8" s="62"/>
      <c r="I8" s="90"/>
      <c r="J8" s="90" t="s">
        <v>174</v>
      </c>
      <c r="K8" s="90" t="s">
        <v>263</v>
      </c>
      <c r="L8" s="90" t="s">
        <v>173</v>
      </c>
      <c r="M8" s="90" t="s">
        <v>264</v>
      </c>
      <c r="N8" s="90" t="s">
        <v>262</v>
      </c>
    </row>
    <row r="9" ht="29.15" customHeight="1" spans="1:14">
      <c r="A9" s="70" t="s">
        <v>137</v>
      </c>
      <c r="B9" s="68">
        <f t="shared" si="0"/>
        <v>86</v>
      </c>
      <c r="C9" s="71" t="s">
        <v>131</v>
      </c>
      <c r="D9" s="68">
        <f t="shared" si="1"/>
        <v>94</v>
      </c>
      <c r="E9" s="68">
        <f>D9+5</f>
        <v>99</v>
      </c>
      <c r="F9" s="68">
        <f t="shared" si="2"/>
        <v>105</v>
      </c>
      <c r="G9" s="68"/>
      <c r="H9" s="62"/>
      <c r="I9" s="90"/>
      <c r="J9" s="89" t="s">
        <v>181</v>
      </c>
      <c r="K9" s="90" t="s">
        <v>173</v>
      </c>
      <c r="L9" s="90" t="s">
        <v>195</v>
      </c>
      <c r="M9" s="90" t="s">
        <v>265</v>
      </c>
      <c r="N9" s="90" t="s">
        <v>265</v>
      </c>
    </row>
    <row r="10" ht="29.15" customHeight="1" spans="1:14">
      <c r="A10" s="72" t="s">
        <v>138</v>
      </c>
      <c r="B10" s="73">
        <f>C10-1</f>
        <v>30</v>
      </c>
      <c r="C10" s="69">
        <v>31</v>
      </c>
      <c r="D10" s="73">
        <f>C10+1</f>
        <v>32</v>
      </c>
      <c r="E10" s="73">
        <f>D10+1</f>
        <v>33</v>
      </c>
      <c r="F10" s="73">
        <f>E10+1.2</f>
        <v>34.2</v>
      </c>
      <c r="G10" s="73"/>
      <c r="H10" s="62"/>
      <c r="I10" s="90"/>
      <c r="J10" s="90" t="s">
        <v>266</v>
      </c>
      <c r="K10" s="90" t="s">
        <v>267</v>
      </c>
      <c r="L10" s="90" t="s">
        <v>177</v>
      </c>
      <c r="M10" s="90" t="s">
        <v>196</v>
      </c>
      <c r="N10" s="90" t="s">
        <v>268</v>
      </c>
    </row>
    <row r="11" ht="29.15" customHeight="1" spans="1:14">
      <c r="A11" s="72" t="s">
        <v>139</v>
      </c>
      <c r="B11" s="73">
        <f>C11-0.5</f>
        <v>20</v>
      </c>
      <c r="C11" s="69">
        <v>20.5</v>
      </c>
      <c r="D11" s="73">
        <f t="shared" ref="D11:G11" si="3">C11+0.5</f>
        <v>21</v>
      </c>
      <c r="E11" s="73">
        <f t="shared" si="3"/>
        <v>21.5</v>
      </c>
      <c r="F11" s="73">
        <f t="shared" si="3"/>
        <v>22</v>
      </c>
      <c r="G11" s="73"/>
      <c r="H11" s="62"/>
      <c r="I11" s="90"/>
      <c r="J11" s="90" t="s">
        <v>266</v>
      </c>
      <c r="K11" s="90" t="s">
        <v>266</v>
      </c>
      <c r="L11" s="90" t="s">
        <v>177</v>
      </c>
      <c r="M11" s="90" t="s">
        <v>269</v>
      </c>
      <c r="N11" s="90" t="s">
        <v>177</v>
      </c>
    </row>
    <row r="12" ht="29.15" customHeight="1" spans="1:14">
      <c r="A12" s="70" t="s">
        <v>141</v>
      </c>
      <c r="B12" s="73">
        <f>C12-0.7</f>
        <v>15.8</v>
      </c>
      <c r="C12" s="69">
        <v>16.5</v>
      </c>
      <c r="D12" s="73">
        <f>C12+0.7</f>
        <v>17.2</v>
      </c>
      <c r="E12" s="73">
        <f>D12+0.7</f>
        <v>17.9</v>
      </c>
      <c r="F12" s="73">
        <f>E12+1</f>
        <v>18.9</v>
      </c>
      <c r="G12" s="73"/>
      <c r="H12" s="62"/>
      <c r="I12" s="90"/>
      <c r="J12" s="89" t="s">
        <v>183</v>
      </c>
      <c r="K12" s="90" t="s">
        <v>270</v>
      </c>
      <c r="L12" s="90" t="s">
        <v>271</v>
      </c>
      <c r="M12" s="90" t="s">
        <v>177</v>
      </c>
      <c r="N12" s="90" t="s">
        <v>177</v>
      </c>
    </row>
    <row r="13" ht="29.15" customHeight="1" spans="1:14">
      <c r="A13" s="70" t="s">
        <v>142</v>
      </c>
      <c r="B13" s="73">
        <f>C13-0.7</f>
        <v>13.3</v>
      </c>
      <c r="C13" s="69">
        <v>14</v>
      </c>
      <c r="D13" s="73">
        <f>C13+0.7</f>
        <v>14.7</v>
      </c>
      <c r="E13" s="73">
        <f>D13+0.7</f>
        <v>15.4</v>
      </c>
      <c r="F13" s="73">
        <f>E13+0.9</f>
        <v>16.3</v>
      </c>
      <c r="G13" s="73"/>
      <c r="H13" s="62"/>
      <c r="I13" s="90"/>
      <c r="J13" s="90" t="s">
        <v>183</v>
      </c>
      <c r="K13" s="90" t="s">
        <v>177</v>
      </c>
      <c r="L13" s="90" t="s">
        <v>272</v>
      </c>
      <c r="M13" s="90" t="s">
        <v>273</v>
      </c>
      <c r="N13" s="90" t="s">
        <v>273</v>
      </c>
    </row>
    <row r="14" ht="29.15" customHeight="1" spans="1:14">
      <c r="A14" s="70" t="s">
        <v>143</v>
      </c>
      <c r="B14" s="68">
        <f>C14-1</f>
        <v>40</v>
      </c>
      <c r="C14" s="69">
        <v>41</v>
      </c>
      <c r="D14" s="68">
        <f>C14+1</f>
        <v>42</v>
      </c>
      <c r="E14" s="68">
        <f>D14+1</f>
        <v>43</v>
      </c>
      <c r="F14" s="68">
        <f>E14+1.5</f>
        <v>44.5</v>
      </c>
      <c r="G14" s="68"/>
      <c r="H14" s="62"/>
      <c r="I14" s="90"/>
      <c r="J14" s="90" t="s">
        <v>177</v>
      </c>
      <c r="K14" s="90" t="s">
        <v>274</v>
      </c>
      <c r="L14" s="90" t="s">
        <v>181</v>
      </c>
      <c r="M14" s="90" t="s">
        <v>181</v>
      </c>
      <c r="N14" s="90" t="s">
        <v>275</v>
      </c>
    </row>
    <row r="15" ht="29.15" customHeight="1" spans="1:14">
      <c r="A15" s="70" t="s">
        <v>182</v>
      </c>
      <c r="B15" s="68">
        <v>13</v>
      </c>
      <c r="C15" s="74">
        <v>13</v>
      </c>
      <c r="D15" s="68">
        <f t="shared" ref="D15:G15" si="4">C15</f>
        <v>13</v>
      </c>
      <c r="E15" s="68">
        <f>D15+2</f>
        <v>15</v>
      </c>
      <c r="F15" s="68">
        <f t="shared" si="4"/>
        <v>15</v>
      </c>
      <c r="G15" s="68"/>
      <c r="H15" s="62"/>
      <c r="I15" s="90"/>
      <c r="J15" s="89" t="s">
        <v>177</v>
      </c>
      <c r="K15" s="90" t="s">
        <v>177</v>
      </c>
      <c r="L15" s="90" t="s">
        <v>177</v>
      </c>
      <c r="M15" s="90" t="s">
        <v>177</v>
      </c>
      <c r="N15" s="90" t="s">
        <v>177</v>
      </c>
    </row>
    <row r="16" ht="29.15" customHeight="1" spans="1:14">
      <c r="A16" s="70" t="s">
        <v>145</v>
      </c>
      <c r="B16" s="68">
        <f>C16</f>
        <v>2.5</v>
      </c>
      <c r="C16" s="69">
        <v>2.5</v>
      </c>
      <c r="D16" s="68">
        <f t="shared" ref="D16:G16" si="5">C16</f>
        <v>2.5</v>
      </c>
      <c r="E16" s="68">
        <f t="shared" si="5"/>
        <v>2.5</v>
      </c>
      <c r="F16" s="68">
        <f t="shared" si="5"/>
        <v>2.5</v>
      </c>
      <c r="G16" s="68"/>
      <c r="H16" s="62"/>
      <c r="I16" s="90"/>
      <c r="J16" s="90" t="s">
        <v>183</v>
      </c>
      <c r="K16" s="90" t="s">
        <v>183</v>
      </c>
      <c r="L16" s="90" t="s">
        <v>183</v>
      </c>
      <c r="M16" s="90" t="s">
        <v>273</v>
      </c>
      <c r="N16" s="90" t="s">
        <v>183</v>
      </c>
    </row>
    <row r="17" ht="29.15" customHeight="1" spans="1:14">
      <c r="A17" s="75"/>
      <c r="B17" s="75"/>
      <c r="C17" s="75"/>
      <c r="D17" s="76"/>
      <c r="E17" s="77"/>
      <c r="F17" s="77"/>
      <c r="G17" s="77"/>
      <c r="H17" s="62"/>
      <c r="I17" s="90"/>
      <c r="J17" s="90"/>
      <c r="K17" s="90"/>
      <c r="L17" s="90"/>
      <c r="M17" s="90"/>
      <c r="N17" s="90"/>
    </row>
    <row r="18" ht="29.15" customHeight="1" spans="1:14">
      <c r="A18" s="75"/>
      <c r="B18" s="75"/>
      <c r="C18" s="75"/>
      <c r="D18" s="76"/>
      <c r="E18" s="77"/>
      <c r="F18" s="77"/>
      <c r="G18" s="77"/>
      <c r="H18" s="62"/>
      <c r="I18" s="90"/>
      <c r="J18" s="90"/>
      <c r="K18" s="90"/>
      <c r="L18" s="90"/>
      <c r="M18" s="90"/>
      <c r="N18" s="90"/>
    </row>
    <row r="19" ht="29.15" customHeight="1" spans="1:14">
      <c r="A19" s="75"/>
      <c r="B19" s="75"/>
      <c r="C19" s="75"/>
      <c r="D19" s="76"/>
      <c r="E19" s="77"/>
      <c r="F19" s="77"/>
      <c r="G19" s="77"/>
      <c r="H19" s="62"/>
      <c r="I19" s="90"/>
      <c r="J19" s="90"/>
      <c r="K19" s="90"/>
      <c r="L19" s="90"/>
      <c r="M19" s="90"/>
      <c r="N19" s="90"/>
    </row>
    <row r="20" ht="29.15" customHeight="1" spans="1:14">
      <c r="A20" s="75"/>
      <c r="B20" s="75"/>
      <c r="C20" s="75"/>
      <c r="D20" s="76"/>
      <c r="E20" s="77"/>
      <c r="F20" s="77"/>
      <c r="G20" s="77"/>
      <c r="H20" s="62"/>
      <c r="I20" s="89"/>
      <c r="J20" s="89"/>
      <c r="K20" s="89"/>
      <c r="L20" s="89"/>
      <c r="M20" s="89"/>
      <c r="N20" s="89"/>
    </row>
    <row r="21" ht="29.15" customHeight="1" spans="1:14">
      <c r="A21" s="75"/>
      <c r="B21" s="75"/>
      <c r="C21" s="75"/>
      <c r="D21" s="76"/>
      <c r="E21" s="77"/>
      <c r="F21" s="77"/>
      <c r="G21" s="77"/>
      <c r="H21" s="62"/>
      <c r="I21" s="90"/>
      <c r="J21" s="90"/>
      <c r="K21" s="90"/>
      <c r="L21" s="90"/>
      <c r="M21" s="90"/>
      <c r="N21" s="90"/>
    </row>
    <row r="22" ht="29.15" customHeight="1" spans="1:14">
      <c r="A22" s="75"/>
      <c r="B22" s="75"/>
      <c r="C22" s="75"/>
      <c r="D22" s="76"/>
      <c r="E22" s="77"/>
      <c r="F22" s="77"/>
      <c r="G22" s="77"/>
      <c r="H22" s="62"/>
      <c r="I22" s="90"/>
      <c r="J22" s="90"/>
      <c r="K22" s="90"/>
      <c r="L22" s="90"/>
      <c r="M22" s="90"/>
      <c r="N22" s="90"/>
    </row>
    <row r="23" ht="29.15" customHeight="1" spans="1:14">
      <c r="A23" s="78"/>
      <c r="B23" s="78"/>
      <c r="C23" s="78"/>
      <c r="D23" s="78"/>
      <c r="E23" s="78"/>
      <c r="F23" s="78"/>
      <c r="G23" s="78"/>
      <c r="H23" s="79"/>
      <c r="I23" s="91"/>
      <c r="J23" s="92"/>
      <c r="K23" s="93"/>
      <c r="L23" s="92"/>
      <c r="M23" s="92"/>
      <c r="N23" s="94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3" t="s">
        <v>184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4">
      <c r="A26" s="81" t="s">
        <v>185</v>
      </c>
      <c r="B26" s="81"/>
      <c r="C26" s="81"/>
      <c r="D26" s="81"/>
      <c r="E26" s="81"/>
      <c r="F26" s="81"/>
      <c r="G26" s="81"/>
      <c r="H26" s="81"/>
      <c r="I26" s="80" t="s">
        <v>276</v>
      </c>
      <c r="J26" s="95"/>
      <c r="K26" s="80" t="s">
        <v>277</v>
      </c>
      <c r="L26" s="80"/>
      <c r="M26" s="80" t="s">
        <v>150</v>
      </c>
      <c r="N26" s="53" t="s">
        <v>109</v>
      </c>
    </row>
    <row r="27" ht="19" customHeight="1" spans="1:1">
      <c r="A27" s="53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F10" sqref="F10"/>
    </sheetView>
  </sheetViews>
  <sheetFormatPr defaultColWidth="9" defaultRowHeight="14.25"/>
  <cols>
    <col min="1" max="1" width="7" customWidth="1"/>
    <col min="2" max="2" width="14" customWidth="1"/>
    <col min="3" max="3" width="18.41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7"/>
      <c r="O3" s="7"/>
    </row>
    <row r="4" ht="20" customHeight="1" spans="1:15">
      <c r="A4" s="22">
        <v>1</v>
      </c>
      <c r="B4" s="377" t="s">
        <v>295</v>
      </c>
      <c r="C4" s="11" t="s">
        <v>296</v>
      </c>
      <c r="D4" s="11" t="s">
        <v>83</v>
      </c>
      <c r="E4" s="22" t="s">
        <v>28</v>
      </c>
      <c r="F4" s="51" t="s">
        <v>297</v>
      </c>
      <c r="G4" s="22"/>
      <c r="H4" s="22"/>
      <c r="I4" s="23">
        <v>1</v>
      </c>
      <c r="J4" s="23">
        <v>0</v>
      </c>
      <c r="K4" s="23">
        <v>1</v>
      </c>
      <c r="L4" s="23">
        <v>0</v>
      </c>
      <c r="M4" s="23">
        <v>0</v>
      </c>
      <c r="N4" s="22"/>
      <c r="O4" s="22" t="s">
        <v>298</v>
      </c>
    </row>
    <row r="5" ht="28.5" spans="1:15">
      <c r="A5" s="22">
        <v>2</v>
      </c>
      <c r="B5" s="377" t="s">
        <v>299</v>
      </c>
      <c r="C5" s="11" t="s">
        <v>296</v>
      </c>
      <c r="D5" s="11" t="s">
        <v>84</v>
      </c>
      <c r="E5" s="46" t="s">
        <v>300</v>
      </c>
      <c r="F5" s="51" t="s">
        <v>297</v>
      </c>
      <c r="G5" s="22"/>
      <c r="H5" s="22"/>
      <c r="I5" s="22">
        <v>1</v>
      </c>
      <c r="J5" s="22">
        <v>1</v>
      </c>
      <c r="K5" s="22">
        <v>0</v>
      </c>
      <c r="L5" s="22">
        <v>0</v>
      </c>
      <c r="M5" s="22">
        <v>1</v>
      </c>
      <c r="N5" s="22"/>
      <c r="O5" s="22" t="s">
        <v>298</v>
      </c>
    </row>
    <row r="6" spans="1:15">
      <c r="A6" s="22">
        <v>3</v>
      </c>
      <c r="B6" s="378" t="s">
        <v>301</v>
      </c>
      <c r="C6" s="11" t="s">
        <v>296</v>
      </c>
      <c r="D6" s="22" t="s">
        <v>85</v>
      </c>
      <c r="E6" s="22" t="s">
        <v>28</v>
      </c>
      <c r="F6" s="51" t="s">
        <v>297</v>
      </c>
      <c r="G6" s="22"/>
      <c r="H6" s="22"/>
      <c r="I6" s="22">
        <v>1</v>
      </c>
      <c r="J6" s="22">
        <v>0</v>
      </c>
      <c r="K6" s="22">
        <v>1</v>
      </c>
      <c r="L6" s="22">
        <v>0</v>
      </c>
      <c r="M6" s="22">
        <v>0</v>
      </c>
      <c r="N6" s="22"/>
      <c r="O6" s="22" t="s">
        <v>298</v>
      </c>
    </row>
    <row r="7" spans="1:15">
      <c r="A7" s="22"/>
      <c r="B7" s="22"/>
      <c r="C7" s="22"/>
      <c r="D7" s="22"/>
      <c r="E7" s="22"/>
      <c r="F7" s="51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1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1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1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22"/>
      <c r="B11" s="22"/>
      <c r="C11" s="22"/>
      <c r="D11" s="22"/>
      <c r="E11" s="22"/>
      <c r="F11" s="51"/>
      <c r="G11" s="22"/>
      <c r="H11" s="22"/>
      <c r="I11" s="22"/>
      <c r="J11" s="22"/>
      <c r="K11" s="22"/>
      <c r="L11" s="22"/>
      <c r="M11" s="22"/>
      <c r="N11" s="22"/>
      <c r="O11" s="9"/>
    </row>
    <row r="12" spans="1:15">
      <c r="A12" s="22"/>
      <c r="B12" s="22"/>
      <c r="C12" s="22"/>
      <c r="D12" s="22"/>
      <c r="E12" s="22"/>
      <c r="F12" s="51"/>
      <c r="G12" s="22"/>
      <c r="H12" s="22"/>
      <c r="I12" s="22"/>
      <c r="J12" s="22"/>
      <c r="K12" s="22"/>
      <c r="L12" s="22"/>
      <c r="M12" s="22"/>
      <c r="N12" s="22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302</v>
      </c>
      <c r="B19" s="52"/>
      <c r="C19" s="52"/>
      <c r="D19" s="21"/>
      <c r="E19" s="16"/>
      <c r="F19" s="34"/>
      <c r="G19" s="34"/>
      <c r="H19" s="34"/>
      <c r="I19" s="27"/>
      <c r="J19" s="13" t="s">
        <v>303</v>
      </c>
      <c r="K19" s="14"/>
      <c r="L19" s="14"/>
      <c r="M19" s="15"/>
      <c r="N19" s="52"/>
      <c r="O19" s="21"/>
    </row>
    <row r="20" ht="63" customHeight="1" spans="1:15">
      <c r="A20" s="17" t="s">
        <v>304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305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2025-01-05T04:14:19Z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