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<sst xmlns="http://schemas.openxmlformats.org/spreadsheetml/2006/main" count="925" uniqueCount="316">
  <si>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</si>
  <si>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</si>
  <si>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</si>
  <si>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</si>
  <si>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</si>
  <si>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</si>
  <si>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</si>
  <si>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</si>
  <si>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</si>
  <si>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</si>
  <si>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</si>
  <si>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</si>
  <si>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</si>
  <si>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</si>
  <si>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</si>
  <si>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</si>
  <si>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</si>
  <si>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</si>
  <si>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</si>
  <si>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</si>
  <si>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</si>
  <si>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</si>
  <si>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</si>
  <si>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东莞国文</t>
  </si>
  <si>
    <t>订单基础信息</t>
  </si>
  <si>
    <t>生产•出货进度</t>
  </si>
  <si>
    <t>指示•确认资料</t>
  </si>
  <si>
    <t>款号</t>
  </si>
  <si>
    <t>TAJJCN81836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</si>
  <si>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</si>
  <si>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</si>
  <si>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</si>
  <si>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</si>
  <si>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</si>
  <si>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</si>
  <si>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</si>
  <si>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</si>
  <si>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</si>
  <si>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</si>
  <si>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</si>
  <si>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</si>
  <si>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</si>
  <si>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</si>
  <si>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</si>
  <si>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</si>
  <si>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</si>
  <si>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</si>
  <si>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</si>
  <si>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</si>
  <si>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</si>
  <si>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</si>
  <si>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</si>
  <si>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</si>
  <si>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</si>
  <si>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</si>
  <si>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</si>
  <si>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</si>
  <si>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</si>
  <si>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</si>
  <si>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</si>
  <si>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</si>
  <si>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</si>
  <si>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</si>
  <si>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</si>
  <si>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</si>
  <si>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</si>
  <si>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</si>
  <si>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</si>
  <si>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</si>
  <si>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</si>
  <si>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</si>
  <si>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</si>
  <si>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</si>
  <si>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</si>
  <si>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</si>
  <si>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</si>
  <si>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</si>
  <si>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</si>
  <si>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</si>
  <si>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</si>
  <si>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</si>
  <si>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</si>
  <si>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</si>
  <si>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</si>
  <si>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矿石蓝</t>
  </si>
  <si>
    <t>黑色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</si>
  <si>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</si>
  <si>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</si>
  <si>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冷木灰，XXL，5件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</si>
  <si>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</si>
  <si>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</si>
  <si>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</si>
  <si>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</si>
  <si>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</si>
  <si>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1.前鹏LOGO至肩顶点的位置偏高0.5CM</t>
  </si>
  <si>
    <t>2.脚叉高度只有4.7CM（制单要求5CM高）</t>
  </si>
  <si>
    <t>3.下级领车线宽窄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</si>
  <si>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</si>
  <si>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</si>
  <si>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</si>
  <si>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</si>
  <si>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</si>
  <si>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</si>
  <si>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</si>
  <si>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</si>
  <si>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</si>
  <si>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</si>
  <si>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</si>
  <si>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</si>
  <si>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叶海田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</si>
  <si>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</si>
  <si>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</si>
  <si>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</si>
  <si>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</si>
  <si>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</si>
  <si>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</si>
  <si>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（冷木灰，XXL）（首件）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</si>
  <si>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</si>
  <si>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</si>
  <si>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</si>
  <si>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</si>
  <si>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</si>
  <si>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</si>
  <si>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</si>
  <si>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</si>
  <si>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</si>
  <si>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</si>
  <si>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-0.5</t>
  </si>
  <si>
    <t>胸围</t>
  </si>
  <si>
    <t>+1.2</t>
  </si>
  <si>
    <t>+2</t>
  </si>
  <si>
    <t>摆围</t>
  </si>
  <si>
    <t>+1</t>
  </si>
  <si>
    <t>肩宽</t>
  </si>
  <si>
    <t>+0.3</t>
  </si>
  <si>
    <t>短袖肩点袖长</t>
  </si>
  <si>
    <t>+0.2</t>
  </si>
  <si>
    <t>+0</t>
  </si>
  <si>
    <t>袖肥/2（参考值）</t>
  </si>
  <si>
    <t>短袖口/2</t>
  </si>
  <si>
    <t>+0.1</t>
  </si>
  <si>
    <t>领尖长</t>
  </si>
  <si>
    <t>门襟高</t>
  </si>
  <si>
    <t>前胸LOGO距前中</t>
  </si>
  <si>
    <t>前胸LOGO距肩颈点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</si>
  <si>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</si>
  <si>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</si>
  <si>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</si>
  <si>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</si>
  <si>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</si>
  <si>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</si>
  <si>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</si>
  <si>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</si>
  <si>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</si>
  <si>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</si>
  <si>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</si>
  <si>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</si>
  <si>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</si>
  <si>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</si>
  <si>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</si>
  <si>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</si>
  <si>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</si>
  <si>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</si>
  <si>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腰围</t>
  </si>
  <si>
    <t>袖口/下摆高</t>
  </si>
  <si>
    <t>后中底领高</t>
  </si>
  <si>
    <t>领根围</t>
  </si>
  <si>
    <t>门襟宽</t>
  </si>
  <si>
    <t>开叉高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</si>
  <si>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</si>
  <si>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</si>
  <si>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</si>
  <si>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</si>
  <si>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</si>
  <si>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</si>
  <si>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</si>
  <si>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</si>
  <si>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</si>
  <si>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</si>
  <si>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</si>
  <si>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</si>
  <si>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</si>
  <si>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</si>
  <si>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</si>
  <si>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</si>
  <si>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</si>
  <si>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</si>
  <si>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</si>
  <si>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</si>
  <si>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</si>
  <si>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</si>
  <si>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</si>
  <si>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</si>
  <si>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</si>
  <si>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</si>
  <si>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</si>
  <si>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</si>
  <si>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</si>
  <si>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</si>
  <si>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</si>
  <si>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</si>
  <si>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</si>
  <si>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</si>
  <si>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</si>
  <si>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</si>
  <si>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</si>
  <si>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</si>
  <si>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</si>
  <si>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  ,M/  ,L/  ,XL/  ,XXL/   ,XXXL/    .</t>
  </si>
  <si>
    <t>矿石蓝：S/  ,M/  ,L/  ,XL/  ,XXL/   ,XXXL/    .</t>
  </si>
  <si>
    <t>黑色：S/  ,M/  ,L/  ,XL/  ,XXL/   ,XXXL/    .</t>
  </si>
  <si>
    <t>冷木灰：S/  ,M/  ,L/  ,XL/  ,XXL/   ,XXXL/    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</si>
  <si>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</si>
  <si>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</si>
  <si>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</si>
  <si>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</si>
  <si>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</si>
  <si>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</si>
  <si>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</si>
  <si>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</si>
  <si>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</si>
  <si>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</si>
  <si>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</si>
  <si>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</si>
  <si>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</si>
  <si>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</si>
  <si>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</si>
  <si>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</si>
  <si>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</si>
  <si>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</si>
  <si>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</si>
  <si>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</si>
  <si>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</si>
  <si>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</si>
  <si>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</si>
  <si>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</si>
  <si>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</si>
  <si>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</si>
  <si>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</si>
  <si>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</si>
  <si>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</si>
  <si>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39238-1-2#、39238-2-2#</t>
  </si>
  <si>
    <t>K2002713-100D仿棉无氨弹力布</t>
  </si>
  <si>
    <t>源莱美</t>
  </si>
  <si>
    <t>YES</t>
  </si>
  <si>
    <t>000196#、000197#</t>
  </si>
  <si>
    <t>901459#、901457#</t>
  </si>
  <si>
    <t>15-6307</t>
  </si>
  <si>
    <t>制表时间：2024年11月10日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</si>
  <si>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</si>
  <si>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</si>
  <si>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</si>
  <si>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</si>
  <si>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</si>
  <si>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</si>
  <si>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</si>
  <si>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</si>
  <si>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</si>
  <si>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</si>
  <si>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</si>
  <si>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</si>
  <si>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</si>
  <si>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</si>
  <si>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</si>
  <si>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</si>
  <si>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</si>
  <si>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</si>
  <si>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</si>
  <si>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</si>
  <si>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</si>
  <si>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</si>
  <si>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</si>
  <si>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</si>
  <si>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</si>
  <si>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</si>
  <si>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</si>
  <si>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</si>
  <si>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</si>
  <si>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</si>
  <si>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</si>
  <si>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</si>
  <si>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</si>
  <si>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</si>
  <si>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</si>
  <si>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</si>
  <si>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</si>
  <si>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</si>
  <si>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</si>
  <si>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</si>
  <si>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</si>
  <si>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</si>
  <si>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</si>
  <si>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</si>
  <si>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</si>
  <si>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</si>
  <si>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</si>
  <si>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</si>
  <si>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</si>
  <si>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</si>
  <si>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</si>
  <si>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</si>
  <si>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</si>
  <si>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</si>
  <si>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</si>
  <si>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压烫后领唛</t>
  </si>
  <si>
    <t>左袖</t>
  </si>
  <si>
    <t>压烫袖标</t>
  </si>
  <si>
    <t>制表时间：2024年11月29日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</si>
  <si>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</si>
  <si>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</si>
  <si>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</si>
  <si>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</si>
  <si>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</si>
  <si>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1CM弹力织带</t>
  </si>
  <si>
    <t>制表时间：2024年11月27日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</si>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</sst>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5" applyNumberFormat="0" applyAlignment="0" applyProtection="0">
      <alignment vertical="center"/>
    </xf>
    <xf numFmtId="0" fontId="39" fillId="8" borderId="76" applyNumberFormat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5" fillId="0" borderId="0"/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2" fillId="3" borderId="2" xfId="49" applyFont="1" applyFill="1" applyBorder="1">
      <alignment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10" xfId="55" applyFont="1" applyBorder="1" applyAlignment="1">
      <alignment horizontal="center" vertical="center"/>
    </xf>
    <xf numFmtId="0" fontId="15" fillId="0" borderId="2" xfId="55" applyFont="1" applyBorder="1" applyAlignment="1">
      <alignment horizontal="center" vertical="center"/>
    </xf>
    <xf numFmtId="0" fontId="16" fillId="0" borderId="2" xfId="55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3" xfId="50" applyNumberFormat="1" applyFont="1" applyFill="1" applyBorder="1" applyAlignment="1">
      <alignment horizontal="center"/>
    </xf>
    <xf numFmtId="49" fontId="11" fillId="3" borderId="14" xfId="50" applyNumberFormat="1" applyFont="1" applyFill="1" applyBorder="1" applyAlignment="1">
      <alignment horizontal="center"/>
    </xf>
    <xf numFmtId="49" fontId="11" fillId="3" borderId="14" xfId="51" applyNumberFormat="1" applyFont="1" applyFill="1" applyBorder="1" applyAlignment="1">
      <alignment horizontal="center" vertical="center"/>
    </xf>
    <xf numFmtId="49" fontId="11" fillId="3" borderId="15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16" xfId="49" applyFont="1" applyBorder="1" applyAlignment="1">
      <alignment horizontal="center" vertical="top"/>
    </xf>
    <xf numFmtId="0" fontId="20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1" fillId="0" borderId="19" xfId="49" applyFont="1" applyBorder="1">
      <alignment vertical="center"/>
    </xf>
    <xf numFmtId="0" fontId="20" fillId="0" borderId="19" xfId="49" applyFont="1" applyBorder="1">
      <alignment vertical="center"/>
    </xf>
    <xf numFmtId="0" fontId="17" fillId="0" borderId="20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7" fillId="0" borderId="23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58" fontId="21" fillId="0" borderId="20" xfId="49" applyNumberFormat="1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17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5" xfId="49" applyFont="1" applyBorder="1">
      <alignment vertical="center"/>
    </xf>
    <xf numFmtId="0" fontId="17" fillId="0" borderId="26" xfId="49" applyFont="1" applyBorder="1" applyAlignment="1">
      <alignment horizontal="center" vertical="center"/>
    </xf>
    <xf numFmtId="0" fontId="20" fillId="0" borderId="26" xfId="49" applyFont="1" applyBorder="1">
      <alignment vertical="center"/>
    </xf>
    <xf numFmtId="0" fontId="21" fillId="0" borderId="26" xfId="49" applyFont="1" applyBorder="1">
      <alignment vertical="center"/>
    </xf>
    <xf numFmtId="0" fontId="21" fillId="0" borderId="26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7" xfId="49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0" xfId="49" applyFont="1" applyBorder="1" applyAlignment="1">
      <alignment horizontal="left" vertical="center"/>
    </xf>
    <xf numFmtId="0" fontId="21" fillId="0" borderId="20" xfId="49" applyFont="1" applyBorder="1">
      <alignment vertical="center"/>
    </xf>
    <xf numFmtId="0" fontId="21" fillId="0" borderId="23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3" fillId="0" borderId="30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 wrapText="1"/>
    </xf>
    <xf numFmtId="0" fontId="21" fillId="0" borderId="20" xfId="49" applyFont="1" applyBorder="1" applyAlignment="1">
      <alignment horizontal="left" vertical="center" wrapText="1"/>
    </xf>
    <xf numFmtId="0" fontId="20" fillId="0" borderId="25" xfId="49" applyFont="1" applyBorder="1" applyAlignment="1">
      <alignment horizontal="left" vertical="center"/>
    </xf>
    <xf numFmtId="0" fontId="18" fillId="0" borderId="26" xfId="49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18" fillId="0" borderId="30" xfId="49" applyBorder="1" applyAlignment="1">
      <alignment horizontal="left" vertical="center"/>
    </xf>
    <xf numFmtId="0" fontId="18" fillId="0" borderId="29" xfId="49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1" fillId="0" borderId="26" xfId="49" applyFont="1" applyBorder="1" applyAlignment="1">
      <alignment horizontal="center" vertical="center"/>
    </xf>
    <xf numFmtId="58" fontId="21" fillId="0" borderId="26" xfId="49" applyNumberFormat="1" applyFont="1" applyBorder="1">
      <alignment vertical="center"/>
    </xf>
    <xf numFmtId="0" fontId="20" fillId="0" borderId="26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3" fillId="0" borderId="24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 wrapText="1"/>
    </xf>
    <xf numFmtId="0" fontId="18" fillId="0" borderId="37" xfId="49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18" fillId="0" borderId="24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3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12" fillId="3" borderId="40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41" xfId="51" applyFont="1" applyFill="1" applyBorder="1" applyAlignment="1">
      <alignment horizontal="center" vertical="center"/>
    </xf>
    <xf numFmtId="49" fontId="12" fillId="3" borderId="42" xfId="51" applyNumberFormat="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1" fillId="3" borderId="44" xfId="51" applyNumberFormat="1" applyFont="1" applyFill="1" applyBorder="1" applyAlignment="1">
      <alignment horizontal="center" vertical="center"/>
    </xf>
    <xf numFmtId="49" fontId="12" fillId="3" borderId="44" xfId="51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5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2" fillId="0" borderId="45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3" fillId="0" borderId="18" xfId="49" applyFont="1" applyBorder="1" applyAlignment="1">
      <alignment horizontal="left" vertical="center"/>
    </xf>
    <xf numFmtId="0" fontId="13" fillId="0" borderId="17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14" fontId="17" fillId="0" borderId="20" xfId="49" applyNumberFormat="1" applyFont="1" applyBorder="1" applyAlignment="1">
      <alignment horizontal="center" vertical="center"/>
    </xf>
    <xf numFmtId="14" fontId="17" fillId="0" borderId="21" xfId="49" applyNumberFormat="1" applyFont="1" applyBorder="1" applyAlignment="1">
      <alignment horizontal="center" vertical="center"/>
    </xf>
    <xf numFmtId="0" fontId="13" fillId="0" borderId="22" xfId="49" applyFont="1" applyBorder="1">
      <alignment vertical="center"/>
    </xf>
    <xf numFmtId="0" fontId="17" fillId="0" borderId="21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3" fillId="0" borderId="25" xfId="49" applyFont="1" applyBorder="1" applyAlignment="1">
      <alignment horizontal="left" vertical="center"/>
    </xf>
    <xf numFmtId="0" fontId="17" fillId="0" borderId="37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14" fontId="17" fillId="0" borderId="26" xfId="49" applyNumberFormat="1" applyFont="1" applyBorder="1" applyAlignment="1">
      <alignment horizontal="center" vertical="center"/>
    </xf>
    <xf numFmtId="14" fontId="17" fillId="0" borderId="37" xfId="49" applyNumberFormat="1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17" xfId="49" applyFont="1" applyBorder="1">
      <alignment vertical="center"/>
    </xf>
    <xf numFmtId="0" fontId="18" fillId="0" borderId="19" xfId="49" applyBorder="1" applyAlignment="1">
      <alignment horizontal="left" vertical="center"/>
    </xf>
    <xf numFmtId="0" fontId="17" fillId="0" borderId="19" xfId="49" applyFont="1" applyBorder="1" applyAlignment="1">
      <alignment horizontal="left" vertical="center"/>
    </xf>
    <xf numFmtId="0" fontId="18" fillId="0" borderId="19" xfId="49" applyBorder="1">
      <alignment vertical="center"/>
    </xf>
    <xf numFmtId="0" fontId="13" fillId="0" borderId="19" xfId="49" applyFont="1" applyBorder="1">
      <alignment vertical="center"/>
    </xf>
    <xf numFmtId="0" fontId="18" fillId="0" borderId="20" xfId="49" applyBorder="1" applyAlignment="1">
      <alignment horizontal="left" vertical="center"/>
    </xf>
    <xf numFmtId="0" fontId="18" fillId="0" borderId="20" xfId="49" applyBorder="1">
      <alignment vertical="center"/>
    </xf>
    <xf numFmtId="0" fontId="13" fillId="0" borderId="20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5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22" fillId="0" borderId="46" xfId="49" applyFont="1" applyBorder="1">
      <alignment vertical="center"/>
    </xf>
    <xf numFmtId="0" fontId="17" fillId="0" borderId="47" xfId="49" applyFont="1" applyBorder="1" applyAlignment="1">
      <alignment horizontal="center" vertical="center"/>
    </xf>
    <xf numFmtId="0" fontId="22" fillId="0" borderId="47" xfId="49" applyFont="1" applyBorder="1">
      <alignment vertical="center"/>
    </xf>
    <xf numFmtId="0" fontId="17" fillId="0" borderId="47" xfId="49" applyFont="1" applyBorder="1">
      <alignment vertical="center"/>
    </xf>
    <xf numFmtId="58" fontId="18" fillId="0" borderId="47" xfId="49" applyNumberFormat="1" applyBorder="1">
      <alignment vertical="center"/>
    </xf>
    <xf numFmtId="0" fontId="22" fillId="0" borderId="47" xfId="49" applyFont="1" applyBorder="1" applyAlignment="1">
      <alignment horizontal="center" vertical="center"/>
    </xf>
    <xf numFmtId="0" fontId="22" fillId="0" borderId="4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9" xfId="49" applyFont="1" applyBorder="1" applyAlignment="1">
      <alignment horizontal="center" vertical="center"/>
    </xf>
    <xf numFmtId="0" fontId="22" fillId="0" borderId="50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7" fillId="0" borderId="37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13" fillId="0" borderId="37" xfId="49" applyFont="1" applyBorder="1" applyAlignment="1">
      <alignment horizontal="center" vertical="center"/>
    </xf>
    <xf numFmtId="0" fontId="13" fillId="0" borderId="39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7" fillId="0" borderId="52" xfId="49" applyFont="1" applyBorder="1" applyAlignment="1">
      <alignment horizontal="center" vertical="center"/>
    </xf>
    <xf numFmtId="0" fontId="22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8" fillId="0" borderId="52" xfId="49" applyBorder="1" applyAlignment="1">
      <alignment horizontal="center" vertical="center"/>
    </xf>
    <xf numFmtId="0" fontId="17" fillId="0" borderId="55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5" fillId="0" borderId="16" xfId="49" applyFont="1" applyBorder="1" applyAlignment="1">
      <alignment horizontal="center" vertical="top"/>
    </xf>
    <xf numFmtId="0" fontId="13" fillId="0" borderId="25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3" fillId="0" borderId="49" xfId="49" applyFont="1" applyBorder="1">
      <alignment vertical="center"/>
    </xf>
    <xf numFmtId="0" fontId="18" fillId="0" borderId="50" xfId="49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18" fillId="0" borderId="50" xfId="49" applyBorder="1">
      <alignment vertical="center"/>
    </xf>
    <xf numFmtId="0" fontId="13" fillId="0" borderId="50" xfId="49" applyFont="1" applyBorder="1">
      <alignment vertical="center"/>
    </xf>
    <xf numFmtId="0" fontId="13" fillId="0" borderId="49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3" fillId="0" borderId="50" xfId="49" applyFont="1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8" fillId="0" borderId="20" xfId="49" applyBorder="1" applyAlignment="1">
      <alignment horizontal="center" vertical="center"/>
    </xf>
    <xf numFmtId="0" fontId="13" fillId="0" borderId="33" xfId="49" applyFont="1" applyBorder="1" applyAlignment="1">
      <alignment horizontal="left" vertical="center" wrapText="1"/>
    </xf>
    <xf numFmtId="0" fontId="13" fillId="0" borderId="34" xfId="49" applyFont="1" applyBorder="1" applyAlignment="1">
      <alignment horizontal="left" vertical="center" wrapText="1"/>
    </xf>
    <xf numFmtId="0" fontId="13" fillId="0" borderId="49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9" fontId="17" fillId="0" borderId="20" xfId="49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7" fillId="0" borderId="32" xfId="49" applyNumberFormat="1" applyFont="1" applyBorder="1" applyAlignment="1">
      <alignment horizontal="left" vertical="center"/>
    </xf>
    <xf numFmtId="9" fontId="17" fillId="0" borderId="28" xfId="49" applyNumberFormat="1" applyFont="1" applyBorder="1" applyAlignment="1">
      <alignment horizontal="left" vertical="center"/>
    </xf>
    <xf numFmtId="9" fontId="17" fillId="0" borderId="33" xfId="49" applyNumberFormat="1" applyFont="1" applyBorder="1" applyAlignment="1">
      <alignment horizontal="left" vertical="center"/>
    </xf>
    <xf numFmtId="9" fontId="17" fillId="0" borderId="34" xfId="49" applyNumberFormat="1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20" fontId="17" fillId="0" borderId="59" xfId="49" applyNumberFormat="1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20" fontId="17" fillId="0" borderId="30" xfId="49" applyNumberFormat="1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27" fillId="0" borderId="47" xfId="49" applyFont="1" applyBorder="1" applyAlignment="1">
      <alignment horizontal="center" vertical="center"/>
    </xf>
    <xf numFmtId="0" fontId="22" fillId="0" borderId="18" xfId="49" applyFont="1" applyBorder="1">
      <alignment vertical="center"/>
    </xf>
    <xf numFmtId="0" fontId="17" fillId="0" borderId="61" xfId="49" applyFont="1" applyBorder="1">
      <alignment vertical="center"/>
    </xf>
    <xf numFmtId="0" fontId="22" fillId="0" borderId="61" xfId="49" applyFont="1" applyBorder="1">
      <alignment vertical="center"/>
    </xf>
    <xf numFmtId="58" fontId="18" fillId="0" borderId="18" xfId="49" applyNumberFormat="1" applyBorder="1">
      <alignment vertical="center"/>
    </xf>
    <xf numFmtId="0" fontId="22" fillId="0" borderId="31" xfId="49" applyFont="1" applyBorder="1" applyAlignment="1">
      <alignment horizontal="center" vertical="center"/>
    </xf>
    <xf numFmtId="0" fontId="17" fillId="0" borderId="56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8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9" xfId="49" applyFont="1" applyBorder="1" applyAlignment="1">
      <alignment horizontal="left" vertical="center" wrapText="1"/>
    </xf>
    <xf numFmtId="0" fontId="13" fillId="0" borderId="54" xfId="49" applyFont="1" applyBorder="1" applyAlignment="1">
      <alignment horizontal="left" vertical="center"/>
    </xf>
    <xf numFmtId="0" fontId="24" fillId="0" borderId="21" xfId="49" applyFont="1" applyBorder="1" applyAlignment="1">
      <alignment horizontal="center" vertical="center" wrapText="1"/>
    </xf>
    <xf numFmtId="0" fontId="24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7" fillId="0" borderId="38" xfId="49" applyNumberFormat="1" applyFont="1" applyBorder="1" applyAlignment="1">
      <alignment horizontal="left" vertical="center"/>
    </xf>
    <xf numFmtId="9" fontId="17" fillId="0" borderId="39" xfId="49" applyNumberFormat="1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7" fillId="0" borderId="63" xfId="49" applyFont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62" xfId="49" applyFont="1" applyBorder="1" applyAlignment="1">
      <alignment horizontal="center" vertical="center"/>
    </xf>
    <xf numFmtId="0" fontId="17" fillId="0" borderId="62" xfId="49" applyFont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1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0" xfId="0" applyBorder="1"/>
    <xf numFmtId="0" fontId="0" fillId="4" borderId="2" xfId="0" applyFill="1" applyBorder="1"/>
    <xf numFmtId="0" fontId="0" fillId="0" borderId="55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  <cellStyle name="常规 71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22225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97243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97243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3426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22</xdr:row>
          <xdr:rowOff>165100</xdr:rowOff>
        </xdr:from>
        <xdr:to>
          <xdr:col>3</xdr:col>
          <xdr:colOff>508000</xdr:colOff>
          <xdr:row>26</xdr:row>
          <xdr:rowOff>22225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3465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5" t="s">
        <v>0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1</v>
      </c>
      <c r="E3" s="330"/>
      <c r="F3" s="331" t="s">
        <v>2</v>
      </c>
      <c r="G3" s="332"/>
      <c r="H3" s="329" t="s">
        <v>3</v>
      </c>
      <c r="I3" s="341"/>
    </row>
    <row r="4" ht="28" customHeight="1" spans="2:9">
      <c r="B4" s="327" t="s">
        <v>4</v>
      </c>
      <c r="C4" s="328" t="s">
        <v>5</v>
      </c>
      <c r="D4" s="328" t="s">
        <v>6</v>
      </c>
      <c r="E4" s="328" t="s">
        <v>7</v>
      </c>
      <c r="F4" s="333" t="s">
        <v>6</v>
      </c>
      <c r="G4" s="333" t="s">
        <v>7</v>
      </c>
      <c r="H4" s="328" t="s">
        <v>6</v>
      </c>
      <c r="I4" s="342" t="s">
        <v>7</v>
      </c>
    </row>
    <row r="5" ht="28" customHeight="1" spans="2:9">
      <c r="B5" s="334" t="s">
        <v>8</v>
      </c>
      <c r="C5" s="10">
        <v>13</v>
      </c>
      <c r="D5" s="10">
        <v>0</v>
      </c>
      <c r="E5" s="10">
        <v>1</v>
      </c>
      <c r="F5" s="335">
        <v>0</v>
      </c>
      <c r="G5" s="335">
        <v>1</v>
      </c>
      <c r="H5" s="10">
        <v>1</v>
      </c>
      <c r="I5" s="343">
        <v>2</v>
      </c>
    </row>
    <row r="6" ht="28" customHeight="1" spans="2:9">
      <c r="B6" s="334" t="s">
        <v>9</v>
      </c>
      <c r="C6" s="10">
        <v>20</v>
      </c>
      <c r="D6" s="10">
        <v>0</v>
      </c>
      <c r="E6" s="10">
        <v>1</v>
      </c>
      <c r="F6" s="335">
        <v>1</v>
      </c>
      <c r="G6" s="335">
        <v>2</v>
      </c>
      <c r="H6" s="10">
        <v>2</v>
      </c>
      <c r="I6" s="343">
        <v>3</v>
      </c>
    </row>
    <row r="7" ht="28" customHeight="1" spans="2:9">
      <c r="B7" s="334" t="s">
        <v>10</v>
      </c>
      <c r="C7" s="10">
        <v>32</v>
      </c>
      <c r="D7" s="10">
        <v>0</v>
      </c>
      <c r="E7" s="10">
        <v>1</v>
      </c>
      <c r="F7" s="335">
        <v>2</v>
      </c>
      <c r="G7" s="335">
        <v>3</v>
      </c>
      <c r="H7" s="10">
        <v>3</v>
      </c>
      <c r="I7" s="343">
        <v>4</v>
      </c>
    </row>
    <row r="8" ht="28" customHeight="1" spans="2:9">
      <c r="B8" s="334" t="s">
        <v>11</v>
      </c>
      <c r="C8" s="10">
        <v>50</v>
      </c>
      <c r="D8" s="10">
        <v>1</v>
      </c>
      <c r="E8" s="10">
        <v>2</v>
      </c>
      <c r="F8" s="335">
        <v>3</v>
      </c>
      <c r="G8" s="335">
        <v>4</v>
      </c>
      <c r="H8" s="10">
        <v>5</v>
      </c>
      <c r="I8" s="343">
        <v>6</v>
      </c>
    </row>
    <row r="9" ht="28" customHeight="1" spans="2:9">
      <c r="B9" s="334" t="s">
        <v>12</v>
      </c>
      <c r="C9" s="10">
        <v>80</v>
      </c>
      <c r="D9" s="10">
        <v>2</v>
      </c>
      <c r="E9" s="10">
        <v>3</v>
      </c>
      <c r="F9" s="335">
        <v>5</v>
      </c>
      <c r="G9" s="335">
        <v>6</v>
      </c>
      <c r="H9" s="10">
        <v>7</v>
      </c>
      <c r="I9" s="343">
        <v>8</v>
      </c>
    </row>
    <row r="10" ht="28" customHeight="1" spans="2:9">
      <c r="B10" s="334" t="s">
        <v>13</v>
      </c>
      <c r="C10" s="10">
        <v>125</v>
      </c>
      <c r="D10" s="10">
        <v>3</v>
      </c>
      <c r="E10" s="10">
        <v>4</v>
      </c>
      <c r="F10" s="335">
        <v>7</v>
      </c>
      <c r="G10" s="335">
        <v>8</v>
      </c>
      <c r="H10" s="10">
        <v>10</v>
      </c>
      <c r="I10" s="343">
        <v>11</v>
      </c>
    </row>
    <row r="11" ht="28" customHeight="1" spans="2:9">
      <c r="B11" s="334" t="s">
        <v>14</v>
      </c>
      <c r="C11" s="10">
        <v>200</v>
      </c>
      <c r="D11" s="10">
        <v>5</v>
      </c>
      <c r="E11" s="10">
        <v>6</v>
      </c>
      <c r="F11" s="335">
        <v>10</v>
      </c>
      <c r="G11" s="335">
        <v>11</v>
      </c>
      <c r="H11" s="10">
        <v>14</v>
      </c>
      <c r="I11" s="343">
        <v>15</v>
      </c>
    </row>
    <row r="12" ht="28" customHeight="1" spans="2:9">
      <c r="B12" s="336" t="s">
        <v>15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16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17" workbookViewId="0">
      <selection activeCell="A39" sqref="A39:K39"/>
    </sheetView>
  </sheetViews>
  <sheetFormatPr defaultColWidth="10.3333333333333" defaultRowHeight="16.5" customHeight="1"/>
  <cols>
    <col min="1" max="2" width="10.3333333333333" style="84"/>
    <col min="3" max="3" width="9.33333333333333" style="84" customWidth="1"/>
    <col min="4" max="4" width="9.58333333333333" style="84" customWidth="1"/>
    <col min="5" max="5" width="9.5" style="84" customWidth="1"/>
    <col min="6" max="6" width="10" style="84" customWidth="1"/>
    <col min="7" max="7" width="11.0833333333333" style="84" customWidth="1"/>
    <col min="8" max="8" width="10.0833333333333" style="84" customWidth="1"/>
    <col min="9" max="9" width="10.3333333333333" style="84"/>
    <col min="10" max="10" width="8" style="84" customWidth="1"/>
    <col min="11" max="11" width="10.5833333333333" style="84" customWidth="1"/>
    <col min="12" max="16384" width="10.3333333333333" style="84"/>
  </cols>
  <sheetData>
    <row r="1" ht="21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" spans="1:11">
      <c r="A2" s="177" t="s">
        <v>18</v>
      </c>
      <c r="B2" s="87" t="s">
        <v>19</v>
      </c>
      <c r="C2" s="87"/>
      <c r="D2" s="178" t="s">
        <v>20</v>
      </c>
      <c r="E2" s="178"/>
      <c r="F2" s="179" t="s">
        <v>21</v>
      </c>
      <c r="G2" s="179"/>
      <c r="H2" s="180" t="s">
        <v>22</v>
      </c>
      <c r="I2" s="238" t="s">
        <v>23</v>
      </c>
      <c r="J2" s="238"/>
      <c r="K2" s="239"/>
    </row>
    <row r="3" ht="14.25" spans="1:11">
      <c r="A3" s="181" t="s">
        <v>24</v>
      </c>
      <c r="B3" s="182"/>
      <c r="C3" s="183"/>
      <c r="D3" s="184" t="s">
        <v>25</v>
      </c>
      <c r="E3" s="185"/>
      <c r="F3" s="185"/>
      <c r="G3" s="186"/>
      <c r="H3" s="184" t="s">
        <v>26</v>
      </c>
      <c r="I3" s="185"/>
      <c r="J3" s="185"/>
      <c r="K3" s="186"/>
    </row>
    <row r="4" ht="14.25" spans="1:11">
      <c r="A4" s="187" t="s">
        <v>27</v>
      </c>
      <c r="B4" s="91" t="s">
        <v>28</v>
      </c>
      <c r="C4" s="92"/>
      <c r="D4" s="187" t="s">
        <v>29</v>
      </c>
      <c r="E4" s="188"/>
      <c r="F4" s="189">
        <v>45693</v>
      </c>
      <c r="G4" s="190"/>
      <c r="H4" s="187" t="s">
        <v>30</v>
      </c>
      <c r="I4" s="188"/>
      <c r="J4" s="91" t="s">
        <v>31</v>
      </c>
      <c r="K4" s="92" t="s">
        <v>32</v>
      </c>
    </row>
    <row r="5" ht="14.25" spans="1:11">
      <c r="A5" s="191" t="s">
        <v>33</v>
      </c>
      <c r="B5" s="91" t="s">
        <v>34</v>
      </c>
      <c r="C5" s="92"/>
      <c r="D5" s="187" t="s">
        <v>35</v>
      </c>
      <c r="E5" s="188"/>
      <c r="F5" s="189">
        <v>45634</v>
      </c>
      <c r="G5" s="190"/>
      <c r="H5" s="187" t="s">
        <v>36</v>
      </c>
      <c r="I5" s="188"/>
      <c r="J5" s="91" t="s">
        <v>31</v>
      </c>
      <c r="K5" s="92" t="s">
        <v>32</v>
      </c>
    </row>
    <row r="6" ht="14.25" spans="1:11">
      <c r="A6" s="187" t="s">
        <v>37</v>
      </c>
      <c r="B6" s="101">
        <v>4</v>
      </c>
      <c r="C6" s="192">
        <v>6</v>
      </c>
      <c r="D6" s="191" t="s">
        <v>38</v>
      </c>
      <c r="E6" s="209"/>
      <c r="F6" s="189">
        <v>45297</v>
      </c>
      <c r="G6" s="190"/>
      <c r="H6" s="187" t="s">
        <v>39</v>
      </c>
      <c r="I6" s="188"/>
      <c r="J6" s="91" t="s">
        <v>31</v>
      </c>
      <c r="K6" s="92" t="s">
        <v>32</v>
      </c>
    </row>
    <row r="7" ht="14.25" spans="1:11">
      <c r="A7" s="187" t="s">
        <v>40</v>
      </c>
      <c r="B7" s="94">
        <v>7100</v>
      </c>
      <c r="C7" s="95"/>
      <c r="D7" s="191" t="s">
        <v>41</v>
      </c>
      <c r="E7" s="208"/>
      <c r="F7" s="189">
        <v>45301</v>
      </c>
      <c r="G7" s="190"/>
      <c r="H7" s="187" t="s">
        <v>42</v>
      </c>
      <c r="I7" s="188"/>
      <c r="J7" s="91" t="s">
        <v>31</v>
      </c>
      <c r="K7" s="92" t="s">
        <v>32</v>
      </c>
    </row>
    <row r="8" ht="15" spans="1:11">
      <c r="A8" s="263"/>
      <c r="B8" s="104"/>
      <c r="C8" s="196"/>
      <c r="D8" s="195" t="s">
        <v>43</v>
      </c>
      <c r="E8" s="197"/>
      <c r="F8" s="198">
        <v>45303</v>
      </c>
      <c r="G8" s="199"/>
      <c r="H8" s="195" t="s">
        <v>44</v>
      </c>
      <c r="I8" s="197"/>
      <c r="J8" s="215" t="s">
        <v>31</v>
      </c>
      <c r="K8" s="241" t="s">
        <v>32</v>
      </c>
    </row>
    <row r="9" ht="15" spans="1:11">
      <c r="A9" s="264" t="s">
        <v>45</v>
      </c>
      <c r="B9" s="265"/>
      <c r="C9" s="265"/>
      <c r="D9" s="265"/>
      <c r="E9" s="265"/>
      <c r="F9" s="265"/>
      <c r="G9" s="265"/>
      <c r="H9" s="265"/>
      <c r="I9" s="265"/>
      <c r="J9" s="265"/>
      <c r="K9" s="307"/>
    </row>
    <row r="10" ht="15" spans="1:11">
      <c r="A10" s="232" t="s">
        <v>46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51"/>
    </row>
    <row r="11" ht="14.25" spans="1:11">
      <c r="A11" s="266" t="s">
        <v>47</v>
      </c>
      <c r="B11" s="267" t="s">
        <v>48</v>
      </c>
      <c r="C11" s="268" t="s">
        <v>49</v>
      </c>
      <c r="D11" s="269"/>
      <c r="E11" s="270" t="s">
        <v>50</v>
      </c>
      <c r="F11" s="267" t="s">
        <v>48</v>
      </c>
      <c r="G11" s="268" t="s">
        <v>49</v>
      </c>
      <c r="H11" s="268" t="s">
        <v>51</v>
      </c>
      <c r="I11" s="270" t="s">
        <v>52</v>
      </c>
      <c r="J11" s="267" t="s">
        <v>48</v>
      </c>
      <c r="K11" s="308" t="s">
        <v>49</v>
      </c>
    </row>
    <row r="12" ht="14.25" spans="1:11">
      <c r="A12" s="191" t="s">
        <v>53</v>
      </c>
      <c r="B12" s="207" t="s">
        <v>48</v>
      </c>
      <c r="C12" s="91" t="s">
        <v>49</v>
      </c>
      <c r="D12" s="208"/>
      <c r="E12" s="209" t="s">
        <v>54</v>
      </c>
      <c r="F12" s="207" t="s">
        <v>48</v>
      </c>
      <c r="G12" s="91" t="s">
        <v>49</v>
      </c>
      <c r="H12" s="91" t="s">
        <v>51</v>
      </c>
      <c r="I12" s="209" t="s">
        <v>55</v>
      </c>
      <c r="J12" s="207" t="s">
        <v>48</v>
      </c>
      <c r="K12" s="92" t="s">
        <v>49</v>
      </c>
    </row>
    <row r="13" ht="14.25" spans="1:11">
      <c r="A13" s="191" t="s">
        <v>56</v>
      </c>
      <c r="B13" s="207" t="s">
        <v>48</v>
      </c>
      <c r="C13" s="91" t="s">
        <v>49</v>
      </c>
      <c r="D13" s="208"/>
      <c r="E13" s="209" t="s">
        <v>57</v>
      </c>
      <c r="F13" s="91" t="s">
        <v>58</v>
      </c>
      <c r="G13" s="91" t="s">
        <v>59</v>
      </c>
      <c r="H13" s="91" t="s">
        <v>51</v>
      </c>
      <c r="I13" s="209" t="s">
        <v>60</v>
      </c>
      <c r="J13" s="207" t="s">
        <v>48</v>
      </c>
      <c r="K13" s="92" t="s">
        <v>49</v>
      </c>
    </row>
    <row r="14" ht="15" spans="1:11">
      <c r="A14" s="195" t="s">
        <v>61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3"/>
    </row>
    <row r="15" ht="15" spans="1:11">
      <c r="A15" s="232" t="s">
        <v>62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51"/>
    </row>
    <row r="16" ht="14.25" spans="1:11">
      <c r="A16" s="271" t="s">
        <v>63</v>
      </c>
      <c r="B16" s="268" t="s">
        <v>58</v>
      </c>
      <c r="C16" s="268" t="s">
        <v>59</v>
      </c>
      <c r="D16" s="272"/>
      <c r="E16" s="273" t="s">
        <v>64</v>
      </c>
      <c r="F16" s="268" t="s">
        <v>58</v>
      </c>
      <c r="G16" s="268" t="s">
        <v>59</v>
      </c>
      <c r="H16" s="274"/>
      <c r="I16" s="273" t="s">
        <v>65</v>
      </c>
      <c r="J16" s="268" t="s">
        <v>58</v>
      </c>
      <c r="K16" s="308" t="s">
        <v>59</v>
      </c>
    </row>
    <row r="17" customHeight="1" spans="1:22">
      <c r="A17" s="193" t="s">
        <v>66</v>
      </c>
      <c r="B17" s="91" t="s">
        <v>58</v>
      </c>
      <c r="C17" s="91" t="s">
        <v>59</v>
      </c>
      <c r="D17" s="101"/>
      <c r="E17" s="219" t="s">
        <v>67</v>
      </c>
      <c r="F17" s="91" t="s">
        <v>58</v>
      </c>
      <c r="G17" s="91" t="s">
        <v>59</v>
      </c>
      <c r="H17" s="275"/>
      <c r="I17" s="219" t="s">
        <v>68</v>
      </c>
      <c r="J17" s="91" t="s">
        <v>58</v>
      </c>
      <c r="K17" s="92" t="s">
        <v>59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6" t="s">
        <v>69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0"/>
    </row>
    <row r="19" ht="18" customHeight="1" spans="1:11">
      <c r="A19" s="232" t="s">
        <v>70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51"/>
    </row>
    <row r="20" customHeight="1" spans="1:11">
      <c r="A20" s="278" t="s">
        <v>71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ht="21.75" customHeight="1" spans="1:11">
      <c r="A21" s="280" t="s">
        <v>72</v>
      </c>
      <c r="B21" s="219" t="s">
        <v>73</v>
      </c>
      <c r="C21" s="219" t="s">
        <v>74</v>
      </c>
      <c r="D21" s="219" t="s">
        <v>75</v>
      </c>
      <c r="E21" s="219" t="s">
        <v>76</v>
      </c>
      <c r="F21" s="219" t="s">
        <v>77</v>
      </c>
      <c r="G21" s="219" t="s">
        <v>78</v>
      </c>
      <c r="H21" s="219" t="s">
        <v>79</v>
      </c>
      <c r="I21" s="219" t="s">
        <v>80</v>
      </c>
      <c r="J21" s="219" t="s">
        <v>81</v>
      </c>
      <c r="K21" s="153" t="s">
        <v>82</v>
      </c>
    </row>
    <row r="22" customHeight="1" spans="1:11">
      <c r="A22" s="27" t="s">
        <v>83</v>
      </c>
      <c r="B22" s="281"/>
      <c r="C22" s="281"/>
      <c r="D22" s="281">
        <v>1</v>
      </c>
      <c r="E22" s="281">
        <v>1</v>
      </c>
      <c r="F22" s="281">
        <v>1</v>
      </c>
      <c r="G22" s="281">
        <v>1</v>
      </c>
      <c r="H22" s="281">
        <v>1</v>
      </c>
      <c r="I22" s="281">
        <v>1</v>
      </c>
      <c r="J22" s="281"/>
      <c r="K22" s="312"/>
    </row>
    <row r="23" customHeight="1" spans="1:11">
      <c r="A23" s="27" t="s">
        <v>84</v>
      </c>
      <c r="B23" s="281"/>
      <c r="C23" s="281"/>
      <c r="D23" s="281">
        <v>1</v>
      </c>
      <c r="E23" s="281">
        <v>1</v>
      </c>
      <c r="F23" s="281">
        <v>1</v>
      </c>
      <c r="G23" s="281">
        <v>1</v>
      </c>
      <c r="H23" s="281">
        <v>1</v>
      </c>
      <c r="I23" s="281">
        <v>1</v>
      </c>
      <c r="J23" s="281"/>
      <c r="K23" s="313"/>
    </row>
    <row r="24" customHeight="1" spans="1:11">
      <c r="A24" s="27" t="s">
        <v>85</v>
      </c>
      <c r="B24" s="281"/>
      <c r="C24" s="281"/>
      <c r="D24" s="281">
        <v>1</v>
      </c>
      <c r="E24" s="281">
        <v>1</v>
      </c>
      <c r="F24" s="281">
        <v>1</v>
      </c>
      <c r="G24" s="281">
        <v>1</v>
      </c>
      <c r="H24" s="281">
        <v>1</v>
      </c>
      <c r="I24" s="281">
        <v>1</v>
      </c>
      <c r="J24" s="281"/>
      <c r="K24" s="314"/>
    </row>
    <row r="25" customHeight="1" spans="1:11">
      <c r="A25" s="27" t="s">
        <v>86</v>
      </c>
      <c r="B25" s="281"/>
      <c r="C25" s="281"/>
      <c r="D25" s="281">
        <v>1</v>
      </c>
      <c r="E25" s="281">
        <v>1</v>
      </c>
      <c r="F25" s="281">
        <v>1</v>
      </c>
      <c r="G25" s="281">
        <v>1</v>
      </c>
      <c r="H25" s="281">
        <v>1</v>
      </c>
      <c r="I25" s="281">
        <v>1</v>
      </c>
      <c r="J25" s="281"/>
      <c r="K25" s="147"/>
    </row>
    <row r="26" customHeight="1" spans="1:11">
      <c r="A26" s="194"/>
      <c r="B26" s="281"/>
      <c r="C26" s="281"/>
      <c r="D26" s="281"/>
      <c r="E26" s="281"/>
      <c r="F26" s="281"/>
      <c r="G26" s="281"/>
      <c r="H26" s="281"/>
      <c r="I26" s="281"/>
      <c r="J26" s="281"/>
      <c r="K26" s="147"/>
    </row>
    <row r="27" customHeight="1" spans="1:11">
      <c r="A27" s="194"/>
      <c r="B27" s="281"/>
      <c r="C27" s="281"/>
      <c r="D27" s="281"/>
      <c r="E27" s="281"/>
      <c r="F27" s="281"/>
      <c r="G27" s="281"/>
      <c r="H27" s="281"/>
      <c r="I27" s="281"/>
      <c r="J27" s="281"/>
      <c r="K27" s="147"/>
    </row>
    <row r="28" customHeight="1" spans="1:11">
      <c r="A28" s="194"/>
      <c r="B28" s="281"/>
      <c r="C28" s="281"/>
      <c r="D28" s="281"/>
      <c r="E28" s="281"/>
      <c r="F28" s="281"/>
      <c r="G28" s="281"/>
      <c r="H28" s="281"/>
      <c r="I28" s="281"/>
      <c r="J28" s="281"/>
      <c r="K28" s="147"/>
    </row>
    <row r="29" ht="18" customHeight="1" spans="1:11">
      <c r="A29" s="282" t="s">
        <v>87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5"/>
    </row>
    <row r="30" ht="18.75" customHeight="1" spans="1:11">
      <c r="A30" s="284" t="s">
        <v>88</v>
      </c>
      <c r="B30" s="285"/>
      <c r="C30" s="285"/>
      <c r="D30" s="285"/>
      <c r="E30" s="285"/>
      <c r="F30" s="285"/>
      <c r="G30" s="285"/>
      <c r="H30" s="285"/>
      <c r="I30" s="285"/>
      <c r="J30" s="285"/>
      <c r="K30" s="316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17"/>
    </row>
    <row r="32" ht="18" customHeight="1" spans="1:11">
      <c r="A32" s="282" t="s">
        <v>89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5"/>
    </row>
    <row r="33" ht="14.25" spans="1:11">
      <c r="A33" s="288" t="s">
        <v>90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18"/>
    </row>
    <row r="34" ht="15" spans="1:11">
      <c r="A34" s="100" t="s">
        <v>91</v>
      </c>
      <c r="B34" s="102"/>
      <c r="C34" s="91" t="s">
        <v>31</v>
      </c>
      <c r="D34" s="91" t="s">
        <v>32</v>
      </c>
      <c r="E34" s="290" t="s">
        <v>92</v>
      </c>
      <c r="F34" s="291"/>
      <c r="G34" s="291"/>
      <c r="H34" s="291"/>
      <c r="I34" s="291"/>
      <c r="J34" s="291"/>
      <c r="K34" s="319"/>
    </row>
    <row r="35" ht="15" spans="1:11">
      <c r="A35" s="292" t="s">
        <v>93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4.25" spans="1:11">
      <c r="A36" s="293" t="s">
        <v>94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0"/>
    </row>
    <row r="37" ht="14.25" spans="1:11">
      <c r="A37" s="224" t="s">
        <v>95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9"/>
    </row>
    <row r="38" ht="14.25" spans="1:11">
      <c r="A38" s="224" t="s">
        <v>96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9"/>
    </row>
    <row r="39" ht="14.25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9"/>
    </row>
    <row r="40" ht="14.25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49"/>
    </row>
    <row r="41" ht="14.25" spans="1:11">
      <c r="A41" s="295"/>
      <c r="B41" s="225"/>
      <c r="C41" s="225"/>
      <c r="D41" s="225"/>
      <c r="E41" s="225"/>
      <c r="F41" s="225"/>
      <c r="G41" s="225"/>
      <c r="H41" s="225"/>
      <c r="I41" s="225"/>
      <c r="J41" s="225"/>
      <c r="K41" s="249"/>
    </row>
    <row r="42" ht="14.2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49"/>
    </row>
    <row r="43" ht="14.25" spans="1:11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49"/>
    </row>
    <row r="44" ht="14.25" spans="1:11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49"/>
    </row>
    <row r="45" ht="14.25" spans="1:11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49"/>
    </row>
    <row r="46" ht="14.25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49"/>
    </row>
    <row r="47" ht="15" spans="1:11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47"/>
    </row>
    <row r="48" ht="15" spans="1:11">
      <c r="A48" s="232" t="s">
        <v>98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51"/>
    </row>
    <row r="49" ht="14.25" spans="1:11">
      <c r="A49" s="271" t="s">
        <v>99</v>
      </c>
      <c r="B49" s="268" t="s">
        <v>58</v>
      </c>
      <c r="C49" s="268" t="s">
        <v>59</v>
      </c>
      <c r="D49" s="268" t="s">
        <v>51</v>
      </c>
      <c r="E49" s="273" t="s">
        <v>100</v>
      </c>
      <c r="F49" s="268" t="s">
        <v>58</v>
      </c>
      <c r="G49" s="268" t="s">
        <v>59</v>
      </c>
      <c r="H49" s="268" t="s">
        <v>51</v>
      </c>
      <c r="I49" s="273" t="s">
        <v>101</v>
      </c>
      <c r="J49" s="268" t="s">
        <v>58</v>
      </c>
      <c r="K49" s="308" t="s">
        <v>59</v>
      </c>
    </row>
    <row r="50" ht="14.25" spans="1:11">
      <c r="A50" s="193" t="s">
        <v>50</v>
      </c>
      <c r="B50" s="91" t="s">
        <v>58</v>
      </c>
      <c r="C50" s="91" t="s">
        <v>59</v>
      </c>
      <c r="D50" s="91" t="s">
        <v>51</v>
      </c>
      <c r="E50" s="219" t="s">
        <v>57</v>
      </c>
      <c r="F50" s="91" t="s">
        <v>58</v>
      </c>
      <c r="G50" s="91" t="s">
        <v>59</v>
      </c>
      <c r="H50" s="91" t="s">
        <v>51</v>
      </c>
      <c r="I50" s="219" t="s">
        <v>68</v>
      </c>
      <c r="J50" s="91" t="s">
        <v>58</v>
      </c>
      <c r="K50" s="92" t="s">
        <v>59</v>
      </c>
    </row>
    <row r="51" ht="15" spans="1:11">
      <c r="A51" s="195" t="s">
        <v>61</v>
      </c>
      <c r="B51" s="197"/>
      <c r="C51" s="197"/>
      <c r="D51" s="197"/>
      <c r="E51" s="197"/>
      <c r="F51" s="197"/>
      <c r="G51" s="197"/>
      <c r="H51" s="197"/>
      <c r="I51" s="197"/>
      <c r="J51" s="197"/>
      <c r="K51" s="243"/>
    </row>
    <row r="52" ht="15" spans="1:11">
      <c r="A52" s="292" t="s">
        <v>102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</row>
    <row r="53" ht="15" spans="1:11">
      <c r="A53" s="296"/>
      <c r="B53" s="294"/>
      <c r="C53" s="294"/>
      <c r="D53" s="294"/>
      <c r="E53" s="294"/>
      <c r="F53" s="294"/>
      <c r="G53" s="294"/>
      <c r="H53" s="294"/>
      <c r="I53" s="294"/>
      <c r="J53" s="294"/>
      <c r="K53" s="320"/>
    </row>
    <row r="54" ht="15" spans="1:11">
      <c r="A54" s="297" t="s">
        <v>103</v>
      </c>
      <c r="B54" s="298" t="s">
        <v>104</v>
      </c>
      <c r="C54" s="298"/>
      <c r="D54" s="299" t="s">
        <v>105</v>
      </c>
      <c r="E54" s="300" t="s">
        <v>106</v>
      </c>
      <c r="F54" s="301" t="s">
        <v>107</v>
      </c>
      <c r="G54" s="302">
        <v>45641</v>
      </c>
      <c r="H54" s="303" t="s">
        <v>108</v>
      </c>
      <c r="I54" s="321"/>
      <c r="J54" s="322" t="s">
        <v>109</v>
      </c>
      <c r="K54" s="323"/>
    </row>
    <row r="55" ht="15" spans="1:11">
      <c r="A55" s="292" t="s">
        <v>110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</row>
    <row r="56" ht="15" spans="1:11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24"/>
    </row>
    <row r="57" ht="15" spans="1:11">
      <c r="A57" s="297" t="s">
        <v>103</v>
      </c>
      <c r="B57" s="298" t="s">
        <v>104</v>
      </c>
      <c r="C57" s="298"/>
      <c r="D57" s="299" t="s">
        <v>105</v>
      </c>
      <c r="E57" s="306"/>
      <c r="F57" s="301" t="s">
        <v>111</v>
      </c>
      <c r="G57" s="302"/>
      <c r="H57" s="303" t="s">
        <v>108</v>
      </c>
      <c r="I57" s="321"/>
      <c r="J57" s="322"/>
      <c r="K57" s="32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90" zoomScaleNormal="90" workbookViewId="0">
      <selection activeCell="N15" sqref="N15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62" t="s">
        <v>27</v>
      </c>
      <c r="B2" s="57" t="s">
        <v>28</v>
      </c>
      <c r="C2" s="57"/>
      <c r="D2" s="58" t="s">
        <v>33</v>
      </c>
      <c r="E2" s="56" t="s">
        <v>34</v>
      </c>
      <c r="F2" s="56"/>
      <c r="G2" s="56"/>
      <c r="H2" s="61">
        <v>2</v>
      </c>
      <c r="I2" s="162" t="s">
        <v>22</v>
      </c>
      <c r="J2" s="258" t="s">
        <v>23</v>
      </c>
      <c r="K2" s="258"/>
      <c r="L2" s="258"/>
      <c r="M2" s="258"/>
      <c r="N2" s="258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60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74"/>
      <c r="J4" s="74"/>
      <c r="K4" s="259" t="s">
        <v>116</v>
      </c>
      <c r="L4" s="260"/>
      <c r="M4" s="74"/>
      <c r="N4" s="74" t="s">
        <v>86</v>
      </c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76"/>
      <c r="J5" s="76"/>
      <c r="K5" s="76" t="s">
        <v>123</v>
      </c>
      <c r="L5" s="76" t="s">
        <v>124</v>
      </c>
      <c r="M5" s="76"/>
      <c r="N5" s="76" t="s">
        <v>79</v>
      </c>
    </row>
    <row r="6" ht="29.15" customHeight="1" spans="1:14">
      <c r="A6" s="64" t="s">
        <v>125</v>
      </c>
      <c r="B6" s="65">
        <f>C6-1</f>
        <v>67.5</v>
      </c>
      <c r="C6" s="65">
        <f>D6-2</f>
        <v>68.5</v>
      </c>
      <c r="D6" s="65">
        <v>70.5</v>
      </c>
      <c r="E6" s="65">
        <f>D6+2</f>
        <v>72.5</v>
      </c>
      <c r="F6" s="66">
        <f>E6+2</f>
        <v>74.5</v>
      </c>
      <c r="G6" s="65">
        <f>F6+1</f>
        <v>75.5</v>
      </c>
      <c r="H6" s="61"/>
      <c r="I6" s="77" t="s">
        <v>126</v>
      </c>
      <c r="J6" s="77"/>
      <c r="K6" s="77" t="s">
        <v>127</v>
      </c>
      <c r="L6" s="77"/>
      <c r="M6" s="77"/>
      <c r="N6" s="77" t="s">
        <v>127</v>
      </c>
    </row>
    <row r="7" ht="29.15" customHeight="1" spans="1:14">
      <c r="A7" s="64" t="s">
        <v>128</v>
      </c>
      <c r="B7" s="65">
        <f>C7-4</f>
        <v>100</v>
      </c>
      <c r="C7" s="65">
        <f>D7-4</f>
        <v>104</v>
      </c>
      <c r="D7" s="65">
        <v>108</v>
      </c>
      <c r="E7" s="65">
        <f>D7+4</f>
        <v>112</v>
      </c>
      <c r="F7" s="66">
        <f>E7+4</f>
        <v>116</v>
      </c>
      <c r="G7" s="65">
        <f>F7+6</f>
        <v>122</v>
      </c>
      <c r="H7" s="61"/>
      <c r="I7" s="78"/>
      <c r="J7" s="78"/>
      <c r="K7" s="78" t="s">
        <v>129</v>
      </c>
      <c r="L7" s="78"/>
      <c r="M7" s="78"/>
      <c r="N7" s="78" t="s">
        <v>130</v>
      </c>
    </row>
    <row r="8" ht="29.15" customHeight="1" spans="1:14">
      <c r="A8" s="64" t="s">
        <v>131</v>
      </c>
      <c r="B8" s="65">
        <f>C8-4</f>
        <v>98</v>
      </c>
      <c r="C8" s="65">
        <f>D8-4</f>
        <v>102</v>
      </c>
      <c r="D8" s="65">
        <v>106</v>
      </c>
      <c r="E8" s="65">
        <f>D8+4</f>
        <v>110</v>
      </c>
      <c r="F8" s="66">
        <f>E8+5</f>
        <v>115</v>
      </c>
      <c r="G8" s="65">
        <f>F8+6</f>
        <v>121</v>
      </c>
      <c r="H8" s="61"/>
      <c r="I8" s="77"/>
      <c r="J8" s="77"/>
      <c r="K8" s="77" t="s">
        <v>129</v>
      </c>
      <c r="L8" s="77"/>
      <c r="M8" s="77"/>
      <c r="N8" s="77" t="s">
        <v>132</v>
      </c>
    </row>
    <row r="9" ht="29.15" customHeight="1" spans="1:14">
      <c r="A9" s="64" t="s">
        <v>133</v>
      </c>
      <c r="B9" s="65">
        <f>C9-1.2</f>
        <v>43.1</v>
      </c>
      <c r="C9" s="65">
        <f>D9-1.2</f>
        <v>44.3</v>
      </c>
      <c r="D9" s="65">
        <v>45.5</v>
      </c>
      <c r="E9" s="65">
        <f>D9+1.2</f>
        <v>46.7</v>
      </c>
      <c r="F9" s="66">
        <f>E9+1.2</f>
        <v>47.9</v>
      </c>
      <c r="G9" s="65">
        <f>F9+1.4</f>
        <v>49.3</v>
      </c>
      <c r="H9" s="61"/>
      <c r="I9" s="78"/>
      <c r="J9" s="78"/>
      <c r="K9" s="78" t="s">
        <v>134</v>
      </c>
      <c r="L9" s="78"/>
      <c r="M9" s="78"/>
      <c r="N9" s="78" t="s">
        <v>132</v>
      </c>
    </row>
    <row r="10" ht="29.15" customHeight="1" spans="1:14">
      <c r="A10" s="64" t="s">
        <v>135</v>
      </c>
      <c r="B10" s="65">
        <f>C10-0.5</f>
        <v>21</v>
      </c>
      <c r="C10" s="65">
        <f>D10-0.5</f>
        <v>21.5</v>
      </c>
      <c r="D10" s="65">
        <v>22</v>
      </c>
      <c r="E10" s="65">
        <f t="shared" ref="E10:G10" si="0">D10+0.5</f>
        <v>22.5</v>
      </c>
      <c r="F10" s="66">
        <f t="shared" si="0"/>
        <v>23</v>
      </c>
      <c r="G10" s="65">
        <f t="shared" si="0"/>
        <v>23.5</v>
      </c>
      <c r="H10" s="61"/>
      <c r="I10" s="78"/>
      <c r="J10" s="78"/>
      <c r="K10" s="78" t="s">
        <v>136</v>
      </c>
      <c r="L10" s="78"/>
      <c r="M10" s="78"/>
      <c r="N10" s="78" t="s">
        <v>137</v>
      </c>
    </row>
    <row r="11" ht="29.15" customHeight="1" spans="1:14">
      <c r="A11" s="64" t="s">
        <v>138</v>
      </c>
      <c r="B11" s="65">
        <f>C11-0.8</f>
        <v>17.9</v>
      </c>
      <c r="C11" s="65">
        <f>D11-0.8</f>
        <v>18.7</v>
      </c>
      <c r="D11" s="65">
        <v>19.5</v>
      </c>
      <c r="E11" s="65">
        <f>D11+0.8</f>
        <v>20.3</v>
      </c>
      <c r="F11" s="66">
        <f>E11+0.8</f>
        <v>21.1</v>
      </c>
      <c r="G11" s="65">
        <f>F11+1.3</f>
        <v>22.4</v>
      </c>
      <c r="H11" s="61"/>
      <c r="I11" s="78"/>
      <c r="J11" s="78"/>
      <c r="K11" s="78" t="s">
        <v>137</v>
      </c>
      <c r="L11" s="78"/>
      <c r="M11" s="78"/>
      <c r="N11" s="78" t="s">
        <v>137</v>
      </c>
    </row>
    <row r="12" ht="29.15" customHeight="1" spans="1:14">
      <c r="A12" s="64" t="s">
        <v>139</v>
      </c>
      <c r="B12" s="65">
        <f>C12-0.7</f>
        <v>16.1</v>
      </c>
      <c r="C12" s="65">
        <f>D12-0.7</f>
        <v>16.8</v>
      </c>
      <c r="D12" s="65">
        <v>17.5</v>
      </c>
      <c r="E12" s="65">
        <f>D12+0.7</f>
        <v>18.2</v>
      </c>
      <c r="F12" s="66">
        <f>E12+0.7</f>
        <v>18.9</v>
      </c>
      <c r="G12" s="65">
        <f>F12+0.95</f>
        <v>19.85</v>
      </c>
      <c r="H12" s="61"/>
      <c r="I12" s="78"/>
      <c r="J12" s="78"/>
      <c r="K12" s="78" t="s">
        <v>140</v>
      </c>
      <c r="L12" s="78"/>
      <c r="M12" s="78"/>
      <c r="N12" s="78" t="s">
        <v>134</v>
      </c>
    </row>
    <row r="13" ht="29.15" customHeight="1" spans="1:14">
      <c r="A13" s="64" t="s">
        <v>141</v>
      </c>
      <c r="B13" s="65">
        <f>C13</f>
        <v>5.5</v>
      </c>
      <c r="C13" s="65">
        <f>D13</f>
        <v>5.5</v>
      </c>
      <c r="D13" s="65">
        <v>5.5</v>
      </c>
      <c r="E13" s="65">
        <f t="shared" ref="E13:G13" si="1">D13</f>
        <v>5.5</v>
      </c>
      <c r="F13" s="66">
        <f t="shared" si="1"/>
        <v>5.5</v>
      </c>
      <c r="G13" s="65">
        <f t="shared" si="1"/>
        <v>5.5</v>
      </c>
      <c r="H13" s="61"/>
      <c r="I13" s="78"/>
      <c r="J13" s="78"/>
      <c r="K13" s="78" t="s">
        <v>137</v>
      </c>
      <c r="L13" s="78"/>
      <c r="M13" s="78"/>
      <c r="N13" s="78"/>
    </row>
    <row r="14" ht="29.15" customHeight="1" spans="1:14">
      <c r="A14" s="64" t="s">
        <v>142</v>
      </c>
      <c r="B14" s="65">
        <f>C14-0.5</f>
        <v>13.5</v>
      </c>
      <c r="C14" s="65">
        <f>D14-0.5</f>
        <v>14</v>
      </c>
      <c r="D14" s="65">
        <v>14.5</v>
      </c>
      <c r="E14" s="65">
        <f t="shared" ref="E14:G14" si="2">D14+0.5</f>
        <v>15</v>
      </c>
      <c r="F14" s="66">
        <f t="shared" si="2"/>
        <v>15.5</v>
      </c>
      <c r="G14" s="65">
        <f t="shared" si="2"/>
        <v>16</v>
      </c>
      <c r="H14" s="61"/>
      <c r="I14" s="78"/>
      <c r="J14" s="78"/>
      <c r="K14" s="78" t="s">
        <v>137</v>
      </c>
      <c r="L14" s="78"/>
      <c r="M14" s="78"/>
      <c r="N14" s="78"/>
    </row>
    <row r="15" ht="29.15" customHeight="1" spans="1:14">
      <c r="A15" s="64" t="s">
        <v>143</v>
      </c>
      <c r="B15" s="65">
        <f>C15-0.3</f>
        <v>7.4</v>
      </c>
      <c r="C15" s="65">
        <f>D15-0.3</f>
        <v>7.7</v>
      </c>
      <c r="D15" s="65">
        <v>8</v>
      </c>
      <c r="E15" s="65">
        <f t="shared" ref="E15:G15" si="3">D15+0.3</f>
        <v>8.3</v>
      </c>
      <c r="F15" s="66">
        <f t="shared" si="3"/>
        <v>8.6</v>
      </c>
      <c r="G15" s="65">
        <f t="shared" si="3"/>
        <v>8.9</v>
      </c>
      <c r="H15" s="61"/>
      <c r="I15" s="78"/>
      <c r="J15" s="78"/>
      <c r="K15" s="78" t="s">
        <v>137</v>
      </c>
      <c r="L15" s="78"/>
      <c r="M15" s="78"/>
      <c r="N15" s="78"/>
    </row>
    <row r="16" ht="29.15" customHeight="1" spans="1:14">
      <c r="A16" s="64" t="s">
        <v>144</v>
      </c>
      <c r="B16" s="65">
        <f>C16-0.7</f>
        <v>17.1</v>
      </c>
      <c r="C16" s="65">
        <f>D16-0.7</f>
        <v>17.8</v>
      </c>
      <c r="D16" s="65">
        <v>18.5</v>
      </c>
      <c r="E16" s="65">
        <f t="shared" ref="E16:G16" si="4">D16+0.7</f>
        <v>19.2</v>
      </c>
      <c r="F16" s="66">
        <f t="shared" si="4"/>
        <v>19.9</v>
      </c>
      <c r="G16" s="65">
        <f t="shared" si="4"/>
        <v>20.6</v>
      </c>
      <c r="H16" s="61"/>
      <c r="I16" s="78"/>
      <c r="J16" s="78"/>
      <c r="K16" s="78" t="s">
        <v>127</v>
      </c>
      <c r="L16" s="78"/>
      <c r="M16" s="78"/>
      <c r="N16" s="78" t="s">
        <v>145</v>
      </c>
    </row>
    <row r="17" ht="29.15" customHeight="1" spans="1:14">
      <c r="A17" s="256"/>
      <c r="B17" s="170"/>
      <c r="C17" s="170"/>
      <c r="D17" s="170"/>
      <c r="E17" s="170"/>
      <c r="F17" s="170"/>
      <c r="G17" s="170"/>
      <c r="H17" s="61"/>
      <c r="I17" s="175"/>
      <c r="J17" s="175"/>
      <c r="K17" s="78"/>
      <c r="L17" s="175"/>
      <c r="M17" s="175"/>
      <c r="N17" s="175"/>
    </row>
    <row r="18" ht="14.25" spans="1:14">
      <c r="A18" s="257"/>
      <c r="B18" s="70"/>
      <c r="C18" s="70"/>
      <c r="D18" s="70"/>
      <c r="E18" s="70"/>
      <c r="F18" s="70"/>
      <c r="G18" s="70"/>
      <c r="H18" s="70"/>
      <c r="I18" s="69" t="s">
        <v>146</v>
      </c>
      <c r="J18" s="261">
        <v>45641</v>
      </c>
      <c r="K18" s="69" t="s">
        <v>147</v>
      </c>
      <c r="L18" s="69"/>
      <c r="M18" s="69" t="s">
        <v>148</v>
      </c>
      <c r="N18" s="53" t="s">
        <v>109</v>
      </c>
    </row>
    <row r="19" ht="19" customHeight="1" spans="1:1">
      <c r="A19" s="53" t="s">
        <v>149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17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I2" sqref="I2:K2"/>
    </sheetView>
  </sheetViews>
  <sheetFormatPr defaultColWidth="10" defaultRowHeight="16.5" customHeight="1"/>
  <cols>
    <col min="1" max="6" width="10" style="84"/>
    <col min="7" max="7" width="12.25" style="84" customWidth="1"/>
    <col min="8" max="16384" width="10" style="84"/>
  </cols>
  <sheetData>
    <row r="1" ht="22.5" customHeight="1" spans="1:11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18</v>
      </c>
      <c r="B2" s="87" t="s">
        <v>19</v>
      </c>
      <c r="C2" s="87"/>
      <c r="D2" s="178" t="s">
        <v>20</v>
      </c>
      <c r="E2" s="178"/>
      <c r="F2" s="179" t="s">
        <v>21</v>
      </c>
      <c r="G2" s="179"/>
      <c r="H2" s="180" t="s">
        <v>22</v>
      </c>
      <c r="I2" s="238" t="s">
        <v>23</v>
      </c>
      <c r="J2" s="238"/>
      <c r="K2" s="239"/>
    </row>
    <row r="3" customHeight="1" spans="1:11">
      <c r="A3" s="181" t="s">
        <v>24</v>
      </c>
      <c r="B3" s="182"/>
      <c r="C3" s="183"/>
      <c r="D3" s="184" t="s">
        <v>25</v>
      </c>
      <c r="E3" s="185"/>
      <c r="F3" s="185"/>
      <c r="G3" s="186"/>
      <c r="H3" s="184" t="s">
        <v>26</v>
      </c>
      <c r="I3" s="185"/>
      <c r="J3" s="185"/>
      <c r="K3" s="186"/>
    </row>
    <row r="4" customHeight="1" spans="1:11">
      <c r="A4" s="187" t="s">
        <v>27</v>
      </c>
      <c r="B4" s="91" t="s">
        <v>28</v>
      </c>
      <c r="C4" s="92"/>
      <c r="D4" s="187" t="s">
        <v>29</v>
      </c>
      <c r="E4" s="188"/>
      <c r="F4" s="189">
        <v>45652</v>
      </c>
      <c r="G4" s="190"/>
      <c r="H4" s="187" t="s">
        <v>151</v>
      </c>
      <c r="I4" s="188"/>
      <c r="J4" s="91" t="s">
        <v>31</v>
      </c>
      <c r="K4" s="92" t="s">
        <v>32</v>
      </c>
    </row>
    <row r="5" customHeight="1" spans="1:11">
      <c r="A5" s="191" t="s">
        <v>33</v>
      </c>
      <c r="B5" s="91" t="s">
        <v>34</v>
      </c>
      <c r="C5" s="92"/>
      <c r="D5" s="187" t="s">
        <v>152</v>
      </c>
      <c r="E5" s="188"/>
      <c r="F5" s="101"/>
      <c r="G5" s="192"/>
      <c r="H5" s="187" t="s">
        <v>153</v>
      </c>
      <c r="I5" s="188"/>
      <c r="J5" s="91" t="s">
        <v>31</v>
      </c>
      <c r="K5" s="92" t="s">
        <v>32</v>
      </c>
    </row>
    <row r="6" customHeight="1" spans="1:11">
      <c r="A6" s="187" t="s">
        <v>37</v>
      </c>
      <c r="B6" s="101">
        <v>4</v>
      </c>
      <c r="C6" s="192">
        <v>6</v>
      </c>
      <c r="D6" s="187" t="s">
        <v>154</v>
      </c>
      <c r="E6" s="188"/>
      <c r="F6" s="101"/>
      <c r="G6" s="192"/>
      <c r="H6" s="193" t="s">
        <v>155</v>
      </c>
      <c r="I6" s="219"/>
      <c r="J6" s="219"/>
      <c r="K6" s="240"/>
    </row>
    <row r="7" customHeight="1" spans="1:11">
      <c r="A7" s="187" t="s">
        <v>40</v>
      </c>
      <c r="B7" s="94">
        <v>7100</v>
      </c>
      <c r="C7" s="95"/>
      <c r="D7" s="187" t="s">
        <v>156</v>
      </c>
      <c r="E7" s="188"/>
      <c r="F7" s="101"/>
      <c r="G7" s="192"/>
      <c r="H7" s="194"/>
      <c r="I7" s="91"/>
      <c r="J7" s="91"/>
      <c r="K7" s="92"/>
    </row>
    <row r="8" customHeight="1" spans="1:11">
      <c r="A8" s="195"/>
      <c r="B8" s="104"/>
      <c r="C8" s="196"/>
      <c r="D8" s="195" t="s">
        <v>43</v>
      </c>
      <c r="E8" s="197"/>
      <c r="F8" s="198"/>
      <c r="G8" s="199"/>
      <c r="H8" s="200"/>
      <c r="I8" s="215"/>
      <c r="J8" s="215"/>
      <c r="K8" s="241"/>
    </row>
    <row r="9" customHeight="1" spans="1:11">
      <c r="A9" s="201" t="s">
        <v>157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47</v>
      </c>
      <c r="B10" s="203" t="s">
        <v>48</v>
      </c>
      <c r="C10" s="204" t="s">
        <v>49</v>
      </c>
      <c r="D10" s="205"/>
      <c r="E10" s="206" t="s">
        <v>52</v>
      </c>
      <c r="F10" s="203" t="s">
        <v>48</v>
      </c>
      <c r="G10" s="204" t="s">
        <v>49</v>
      </c>
      <c r="H10" s="203"/>
      <c r="I10" s="206" t="s">
        <v>50</v>
      </c>
      <c r="J10" s="203" t="s">
        <v>48</v>
      </c>
      <c r="K10" s="242" t="s">
        <v>49</v>
      </c>
    </row>
    <row r="11" customHeight="1" spans="1:11">
      <c r="A11" s="191" t="s">
        <v>53</v>
      </c>
      <c r="B11" s="207" t="s">
        <v>48</v>
      </c>
      <c r="C11" s="91" t="s">
        <v>49</v>
      </c>
      <c r="D11" s="208"/>
      <c r="E11" s="209" t="s">
        <v>55</v>
      </c>
      <c r="F11" s="207" t="s">
        <v>48</v>
      </c>
      <c r="G11" s="91" t="s">
        <v>49</v>
      </c>
      <c r="H11" s="207"/>
      <c r="I11" s="209" t="s">
        <v>60</v>
      </c>
      <c r="J11" s="207" t="s">
        <v>48</v>
      </c>
      <c r="K11" s="92" t="s">
        <v>49</v>
      </c>
    </row>
    <row r="12" customHeight="1" spans="1:11">
      <c r="A12" s="195" t="s">
        <v>92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3"/>
    </row>
    <row r="13" customHeight="1" spans="1:11">
      <c r="A13" s="210" t="s">
        <v>158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/>
      <c r="B14" s="212"/>
      <c r="C14" s="212"/>
      <c r="D14" s="212"/>
      <c r="E14" s="212"/>
      <c r="F14" s="212"/>
      <c r="G14" s="212"/>
      <c r="H14" s="212"/>
      <c r="I14" s="121"/>
      <c r="J14" s="121"/>
      <c r="K14" s="152"/>
    </row>
    <row r="15" customHeight="1" spans="1:11">
      <c r="A15" s="130"/>
      <c r="B15" s="131"/>
      <c r="C15" s="131"/>
      <c r="D15" s="213"/>
      <c r="E15" s="214"/>
      <c r="F15" s="131"/>
      <c r="G15" s="131"/>
      <c r="H15" s="213"/>
      <c r="I15" s="139"/>
      <c r="J15" s="244"/>
      <c r="K15" s="245"/>
    </row>
    <row r="16" customHeight="1" spans="1:11">
      <c r="A16" s="200"/>
      <c r="B16" s="215"/>
      <c r="C16" s="215"/>
      <c r="D16" s="215"/>
      <c r="E16" s="215"/>
      <c r="F16" s="215"/>
      <c r="G16" s="215"/>
      <c r="H16" s="215"/>
      <c r="I16" s="215"/>
      <c r="J16" s="215"/>
      <c r="K16" s="241"/>
    </row>
    <row r="17" customHeight="1" spans="1:11">
      <c r="A17" s="210" t="s">
        <v>159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/>
      <c r="B18" s="212"/>
      <c r="C18" s="212"/>
      <c r="D18" s="212"/>
      <c r="E18" s="212"/>
      <c r="F18" s="212"/>
      <c r="G18" s="212"/>
      <c r="H18" s="212"/>
      <c r="I18" s="121"/>
      <c r="J18" s="121"/>
      <c r="K18" s="152"/>
    </row>
    <row r="19" customHeight="1" spans="1:11">
      <c r="A19" s="130"/>
      <c r="B19" s="131"/>
      <c r="C19" s="131"/>
      <c r="D19" s="213"/>
      <c r="E19" s="214"/>
      <c r="F19" s="131"/>
      <c r="G19" s="131"/>
      <c r="H19" s="213"/>
      <c r="I19" s="139"/>
      <c r="J19" s="244"/>
      <c r="K19" s="245"/>
    </row>
    <row r="20" customHeight="1" spans="1:11">
      <c r="A20" s="200"/>
      <c r="B20" s="215"/>
      <c r="C20" s="215"/>
      <c r="D20" s="215"/>
      <c r="E20" s="215"/>
      <c r="F20" s="215"/>
      <c r="G20" s="215"/>
      <c r="H20" s="215"/>
      <c r="I20" s="215"/>
      <c r="J20" s="215"/>
      <c r="K20" s="241"/>
    </row>
    <row r="21" customHeight="1" spans="1:11">
      <c r="A21" s="216" t="s">
        <v>89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86" t="s">
        <v>90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2"/>
    </row>
    <row r="23" customHeight="1" spans="1:11">
      <c r="A23" s="100" t="s">
        <v>91</v>
      </c>
      <c r="B23" s="102"/>
      <c r="C23" s="91" t="s">
        <v>31</v>
      </c>
      <c r="D23" s="91" t="s">
        <v>32</v>
      </c>
      <c r="E23" s="99"/>
      <c r="F23" s="99"/>
      <c r="G23" s="99"/>
      <c r="H23" s="99"/>
      <c r="I23" s="99"/>
      <c r="J23" s="99"/>
      <c r="K23" s="146"/>
    </row>
    <row r="24" customHeight="1" spans="1:11">
      <c r="A24" s="187" t="s">
        <v>160</v>
      </c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46"/>
    </row>
    <row r="26" customHeight="1" spans="1:11">
      <c r="A26" s="201" t="s">
        <v>98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81" t="s">
        <v>99</v>
      </c>
      <c r="B27" s="204" t="s">
        <v>58</v>
      </c>
      <c r="C27" s="204" t="s">
        <v>59</v>
      </c>
      <c r="D27" s="204" t="s">
        <v>51</v>
      </c>
      <c r="E27" s="182" t="s">
        <v>100</v>
      </c>
      <c r="F27" s="204" t="s">
        <v>58</v>
      </c>
      <c r="G27" s="204" t="s">
        <v>59</v>
      </c>
      <c r="H27" s="204" t="s">
        <v>51</v>
      </c>
      <c r="I27" s="182" t="s">
        <v>101</v>
      </c>
      <c r="J27" s="204" t="s">
        <v>58</v>
      </c>
      <c r="K27" s="242" t="s">
        <v>59</v>
      </c>
    </row>
    <row r="28" customHeight="1" spans="1:11">
      <c r="A28" s="193" t="s">
        <v>50</v>
      </c>
      <c r="B28" s="91" t="s">
        <v>58</v>
      </c>
      <c r="C28" s="91" t="s">
        <v>59</v>
      </c>
      <c r="D28" s="91" t="s">
        <v>51</v>
      </c>
      <c r="E28" s="219" t="s">
        <v>57</v>
      </c>
      <c r="F28" s="91" t="s">
        <v>58</v>
      </c>
      <c r="G28" s="91" t="s">
        <v>59</v>
      </c>
      <c r="H28" s="91" t="s">
        <v>51</v>
      </c>
      <c r="I28" s="219" t="s">
        <v>68</v>
      </c>
      <c r="J28" s="91" t="s">
        <v>58</v>
      </c>
      <c r="K28" s="92" t="s">
        <v>59</v>
      </c>
    </row>
    <row r="29" customHeight="1" spans="1:11">
      <c r="A29" s="187" t="s">
        <v>61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3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47"/>
    </row>
    <row r="31" customHeight="1" spans="1:11">
      <c r="A31" s="201" t="s">
        <v>161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48"/>
    </row>
    <row r="33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49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49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49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49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49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9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9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49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49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49"/>
    </row>
    <row r="43" ht="17.25" customHeight="1" spans="1:11">
      <c r="A43" s="220" t="s">
        <v>97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47"/>
    </row>
    <row r="44" customHeight="1" spans="1:11">
      <c r="A44" s="201" t="s">
        <v>162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119" t="s">
        <v>92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51"/>
    </row>
    <row r="46" ht="18" customHeight="1" spans="1:1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51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46"/>
    </row>
    <row r="48" ht="21" customHeight="1" spans="1:11">
      <c r="A48" s="226" t="s">
        <v>103</v>
      </c>
      <c r="B48" s="227" t="s">
        <v>104</v>
      </c>
      <c r="C48" s="227"/>
      <c r="D48" s="228" t="s">
        <v>105</v>
      </c>
      <c r="E48" s="229"/>
      <c r="F48" s="228" t="s">
        <v>107</v>
      </c>
      <c r="G48" s="230"/>
      <c r="H48" s="231" t="s">
        <v>108</v>
      </c>
      <c r="I48" s="231"/>
      <c r="J48" s="227"/>
      <c r="K48" s="250"/>
    </row>
    <row r="49" customHeight="1" spans="1:11">
      <c r="A49" s="232" t="s">
        <v>110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1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2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53"/>
    </row>
    <row r="52" ht="21" customHeight="1" spans="1:11">
      <c r="A52" s="226" t="s">
        <v>103</v>
      </c>
      <c r="B52" s="227" t="s">
        <v>104</v>
      </c>
      <c r="C52" s="227"/>
      <c r="D52" s="228" t="s">
        <v>105</v>
      </c>
      <c r="E52" s="228"/>
      <c r="F52" s="228" t="s">
        <v>107</v>
      </c>
      <c r="G52" s="228"/>
      <c r="H52" s="231" t="s">
        <v>108</v>
      </c>
      <c r="I52" s="231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7" workbookViewId="0">
      <selection activeCell="J2" sqref="J2:N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62" t="s">
        <v>27</v>
      </c>
      <c r="B2" s="57" t="s">
        <v>28</v>
      </c>
      <c r="C2" s="57"/>
      <c r="D2" s="58" t="s">
        <v>33</v>
      </c>
      <c r="E2" s="56" t="s">
        <v>34</v>
      </c>
      <c r="F2" s="56"/>
      <c r="G2" s="56"/>
      <c r="H2" s="59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163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74"/>
      <c r="J4" s="74"/>
      <c r="K4" s="74"/>
      <c r="L4" s="74"/>
      <c r="M4" s="171"/>
      <c r="N4" s="74"/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76"/>
      <c r="J5" s="76"/>
      <c r="K5" s="76"/>
      <c r="L5" s="76"/>
      <c r="M5" s="172"/>
      <c r="N5" s="76"/>
    </row>
    <row r="6" ht="29.15" customHeight="1" spans="1:14">
      <c r="A6" s="64" t="s">
        <v>125</v>
      </c>
      <c r="B6" s="65">
        <f>C6-1</f>
        <v>67.5</v>
      </c>
      <c r="C6" s="65">
        <f>D6-2</f>
        <v>68.5</v>
      </c>
      <c r="D6" s="65">
        <v>70.5</v>
      </c>
      <c r="E6" s="65">
        <f>D6+2</f>
        <v>72.5</v>
      </c>
      <c r="F6" s="66">
        <f>E6+2</f>
        <v>74.5</v>
      </c>
      <c r="G6" s="65">
        <f>F6+1</f>
        <v>75.5</v>
      </c>
      <c r="H6" s="61"/>
      <c r="I6" s="77"/>
      <c r="J6" s="77"/>
      <c r="K6" s="77"/>
      <c r="L6" s="77"/>
      <c r="M6" s="173"/>
      <c r="N6" s="77"/>
    </row>
    <row r="7" ht="29.15" customHeight="1" spans="1:14">
      <c r="A7" s="64" t="s">
        <v>128</v>
      </c>
      <c r="B7" s="65">
        <f t="shared" ref="B7:B9" si="0">C7-4</f>
        <v>100</v>
      </c>
      <c r="C7" s="65">
        <f t="shared" ref="C7:C9" si="1">D7-4</f>
        <v>104</v>
      </c>
      <c r="D7" s="65">
        <v>108</v>
      </c>
      <c r="E7" s="65">
        <f t="shared" ref="E7:E9" si="2">D7+4</f>
        <v>112</v>
      </c>
      <c r="F7" s="66">
        <f>E7+4</f>
        <v>116</v>
      </c>
      <c r="G7" s="65">
        <f t="shared" ref="G7:G9" si="3">F7+6</f>
        <v>122</v>
      </c>
      <c r="H7" s="61"/>
      <c r="I7" s="78"/>
      <c r="J7" s="78"/>
      <c r="K7" s="78"/>
      <c r="L7" s="78"/>
      <c r="M7" s="174"/>
      <c r="N7" s="78"/>
    </row>
    <row r="8" ht="29.15" customHeight="1" spans="1:14">
      <c r="A8" s="64" t="s">
        <v>163</v>
      </c>
      <c r="B8" s="65">
        <f t="shared" si="0"/>
        <v>98</v>
      </c>
      <c r="C8" s="65">
        <f t="shared" si="1"/>
        <v>102</v>
      </c>
      <c r="D8" s="65">
        <v>106</v>
      </c>
      <c r="E8" s="65">
        <f t="shared" si="2"/>
        <v>110</v>
      </c>
      <c r="F8" s="66">
        <f>E8+5</f>
        <v>115</v>
      </c>
      <c r="G8" s="65">
        <f t="shared" si="3"/>
        <v>121</v>
      </c>
      <c r="H8" s="61"/>
      <c r="I8" s="78"/>
      <c r="J8" s="78"/>
      <c r="K8" s="78"/>
      <c r="L8" s="78"/>
      <c r="M8" s="174"/>
      <c r="N8" s="78"/>
    </row>
    <row r="9" ht="29.15" customHeight="1" spans="1:14">
      <c r="A9" s="64" t="s">
        <v>131</v>
      </c>
      <c r="B9" s="65">
        <f t="shared" si="0"/>
        <v>98</v>
      </c>
      <c r="C9" s="65">
        <f t="shared" si="1"/>
        <v>102</v>
      </c>
      <c r="D9" s="65">
        <v>106</v>
      </c>
      <c r="E9" s="65">
        <f t="shared" si="2"/>
        <v>110</v>
      </c>
      <c r="F9" s="66">
        <f>E9+5</f>
        <v>115</v>
      </c>
      <c r="G9" s="65">
        <f t="shared" si="3"/>
        <v>121</v>
      </c>
      <c r="H9" s="61"/>
      <c r="I9" s="78"/>
      <c r="J9" s="78"/>
      <c r="K9" s="78"/>
      <c r="L9" s="78"/>
      <c r="M9" s="174"/>
      <c r="N9" s="78"/>
    </row>
    <row r="10" ht="29.15" customHeight="1" spans="1:14">
      <c r="A10" s="64" t="s">
        <v>133</v>
      </c>
      <c r="B10" s="65">
        <f>C10-1.2</f>
        <v>43.1</v>
      </c>
      <c r="C10" s="65">
        <f>D10-1.2</f>
        <v>44.3</v>
      </c>
      <c r="D10" s="65">
        <v>45.5</v>
      </c>
      <c r="E10" s="65">
        <f>D10+1.2</f>
        <v>46.7</v>
      </c>
      <c r="F10" s="66">
        <f>E10+1.2</f>
        <v>47.9</v>
      </c>
      <c r="G10" s="65">
        <f>F10+1.4</f>
        <v>49.3</v>
      </c>
      <c r="H10" s="61"/>
      <c r="I10" s="78"/>
      <c r="J10" s="78"/>
      <c r="K10" s="78"/>
      <c r="L10" s="78"/>
      <c r="M10" s="174"/>
      <c r="N10" s="78"/>
    </row>
    <row r="11" ht="29.15" customHeight="1" spans="1:14">
      <c r="A11" s="64" t="s">
        <v>135</v>
      </c>
      <c r="B11" s="65">
        <f>C11-0.5</f>
        <v>21</v>
      </c>
      <c r="C11" s="65">
        <f>D11-0.5</f>
        <v>21.5</v>
      </c>
      <c r="D11" s="65">
        <v>22</v>
      </c>
      <c r="E11" s="65">
        <f t="shared" ref="E11:G11" si="4">D11+0.5</f>
        <v>22.5</v>
      </c>
      <c r="F11" s="66">
        <f t="shared" si="4"/>
        <v>23</v>
      </c>
      <c r="G11" s="65">
        <f t="shared" si="4"/>
        <v>23.5</v>
      </c>
      <c r="H11" s="61"/>
      <c r="I11" s="78"/>
      <c r="J11" s="78"/>
      <c r="K11" s="78"/>
      <c r="L11" s="78"/>
      <c r="M11" s="174"/>
      <c r="N11" s="78"/>
    </row>
    <row r="12" ht="29.15" customHeight="1" spans="1:14">
      <c r="A12" s="64" t="s">
        <v>138</v>
      </c>
      <c r="B12" s="65">
        <f>C12-0.8</f>
        <v>17.9</v>
      </c>
      <c r="C12" s="65">
        <f>D12-0.8</f>
        <v>18.7</v>
      </c>
      <c r="D12" s="65">
        <v>19.5</v>
      </c>
      <c r="E12" s="65">
        <f>D12+0.8</f>
        <v>20.3</v>
      </c>
      <c r="F12" s="66">
        <f>E12+0.8</f>
        <v>21.1</v>
      </c>
      <c r="G12" s="65">
        <f>F12+1.3</f>
        <v>22.4</v>
      </c>
      <c r="H12" s="61"/>
      <c r="I12" s="78"/>
      <c r="J12" s="78"/>
      <c r="K12" s="78"/>
      <c r="L12" s="78"/>
      <c r="M12" s="174"/>
      <c r="N12" s="78"/>
    </row>
    <row r="13" ht="29.15" customHeight="1" spans="1:14">
      <c r="A13" s="64" t="s">
        <v>139</v>
      </c>
      <c r="B13" s="65">
        <f>C13-0.7</f>
        <v>16.1</v>
      </c>
      <c r="C13" s="65">
        <f>D13-0.7</f>
        <v>16.8</v>
      </c>
      <c r="D13" s="65">
        <v>17.5</v>
      </c>
      <c r="E13" s="65">
        <f>D13+0.7</f>
        <v>18.2</v>
      </c>
      <c r="F13" s="66">
        <f>E13+0.7</f>
        <v>18.9</v>
      </c>
      <c r="G13" s="65">
        <f>F13+0.95</f>
        <v>19.85</v>
      </c>
      <c r="H13" s="61"/>
      <c r="I13" s="78"/>
      <c r="J13" s="78"/>
      <c r="K13" s="78"/>
      <c r="L13" s="78"/>
      <c r="M13" s="174"/>
      <c r="N13" s="78"/>
    </row>
    <row r="14" ht="29.15" customHeight="1" spans="1:14">
      <c r="A14" s="64" t="s">
        <v>164</v>
      </c>
      <c r="B14" s="65">
        <f t="shared" ref="B14:B16" si="5">C14</f>
        <v>2</v>
      </c>
      <c r="C14" s="65">
        <f t="shared" ref="C14:C16" si="6">D14</f>
        <v>2</v>
      </c>
      <c r="D14" s="65">
        <v>2</v>
      </c>
      <c r="E14" s="65">
        <f t="shared" ref="E14:G14" si="7">D14</f>
        <v>2</v>
      </c>
      <c r="F14" s="66">
        <f t="shared" si="7"/>
        <v>2</v>
      </c>
      <c r="G14" s="65">
        <f t="shared" si="7"/>
        <v>2</v>
      </c>
      <c r="H14" s="61"/>
      <c r="I14" s="78"/>
      <c r="J14" s="78"/>
      <c r="K14" s="78"/>
      <c r="L14" s="78"/>
      <c r="M14" s="174"/>
      <c r="N14" s="78"/>
    </row>
    <row r="15" ht="29.15" customHeight="1" spans="1:14">
      <c r="A15" s="64" t="s">
        <v>165</v>
      </c>
      <c r="B15" s="65">
        <f t="shared" si="5"/>
        <v>2.5</v>
      </c>
      <c r="C15" s="65">
        <f t="shared" si="6"/>
        <v>2.5</v>
      </c>
      <c r="D15" s="65">
        <v>2.5</v>
      </c>
      <c r="E15" s="65">
        <f t="shared" ref="E15:G15" si="8">D15</f>
        <v>2.5</v>
      </c>
      <c r="F15" s="66">
        <f t="shared" si="8"/>
        <v>2.5</v>
      </c>
      <c r="G15" s="65">
        <f t="shared" si="8"/>
        <v>2.5</v>
      </c>
      <c r="H15" s="61"/>
      <c r="I15" s="78"/>
      <c r="J15" s="78"/>
      <c r="K15" s="78"/>
      <c r="L15" s="78"/>
      <c r="M15" s="174"/>
      <c r="N15" s="78"/>
    </row>
    <row r="16" ht="29.15" customHeight="1" spans="1:14">
      <c r="A16" s="64" t="s">
        <v>141</v>
      </c>
      <c r="B16" s="65">
        <f t="shared" si="5"/>
        <v>5.5</v>
      </c>
      <c r="C16" s="65">
        <f t="shared" si="6"/>
        <v>5.5</v>
      </c>
      <c r="D16" s="65">
        <v>5.5</v>
      </c>
      <c r="E16" s="65">
        <f t="shared" ref="E16:G16" si="9">D16</f>
        <v>5.5</v>
      </c>
      <c r="F16" s="66">
        <f t="shared" si="9"/>
        <v>5.5</v>
      </c>
      <c r="G16" s="65">
        <f t="shared" si="9"/>
        <v>5.5</v>
      </c>
      <c r="H16" s="61"/>
      <c r="I16" s="78"/>
      <c r="J16" s="78"/>
      <c r="K16" s="78"/>
      <c r="L16" s="78"/>
      <c r="M16" s="174"/>
      <c r="N16" s="78"/>
    </row>
    <row r="17" ht="29.15" customHeight="1" spans="1:14">
      <c r="A17" s="64" t="s">
        <v>166</v>
      </c>
      <c r="B17" s="65">
        <f>C17-1</f>
        <v>41</v>
      </c>
      <c r="C17" s="65">
        <f>D17-1</f>
        <v>42</v>
      </c>
      <c r="D17" s="65">
        <v>43</v>
      </c>
      <c r="E17" s="65">
        <f>D17+1</f>
        <v>44</v>
      </c>
      <c r="F17" s="66">
        <f>E17+1</f>
        <v>45</v>
      </c>
      <c r="G17" s="65">
        <f>F17+1.5</f>
        <v>46.5</v>
      </c>
      <c r="H17" s="61"/>
      <c r="I17" s="77"/>
      <c r="J17" s="77"/>
      <c r="K17" s="77"/>
      <c r="L17" s="77"/>
      <c r="M17" s="173"/>
      <c r="N17" s="77"/>
    </row>
    <row r="18" ht="29.15" customHeight="1" spans="1:14">
      <c r="A18" s="64" t="s">
        <v>142</v>
      </c>
      <c r="B18" s="65">
        <f>C18-0.5</f>
        <v>13.5</v>
      </c>
      <c r="C18" s="65">
        <f>D18-0.5</f>
        <v>14</v>
      </c>
      <c r="D18" s="65">
        <v>14.5</v>
      </c>
      <c r="E18" s="65">
        <f t="shared" ref="E18:G18" si="10">D18+0.5</f>
        <v>15</v>
      </c>
      <c r="F18" s="66">
        <f t="shared" si="10"/>
        <v>15.5</v>
      </c>
      <c r="G18" s="65">
        <f t="shared" si="10"/>
        <v>16</v>
      </c>
      <c r="H18" s="61"/>
      <c r="I18" s="78"/>
      <c r="J18" s="78"/>
      <c r="K18" s="78"/>
      <c r="L18" s="78"/>
      <c r="M18" s="174"/>
      <c r="N18" s="78"/>
    </row>
    <row r="19" ht="29.15" customHeight="1" spans="1:14">
      <c r="A19" s="64" t="s">
        <v>167</v>
      </c>
      <c r="B19" s="65">
        <f>C19</f>
        <v>2.5</v>
      </c>
      <c r="C19" s="65">
        <f>D19</f>
        <v>2.5</v>
      </c>
      <c r="D19" s="65">
        <v>2.5</v>
      </c>
      <c r="E19" s="65">
        <f t="shared" ref="E19:G19" si="11">D19</f>
        <v>2.5</v>
      </c>
      <c r="F19" s="66">
        <f t="shared" si="11"/>
        <v>2.5</v>
      </c>
      <c r="G19" s="65">
        <f t="shared" si="11"/>
        <v>2.5</v>
      </c>
      <c r="H19" s="61"/>
      <c r="I19" s="78"/>
      <c r="J19" s="78"/>
      <c r="K19" s="78"/>
      <c r="L19" s="78"/>
      <c r="M19" s="174"/>
      <c r="N19" s="78"/>
    </row>
    <row r="20" ht="29.15" customHeight="1" spans="1:14">
      <c r="A20" s="64" t="s">
        <v>168</v>
      </c>
      <c r="B20" s="65">
        <f>C20</f>
        <v>5</v>
      </c>
      <c r="C20" s="65">
        <f>D20</f>
        <v>5</v>
      </c>
      <c r="D20" s="65">
        <v>5</v>
      </c>
      <c r="E20" s="65">
        <f t="shared" ref="E20:G20" si="12">D20</f>
        <v>5</v>
      </c>
      <c r="F20" s="66">
        <f t="shared" si="12"/>
        <v>5</v>
      </c>
      <c r="G20" s="65">
        <f t="shared" si="12"/>
        <v>5</v>
      </c>
      <c r="H20" s="61"/>
      <c r="I20" s="78"/>
      <c r="J20" s="78"/>
      <c r="K20" s="78"/>
      <c r="L20" s="78"/>
      <c r="M20" s="174"/>
      <c r="N20" s="78"/>
    </row>
    <row r="21" ht="29.15" customHeight="1" spans="1:14">
      <c r="A21" s="64" t="s">
        <v>143</v>
      </c>
      <c r="B21" s="65">
        <f>C21-0.3</f>
        <v>7.4</v>
      </c>
      <c r="C21" s="65">
        <f>D21-0.3</f>
        <v>7.7</v>
      </c>
      <c r="D21" s="65">
        <v>8</v>
      </c>
      <c r="E21" s="65">
        <f t="shared" ref="E21:G21" si="13">D21+0.3</f>
        <v>8.3</v>
      </c>
      <c r="F21" s="66">
        <f t="shared" si="13"/>
        <v>8.6</v>
      </c>
      <c r="G21" s="65">
        <f t="shared" si="13"/>
        <v>8.9</v>
      </c>
      <c r="H21" s="61"/>
      <c r="I21" s="78"/>
      <c r="J21" s="78"/>
      <c r="K21" s="78"/>
      <c r="L21" s="78"/>
      <c r="M21" s="174"/>
      <c r="N21" s="78"/>
    </row>
    <row r="22" ht="29.15" customHeight="1" spans="1:14">
      <c r="A22" s="64" t="s">
        <v>144</v>
      </c>
      <c r="B22" s="65">
        <f>C22-0.7</f>
        <v>17.1</v>
      </c>
      <c r="C22" s="65">
        <f>D22-0.7</f>
        <v>17.8</v>
      </c>
      <c r="D22" s="65">
        <v>18.5</v>
      </c>
      <c r="E22" s="65">
        <f t="shared" ref="E22:G22" si="14">D22+0.7</f>
        <v>19.2</v>
      </c>
      <c r="F22" s="66">
        <f t="shared" si="14"/>
        <v>19.9</v>
      </c>
      <c r="G22" s="65">
        <f t="shared" si="14"/>
        <v>20.6</v>
      </c>
      <c r="H22" s="61"/>
      <c r="I22" s="78"/>
      <c r="J22" s="78"/>
      <c r="K22" s="78"/>
      <c r="L22" s="78"/>
      <c r="M22" s="174"/>
      <c r="N22" s="78"/>
    </row>
    <row r="23" ht="29.15" customHeight="1" spans="1:14">
      <c r="A23" s="67"/>
      <c r="B23" s="170"/>
      <c r="C23" s="170"/>
      <c r="D23" s="170"/>
      <c r="E23" s="170"/>
      <c r="F23" s="170"/>
      <c r="G23" s="170"/>
      <c r="H23" s="68"/>
      <c r="I23" s="175"/>
      <c r="J23" s="175"/>
      <c r="K23" s="78"/>
      <c r="L23" s="175"/>
      <c r="M23" s="175"/>
      <c r="N23" s="175"/>
    </row>
    <row r="24" ht="15" spans="1:14">
      <c r="A24" s="69" t="s">
        <v>92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53" t="s">
        <v>169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3">
      <c r="A26" s="70" t="s">
        <v>170</v>
      </c>
      <c r="B26" s="70"/>
      <c r="C26" s="70"/>
      <c r="D26" s="70"/>
      <c r="E26" s="70"/>
      <c r="F26" s="70"/>
      <c r="G26" s="70"/>
      <c r="H26" s="70"/>
      <c r="I26" s="69" t="s">
        <v>146</v>
      </c>
      <c r="J26" s="83"/>
      <c r="K26" s="69" t="s">
        <v>171</v>
      </c>
      <c r="L26" s="69"/>
      <c r="M26" s="69" t="s">
        <v>148</v>
      </c>
    </row>
    <row r="27" ht="19" customHeight="1" spans="1:1">
      <c r="A27" s="53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B2" sqref="B2:G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62" t="s">
        <v>27</v>
      </c>
      <c r="B2" s="57" t="s">
        <v>28</v>
      </c>
      <c r="C2" s="57"/>
      <c r="D2" s="58" t="s">
        <v>33</v>
      </c>
      <c r="E2" s="56" t="s">
        <v>34</v>
      </c>
      <c r="F2" s="56"/>
      <c r="G2" s="56"/>
      <c r="H2" s="59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163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74"/>
      <c r="J4" s="74"/>
      <c r="K4" s="74"/>
      <c r="L4" s="74"/>
      <c r="M4" s="74"/>
      <c r="N4" s="164"/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76"/>
      <c r="J5" s="76"/>
      <c r="K5" s="76"/>
      <c r="L5" s="76"/>
      <c r="M5" s="76"/>
      <c r="N5" s="165"/>
    </row>
    <row r="6" ht="29.15" customHeight="1" spans="1:14">
      <c r="A6" s="64" t="s">
        <v>125</v>
      </c>
      <c r="B6" s="65">
        <f>C6-1</f>
        <v>67.5</v>
      </c>
      <c r="C6" s="65">
        <f>D6-2</f>
        <v>68.5</v>
      </c>
      <c r="D6" s="65">
        <v>70.5</v>
      </c>
      <c r="E6" s="65">
        <f>D6+2</f>
        <v>72.5</v>
      </c>
      <c r="F6" s="66">
        <f>E6+2</f>
        <v>74.5</v>
      </c>
      <c r="G6" s="65">
        <f>F6+1</f>
        <v>75.5</v>
      </c>
      <c r="H6" s="61"/>
      <c r="I6" s="77"/>
      <c r="J6" s="77"/>
      <c r="K6" s="77"/>
      <c r="L6" s="77"/>
      <c r="M6" s="77"/>
      <c r="N6" s="166"/>
    </row>
    <row r="7" ht="29.15" customHeight="1" spans="1:14">
      <c r="A7" s="64" t="s">
        <v>128</v>
      </c>
      <c r="B7" s="65">
        <f t="shared" ref="B7:B9" si="0">C7-4</f>
        <v>100</v>
      </c>
      <c r="C7" s="65">
        <f t="shared" ref="C7:C9" si="1">D7-4</f>
        <v>104</v>
      </c>
      <c r="D7" s="65">
        <v>108</v>
      </c>
      <c r="E7" s="65">
        <f t="shared" ref="E7:E9" si="2">D7+4</f>
        <v>112</v>
      </c>
      <c r="F7" s="66">
        <f>E7+4</f>
        <v>116</v>
      </c>
      <c r="G7" s="65">
        <f t="shared" ref="G7:G9" si="3">F7+6</f>
        <v>122</v>
      </c>
      <c r="H7" s="61"/>
      <c r="I7" s="78"/>
      <c r="J7" s="78"/>
      <c r="K7" s="78"/>
      <c r="L7" s="78"/>
      <c r="M7" s="78"/>
      <c r="N7" s="167"/>
    </row>
    <row r="8" ht="29.15" customHeight="1" spans="1:14">
      <c r="A8" s="64" t="s">
        <v>163</v>
      </c>
      <c r="B8" s="65">
        <f t="shared" si="0"/>
        <v>98</v>
      </c>
      <c r="C8" s="65">
        <f t="shared" si="1"/>
        <v>102</v>
      </c>
      <c r="D8" s="65">
        <v>106</v>
      </c>
      <c r="E8" s="65">
        <f t="shared" si="2"/>
        <v>110</v>
      </c>
      <c r="F8" s="66">
        <f>E8+5</f>
        <v>115</v>
      </c>
      <c r="G8" s="65">
        <f t="shared" si="3"/>
        <v>121</v>
      </c>
      <c r="H8" s="61"/>
      <c r="I8" s="78"/>
      <c r="J8" s="78"/>
      <c r="K8" s="78"/>
      <c r="L8" s="78"/>
      <c r="M8" s="78"/>
      <c r="N8" s="168"/>
    </row>
    <row r="9" ht="29.15" customHeight="1" spans="1:14">
      <c r="A9" s="64" t="s">
        <v>131</v>
      </c>
      <c r="B9" s="65">
        <f t="shared" si="0"/>
        <v>98</v>
      </c>
      <c r="C9" s="65">
        <f t="shared" si="1"/>
        <v>102</v>
      </c>
      <c r="D9" s="65">
        <v>106</v>
      </c>
      <c r="E9" s="65">
        <f t="shared" si="2"/>
        <v>110</v>
      </c>
      <c r="F9" s="66">
        <f>E9+5</f>
        <v>115</v>
      </c>
      <c r="G9" s="65">
        <f t="shared" si="3"/>
        <v>121</v>
      </c>
      <c r="H9" s="61"/>
      <c r="I9" s="77"/>
      <c r="J9" s="77"/>
      <c r="K9" s="77"/>
      <c r="L9" s="77"/>
      <c r="M9" s="77"/>
      <c r="N9" s="169"/>
    </row>
    <row r="10" ht="29.15" customHeight="1" spans="1:14">
      <c r="A10" s="64" t="s">
        <v>133</v>
      </c>
      <c r="B10" s="65">
        <f>C10-1.2</f>
        <v>43.1</v>
      </c>
      <c r="C10" s="65">
        <f>D10-1.2</f>
        <v>44.3</v>
      </c>
      <c r="D10" s="65">
        <v>45.5</v>
      </c>
      <c r="E10" s="65">
        <f>D10+1.2</f>
        <v>46.7</v>
      </c>
      <c r="F10" s="66">
        <f>E10+1.2</f>
        <v>47.9</v>
      </c>
      <c r="G10" s="65">
        <f>F10+1.4</f>
        <v>49.3</v>
      </c>
      <c r="H10" s="61"/>
      <c r="I10" s="77"/>
      <c r="J10" s="77"/>
      <c r="K10" s="77"/>
      <c r="L10" s="77"/>
      <c r="M10" s="77"/>
      <c r="N10" s="169"/>
    </row>
    <row r="11" ht="29.15" customHeight="1" spans="1:14">
      <c r="A11" s="64" t="s">
        <v>135</v>
      </c>
      <c r="B11" s="65">
        <f>C11-0.5</f>
        <v>21</v>
      </c>
      <c r="C11" s="65">
        <f>D11-0.5</f>
        <v>21.5</v>
      </c>
      <c r="D11" s="65">
        <v>22</v>
      </c>
      <c r="E11" s="65">
        <f t="shared" ref="E11:G11" si="4">D11+0.5</f>
        <v>22.5</v>
      </c>
      <c r="F11" s="66">
        <f t="shared" si="4"/>
        <v>23</v>
      </c>
      <c r="G11" s="65">
        <f t="shared" si="4"/>
        <v>23.5</v>
      </c>
      <c r="H11" s="61"/>
      <c r="I11" s="77"/>
      <c r="J11" s="77"/>
      <c r="K11" s="77"/>
      <c r="L11" s="77"/>
      <c r="M11" s="77"/>
      <c r="N11" s="169"/>
    </row>
    <row r="12" ht="29.15" customHeight="1" spans="1:14">
      <c r="A12" s="64" t="s">
        <v>138</v>
      </c>
      <c r="B12" s="65">
        <f>C12-0.8</f>
        <v>17.9</v>
      </c>
      <c r="C12" s="65">
        <f>D12-0.8</f>
        <v>18.7</v>
      </c>
      <c r="D12" s="65">
        <v>19.5</v>
      </c>
      <c r="E12" s="65">
        <f>D12+0.8</f>
        <v>20.3</v>
      </c>
      <c r="F12" s="66">
        <f>E12+0.8</f>
        <v>21.1</v>
      </c>
      <c r="G12" s="65">
        <f>F12+1.3</f>
        <v>22.4</v>
      </c>
      <c r="H12" s="61"/>
      <c r="I12" s="77"/>
      <c r="J12" s="77"/>
      <c r="K12" s="77"/>
      <c r="L12" s="77"/>
      <c r="M12" s="77"/>
      <c r="N12" s="169"/>
    </row>
    <row r="13" ht="29.15" customHeight="1" spans="1:14">
      <c r="A13" s="64" t="s">
        <v>139</v>
      </c>
      <c r="B13" s="65">
        <f>C13-0.7</f>
        <v>16.1</v>
      </c>
      <c r="C13" s="65">
        <f>D13-0.7</f>
        <v>16.8</v>
      </c>
      <c r="D13" s="65">
        <v>17.5</v>
      </c>
      <c r="E13" s="65">
        <f>D13+0.7</f>
        <v>18.2</v>
      </c>
      <c r="F13" s="66">
        <f>E13+0.7</f>
        <v>18.9</v>
      </c>
      <c r="G13" s="65">
        <f>F13+0.95</f>
        <v>19.85</v>
      </c>
      <c r="H13" s="61"/>
      <c r="I13" s="78"/>
      <c r="J13" s="78"/>
      <c r="K13" s="78"/>
      <c r="L13" s="78"/>
      <c r="M13" s="78"/>
      <c r="N13" s="168"/>
    </row>
    <row r="14" ht="29.15" customHeight="1" spans="1:14">
      <c r="A14" s="64" t="s">
        <v>164</v>
      </c>
      <c r="B14" s="65">
        <f t="shared" ref="B14:B16" si="5">C14</f>
        <v>2</v>
      </c>
      <c r="C14" s="65">
        <f t="shared" ref="C14:C16" si="6">D14</f>
        <v>2</v>
      </c>
      <c r="D14" s="65">
        <v>2</v>
      </c>
      <c r="E14" s="65">
        <f t="shared" ref="E14:G14" si="7">D14</f>
        <v>2</v>
      </c>
      <c r="F14" s="66">
        <f t="shared" si="7"/>
        <v>2</v>
      </c>
      <c r="G14" s="65">
        <f t="shared" si="7"/>
        <v>2</v>
      </c>
      <c r="H14" s="61"/>
      <c r="I14" s="78"/>
      <c r="J14" s="78"/>
      <c r="K14" s="78"/>
      <c r="L14" s="78"/>
      <c r="M14" s="78"/>
      <c r="N14" s="168"/>
    </row>
    <row r="15" ht="29.15" customHeight="1" spans="1:14">
      <c r="A15" s="64" t="s">
        <v>165</v>
      </c>
      <c r="B15" s="65">
        <f t="shared" si="5"/>
        <v>2.5</v>
      </c>
      <c r="C15" s="65">
        <f t="shared" si="6"/>
        <v>2.5</v>
      </c>
      <c r="D15" s="65">
        <v>2.5</v>
      </c>
      <c r="E15" s="65">
        <f t="shared" ref="E15:G15" si="8">D15</f>
        <v>2.5</v>
      </c>
      <c r="F15" s="66">
        <f t="shared" si="8"/>
        <v>2.5</v>
      </c>
      <c r="G15" s="65">
        <f t="shared" si="8"/>
        <v>2.5</v>
      </c>
      <c r="H15" s="61"/>
      <c r="I15" s="78"/>
      <c r="J15" s="78"/>
      <c r="K15" s="78"/>
      <c r="L15" s="78"/>
      <c r="M15" s="78"/>
      <c r="N15" s="168"/>
    </row>
    <row r="16" ht="29.15" customHeight="1" spans="1:14">
      <c r="A16" s="64" t="s">
        <v>141</v>
      </c>
      <c r="B16" s="65">
        <f t="shared" si="5"/>
        <v>5.5</v>
      </c>
      <c r="C16" s="65">
        <f t="shared" si="6"/>
        <v>5.5</v>
      </c>
      <c r="D16" s="65">
        <v>5.5</v>
      </c>
      <c r="E16" s="65">
        <f t="shared" ref="E16:G16" si="9">D16</f>
        <v>5.5</v>
      </c>
      <c r="F16" s="66">
        <f t="shared" si="9"/>
        <v>5.5</v>
      </c>
      <c r="G16" s="65">
        <f t="shared" si="9"/>
        <v>5.5</v>
      </c>
      <c r="H16" s="61"/>
      <c r="I16" s="78"/>
      <c r="J16" s="78"/>
      <c r="K16" s="78"/>
      <c r="L16" s="78"/>
      <c r="M16" s="78"/>
      <c r="N16" s="168"/>
    </row>
    <row r="17" ht="29.15" customHeight="1" spans="1:14">
      <c r="A17" s="64" t="s">
        <v>166</v>
      </c>
      <c r="B17" s="65">
        <f>C17-1</f>
        <v>41</v>
      </c>
      <c r="C17" s="65">
        <f>D17-1</f>
        <v>42</v>
      </c>
      <c r="D17" s="65">
        <v>43</v>
      </c>
      <c r="E17" s="65">
        <f>D17+1</f>
        <v>44</v>
      </c>
      <c r="F17" s="66">
        <f>E17+1</f>
        <v>45</v>
      </c>
      <c r="G17" s="65">
        <f>F17+1.5</f>
        <v>46.5</v>
      </c>
      <c r="H17" s="61"/>
      <c r="I17" s="78"/>
      <c r="J17" s="78"/>
      <c r="K17" s="78"/>
      <c r="L17" s="78"/>
      <c r="M17" s="78"/>
      <c r="N17" s="168"/>
    </row>
    <row r="18" ht="29.15" customHeight="1" spans="1:14">
      <c r="A18" s="64" t="s">
        <v>142</v>
      </c>
      <c r="B18" s="65">
        <f>C18-0.5</f>
        <v>13.5</v>
      </c>
      <c r="C18" s="65">
        <f>D18-0.5</f>
        <v>14</v>
      </c>
      <c r="D18" s="65">
        <v>14.5</v>
      </c>
      <c r="E18" s="65">
        <f t="shared" ref="E18:G18" si="10">D18+0.5</f>
        <v>15</v>
      </c>
      <c r="F18" s="66">
        <f t="shared" si="10"/>
        <v>15.5</v>
      </c>
      <c r="G18" s="65">
        <f t="shared" si="10"/>
        <v>16</v>
      </c>
      <c r="H18" s="61"/>
      <c r="I18" s="78"/>
      <c r="J18" s="78"/>
      <c r="K18" s="78"/>
      <c r="L18" s="78"/>
      <c r="M18" s="78"/>
      <c r="N18" s="168"/>
    </row>
    <row r="19" ht="29.15" customHeight="1" spans="1:14">
      <c r="A19" s="64" t="s">
        <v>167</v>
      </c>
      <c r="B19" s="65">
        <f>C19</f>
        <v>2.5</v>
      </c>
      <c r="C19" s="65">
        <f>D19</f>
        <v>2.5</v>
      </c>
      <c r="D19" s="65">
        <v>2.5</v>
      </c>
      <c r="E19" s="65">
        <f t="shared" ref="E19:G19" si="11">D19</f>
        <v>2.5</v>
      </c>
      <c r="F19" s="66">
        <f t="shared" si="11"/>
        <v>2.5</v>
      </c>
      <c r="G19" s="65">
        <f t="shared" si="11"/>
        <v>2.5</v>
      </c>
      <c r="H19" s="61"/>
      <c r="I19" s="78"/>
      <c r="J19" s="78"/>
      <c r="K19" s="78"/>
      <c r="L19" s="78"/>
      <c r="M19" s="78"/>
      <c r="N19" s="168"/>
    </row>
    <row r="20" ht="29.15" customHeight="1" spans="1:14">
      <c r="A20" s="64" t="s">
        <v>168</v>
      </c>
      <c r="B20" s="65">
        <f>C20</f>
        <v>5</v>
      </c>
      <c r="C20" s="65">
        <f>D20</f>
        <v>5</v>
      </c>
      <c r="D20" s="65">
        <v>5</v>
      </c>
      <c r="E20" s="65">
        <f t="shared" ref="E20:G20" si="12">D20</f>
        <v>5</v>
      </c>
      <c r="F20" s="66">
        <f t="shared" si="12"/>
        <v>5</v>
      </c>
      <c r="G20" s="65">
        <f t="shared" si="12"/>
        <v>5</v>
      </c>
      <c r="H20" s="61"/>
      <c r="I20" s="78"/>
      <c r="J20" s="78"/>
      <c r="K20" s="78"/>
      <c r="L20" s="78"/>
      <c r="M20" s="78"/>
      <c r="N20" s="168"/>
    </row>
    <row r="21" ht="29.15" customHeight="1" spans="1:14">
      <c r="A21" s="64" t="s">
        <v>143</v>
      </c>
      <c r="B21" s="65">
        <f>C21-0.3</f>
        <v>7.4</v>
      </c>
      <c r="C21" s="65">
        <f>D21-0.3</f>
        <v>7.7</v>
      </c>
      <c r="D21" s="65">
        <v>8</v>
      </c>
      <c r="E21" s="65">
        <f t="shared" ref="E21:G21" si="13">D21+0.3</f>
        <v>8.3</v>
      </c>
      <c r="F21" s="66">
        <f t="shared" si="13"/>
        <v>8.6</v>
      </c>
      <c r="G21" s="65">
        <f t="shared" si="13"/>
        <v>8.9</v>
      </c>
      <c r="H21" s="61"/>
      <c r="I21" s="78"/>
      <c r="J21" s="78"/>
      <c r="K21" s="78"/>
      <c r="L21" s="78"/>
      <c r="M21" s="78"/>
      <c r="N21" s="168"/>
    </row>
    <row r="22" ht="29.15" customHeight="1" spans="1:14">
      <c r="A22" s="64" t="s">
        <v>144</v>
      </c>
      <c r="B22" s="65">
        <f>C22-0.7</f>
        <v>17.1</v>
      </c>
      <c r="C22" s="65">
        <f>D22-0.7</f>
        <v>17.8</v>
      </c>
      <c r="D22" s="65">
        <v>18.5</v>
      </c>
      <c r="E22" s="65">
        <f t="shared" ref="E22:G22" si="14">D22+0.7</f>
        <v>19.2</v>
      </c>
      <c r="F22" s="66">
        <f t="shared" si="14"/>
        <v>19.9</v>
      </c>
      <c r="G22" s="65">
        <f t="shared" si="14"/>
        <v>20.6</v>
      </c>
      <c r="H22" s="61"/>
      <c r="I22" s="78"/>
      <c r="J22" s="78"/>
      <c r="K22" s="78"/>
      <c r="L22" s="78"/>
      <c r="M22" s="78"/>
      <c r="N22" s="168"/>
    </row>
    <row r="23" ht="29.15" customHeight="1" spans="1:14">
      <c r="A23" s="67"/>
      <c r="B23" s="67"/>
      <c r="C23" s="67"/>
      <c r="D23" s="67"/>
      <c r="E23" s="67"/>
      <c r="F23" s="67"/>
      <c r="G23" s="67"/>
      <c r="H23" s="68"/>
      <c r="I23" s="79"/>
      <c r="J23" s="80"/>
      <c r="K23" s="81"/>
      <c r="L23" s="80"/>
      <c r="M23" s="80"/>
      <c r="N23" s="82"/>
    </row>
    <row r="24" ht="15" spans="1:14">
      <c r="A24" s="69" t="s">
        <v>92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53" t="s">
        <v>169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3">
      <c r="A26" s="70" t="s">
        <v>170</v>
      </c>
      <c r="B26" s="70"/>
      <c r="C26" s="70"/>
      <c r="D26" s="70"/>
      <c r="E26" s="70"/>
      <c r="F26" s="70"/>
      <c r="G26" s="70"/>
      <c r="H26" s="70"/>
      <c r="I26" s="69" t="s">
        <v>146</v>
      </c>
      <c r="J26" s="83"/>
      <c r="K26" s="69" t="s">
        <v>171</v>
      </c>
      <c r="L26" s="69"/>
      <c r="M26" s="69" t="s">
        <v>148</v>
      </c>
    </row>
    <row r="27" ht="19" customHeight="1" spans="1:1">
      <c r="A27" s="53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J2" sqref="J2:K2"/>
    </sheetView>
  </sheetViews>
  <sheetFormatPr defaultColWidth="10.0833333333333" defaultRowHeight="14.25"/>
  <cols>
    <col min="1" max="1" width="9.58333333333333" style="84" customWidth="1"/>
    <col min="2" max="2" width="11.0833333333333" style="84" customWidth="1"/>
    <col min="3" max="3" width="9.08333333333333" style="84" customWidth="1"/>
    <col min="4" max="4" width="9.5" style="84" customWidth="1"/>
    <col min="5" max="5" width="11.3333333333333" style="84" customWidth="1"/>
    <col min="6" max="6" width="10.3333333333333" style="84" customWidth="1"/>
    <col min="7" max="7" width="9.5" style="84" customWidth="1"/>
    <col min="8" max="8" width="9.08333333333333" style="84" customWidth="1"/>
    <col min="9" max="9" width="8.08333333333333" style="84" customWidth="1"/>
    <col min="10" max="10" width="10.5" style="84" customWidth="1"/>
    <col min="11" max="11" width="12.0833333333333" style="84" customWidth="1"/>
    <col min="12" max="16384" width="10.0833333333333" style="84"/>
  </cols>
  <sheetData>
    <row r="1" ht="26.25" spans="1:11">
      <c r="A1" s="85" t="s">
        <v>172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15" spans="1:11">
      <c r="A2" s="86" t="s">
        <v>18</v>
      </c>
      <c r="B2" s="87" t="s">
        <v>19</v>
      </c>
      <c r="C2" s="87"/>
      <c r="D2" s="88" t="s">
        <v>27</v>
      </c>
      <c r="E2" s="89" t="s">
        <v>28</v>
      </c>
      <c r="F2" s="90" t="s">
        <v>173</v>
      </c>
      <c r="G2" s="91" t="s">
        <v>34</v>
      </c>
      <c r="H2" s="92"/>
      <c r="I2" s="121" t="s">
        <v>22</v>
      </c>
      <c r="J2" s="144" t="s">
        <v>23</v>
      </c>
      <c r="K2" s="145"/>
    </row>
    <row r="3" spans="1:11">
      <c r="A3" s="93" t="s">
        <v>40</v>
      </c>
      <c r="B3" s="94">
        <v>7100</v>
      </c>
      <c r="C3" s="95"/>
      <c r="D3" s="96" t="s">
        <v>174</v>
      </c>
      <c r="E3" s="97">
        <v>45689</v>
      </c>
      <c r="F3" s="98"/>
      <c r="G3" s="98"/>
      <c r="H3" s="99" t="s">
        <v>175</v>
      </c>
      <c r="I3" s="99"/>
      <c r="J3" s="99"/>
      <c r="K3" s="146"/>
    </row>
    <row r="4" spans="1:11">
      <c r="A4" s="100" t="s">
        <v>37</v>
      </c>
      <c r="B4" s="101">
        <v>4</v>
      </c>
      <c r="C4" s="101">
        <v>6</v>
      </c>
      <c r="D4" s="102" t="s">
        <v>176</v>
      </c>
      <c r="E4" s="98"/>
      <c r="F4" s="98"/>
      <c r="G4" s="98"/>
      <c r="H4" s="102" t="s">
        <v>177</v>
      </c>
      <c r="I4" s="102"/>
      <c r="J4" s="115" t="s">
        <v>31</v>
      </c>
      <c r="K4" s="147" t="s">
        <v>32</v>
      </c>
    </row>
    <row r="5" spans="1:11">
      <c r="A5" s="100" t="s">
        <v>178</v>
      </c>
      <c r="B5" s="101"/>
      <c r="C5" s="101"/>
      <c r="D5" s="96" t="s">
        <v>179</v>
      </c>
      <c r="E5" s="96" t="s">
        <v>180</v>
      </c>
      <c r="F5" s="96" t="s">
        <v>181</v>
      </c>
      <c r="G5" s="96" t="s">
        <v>182</v>
      </c>
      <c r="H5" s="102" t="s">
        <v>183</v>
      </c>
      <c r="I5" s="102"/>
      <c r="J5" s="115" t="s">
        <v>31</v>
      </c>
      <c r="K5" s="147" t="s">
        <v>32</v>
      </c>
    </row>
    <row r="6" ht="15" spans="1:11">
      <c r="A6" s="103" t="s">
        <v>184</v>
      </c>
      <c r="B6" s="104"/>
      <c r="C6" s="104"/>
      <c r="D6" s="105" t="s">
        <v>185</v>
      </c>
      <c r="E6" s="106"/>
      <c r="F6" s="107"/>
      <c r="G6" s="105"/>
      <c r="H6" s="108" t="s">
        <v>186</v>
      </c>
      <c r="I6" s="108"/>
      <c r="J6" s="107" t="s">
        <v>31</v>
      </c>
      <c r="K6" s="148" t="s">
        <v>32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187</v>
      </c>
      <c r="B8" s="90" t="s">
        <v>188</v>
      </c>
      <c r="C8" s="90" t="s">
        <v>189</v>
      </c>
      <c r="D8" s="90" t="s">
        <v>190</v>
      </c>
      <c r="E8" s="90" t="s">
        <v>191</v>
      </c>
      <c r="F8" s="90" t="s">
        <v>192</v>
      </c>
      <c r="G8" s="113"/>
      <c r="H8" s="114"/>
      <c r="I8" s="114"/>
      <c r="J8" s="114"/>
      <c r="K8" s="149"/>
    </row>
    <row r="9" spans="1:11">
      <c r="A9" s="100" t="s">
        <v>193</v>
      </c>
      <c r="B9" s="102"/>
      <c r="C9" s="115" t="s">
        <v>31</v>
      </c>
      <c r="D9" s="115" t="s">
        <v>32</v>
      </c>
      <c r="E9" s="96" t="s">
        <v>194</v>
      </c>
      <c r="F9" s="116" t="s">
        <v>195</v>
      </c>
      <c r="G9" s="117"/>
      <c r="H9" s="118"/>
      <c r="I9" s="118"/>
      <c r="J9" s="118"/>
      <c r="K9" s="150"/>
    </row>
    <row r="10" spans="1:11">
      <c r="A10" s="100" t="s">
        <v>196</v>
      </c>
      <c r="B10" s="102"/>
      <c r="C10" s="115" t="s">
        <v>31</v>
      </c>
      <c r="D10" s="115" t="s">
        <v>32</v>
      </c>
      <c r="E10" s="96" t="s">
        <v>197</v>
      </c>
      <c r="F10" s="116" t="s">
        <v>198</v>
      </c>
      <c r="G10" s="117" t="s">
        <v>199</v>
      </c>
      <c r="H10" s="118"/>
      <c r="I10" s="118"/>
      <c r="J10" s="118"/>
      <c r="K10" s="150"/>
    </row>
    <row r="11" spans="1:11">
      <c r="A11" s="119" t="s">
        <v>157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1"/>
    </row>
    <row r="12" spans="1:11">
      <c r="A12" s="93" t="s">
        <v>52</v>
      </c>
      <c r="B12" s="115" t="s">
        <v>48</v>
      </c>
      <c r="C12" s="115" t="s">
        <v>49</v>
      </c>
      <c r="D12" s="116"/>
      <c r="E12" s="96" t="s">
        <v>50</v>
      </c>
      <c r="F12" s="115" t="s">
        <v>48</v>
      </c>
      <c r="G12" s="115" t="s">
        <v>49</v>
      </c>
      <c r="H12" s="115"/>
      <c r="I12" s="96" t="s">
        <v>200</v>
      </c>
      <c r="J12" s="115" t="s">
        <v>48</v>
      </c>
      <c r="K12" s="147" t="s">
        <v>49</v>
      </c>
    </row>
    <row r="13" spans="1:11">
      <c r="A13" s="93" t="s">
        <v>55</v>
      </c>
      <c r="B13" s="115" t="s">
        <v>48</v>
      </c>
      <c r="C13" s="115" t="s">
        <v>49</v>
      </c>
      <c r="D13" s="116"/>
      <c r="E13" s="96" t="s">
        <v>60</v>
      </c>
      <c r="F13" s="115" t="s">
        <v>48</v>
      </c>
      <c r="G13" s="115" t="s">
        <v>49</v>
      </c>
      <c r="H13" s="115"/>
      <c r="I13" s="96" t="s">
        <v>201</v>
      </c>
      <c r="J13" s="115" t="s">
        <v>48</v>
      </c>
      <c r="K13" s="147" t="s">
        <v>49</v>
      </c>
    </row>
    <row r="14" ht="15" spans="1:11">
      <c r="A14" s="103" t="s">
        <v>202</v>
      </c>
      <c r="B14" s="107" t="s">
        <v>48</v>
      </c>
      <c r="C14" s="107" t="s">
        <v>49</v>
      </c>
      <c r="D14" s="106"/>
      <c r="E14" s="105" t="s">
        <v>203</v>
      </c>
      <c r="F14" s="107" t="s">
        <v>48</v>
      </c>
      <c r="G14" s="107" t="s">
        <v>49</v>
      </c>
      <c r="H14" s="107"/>
      <c r="I14" s="105" t="s">
        <v>204</v>
      </c>
      <c r="J14" s="107" t="s">
        <v>48</v>
      </c>
      <c r="K14" s="148" t="s">
        <v>49</v>
      </c>
    </row>
    <row r="15" ht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86" t="s">
        <v>205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2"/>
    </row>
    <row r="17" spans="1:11">
      <c r="A17" s="100" t="s">
        <v>206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207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2" t="s">
        <v>208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7"/>
    </row>
    <row r="20" spans="1:11">
      <c r="A20" s="122" t="s">
        <v>209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47"/>
    </row>
    <row r="21" spans="1:11">
      <c r="A21" s="122" t="s">
        <v>210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47"/>
    </row>
    <row r="22" spans="1:11">
      <c r="A22" s="122" t="s">
        <v>211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7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4"/>
    </row>
    <row r="24" spans="1:11">
      <c r="A24" s="100" t="s">
        <v>91</v>
      </c>
      <c r="B24" s="102"/>
      <c r="C24" s="115" t="s">
        <v>31</v>
      </c>
      <c r="D24" s="115" t="s">
        <v>32</v>
      </c>
      <c r="E24" s="99"/>
      <c r="F24" s="99"/>
      <c r="G24" s="99"/>
      <c r="H24" s="99"/>
      <c r="I24" s="99"/>
      <c r="J24" s="99"/>
      <c r="K24" s="146"/>
    </row>
    <row r="25" ht="15" spans="1:11">
      <c r="A25" s="125" t="s">
        <v>212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5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213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6"/>
    </row>
    <row r="28" spans="1:11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57"/>
    </row>
    <row r="29" spans="1:1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57"/>
    </row>
    <row r="30" ht="14" customHeight="1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7"/>
    </row>
    <row r="31" ht="14" customHeight="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7"/>
    </row>
    <row r="32" ht="14" customHeigh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7"/>
    </row>
    <row r="33" ht="14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8"/>
    </row>
    <row r="34" ht="14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7"/>
    </row>
    <row r="35" ht="14" customHeight="1" spans="1:11">
      <c r="A35" s="134"/>
      <c r="B35" s="131"/>
      <c r="C35" s="131"/>
      <c r="D35" s="131"/>
      <c r="E35" s="131"/>
      <c r="F35" s="131"/>
      <c r="G35" s="131"/>
      <c r="H35" s="131"/>
      <c r="I35" s="131"/>
      <c r="J35" s="131"/>
      <c r="K35" s="157"/>
    </row>
    <row r="36" ht="14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9"/>
    </row>
    <row r="37" ht="18.75" customHeight="1" spans="1:11">
      <c r="A37" s="137" t="s">
        <v>214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0"/>
    </row>
    <row r="38" ht="18.75" customHeight="1" spans="1:11">
      <c r="A38" s="100" t="s">
        <v>215</v>
      </c>
      <c r="B38" s="102"/>
      <c r="C38" s="102"/>
      <c r="D38" s="99" t="s">
        <v>216</v>
      </c>
      <c r="E38" s="99"/>
      <c r="F38" s="139" t="s">
        <v>217</v>
      </c>
      <c r="G38" s="140"/>
      <c r="H38" s="102" t="s">
        <v>218</v>
      </c>
      <c r="I38" s="102"/>
      <c r="J38" s="102" t="s">
        <v>219</v>
      </c>
      <c r="K38" s="153"/>
    </row>
    <row r="39" ht="18.75" customHeight="1" spans="1:11">
      <c r="A39" s="100" t="s">
        <v>92</v>
      </c>
      <c r="B39" s="102" t="s">
        <v>220</v>
      </c>
      <c r="C39" s="102"/>
      <c r="D39" s="102"/>
      <c r="E39" s="102"/>
      <c r="F39" s="102"/>
      <c r="G39" s="102"/>
      <c r="H39" s="102"/>
      <c r="I39" s="102"/>
      <c r="J39" s="102"/>
      <c r="K39" s="153"/>
    </row>
    <row r="40" ht="31" customHeight="1" spans="1:11">
      <c r="A40" s="100" t="s">
        <v>221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.15" customHeight="1" spans="1:11">
      <c r="A42" s="103" t="s">
        <v>103</v>
      </c>
      <c r="B42" s="141" t="s">
        <v>222</v>
      </c>
      <c r="C42" s="141"/>
      <c r="D42" s="105" t="s">
        <v>223</v>
      </c>
      <c r="E42" s="106" t="s">
        <v>106</v>
      </c>
      <c r="F42" s="105" t="s">
        <v>107</v>
      </c>
      <c r="G42" s="142"/>
      <c r="H42" s="143" t="s">
        <v>108</v>
      </c>
      <c r="I42" s="143"/>
      <c r="J42" s="141" t="s">
        <v>109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B2" sqref="B2:G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6" t="s">
        <v>34</v>
      </c>
      <c r="F2" s="56"/>
      <c r="G2" s="56"/>
      <c r="H2" s="59"/>
      <c r="I2" s="71" t="s">
        <v>22</v>
      </c>
      <c r="J2" s="72" t="s">
        <v>23</v>
      </c>
      <c r="K2" s="72"/>
      <c r="L2" s="72"/>
      <c r="M2" s="72"/>
      <c r="N2" s="73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60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74" t="s">
        <v>75</v>
      </c>
      <c r="J4" s="75" t="s">
        <v>76</v>
      </c>
      <c r="K4" s="63" t="s">
        <v>77</v>
      </c>
      <c r="L4" s="75" t="s">
        <v>78</v>
      </c>
      <c r="M4" s="75" t="s">
        <v>79</v>
      </c>
      <c r="N4" s="75" t="s">
        <v>80</v>
      </c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76"/>
      <c r="J5" s="76"/>
      <c r="K5" s="76"/>
      <c r="L5" s="76"/>
      <c r="M5" s="76"/>
      <c r="N5" s="76"/>
    </row>
    <row r="6" ht="29.15" customHeight="1" spans="1:14">
      <c r="A6" s="64" t="s">
        <v>125</v>
      </c>
      <c r="B6" s="65">
        <f>C6-1</f>
        <v>67.5</v>
      </c>
      <c r="C6" s="65">
        <f>D6-2</f>
        <v>68.5</v>
      </c>
      <c r="D6" s="65">
        <v>70.5</v>
      </c>
      <c r="E6" s="65">
        <f>D6+2</f>
        <v>72.5</v>
      </c>
      <c r="F6" s="66">
        <f>E6+2</f>
        <v>74.5</v>
      </c>
      <c r="G6" s="65">
        <f>F6+1</f>
        <v>75.5</v>
      </c>
      <c r="H6" s="61"/>
      <c r="I6" s="77"/>
      <c r="J6" s="77"/>
      <c r="K6" s="77"/>
      <c r="L6" s="77"/>
      <c r="M6" s="77"/>
      <c r="N6" s="77"/>
    </row>
    <row r="7" ht="29.15" customHeight="1" spans="1:14">
      <c r="A7" s="64" t="s">
        <v>128</v>
      </c>
      <c r="B7" s="65">
        <f t="shared" ref="B7:B9" si="0">C7-4</f>
        <v>100</v>
      </c>
      <c r="C7" s="65">
        <f t="shared" ref="C7:C9" si="1">D7-4</f>
        <v>104</v>
      </c>
      <c r="D7" s="65">
        <v>108</v>
      </c>
      <c r="E7" s="65">
        <f t="shared" ref="E7:E9" si="2">D7+4</f>
        <v>112</v>
      </c>
      <c r="F7" s="66">
        <f>E7+4</f>
        <v>116</v>
      </c>
      <c r="G7" s="65">
        <f t="shared" ref="G7:G9" si="3">F7+6</f>
        <v>122</v>
      </c>
      <c r="H7" s="61"/>
      <c r="I7" s="78"/>
      <c r="J7" s="78"/>
      <c r="K7" s="78"/>
      <c r="L7" s="78"/>
      <c r="M7" s="78"/>
      <c r="N7" s="78"/>
    </row>
    <row r="8" ht="29.15" customHeight="1" spans="1:14">
      <c r="A8" s="64" t="s">
        <v>163</v>
      </c>
      <c r="B8" s="65">
        <f t="shared" si="0"/>
        <v>98</v>
      </c>
      <c r="C8" s="65">
        <f t="shared" si="1"/>
        <v>102</v>
      </c>
      <c r="D8" s="65">
        <v>106</v>
      </c>
      <c r="E8" s="65">
        <f t="shared" si="2"/>
        <v>110</v>
      </c>
      <c r="F8" s="66">
        <f>E8+5</f>
        <v>115</v>
      </c>
      <c r="G8" s="65">
        <f t="shared" si="3"/>
        <v>121</v>
      </c>
      <c r="H8" s="61"/>
      <c r="I8" s="78"/>
      <c r="J8" s="78"/>
      <c r="K8" s="78"/>
      <c r="L8" s="78"/>
      <c r="M8" s="78"/>
      <c r="N8" s="78"/>
    </row>
    <row r="9" ht="29.15" customHeight="1" spans="1:14">
      <c r="A9" s="64" t="s">
        <v>131</v>
      </c>
      <c r="B9" s="65">
        <f t="shared" si="0"/>
        <v>98</v>
      </c>
      <c r="C9" s="65">
        <f t="shared" si="1"/>
        <v>102</v>
      </c>
      <c r="D9" s="65">
        <v>106</v>
      </c>
      <c r="E9" s="65">
        <f t="shared" si="2"/>
        <v>110</v>
      </c>
      <c r="F9" s="66">
        <f>E9+5</f>
        <v>115</v>
      </c>
      <c r="G9" s="65">
        <f t="shared" si="3"/>
        <v>121</v>
      </c>
      <c r="H9" s="61"/>
      <c r="I9" s="78"/>
      <c r="J9" s="78"/>
      <c r="K9" s="78"/>
      <c r="L9" s="78"/>
      <c r="M9" s="78"/>
      <c r="N9" s="78"/>
    </row>
    <row r="10" ht="29.15" customHeight="1" spans="1:14">
      <c r="A10" s="64" t="s">
        <v>133</v>
      </c>
      <c r="B10" s="65">
        <f>C10-1.2</f>
        <v>43.1</v>
      </c>
      <c r="C10" s="65">
        <f>D10-1.2</f>
        <v>44.3</v>
      </c>
      <c r="D10" s="65">
        <v>45.5</v>
      </c>
      <c r="E10" s="65">
        <f>D10+1.2</f>
        <v>46.7</v>
      </c>
      <c r="F10" s="66">
        <f>E10+1.2</f>
        <v>47.9</v>
      </c>
      <c r="G10" s="65">
        <f>F10+1.4</f>
        <v>49.3</v>
      </c>
      <c r="H10" s="61"/>
      <c r="I10" s="78"/>
      <c r="J10" s="78"/>
      <c r="K10" s="78"/>
      <c r="L10" s="78"/>
      <c r="M10" s="78"/>
      <c r="N10" s="78"/>
    </row>
    <row r="11" ht="29.15" customHeight="1" spans="1:14">
      <c r="A11" s="64" t="s">
        <v>135</v>
      </c>
      <c r="B11" s="65">
        <f>C11-0.5</f>
        <v>21</v>
      </c>
      <c r="C11" s="65">
        <f>D11-0.5</f>
        <v>21.5</v>
      </c>
      <c r="D11" s="65">
        <v>22</v>
      </c>
      <c r="E11" s="65">
        <f t="shared" ref="E11:G11" si="4">D11+0.5</f>
        <v>22.5</v>
      </c>
      <c r="F11" s="66">
        <f t="shared" si="4"/>
        <v>23</v>
      </c>
      <c r="G11" s="65">
        <f t="shared" si="4"/>
        <v>23.5</v>
      </c>
      <c r="H11" s="61"/>
      <c r="I11" s="78"/>
      <c r="J11" s="78"/>
      <c r="K11" s="78"/>
      <c r="L11" s="78"/>
      <c r="M11" s="78"/>
      <c r="N11" s="78"/>
    </row>
    <row r="12" ht="29.15" customHeight="1" spans="1:14">
      <c r="A12" s="64" t="s">
        <v>138</v>
      </c>
      <c r="B12" s="65">
        <f>C12-0.8</f>
        <v>17.9</v>
      </c>
      <c r="C12" s="65">
        <f>D12-0.8</f>
        <v>18.7</v>
      </c>
      <c r="D12" s="65">
        <v>19.5</v>
      </c>
      <c r="E12" s="65">
        <f>D12+0.8</f>
        <v>20.3</v>
      </c>
      <c r="F12" s="66">
        <f>E12+0.8</f>
        <v>21.1</v>
      </c>
      <c r="G12" s="65">
        <f>F12+1.3</f>
        <v>22.4</v>
      </c>
      <c r="H12" s="61"/>
      <c r="I12" s="78"/>
      <c r="J12" s="78"/>
      <c r="K12" s="78"/>
      <c r="L12" s="78"/>
      <c r="M12" s="78"/>
      <c r="N12" s="78"/>
    </row>
    <row r="13" ht="29.15" customHeight="1" spans="1:14">
      <c r="A13" s="64" t="s">
        <v>139</v>
      </c>
      <c r="B13" s="65">
        <f>C13-0.7</f>
        <v>16.1</v>
      </c>
      <c r="C13" s="65">
        <f>D13-0.7</f>
        <v>16.8</v>
      </c>
      <c r="D13" s="65">
        <v>17.5</v>
      </c>
      <c r="E13" s="65">
        <f>D13+0.7</f>
        <v>18.2</v>
      </c>
      <c r="F13" s="66">
        <f>E13+0.7</f>
        <v>18.9</v>
      </c>
      <c r="G13" s="65">
        <f>F13+0.95</f>
        <v>19.85</v>
      </c>
      <c r="H13" s="61"/>
      <c r="I13" s="78"/>
      <c r="J13" s="78"/>
      <c r="K13" s="78"/>
      <c r="L13" s="78"/>
      <c r="M13" s="78"/>
      <c r="N13" s="78"/>
    </row>
    <row r="14" ht="29.15" customHeight="1" spans="1:14">
      <c r="A14" s="64" t="s">
        <v>164</v>
      </c>
      <c r="B14" s="65">
        <f t="shared" ref="B14:B16" si="5">C14</f>
        <v>2</v>
      </c>
      <c r="C14" s="65">
        <f t="shared" ref="C14:C16" si="6">D14</f>
        <v>2</v>
      </c>
      <c r="D14" s="65">
        <v>2</v>
      </c>
      <c r="E14" s="65">
        <f t="shared" ref="E14:G14" si="7">D14</f>
        <v>2</v>
      </c>
      <c r="F14" s="66">
        <f t="shared" si="7"/>
        <v>2</v>
      </c>
      <c r="G14" s="65">
        <f t="shared" si="7"/>
        <v>2</v>
      </c>
      <c r="H14" s="61"/>
      <c r="I14" s="78"/>
      <c r="J14" s="78"/>
      <c r="K14" s="78"/>
      <c r="L14" s="78"/>
      <c r="M14" s="78"/>
      <c r="N14" s="78"/>
    </row>
    <row r="15" ht="29.15" customHeight="1" spans="1:14">
      <c r="A15" s="64" t="s">
        <v>165</v>
      </c>
      <c r="B15" s="65">
        <f t="shared" si="5"/>
        <v>2.5</v>
      </c>
      <c r="C15" s="65">
        <f t="shared" si="6"/>
        <v>2.5</v>
      </c>
      <c r="D15" s="65">
        <v>2.5</v>
      </c>
      <c r="E15" s="65">
        <f t="shared" ref="E15:G15" si="8">D15</f>
        <v>2.5</v>
      </c>
      <c r="F15" s="66">
        <f t="shared" si="8"/>
        <v>2.5</v>
      </c>
      <c r="G15" s="65">
        <f t="shared" si="8"/>
        <v>2.5</v>
      </c>
      <c r="H15" s="61"/>
      <c r="I15" s="78"/>
      <c r="J15" s="78"/>
      <c r="K15" s="78"/>
      <c r="L15" s="78"/>
      <c r="M15" s="78"/>
      <c r="N15" s="78"/>
    </row>
    <row r="16" ht="29.15" customHeight="1" spans="1:14">
      <c r="A16" s="64" t="s">
        <v>141</v>
      </c>
      <c r="B16" s="65">
        <f t="shared" si="5"/>
        <v>5.5</v>
      </c>
      <c r="C16" s="65">
        <f t="shared" si="6"/>
        <v>5.5</v>
      </c>
      <c r="D16" s="65">
        <v>5.5</v>
      </c>
      <c r="E16" s="65">
        <f t="shared" ref="E16:G16" si="9">D16</f>
        <v>5.5</v>
      </c>
      <c r="F16" s="66">
        <f t="shared" si="9"/>
        <v>5.5</v>
      </c>
      <c r="G16" s="65">
        <f t="shared" si="9"/>
        <v>5.5</v>
      </c>
      <c r="H16" s="61"/>
      <c r="I16" s="78"/>
      <c r="J16" s="78"/>
      <c r="K16" s="78"/>
      <c r="L16" s="78"/>
      <c r="M16" s="78"/>
      <c r="N16" s="78"/>
    </row>
    <row r="17" ht="29.15" customHeight="1" spans="1:14">
      <c r="A17" s="64" t="s">
        <v>166</v>
      </c>
      <c r="B17" s="65">
        <f>C17-1</f>
        <v>41</v>
      </c>
      <c r="C17" s="65">
        <f>D17-1</f>
        <v>42</v>
      </c>
      <c r="D17" s="65">
        <v>43</v>
      </c>
      <c r="E17" s="65">
        <f>D17+1</f>
        <v>44</v>
      </c>
      <c r="F17" s="66">
        <f>E17+1</f>
        <v>45</v>
      </c>
      <c r="G17" s="65">
        <f>F17+1.5</f>
        <v>46.5</v>
      </c>
      <c r="H17" s="61"/>
      <c r="I17" s="78"/>
      <c r="J17" s="78"/>
      <c r="K17" s="78"/>
      <c r="L17" s="78"/>
      <c r="M17" s="78"/>
      <c r="N17" s="78"/>
    </row>
    <row r="18" ht="29.15" customHeight="1" spans="1:14">
      <c r="A18" s="64" t="s">
        <v>142</v>
      </c>
      <c r="B18" s="65">
        <f>C18-0.5</f>
        <v>13.5</v>
      </c>
      <c r="C18" s="65">
        <f>D18-0.5</f>
        <v>14</v>
      </c>
      <c r="D18" s="65">
        <v>14.5</v>
      </c>
      <c r="E18" s="65">
        <f t="shared" ref="E18:G18" si="10">D18+0.5</f>
        <v>15</v>
      </c>
      <c r="F18" s="66">
        <f t="shared" si="10"/>
        <v>15.5</v>
      </c>
      <c r="G18" s="65">
        <f t="shared" si="10"/>
        <v>16</v>
      </c>
      <c r="H18" s="61"/>
      <c r="I18" s="78"/>
      <c r="J18" s="78"/>
      <c r="K18" s="78"/>
      <c r="L18" s="78"/>
      <c r="M18" s="78"/>
      <c r="N18" s="78"/>
    </row>
    <row r="19" ht="29.15" customHeight="1" spans="1:14">
      <c r="A19" s="64" t="s">
        <v>167</v>
      </c>
      <c r="B19" s="65">
        <f>C19</f>
        <v>2.5</v>
      </c>
      <c r="C19" s="65">
        <f>D19</f>
        <v>2.5</v>
      </c>
      <c r="D19" s="65">
        <v>2.5</v>
      </c>
      <c r="E19" s="65">
        <f t="shared" ref="E19:G19" si="11">D19</f>
        <v>2.5</v>
      </c>
      <c r="F19" s="66">
        <f t="shared" si="11"/>
        <v>2.5</v>
      </c>
      <c r="G19" s="65">
        <f t="shared" si="11"/>
        <v>2.5</v>
      </c>
      <c r="H19" s="61"/>
      <c r="I19" s="78"/>
      <c r="J19" s="78"/>
      <c r="K19" s="78"/>
      <c r="L19" s="78"/>
      <c r="M19" s="78"/>
      <c r="N19" s="78"/>
    </row>
    <row r="20" ht="29.15" customHeight="1" spans="1:14">
      <c r="A20" s="64" t="s">
        <v>168</v>
      </c>
      <c r="B20" s="65">
        <f>C20</f>
        <v>5</v>
      </c>
      <c r="C20" s="65">
        <f>D20</f>
        <v>5</v>
      </c>
      <c r="D20" s="65">
        <v>5</v>
      </c>
      <c r="E20" s="65">
        <f t="shared" ref="E20:G20" si="12">D20</f>
        <v>5</v>
      </c>
      <c r="F20" s="66">
        <f t="shared" si="12"/>
        <v>5</v>
      </c>
      <c r="G20" s="65">
        <f t="shared" si="12"/>
        <v>5</v>
      </c>
      <c r="H20" s="61"/>
      <c r="I20" s="77"/>
      <c r="J20" s="77"/>
      <c r="K20" s="77"/>
      <c r="L20" s="77"/>
      <c r="M20" s="77"/>
      <c r="N20" s="77"/>
    </row>
    <row r="21" ht="29.15" customHeight="1" spans="1:14">
      <c r="A21" s="64" t="s">
        <v>143</v>
      </c>
      <c r="B21" s="65">
        <f>C21-0.3</f>
        <v>7.4</v>
      </c>
      <c r="C21" s="65">
        <f>D21-0.3</f>
        <v>7.7</v>
      </c>
      <c r="D21" s="65">
        <v>8</v>
      </c>
      <c r="E21" s="65">
        <f t="shared" ref="E21:G21" si="13">D21+0.3</f>
        <v>8.3</v>
      </c>
      <c r="F21" s="66">
        <f t="shared" si="13"/>
        <v>8.6</v>
      </c>
      <c r="G21" s="65">
        <f t="shared" si="13"/>
        <v>8.9</v>
      </c>
      <c r="H21" s="61"/>
      <c r="I21" s="78"/>
      <c r="J21" s="78"/>
      <c r="K21" s="78"/>
      <c r="L21" s="78"/>
      <c r="M21" s="78"/>
      <c r="N21" s="78"/>
    </row>
    <row r="22" ht="29.15" customHeight="1" spans="1:14">
      <c r="A22" s="64" t="s">
        <v>144</v>
      </c>
      <c r="B22" s="65">
        <f>C22-0.7</f>
        <v>17.1</v>
      </c>
      <c r="C22" s="65">
        <f>D22-0.7</f>
        <v>17.8</v>
      </c>
      <c r="D22" s="65">
        <v>18.5</v>
      </c>
      <c r="E22" s="65">
        <f t="shared" ref="E22:G22" si="14">D22+0.7</f>
        <v>19.2</v>
      </c>
      <c r="F22" s="66">
        <f t="shared" si="14"/>
        <v>19.9</v>
      </c>
      <c r="G22" s="65">
        <f t="shared" si="14"/>
        <v>20.6</v>
      </c>
      <c r="H22" s="61"/>
      <c r="I22" s="78"/>
      <c r="J22" s="78"/>
      <c r="K22" s="78"/>
      <c r="L22" s="78"/>
      <c r="M22" s="78"/>
      <c r="N22" s="78"/>
    </row>
    <row r="23" ht="29.15" customHeight="1" spans="1:14">
      <c r="A23" s="67"/>
      <c r="B23" s="67"/>
      <c r="C23" s="67"/>
      <c r="D23" s="67"/>
      <c r="E23" s="67"/>
      <c r="F23" s="67"/>
      <c r="G23" s="67"/>
      <c r="H23" s="68"/>
      <c r="I23" s="79"/>
      <c r="J23" s="80"/>
      <c r="K23" s="81"/>
      <c r="L23" s="80"/>
      <c r="M23" s="80"/>
      <c r="N23" s="82"/>
    </row>
    <row r="24" ht="15" spans="1:14">
      <c r="A24" s="69" t="s">
        <v>92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ht="14.25" spans="1:14">
      <c r="A25" s="53" t="s">
        <v>169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ht="14.25" spans="1:14">
      <c r="A26" s="70" t="s">
        <v>170</v>
      </c>
      <c r="B26" s="70"/>
      <c r="C26" s="70"/>
      <c r="D26" s="70"/>
      <c r="E26" s="70"/>
      <c r="F26" s="70"/>
      <c r="G26" s="70"/>
      <c r="H26" s="70"/>
      <c r="I26" s="69" t="s">
        <v>146</v>
      </c>
      <c r="J26" s="83"/>
      <c r="K26" s="69" t="s">
        <v>147</v>
      </c>
      <c r="L26" s="69"/>
      <c r="M26" s="69" t="s">
        <v>148</v>
      </c>
      <c r="N26" s="53" t="s">
        <v>109</v>
      </c>
    </row>
    <row r="27" ht="19" customHeight="1" spans="1:1">
      <c r="A27" s="53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25.0833333333333" customWidth="1"/>
    <col min="3" max="3" width="27.5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225</v>
      </c>
      <c r="B2" s="5" t="s">
        <v>226</v>
      </c>
      <c r="C2" s="5" t="s">
        <v>227</v>
      </c>
      <c r="D2" s="5" t="s">
        <v>228</v>
      </c>
      <c r="E2" s="5" t="s">
        <v>229</v>
      </c>
      <c r="F2" s="5" t="s">
        <v>230</v>
      </c>
      <c r="G2" s="5" t="s">
        <v>231</v>
      </c>
      <c r="H2" s="5" t="s">
        <v>232</v>
      </c>
      <c r="I2" s="4" t="s">
        <v>233</v>
      </c>
      <c r="J2" s="4" t="s">
        <v>234</v>
      </c>
      <c r="K2" s="4" t="s">
        <v>235</v>
      </c>
      <c r="L2" s="4" t="s">
        <v>236</v>
      </c>
      <c r="M2" s="4" t="s">
        <v>237</v>
      </c>
      <c r="N2" s="5" t="s">
        <v>238</v>
      </c>
      <c r="O2" s="5" t="s">
        <v>239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ht="20" customHeight="1" spans="1:15">
      <c r="A4" s="25">
        <v>1</v>
      </c>
      <c r="B4" s="24" t="s">
        <v>241</v>
      </c>
      <c r="C4" s="24" t="s">
        <v>242</v>
      </c>
      <c r="D4" s="24" t="s">
        <v>84</v>
      </c>
      <c r="E4" s="25" t="s">
        <v>28</v>
      </c>
      <c r="F4" s="50" t="s">
        <v>243</v>
      </c>
      <c r="G4" s="25"/>
      <c r="H4" s="25"/>
      <c r="I4" s="45">
        <v>1</v>
      </c>
      <c r="J4" s="45">
        <v>1</v>
      </c>
      <c r="K4" s="45">
        <v>0</v>
      </c>
      <c r="L4" s="45">
        <v>1</v>
      </c>
      <c r="M4" s="45">
        <v>0</v>
      </c>
      <c r="N4" s="25"/>
      <c r="O4" s="25" t="s">
        <v>244</v>
      </c>
    </row>
    <row r="5" spans="1:15">
      <c r="A5" s="25">
        <v>2</v>
      </c>
      <c r="B5" s="24" t="s">
        <v>245</v>
      </c>
      <c r="C5" s="24" t="s">
        <v>242</v>
      </c>
      <c r="D5" s="24" t="s">
        <v>83</v>
      </c>
      <c r="E5" s="25" t="s">
        <v>28</v>
      </c>
      <c r="F5" s="50" t="s">
        <v>243</v>
      </c>
      <c r="G5" s="25"/>
      <c r="H5" s="25"/>
      <c r="I5" s="25">
        <v>1</v>
      </c>
      <c r="J5" s="25">
        <v>1</v>
      </c>
      <c r="K5" s="25">
        <v>0</v>
      </c>
      <c r="L5" s="25">
        <v>0</v>
      </c>
      <c r="M5" s="25">
        <v>0</v>
      </c>
      <c r="N5" s="25"/>
      <c r="O5" s="25" t="s">
        <v>244</v>
      </c>
    </row>
    <row r="6" spans="1:15">
      <c r="A6" s="25">
        <v>3</v>
      </c>
      <c r="B6" s="25" t="s">
        <v>246</v>
      </c>
      <c r="C6" s="24" t="s">
        <v>242</v>
      </c>
      <c r="D6" s="25" t="s">
        <v>85</v>
      </c>
      <c r="E6" s="25" t="s">
        <v>28</v>
      </c>
      <c r="F6" s="50" t="s">
        <v>243</v>
      </c>
      <c r="G6" s="25"/>
      <c r="H6" s="25"/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/>
      <c r="O6" s="25" t="s">
        <v>244</v>
      </c>
    </row>
    <row r="7" spans="1:15">
      <c r="A7" s="25">
        <v>4</v>
      </c>
      <c r="B7" s="25" t="s">
        <v>247</v>
      </c>
      <c r="C7" s="24" t="s">
        <v>242</v>
      </c>
      <c r="D7" s="25" t="s">
        <v>86</v>
      </c>
      <c r="E7" s="25" t="s">
        <v>28</v>
      </c>
      <c r="F7" s="50" t="s">
        <v>243</v>
      </c>
      <c r="G7" s="25"/>
      <c r="H7" s="25"/>
      <c r="I7" s="25">
        <v>1</v>
      </c>
      <c r="J7" s="25">
        <v>0</v>
      </c>
      <c r="K7" s="25">
        <v>0</v>
      </c>
      <c r="L7" s="25">
        <v>0</v>
      </c>
      <c r="M7" s="25">
        <v>1</v>
      </c>
      <c r="N7" s="25"/>
      <c r="O7" s="25" t="s">
        <v>244</v>
      </c>
    </row>
    <row r="8" spans="1:15">
      <c r="A8" s="25"/>
      <c r="B8" s="25"/>
      <c r="C8" s="25"/>
      <c r="D8" s="25"/>
      <c r="E8" s="25"/>
      <c r="F8" s="50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50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50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9" t="s">
        <v>248</v>
      </c>
      <c r="B19" s="52"/>
      <c r="C19" s="52"/>
      <c r="D19" s="21"/>
      <c r="E19" s="16"/>
      <c r="F19" s="33"/>
      <c r="G19" s="33"/>
      <c r="H19" s="33"/>
      <c r="I19" s="26"/>
      <c r="J19" s="13" t="s">
        <v>249</v>
      </c>
      <c r="K19" s="14"/>
      <c r="L19" s="14"/>
      <c r="M19" s="15"/>
      <c r="N19" s="52"/>
      <c r="O19" s="21"/>
    </row>
    <row r="20" ht="63" customHeight="1" spans="1:15">
      <c r="A20" s="17" t="s">
        <v>250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251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4.25"/>
  <cols>
    <col min="1" max="2" width="7" customWidth="1"/>
    <col min="3" max="3" width="22.9166666666667" customWidth="1"/>
    <col min="4" max="4" width="28.08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253</v>
      </c>
      <c r="H2" s="4"/>
      <c r="I2" s="4" t="s">
        <v>254</v>
      </c>
      <c r="J2" s="4"/>
      <c r="K2" s="6" t="s">
        <v>255</v>
      </c>
      <c r="L2" s="47" t="s">
        <v>256</v>
      </c>
      <c r="M2" s="19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48"/>
      <c r="M3" s="20"/>
    </row>
    <row r="4" ht="21" customHeight="1" spans="1:13">
      <c r="A4" s="45">
        <v>1</v>
      </c>
      <c r="B4" s="45" t="s">
        <v>243</v>
      </c>
      <c r="C4" s="24" t="s">
        <v>241</v>
      </c>
      <c r="D4" s="24" t="s">
        <v>242</v>
      </c>
      <c r="E4" s="24" t="s">
        <v>84</v>
      </c>
      <c r="F4" s="25" t="s">
        <v>28</v>
      </c>
      <c r="G4" s="45">
        <v>2</v>
      </c>
      <c r="H4" s="45">
        <v>0.4</v>
      </c>
      <c r="I4" s="45">
        <v>3</v>
      </c>
      <c r="J4" s="45">
        <v>0.4</v>
      </c>
      <c r="K4" s="45"/>
      <c r="L4" s="45"/>
      <c r="M4" s="45" t="s">
        <v>244</v>
      </c>
    </row>
    <row r="5" spans="1:13">
      <c r="A5" s="25">
        <v>2</v>
      </c>
      <c r="B5" s="45" t="s">
        <v>243</v>
      </c>
      <c r="C5" s="24" t="s">
        <v>245</v>
      </c>
      <c r="D5" s="24" t="s">
        <v>242</v>
      </c>
      <c r="E5" s="24" t="s">
        <v>83</v>
      </c>
      <c r="F5" s="25" t="s">
        <v>28</v>
      </c>
      <c r="G5" s="25">
        <v>2</v>
      </c>
      <c r="H5" s="25">
        <v>0</v>
      </c>
      <c r="I5" s="25">
        <v>4.4</v>
      </c>
      <c r="J5" s="25">
        <v>0</v>
      </c>
      <c r="K5" s="25"/>
      <c r="L5" s="25"/>
      <c r="M5" s="45" t="s">
        <v>244</v>
      </c>
    </row>
    <row r="6" spans="1:13">
      <c r="A6" s="25">
        <v>3</v>
      </c>
      <c r="B6" s="45" t="s">
        <v>243</v>
      </c>
      <c r="C6" s="25" t="s">
        <v>246</v>
      </c>
      <c r="D6" s="24" t="s">
        <v>242</v>
      </c>
      <c r="E6" s="25" t="s">
        <v>85</v>
      </c>
      <c r="F6" s="25" t="s">
        <v>28</v>
      </c>
      <c r="G6" s="25">
        <v>2</v>
      </c>
      <c r="H6" s="25">
        <v>0.6</v>
      </c>
      <c r="I6" s="25">
        <v>4</v>
      </c>
      <c r="J6" s="25">
        <v>1</v>
      </c>
      <c r="K6" s="25"/>
      <c r="L6" s="25"/>
      <c r="M6" s="45" t="s">
        <v>244</v>
      </c>
    </row>
    <row r="7" spans="1:13">
      <c r="A7" s="25">
        <v>4</v>
      </c>
      <c r="B7" s="45" t="s">
        <v>243</v>
      </c>
      <c r="C7" s="25" t="s">
        <v>247</v>
      </c>
      <c r="D7" s="24" t="s">
        <v>242</v>
      </c>
      <c r="E7" s="25" t="s">
        <v>86</v>
      </c>
      <c r="F7" s="25" t="s">
        <v>28</v>
      </c>
      <c r="G7" s="25">
        <v>2</v>
      </c>
      <c r="H7" s="25">
        <v>3.6</v>
      </c>
      <c r="I7" s="25">
        <v>0</v>
      </c>
      <c r="J7" s="25">
        <v>0</v>
      </c>
      <c r="K7" s="25"/>
      <c r="L7" s="25"/>
      <c r="M7" s="45" t="s">
        <v>244</v>
      </c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260</v>
      </c>
      <c r="B11" s="14"/>
      <c r="C11" s="14"/>
      <c r="D11" s="14"/>
      <c r="E11" s="15"/>
      <c r="F11" s="16"/>
      <c r="G11" s="26"/>
      <c r="H11" s="13" t="s">
        <v>261</v>
      </c>
      <c r="I11" s="14"/>
      <c r="J11" s="14"/>
      <c r="K11" s="15"/>
      <c r="L11" s="49"/>
      <c r="M11" s="21"/>
    </row>
    <row r="12" ht="112.5" customHeight="1" spans="1:13">
      <c r="A12" s="46" t="s">
        <v>262</v>
      </c>
      <c r="B12" s="4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263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B4" sqref="B4:B7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34" t="s">
        <v>266</v>
      </c>
      <c r="H2" s="35"/>
      <c r="I2" s="43"/>
      <c r="J2" s="34" t="s">
        <v>267</v>
      </c>
      <c r="K2" s="35"/>
      <c r="L2" s="43"/>
      <c r="M2" s="34" t="s">
        <v>268</v>
      </c>
      <c r="N2" s="35"/>
      <c r="O2" s="43"/>
      <c r="P2" s="34" t="s">
        <v>269</v>
      </c>
      <c r="Q2" s="35"/>
      <c r="R2" s="43"/>
      <c r="S2" s="35" t="s">
        <v>270</v>
      </c>
      <c r="T2" s="35"/>
      <c r="U2" s="43"/>
      <c r="V2" s="30" t="s">
        <v>271</v>
      </c>
      <c r="W2" s="30" t="s">
        <v>239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272</v>
      </c>
      <c r="H3" s="4" t="s">
        <v>33</v>
      </c>
      <c r="I3" s="4" t="s">
        <v>230</v>
      </c>
      <c r="J3" s="4" t="s">
        <v>272</v>
      </c>
      <c r="K3" s="4" t="s">
        <v>33</v>
      </c>
      <c r="L3" s="4" t="s">
        <v>230</v>
      </c>
      <c r="M3" s="4" t="s">
        <v>272</v>
      </c>
      <c r="N3" s="4" t="s">
        <v>33</v>
      </c>
      <c r="O3" s="4" t="s">
        <v>230</v>
      </c>
      <c r="P3" s="4" t="s">
        <v>272</v>
      </c>
      <c r="Q3" s="4" t="s">
        <v>33</v>
      </c>
      <c r="R3" s="4" t="s">
        <v>230</v>
      </c>
      <c r="S3" s="4" t="s">
        <v>272</v>
      </c>
      <c r="T3" s="4" t="s">
        <v>33</v>
      </c>
      <c r="U3" s="4" t="s">
        <v>230</v>
      </c>
      <c r="V3" s="44"/>
      <c r="W3" s="44"/>
    </row>
    <row r="4" spans="1:23">
      <c r="A4" s="37" t="s">
        <v>273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274</v>
      </c>
      <c r="H5" s="35"/>
      <c r="I5" s="43"/>
      <c r="J5" s="34" t="s">
        <v>275</v>
      </c>
      <c r="K5" s="35"/>
      <c r="L5" s="43"/>
      <c r="M5" s="34" t="s">
        <v>276</v>
      </c>
      <c r="N5" s="35"/>
      <c r="O5" s="43"/>
      <c r="P5" s="34" t="s">
        <v>277</v>
      </c>
      <c r="Q5" s="35"/>
      <c r="R5" s="43"/>
      <c r="S5" s="35" t="s">
        <v>278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272</v>
      </c>
      <c r="H6" s="4" t="s">
        <v>33</v>
      </c>
      <c r="I6" s="4" t="s">
        <v>230</v>
      </c>
      <c r="J6" s="4" t="s">
        <v>272</v>
      </c>
      <c r="K6" s="4" t="s">
        <v>33</v>
      </c>
      <c r="L6" s="4" t="s">
        <v>230</v>
      </c>
      <c r="M6" s="4" t="s">
        <v>272</v>
      </c>
      <c r="N6" s="4" t="s">
        <v>33</v>
      </c>
      <c r="O6" s="4" t="s">
        <v>230</v>
      </c>
      <c r="P6" s="4" t="s">
        <v>272</v>
      </c>
      <c r="Q6" s="4" t="s">
        <v>33</v>
      </c>
      <c r="R6" s="4" t="s">
        <v>230</v>
      </c>
      <c r="S6" s="4" t="s">
        <v>272</v>
      </c>
      <c r="T6" s="4" t="s">
        <v>33</v>
      </c>
      <c r="U6" s="4" t="s">
        <v>230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279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280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281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282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283</v>
      </c>
      <c r="B17" s="14"/>
      <c r="C17" s="14"/>
      <c r="D17" s="14"/>
      <c r="E17" s="15"/>
      <c r="F17" s="16"/>
      <c r="G17" s="26"/>
      <c r="H17" s="33"/>
      <c r="I17" s="33"/>
      <c r="J17" s="13" t="s">
        <v>284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285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263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287</v>
      </c>
      <c r="B2" s="30" t="s">
        <v>226</v>
      </c>
      <c r="C2" s="30" t="s">
        <v>227</v>
      </c>
      <c r="D2" s="30" t="s">
        <v>228</v>
      </c>
      <c r="E2" s="30" t="s">
        <v>229</v>
      </c>
      <c r="F2" s="30" t="s">
        <v>230</v>
      </c>
      <c r="G2" s="29" t="s">
        <v>288</v>
      </c>
      <c r="H2" s="29" t="s">
        <v>289</v>
      </c>
      <c r="I2" s="29" t="s">
        <v>290</v>
      </c>
      <c r="J2" s="29" t="s">
        <v>289</v>
      </c>
      <c r="K2" s="29" t="s">
        <v>291</v>
      </c>
      <c r="L2" s="29" t="s">
        <v>289</v>
      </c>
      <c r="M2" s="30" t="s">
        <v>271</v>
      </c>
      <c r="N2" s="30" t="s">
        <v>239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287</v>
      </c>
      <c r="B4" s="32" t="s">
        <v>292</v>
      </c>
      <c r="C4" s="32" t="s">
        <v>272</v>
      </c>
      <c r="D4" s="32" t="s">
        <v>228</v>
      </c>
      <c r="E4" s="30" t="s">
        <v>229</v>
      </c>
      <c r="F4" s="30" t="s">
        <v>230</v>
      </c>
      <c r="G4" s="29" t="s">
        <v>288</v>
      </c>
      <c r="H4" s="29" t="s">
        <v>289</v>
      </c>
      <c r="I4" s="29" t="s">
        <v>290</v>
      </c>
      <c r="J4" s="29" t="s">
        <v>289</v>
      </c>
      <c r="K4" s="29" t="s">
        <v>291</v>
      </c>
      <c r="L4" s="29" t="s">
        <v>289</v>
      </c>
      <c r="M4" s="30" t="s">
        <v>271</v>
      </c>
      <c r="N4" s="30" t="s">
        <v>239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283</v>
      </c>
      <c r="B11" s="14"/>
      <c r="C11" s="14"/>
      <c r="D11" s="15"/>
      <c r="E11" s="16"/>
      <c r="F11" s="33"/>
      <c r="G11" s="26"/>
      <c r="H11" s="33"/>
      <c r="I11" s="13" t="s">
        <v>284</v>
      </c>
      <c r="J11" s="14"/>
      <c r="K11" s="14"/>
      <c r="L11" s="14"/>
      <c r="M11" s="14"/>
      <c r="N11" s="21"/>
    </row>
    <row r="12" ht="68.25" customHeight="1" spans="1:14">
      <c r="A12" s="17" t="s">
        <v>293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2" sqref="D12"/>
    </sheetView>
  </sheetViews>
  <sheetFormatPr defaultColWidth="9" defaultRowHeight="14.25"/>
  <cols>
    <col min="1" max="1" width="16" customWidth="1"/>
    <col min="2" max="2" width="7" customWidth="1"/>
    <col min="3" max="3" width="23.8333333333333" customWidth="1"/>
    <col min="4" max="4" width="29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230</v>
      </c>
      <c r="C2" s="5" t="s">
        <v>226</v>
      </c>
      <c r="D2" s="5" t="s">
        <v>227</v>
      </c>
      <c r="E2" s="5" t="s">
        <v>228</v>
      </c>
      <c r="F2" s="5" t="s">
        <v>229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271</v>
      </c>
      <c r="L2" s="5" t="s">
        <v>239</v>
      </c>
    </row>
    <row r="3" ht="22" customHeight="1" spans="1:12">
      <c r="A3" s="22" t="s">
        <v>299</v>
      </c>
      <c r="B3" s="23" t="s">
        <v>243</v>
      </c>
      <c r="C3" s="24" t="s">
        <v>241</v>
      </c>
      <c r="D3" s="24" t="s">
        <v>242</v>
      </c>
      <c r="E3" s="24" t="s">
        <v>84</v>
      </c>
      <c r="F3" s="25" t="s">
        <v>28</v>
      </c>
      <c r="G3" s="23" t="s">
        <v>300</v>
      </c>
      <c r="H3" s="23" t="s">
        <v>301</v>
      </c>
      <c r="I3" s="22"/>
      <c r="J3" s="22"/>
      <c r="K3" s="27" t="s">
        <v>302</v>
      </c>
      <c r="L3" s="22"/>
    </row>
    <row r="4" ht="22" customHeight="1" spans="1:12">
      <c r="A4" s="22" t="s">
        <v>299</v>
      </c>
      <c r="B4" s="23" t="s">
        <v>243</v>
      </c>
      <c r="C4" s="24" t="s">
        <v>241</v>
      </c>
      <c r="D4" s="24" t="s">
        <v>242</v>
      </c>
      <c r="E4" s="24" t="s">
        <v>84</v>
      </c>
      <c r="F4" s="25" t="s">
        <v>28</v>
      </c>
      <c r="G4" s="23" t="s">
        <v>303</v>
      </c>
      <c r="H4" s="10"/>
      <c r="I4" s="23" t="s">
        <v>304</v>
      </c>
      <c r="J4" s="22"/>
      <c r="K4" s="27" t="s">
        <v>302</v>
      </c>
      <c r="L4" s="22"/>
    </row>
    <row r="5" ht="22" customHeight="1" spans="1:12">
      <c r="A5" s="22" t="s">
        <v>299</v>
      </c>
      <c r="B5" s="23" t="s">
        <v>243</v>
      </c>
      <c r="C5" s="24" t="s">
        <v>241</v>
      </c>
      <c r="D5" s="24" t="s">
        <v>242</v>
      </c>
      <c r="E5" s="24" t="s">
        <v>84</v>
      </c>
      <c r="F5" s="25" t="s">
        <v>28</v>
      </c>
      <c r="G5" s="23" t="s">
        <v>305</v>
      </c>
      <c r="H5" s="23"/>
      <c r="I5" s="22"/>
      <c r="J5" s="22" t="s">
        <v>306</v>
      </c>
      <c r="K5" s="27" t="s">
        <v>302</v>
      </c>
      <c r="L5" s="22"/>
    </row>
    <row r="6" ht="22" customHeight="1" spans="1:12">
      <c r="A6" s="22" t="s">
        <v>299</v>
      </c>
      <c r="B6" s="23" t="s">
        <v>243</v>
      </c>
      <c r="C6" s="24" t="s">
        <v>245</v>
      </c>
      <c r="D6" s="24" t="s">
        <v>242</v>
      </c>
      <c r="E6" s="24" t="s">
        <v>83</v>
      </c>
      <c r="F6" s="25" t="s">
        <v>28</v>
      </c>
      <c r="G6" s="23" t="s">
        <v>300</v>
      </c>
      <c r="H6" s="23" t="s">
        <v>301</v>
      </c>
      <c r="I6" s="22"/>
      <c r="J6" s="22"/>
      <c r="K6" s="27" t="s">
        <v>302</v>
      </c>
      <c r="L6" s="22"/>
    </row>
    <row r="7" ht="22" customHeight="1" spans="1:12">
      <c r="A7" s="22" t="s">
        <v>299</v>
      </c>
      <c r="B7" s="23" t="s">
        <v>243</v>
      </c>
      <c r="C7" s="24" t="s">
        <v>245</v>
      </c>
      <c r="D7" s="24" t="s">
        <v>242</v>
      </c>
      <c r="E7" s="24" t="s">
        <v>83</v>
      </c>
      <c r="F7" s="25" t="s">
        <v>28</v>
      </c>
      <c r="G7" s="23" t="s">
        <v>303</v>
      </c>
      <c r="H7" s="10"/>
      <c r="I7" s="23" t="s">
        <v>304</v>
      </c>
      <c r="J7" s="22"/>
      <c r="K7" s="27" t="s">
        <v>302</v>
      </c>
      <c r="L7" s="22"/>
    </row>
    <row r="8" ht="22" customHeight="1" spans="1:12">
      <c r="A8" s="22" t="s">
        <v>299</v>
      </c>
      <c r="B8" s="23" t="s">
        <v>243</v>
      </c>
      <c r="C8" s="24" t="s">
        <v>245</v>
      </c>
      <c r="D8" s="24" t="s">
        <v>242</v>
      </c>
      <c r="E8" s="24" t="s">
        <v>83</v>
      </c>
      <c r="F8" s="25" t="s">
        <v>28</v>
      </c>
      <c r="G8" s="23" t="s">
        <v>305</v>
      </c>
      <c r="H8" s="23"/>
      <c r="I8" s="22"/>
      <c r="J8" s="22" t="s">
        <v>306</v>
      </c>
      <c r="K8" s="27" t="s">
        <v>302</v>
      </c>
      <c r="L8" s="9"/>
    </row>
    <row r="9" ht="24" customHeight="1" spans="1:12">
      <c r="A9" s="22" t="s">
        <v>299</v>
      </c>
      <c r="B9" s="23" t="s">
        <v>243</v>
      </c>
      <c r="C9" s="25" t="s">
        <v>246</v>
      </c>
      <c r="D9" s="24" t="s">
        <v>242</v>
      </c>
      <c r="E9" s="25" t="s">
        <v>85</v>
      </c>
      <c r="F9" s="25" t="s">
        <v>28</v>
      </c>
      <c r="G9" s="23" t="s">
        <v>300</v>
      </c>
      <c r="H9" s="23" t="s">
        <v>301</v>
      </c>
      <c r="I9" s="22"/>
      <c r="J9" s="22"/>
      <c r="K9" s="27" t="s">
        <v>302</v>
      </c>
      <c r="L9" s="9"/>
    </row>
    <row r="10" ht="22" customHeight="1" spans="1:12">
      <c r="A10" s="22" t="s">
        <v>299</v>
      </c>
      <c r="B10" s="23" t="s">
        <v>243</v>
      </c>
      <c r="C10" s="25" t="s">
        <v>246</v>
      </c>
      <c r="D10" s="24" t="s">
        <v>242</v>
      </c>
      <c r="E10" s="25" t="s">
        <v>85</v>
      </c>
      <c r="F10" s="25" t="s">
        <v>28</v>
      </c>
      <c r="G10" s="23" t="s">
        <v>303</v>
      </c>
      <c r="H10" s="10"/>
      <c r="I10" s="23" t="s">
        <v>304</v>
      </c>
      <c r="J10" s="22"/>
      <c r="K10" s="27" t="s">
        <v>302</v>
      </c>
      <c r="L10" s="9"/>
    </row>
    <row r="11" ht="22" customHeight="1" spans="1:12">
      <c r="A11" s="22" t="s">
        <v>299</v>
      </c>
      <c r="B11" s="23" t="s">
        <v>243</v>
      </c>
      <c r="C11" s="25" t="s">
        <v>246</v>
      </c>
      <c r="D11" s="24" t="s">
        <v>242</v>
      </c>
      <c r="E11" s="25" t="s">
        <v>85</v>
      </c>
      <c r="F11" s="25" t="s">
        <v>28</v>
      </c>
      <c r="G11" s="23" t="s">
        <v>305</v>
      </c>
      <c r="H11" s="23"/>
      <c r="I11" s="22"/>
      <c r="J11" s="22" t="s">
        <v>306</v>
      </c>
      <c r="K11" s="27"/>
      <c r="L11" s="9"/>
    </row>
    <row r="12" ht="22" customHeight="1" spans="1:12">
      <c r="A12" s="22" t="s">
        <v>299</v>
      </c>
      <c r="B12" s="23" t="s">
        <v>243</v>
      </c>
      <c r="C12" s="25" t="s">
        <v>247</v>
      </c>
      <c r="D12" s="24" t="s">
        <v>242</v>
      </c>
      <c r="E12" s="25" t="s">
        <v>86</v>
      </c>
      <c r="F12" s="25" t="s">
        <v>28</v>
      </c>
      <c r="G12" s="23" t="s">
        <v>300</v>
      </c>
      <c r="H12" s="23" t="s">
        <v>301</v>
      </c>
      <c r="I12" s="22"/>
      <c r="J12" s="22"/>
      <c r="K12" s="28"/>
      <c r="L12" s="9"/>
    </row>
    <row r="13" spans="1:12">
      <c r="A13" s="22" t="s">
        <v>299</v>
      </c>
      <c r="B13" s="23" t="s">
        <v>243</v>
      </c>
      <c r="C13" s="25" t="s">
        <v>247</v>
      </c>
      <c r="D13" s="24" t="s">
        <v>242</v>
      </c>
      <c r="E13" s="25" t="s">
        <v>86</v>
      </c>
      <c r="F13" s="25" t="s">
        <v>28</v>
      </c>
      <c r="G13" s="23" t="s">
        <v>303</v>
      </c>
      <c r="H13" s="10"/>
      <c r="I13" s="23" t="s">
        <v>304</v>
      </c>
      <c r="J13" s="22"/>
      <c r="K13" s="10"/>
      <c r="L13" s="10"/>
    </row>
    <row r="14" spans="1:12">
      <c r="A14" s="22" t="s">
        <v>299</v>
      </c>
      <c r="B14" s="23" t="s">
        <v>243</v>
      </c>
      <c r="C14" s="25" t="s">
        <v>247</v>
      </c>
      <c r="D14" s="24" t="s">
        <v>242</v>
      </c>
      <c r="E14" s="25" t="s">
        <v>86</v>
      </c>
      <c r="F14" s="25" t="s">
        <v>28</v>
      </c>
      <c r="G14" s="23" t="s">
        <v>305</v>
      </c>
      <c r="H14" s="23"/>
      <c r="I14" s="22"/>
      <c r="J14" s="22" t="s">
        <v>306</v>
      </c>
      <c r="K14" s="10"/>
      <c r="L14" s="10"/>
    </row>
    <row r="15" spans="1:12">
      <c r="A15" s="10"/>
      <c r="B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307</v>
      </c>
      <c r="B16" s="14"/>
      <c r="C16" s="14"/>
      <c r="D16" s="14"/>
      <c r="E16" s="15"/>
      <c r="F16" s="16"/>
      <c r="G16" s="26"/>
      <c r="H16" s="13" t="s">
        <v>308</v>
      </c>
      <c r="I16" s="14"/>
      <c r="J16" s="14"/>
      <c r="K16" s="14"/>
      <c r="L16" s="21"/>
    </row>
    <row r="17" ht="79.5" customHeight="1" spans="1:12">
      <c r="A17" s="17" t="s">
        <v>309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263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225</v>
      </c>
      <c r="B2" s="5" t="s">
        <v>230</v>
      </c>
      <c r="C2" s="5" t="s">
        <v>272</v>
      </c>
      <c r="D2" s="5" t="s">
        <v>228</v>
      </c>
      <c r="E2" s="5" t="s">
        <v>229</v>
      </c>
      <c r="F2" s="4" t="s">
        <v>311</v>
      </c>
      <c r="G2" s="4" t="s">
        <v>254</v>
      </c>
      <c r="H2" s="6" t="s">
        <v>255</v>
      </c>
      <c r="I2" s="19" t="s">
        <v>257</v>
      </c>
    </row>
    <row r="3" s="1" customFormat="1" ht="16.5" spans="1:9">
      <c r="A3" s="4"/>
      <c r="B3" s="7"/>
      <c r="C3" s="7"/>
      <c r="D3" s="7"/>
      <c r="E3" s="7"/>
      <c r="F3" s="4" t="s">
        <v>312</v>
      </c>
      <c r="G3" s="4" t="s">
        <v>258</v>
      </c>
      <c r="H3" s="8"/>
      <c r="I3" s="20"/>
    </row>
    <row r="4" spans="1:9">
      <c r="A4" s="9">
        <v>1</v>
      </c>
      <c r="B4" s="10" t="s">
        <v>243</v>
      </c>
      <c r="C4" s="9" t="s">
        <v>313</v>
      </c>
      <c r="D4" s="11" t="s">
        <v>83</v>
      </c>
      <c r="E4" s="12" t="s">
        <v>28</v>
      </c>
      <c r="F4" s="9">
        <v>5</v>
      </c>
      <c r="G4" s="9">
        <v>0.1</v>
      </c>
      <c r="H4" s="9"/>
      <c r="I4" s="12" t="s">
        <v>244</v>
      </c>
    </row>
    <row r="5" spans="1:9">
      <c r="A5" s="9">
        <v>2</v>
      </c>
      <c r="B5" s="10" t="s">
        <v>243</v>
      </c>
      <c r="C5" s="9" t="s">
        <v>313</v>
      </c>
      <c r="D5" s="11" t="s">
        <v>84</v>
      </c>
      <c r="E5" s="12" t="s">
        <v>28</v>
      </c>
      <c r="F5" s="9">
        <v>5</v>
      </c>
      <c r="G5" s="9">
        <v>0.1</v>
      </c>
      <c r="H5" s="9"/>
      <c r="I5" s="12" t="s">
        <v>244</v>
      </c>
    </row>
    <row r="6" spans="1:9">
      <c r="A6" s="9">
        <v>3</v>
      </c>
      <c r="B6" s="10" t="s">
        <v>243</v>
      </c>
      <c r="C6" s="9" t="s">
        <v>313</v>
      </c>
      <c r="D6" s="11" t="s">
        <v>85</v>
      </c>
      <c r="E6" s="12" t="s">
        <v>28</v>
      </c>
      <c r="F6" s="9">
        <v>5</v>
      </c>
      <c r="G6" s="9">
        <v>0.1</v>
      </c>
      <c r="H6" s="9"/>
      <c r="I6" s="12" t="s">
        <v>244</v>
      </c>
    </row>
    <row r="7" spans="1:9">
      <c r="A7" s="9">
        <v>4</v>
      </c>
      <c r="B7" s="10" t="s">
        <v>243</v>
      </c>
      <c r="C7" s="9" t="s">
        <v>313</v>
      </c>
      <c r="D7" s="11" t="s">
        <v>86</v>
      </c>
      <c r="E7" s="12" t="s">
        <v>28</v>
      </c>
      <c r="F7" s="9">
        <v>5</v>
      </c>
      <c r="G7" s="9">
        <v>0.1</v>
      </c>
      <c r="H7" s="9"/>
      <c r="I7" s="12" t="s">
        <v>244</v>
      </c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314</v>
      </c>
      <c r="B13" s="14"/>
      <c r="C13" s="14"/>
      <c r="D13" s="15"/>
      <c r="E13" s="16"/>
      <c r="F13" s="13" t="s">
        <v>308</v>
      </c>
      <c r="G13" s="14"/>
      <c r="H13" s="15"/>
      <c r="I13" s="21"/>
    </row>
    <row r="14" ht="39" customHeight="1" spans="1:9">
      <c r="A14" s="17" t="s">
        <v>315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263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2024-12-16T02:20:28Z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2052-12.1.0.19302</vt:lpwstr>
  </property>
</Properties>
</file>