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尾期" sheetId="5" r:id="rId5"/>
    <sheet name="验货尺寸表 (尾期)" sheetId="17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<sst xmlns="http://schemas.openxmlformats.org/spreadsheetml/2006/main" count="838" uniqueCount="351">
  <si>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</si>
  <si>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</si>
  <si>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</si>
  <si>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</si>
  <si>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</si>
  <si>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</si>
  <si>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</si>
  <si>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</si>
  <si>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</si>
  <si>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</si>
  <si>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</si>
  <si>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</si>
  <si>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</si>
  <si>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</si>
  <si>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</si>
  <si>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</si>
  <si>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</si>
  <si>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</si>
  <si>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</si>
  <si>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</si>
  <si>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</si>
  <si>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</si>
  <si>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</si>
  <si>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</si>
  <si>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</si>
  <si>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</si>
  <si>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</si>
  <si>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</si>
  <si>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</si>
  <si>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</si>
  <si>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</si>
  <si>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</si>
  <si>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</si>
  <si>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</si>
  <si>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</si>
  <si>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</si>
  <si>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</si>
  <si>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</si>
  <si>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</si>
  <si>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</si>
  <si>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</si>
  <si>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</si>
  <si>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</si>
  <si>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</si>
  <si>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</si>
  <si>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</si>
  <si>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</si>
  <si>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</si>
  <si>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</si>
  <si>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</si>
  <si>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</si>
  <si>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</si>
  <si>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</si>
  <si>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</si>
  <si>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</si>
  <si>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</si>
  <si>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</si>
  <si>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</si>
  <si>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</si>
  <si>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</si>
  <si>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</si>
  <si>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</si>
  <si>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QAEEAN83502</t>
  </si>
  <si>
    <t>合同交期</t>
  </si>
  <si>
    <t>产前确认样</t>
  </si>
  <si>
    <t>有</t>
  </si>
  <si>
    <t>无</t>
  </si>
  <si>
    <t>品名</t>
  </si>
  <si>
    <t>儿童外套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</si>
  <si>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</si>
  <si>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</si>
  <si>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</si>
  <si>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</si>
  <si>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</si>
  <si>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</si>
  <si>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</si>
  <si>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</si>
  <si>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</si>
  <si>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</si>
  <si>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CGDD24102200001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</si>
  <si>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</si>
  <si>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</si>
  <si>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</si>
  <si>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</si>
  <si>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</si>
  <si>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</si>
  <si>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</si>
  <si>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</si>
  <si>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</si>
  <si>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</si>
  <si>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</si>
  <si>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</si>
  <si>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</si>
  <si>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</si>
  <si>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</si>
  <si>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</si>
  <si>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</si>
  <si>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</si>
  <si>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</si>
  <si>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</si>
  <si>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</si>
  <si>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</si>
  <si>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</si>
  <si>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</si>
  <si>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</si>
  <si>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</si>
  <si>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</si>
  <si>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</si>
  <si>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</si>
  <si>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</si>
  <si>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</si>
  <si>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轻雾蓝</t>
  </si>
  <si>
    <t>浅花灰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</si>
  <si>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</si>
  <si>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</si>
  <si>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</si>
  <si>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</si>
  <si>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</si>
  <si>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</si>
  <si>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1、包领止口外露，拉链捆条，拉链压线止口外露</t>
  </si>
  <si>
    <t>2、夹位错位，脚边压线落坑，打边止线路不够紧密</t>
  </si>
  <si>
    <t>3、线头多，没有清理干净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</si>
  <si>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</si>
  <si>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</si>
  <si>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</si>
  <si>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</si>
  <si>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</si>
  <si>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</si>
  <si>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</si>
  <si>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</si>
  <si>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</si>
  <si>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</si>
  <si>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</si>
  <si>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</si>
  <si>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</si>
  <si>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</si>
  <si>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</si>
  <si>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</si>
  <si>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</si>
  <si>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</si>
  <si>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</si>
  <si>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110/56</t>
  </si>
  <si>
    <t>120/60</t>
  </si>
  <si>
    <t>130/64</t>
  </si>
  <si>
    <t>140/68</t>
  </si>
  <si>
    <t>150/72</t>
  </si>
  <si>
    <t>160/80</t>
  </si>
  <si>
    <t>170/88</t>
  </si>
  <si>
    <t>洗前</t>
  </si>
  <si>
    <t>洗后</t>
  </si>
  <si>
    <t>后中长</t>
  </si>
  <si>
    <t>-0.5</t>
  </si>
  <si>
    <t>-1</t>
  </si>
  <si>
    <t>前中长</t>
  </si>
  <si>
    <t>+0</t>
  </si>
  <si>
    <t>胸围</t>
  </si>
  <si>
    <t>+1</t>
  </si>
  <si>
    <r>
      <rPr>
        <b/>
        <sz val="12"/>
        <rFont val="宋体"/>
        <charset val="134"/>
      </rPr>
      <t>摆围</t>
    </r>
    <r>
      <rPr>
        <b/>
        <sz val="12"/>
        <rFont val="仿宋_GB2312"/>
        <charset val="134"/>
      </rPr>
      <t>(</t>
    </r>
    <r>
      <rPr>
        <b/>
        <sz val="12"/>
        <rFont val="宋体"/>
        <charset val="134"/>
      </rPr>
      <t>平量</t>
    </r>
    <r>
      <rPr>
        <b/>
        <sz val="12"/>
        <rFont val="仿宋_GB2312"/>
        <charset val="134"/>
      </rPr>
      <t>)</t>
    </r>
  </si>
  <si>
    <t>-1.5</t>
  </si>
  <si>
    <r>
      <rPr>
        <b/>
        <sz val="12"/>
        <rFont val="宋体"/>
        <charset val="134"/>
      </rPr>
      <t>下领围</t>
    </r>
    <r>
      <rPr>
        <b/>
        <sz val="12"/>
        <rFont val="仿宋_GB2312"/>
        <charset val="134"/>
      </rPr>
      <t>(</t>
    </r>
    <r>
      <rPr>
        <b/>
        <sz val="12"/>
        <rFont val="宋体"/>
        <charset val="134"/>
      </rPr>
      <t>含拉链</t>
    </r>
    <r>
      <rPr>
        <b/>
        <sz val="12"/>
        <rFont val="仿宋_GB2312"/>
        <charset val="134"/>
      </rPr>
      <t>)</t>
    </r>
  </si>
  <si>
    <t>后中袖长</t>
  </si>
  <si>
    <r>
      <rPr>
        <b/>
        <sz val="12"/>
        <rFont val="宋体"/>
        <charset val="134"/>
      </rPr>
      <t>袖肥</t>
    </r>
    <r>
      <rPr>
        <b/>
        <sz val="12"/>
        <rFont val="仿宋_GB2312"/>
        <charset val="134"/>
      </rPr>
      <t>/2</t>
    </r>
  </si>
  <si>
    <t>16.5</t>
  </si>
  <si>
    <t>+0.5</t>
  </si>
  <si>
    <r>
      <rPr>
        <b/>
        <sz val="12"/>
        <rFont val="宋体"/>
        <charset val="134"/>
      </rPr>
      <t>袖肘围</t>
    </r>
    <r>
      <rPr>
        <b/>
        <sz val="12"/>
        <rFont val="仿宋_GB2312"/>
        <charset val="134"/>
      </rPr>
      <t>/2</t>
    </r>
  </si>
  <si>
    <t>14</t>
  </si>
  <si>
    <r>
      <rPr>
        <b/>
        <sz val="12"/>
        <rFont val="宋体"/>
        <charset val="134"/>
      </rPr>
      <t>袖口围</t>
    </r>
    <r>
      <rPr>
        <b/>
        <sz val="12"/>
        <rFont val="仿宋_GB2312"/>
        <charset val="134"/>
      </rPr>
      <t>/2</t>
    </r>
    <r>
      <rPr>
        <b/>
        <sz val="12"/>
        <rFont val="宋体"/>
        <charset val="134"/>
      </rPr>
      <t>（拉量）</t>
    </r>
  </si>
  <si>
    <t>11</t>
  </si>
  <si>
    <r>
      <rPr>
        <b/>
        <sz val="12"/>
        <rFont val="宋体"/>
        <charset val="134"/>
      </rPr>
      <t>袖口围</t>
    </r>
    <r>
      <rPr>
        <b/>
        <sz val="12"/>
        <rFont val="仿宋_GB2312"/>
        <charset val="134"/>
      </rPr>
      <t>/2</t>
    </r>
    <r>
      <rPr>
        <b/>
        <sz val="12"/>
        <rFont val="宋体"/>
        <charset val="134"/>
      </rPr>
      <t>（平量）</t>
    </r>
  </si>
  <si>
    <t>9</t>
  </si>
  <si>
    <t>帽高</t>
  </si>
  <si>
    <t>帽宽</t>
  </si>
  <si>
    <t>袖口高</t>
  </si>
  <si>
    <t>下摆高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</si>
  <si>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</si>
  <si>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</si>
  <si>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</si>
  <si>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</si>
  <si>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</si>
  <si>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</si>
  <si>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</si>
  <si>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</si>
  <si>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</si>
  <si>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</si>
  <si>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</si>
  <si>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</si>
  <si>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</si>
  <si>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</si>
  <si>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</si>
  <si>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</si>
  <si>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</si>
  <si>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</si>
  <si>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</si>
  <si>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</si>
  <si>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</si>
  <si>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</si>
  <si>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</si>
  <si>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</si>
  <si>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采购凭证编号：CGDD24102200001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</si>
  <si>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</si>
  <si>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</si>
  <si>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</si>
  <si>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</si>
  <si>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</si>
  <si>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</si>
  <si>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</si>
  <si>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</si>
  <si>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</si>
  <si>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</si>
  <si>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</si>
  <si>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</si>
  <si>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</si>
  <si>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</si>
  <si>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</si>
  <si>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</si>
  <si>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</si>
  <si>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</si>
  <si>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</si>
  <si>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1、前中拉链不顺直，三角左右不对称</t>
  </si>
  <si>
    <t>2、下脚转角位不够方正</t>
  </si>
  <si>
    <t>3、烫工不良，侧缝骨位藏止口</t>
  </si>
  <si>
    <t>4、线头没有清理干净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</si>
  <si>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</si>
  <si>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</si>
  <si>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</si>
  <si>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</si>
  <si>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</si>
  <si>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</si>
  <si>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</si>
  <si>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走货1390件，抽查125件，发现4件不良品，已按照以上提出的问题点改正，可以出货</t>
  </si>
  <si>
    <t>服装QC部门</t>
  </si>
  <si>
    <t>检验人</t>
  </si>
  <si>
    <t>+0 +0 +0</t>
  </si>
  <si>
    <t>-0.5 -0.5 -0.5</t>
  </si>
  <si>
    <t>-0.5 -1 +0</t>
  </si>
  <si>
    <t>-0.5 +0 +0</t>
  </si>
  <si>
    <t>+0 -0.5 +0</t>
  </si>
  <si>
    <t>-0.5 +0 -0.5</t>
  </si>
  <si>
    <t>-1 -1 -1</t>
  </si>
  <si>
    <t>+1 +1 +1</t>
  </si>
  <si>
    <t>+1 +0.5 +0.5</t>
  </si>
  <si>
    <t>+1 +0 +0</t>
  </si>
  <si>
    <t>+1 +1 +0</t>
  </si>
  <si>
    <t>-1 +0 -1</t>
  </si>
  <si>
    <t>-1 +0 +0</t>
  </si>
  <si>
    <t>-1 -0.5 -0.5</t>
  </si>
  <si>
    <t>-0.5 -0.5 +0</t>
  </si>
  <si>
    <t>+0.5 +0 +0</t>
  </si>
  <si>
    <t>+0.5 +0.5 +0</t>
  </si>
  <si>
    <t>+0 +0 +0.5</t>
  </si>
  <si>
    <t>-0.2 -0.5 +0</t>
  </si>
  <si>
    <t>-0.5 -1 -1</t>
  </si>
  <si>
    <t>-1 -0.5 -1</t>
  </si>
  <si>
    <t>-1 -1 +0</t>
  </si>
  <si>
    <t>-1 -0.5 +0</t>
  </si>
  <si>
    <t>+0 -1 -0.5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</si>
  <si>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</si>
  <si>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</si>
  <si>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</si>
  <si>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</si>
  <si>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</si>
  <si>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</si>
  <si>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</si>
  <si>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</si>
  <si>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</si>
  <si>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</si>
  <si>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</si>
  <si>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</si>
  <si>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</si>
  <si>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</si>
  <si>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</si>
  <si>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</si>
  <si>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2409Y0411</t>
  </si>
  <si>
    <t>弹力提花罗纹布</t>
  </si>
  <si>
    <t>25SS暗夜黑</t>
  </si>
  <si>
    <t>三迈</t>
  </si>
  <si>
    <t>2409Y0410H</t>
  </si>
  <si>
    <t>18Fw水手蓝</t>
  </si>
  <si>
    <t>2409Y0654</t>
  </si>
  <si>
    <t>25SS轻雾蓝</t>
  </si>
  <si>
    <t>2409Y0882</t>
  </si>
  <si>
    <t>14W浅花灰</t>
  </si>
  <si>
    <t>制表时间：2024/10/28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</si>
  <si>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</si>
  <si>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</si>
  <si>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</si>
  <si>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</si>
  <si>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</si>
  <si>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</si>
  <si>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</si>
  <si>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</si>
  <si>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</si>
  <si>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</si>
  <si>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</si>
  <si>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制表时间：2024/10/30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</si>
  <si>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</si>
  <si>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</si>
  <si>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</si>
  <si>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</si>
  <si>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</si>
  <si>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</si>
  <si>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</si>
  <si>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</si>
  <si>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</si>
  <si>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</si>
  <si>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</si>
  <si>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TOREAD拉丝胶膜烫标</t>
  </si>
  <si>
    <t>冠荣</t>
  </si>
  <si>
    <t>5#尼龙开尾反装拉链</t>
  </si>
  <si>
    <t>偉星</t>
  </si>
  <si>
    <t>无互染</t>
  </si>
  <si>
    <t>物料6</t>
  </si>
  <si>
    <t>物料7</t>
  </si>
  <si>
    <t>物料8</t>
  </si>
  <si>
    <t>物料9</t>
  </si>
  <si>
    <t>物料10</t>
  </si>
  <si>
    <t>胶膜标</t>
  </si>
  <si>
    <t>川海</t>
  </si>
  <si>
    <t>TOREAD压花弹力后领带</t>
  </si>
  <si>
    <t>锦湾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</si>
  <si>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</si>
  <si>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</si>
  <si>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</si>
  <si>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</si>
  <si>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</si>
  <si>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</si>
  <si>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</si>
  <si>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</si>
  <si>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</si>
  <si>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</si>
  <si>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</si>
  <si>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</si>
  <si>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</si>
  <si>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</si>
  <si>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</si>
  <si>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</si>
  <si>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左前+袋口烫标</t>
  </si>
  <si>
    <t>无脱落开裂</t>
  </si>
  <si>
    <t>制表时间：11/5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</si>
  <si>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</si>
  <si>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</si>
  <si>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</si>
  <si>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</si>
  <si>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</si>
  <si>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TOREAD压花弹力后领带（1CM宽） </t>
  </si>
  <si>
    <t>22SS云母灰/M61//</t>
  </si>
  <si>
    <t>18FW水手蓝/C78//</t>
  </si>
  <si>
    <t>缩率较大，补损处理</t>
  </si>
  <si>
    <t>制表时间：10-15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</si>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</sst>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1"/>
      <name val="Arial"/>
      <charset val="134"/>
    </font>
    <font>
      <sz val="10"/>
      <name val="宋体"/>
      <charset val="134"/>
      <scheme val="major"/>
    </font>
    <font>
      <sz val="11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7" fillId="8" borderId="68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69" applyNumberFormat="0" applyFill="0" applyAlignment="0" applyProtection="0">
      <alignment vertical="center"/>
    </xf>
    <xf numFmtId="0" fontId="56" fillId="0" borderId="69" applyNumberFormat="0" applyFill="0" applyAlignment="0" applyProtection="0">
      <alignment vertical="center"/>
    </xf>
    <xf numFmtId="0" fontId="57" fillId="0" borderId="70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9" borderId="71" applyNumberFormat="0" applyAlignment="0" applyProtection="0">
      <alignment vertical="center"/>
    </xf>
    <xf numFmtId="0" fontId="59" fillId="10" borderId="72" applyNumberFormat="0" applyAlignment="0" applyProtection="0">
      <alignment vertical="center"/>
    </xf>
    <xf numFmtId="0" fontId="60" fillId="10" borderId="71" applyNumberFormat="0" applyAlignment="0" applyProtection="0">
      <alignment vertical="center"/>
    </xf>
    <xf numFmtId="0" fontId="61" fillId="11" borderId="73" applyNumberFormat="0" applyAlignment="0" applyProtection="0">
      <alignment vertical="center"/>
    </xf>
    <xf numFmtId="0" fontId="62" fillId="0" borderId="74" applyNumberFormat="0" applyFill="0" applyAlignment="0" applyProtection="0">
      <alignment vertical="center"/>
    </xf>
    <xf numFmtId="0" fontId="63" fillId="0" borderId="75" applyNumberFormat="0" applyFill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18" fillId="0" borderId="0"/>
    <xf numFmtId="0" fontId="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7" fillId="0" borderId="0">
      <alignment vertical="center"/>
    </xf>
    <xf numFmtId="0" fontId="18" fillId="0" borderId="0"/>
    <xf numFmtId="0" fontId="7" fillId="0" borderId="0">
      <alignment vertical="center"/>
    </xf>
    <xf numFmtId="0" fontId="69" fillId="0" borderId="0"/>
    <xf numFmtId="0" fontId="18" fillId="0" borderId="0">
      <alignment vertical="center"/>
    </xf>
    <xf numFmtId="0" fontId="7" fillId="0" borderId="0">
      <alignment vertical="center"/>
    </xf>
    <xf numFmtId="0" fontId="18" fillId="0" borderId="0"/>
    <xf numFmtId="0" fontId="9" fillId="0" borderId="0">
      <alignment horizontal="center" vertical="center"/>
    </xf>
    <xf numFmtId="0" fontId="7" fillId="0" borderId="0">
      <alignment vertical="center"/>
    </xf>
  </cellStyleXfs>
  <cellXfs count="37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left" wrapText="1"/>
    </xf>
    <xf numFmtId="0" fontId="6" fillId="0" borderId="2" xfId="6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0" fontId="7" fillId="0" borderId="2" xfId="62" applyNumberFormat="1" applyBorder="1" applyAlignment="1">
      <alignment horizontal="center" vertical="center"/>
    </xf>
    <xf numFmtId="10" fontId="8" fillId="0" borderId="2" xfId="62" applyNumberFormat="1" applyFont="1" applyBorder="1" applyAlignment="1">
      <alignment horizontal="center" vertical="center"/>
    </xf>
    <xf numFmtId="0" fontId="9" fillId="0" borderId="2" xfId="6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wrapText="1"/>
    </xf>
    <xf numFmtId="0" fontId="10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0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2" xfId="0" applyNumberFormat="1" applyFont="1" applyFill="1" applyBorder="1" applyAlignment="1" applyProtection="1">
      <alignment horizontal="center"/>
    </xf>
    <xf numFmtId="177" fontId="7" fillId="0" borderId="2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18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20" fillId="0" borderId="9" xfId="52" applyFont="1" applyFill="1" applyBorder="1" applyAlignment="1">
      <alignment horizontal="left" vertical="center"/>
    </xf>
    <xf numFmtId="0" fontId="20" fillId="0" borderId="10" xfId="52" applyFont="1" applyFill="1" applyBorder="1" applyAlignment="1">
      <alignment horizontal="center" vertical="center"/>
    </xf>
    <xf numFmtId="0" fontId="21" fillId="0" borderId="10" xfId="52" applyFont="1" applyFill="1" applyBorder="1" applyAlignment="1">
      <alignment horizontal="center" vertical="center"/>
    </xf>
    <xf numFmtId="0" fontId="20" fillId="0" borderId="11" xfId="52" applyFont="1" applyFill="1" applyBorder="1" applyAlignment="1">
      <alignment horizontal="center" vertical="center"/>
    </xf>
    <xf numFmtId="0" fontId="20" fillId="0" borderId="12" xfId="52" applyFont="1" applyFill="1" applyBorder="1" applyAlignment="1">
      <alignment vertical="center"/>
    </xf>
    <xf numFmtId="0" fontId="22" fillId="0" borderId="12" xfId="52" applyFont="1" applyFill="1" applyBorder="1" applyAlignment="1">
      <alignment horizontal="center" vertical="center"/>
    </xf>
    <xf numFmtId="0" fontId="23" fillId="0" borderId="13" xfId="53" applyFont="1" applyFill="1" applyBorder="1" applyAlignment="1" applyProtection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14" xfId="0" applyNumberFormat="1" applyFont="1" applyFill="1" applyBorder="1" applyAlignment="1">
      <alignment shrinkToFit="1"/>
    </xf>
    <xf numFmtId="0" fontId="31" fillId="0" borderId="15" xfId="0" applyNumberFormat="1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2" fillId="0" borderId="0" xfId="51" applyNumberFormat="1" applyFont="1" applyFill="1" applyBorder="1" applyAlignment="1">
      <alignment horizontal="center" vertical="center"/>
    </xf>
    <xf numFmtId="0" fontId="33" fillId="0" borderId="0" xfId="53" applyFont="1" applyFill="1" applyAlignment="1"/>
    <xf numFmtId="0" fontId="25" fillId="0" borderId="0" xfId="53" applyFont="1" applyFill="1" applyAlignment="1"/>
    <xf numFmtId="0" fontId="17" fillId="0" borderId="12" xfId="53" applyFont="1" applyFill="1" applyBorder="1" applyAlignment="1">
      <alignment horizontal="center"/>
    </xf>
    <xf numFmtId="0" fontId="20" fillId="0" borderId="12" xfId="52" applyFont="1" applyFill="1" applyBorder="1" applyAlignment="1">
      <alignment horizontal="left" vertical="center"/>
    </xf>
    <xf numFmtId="0" fontId="17" fillId="0" borderId="12" xfId="52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24" fillId="0" borderId="2" xfId="53" applyFont="1" applyFill="1" applyBorder="1" applyAlignment="1" applyProtection="1">
      <alignment horizontal="center" vertical="center"/>
    </xf>
    <xf numFmtId="49" fontId="34" fillId="0" borderId="2" xfId="51" applyNumberFormat="1" applyFont="1" applyFill="1" applyBorder="1" applyAlignment="1">
      <alignment horizontal="center" vertical="center"/>
    </xf>
    <xf numFmtId="0" fontId="17" fillId="0" borderId="5" xfId="53" applyFont="1" applyFill="1" applyBorder="1" applyAlignment="1">
      <alignment horizontal="center"/>
    </xf>
    <xf numFmtId="49" fontId="33" fillId="0" borderId="16" xfId="54" applyNumberFormat="1" applyFont="1" applyFill="1" applyBorder="1" applyAlignment="1">
      <alignment horizontal="center" vertical="center"/>
    </xf>
    <xf numFmtId="0" fontId="28" fillId="0" borderId="16" xfId="0" applyNumberFormat="1" applyFont="1" applyFill="1" applyBorder="1" applyAlignment="1">
      <alignment horizontal="center" vertical="center"/>
    </xf>
    <xf numFmtId="0" fontId="35" fillId="0" borderId="2" xfId="49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178" fontId="36" fillId="0" borderId="2" xfId="0" applyNumberFormat="1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>
      <alignment horizontal="center" vertical="center"/>
    </xf>
    <xf numFmtId="0" fontId="17" fillId="0" borderId="17" xfId="53" applyFont="1" applyFill="1" applyBorder="1" applyAlignment="1">
      <alignment horizontal="center"/>
    </xf>
    <xf numFmtId="49" fontId="17" fillId="0" borderId="18" xfId="53" applyNumberFormat="1" applyFont="1" applyFill="1" applyBorder="1" applyAlignment="1">
      <alignment horizontal="center"/>
    </xf>
    <xf numFmtId="49" fontId="33" fillId="0" borderId="18" xfId="54" applyNumberFormat="1" applyFont="1" applyFill="1" applyBorder="1" applyAlignment="1">
      <alignment horizontal="center" vertical="center"/>
    </xf>
    <xf numFmtId="0" fontId="24" fillId="0" borderId="0" xfId="53" applyFont="1" applyFill="1" applyAlignment="1"/>
    <xf numFmtId="14" fontId="24" fillId="0" borderId="0" xfId="53" applyNumberFormat="1" applyFont="1" applyFill="1" applyAlignment="1">
      <alignment horizontal="left"/>
    </xf>
    <xf numFmtId="0" fontId="24" fillId="0" borderId="0" xfId="53" applyFont="1" applyFill="1" applyAlignment="1">
      <alignment horizontal="center"/>
    </xf>
    <xf numFmtId="0" fontId="17" fillId="0" borderId="19" xfId="52" applyFont="1" applyFill="1" applyBorder="1" applyAlignment="1">
      <alignment horizontal="center" vertical="center"/>
    </xf>
    <xf numFmtId="0" fontId="24" fillId="0" borderId="20" xfId="53" applyFont="1" applyFill="1" applyBorder="1" applyAlignment="1" applyProtection="1">
      <alignment horizontal="center" vertical="center"/>
    </xf>
    <xf numFmtId="0" fontId="27" fillId="0" borderId="20" xfId="0" applyFont="1" applyFill="1" applyBorder="1" applyAlignment="1">
      <alignment horizontal="center" vertical="center" wrapText="1"/>
    </xf>
    <xf numFmtId="0" fontId="28" fillId="0" borderId="21" xfId="0" applyNumberFormat="1" applyFont="1" applyFill="1" applyBorder="1" applyAlignment="1">
      <alignment horizontal="center" vertical="center"/>
    </xf>
    <xf numFmtId="49" fontId="33" fillId="0" borderId="21" xfId="54" applyNumberFormat="1" applyFont="1" applyFill="1" applyBorder="1" applyAlignment="1">
      <alignment horizontal="center" vertical="center"/>
    </xf>
    <xf numFmtId="49" fontId="33" fillId="0" borderId="22" xfId="54" applyNumberFormat="1" applyFont="1" applyFill="1" applyBorder="1" applyAlignment="1">
      <alignment horizontal="center" vertical="center"/>
    </xf>
    <xf numFmtId="0" fontId="18" fillId="0" borderId="0" xfId="52" applyFill="1" applyBorder="1" applyAlignment="1">
      <alignment horizontal="left" vertical="center"/>
    </xf>
    <xf numFmtId="0" fontId="18" fillId="0" borderId="0" xfId="52" applyFont="1" applyFill="1" applyAlignment="1">
      <alignment horizontal="left" vertical="center"/>
    </xf>
    <xf numFmtId="0" fontId="18" fillId="0" borderId="0" xfId="52" applyFill="1" applyAlignment="1">
      <alignment horizontal="left" vertical="center"/>
    </xf>
    <xf numFmtId="0" fontId="37" fillId="0" borderId="23" xfId="52" applyFont="1" applyBorder="1" applyAlignment="1">
      <alignment horizontal="center" vertical="top"/>
    </xf>
    <xf numFmtId="0" fontId="38" fillId="0" borderId="24" xfId="52" applyFont="1" applyFill="1" applyBorder="1" applyAlignment="1">
      <alignment horizontal="left" vertical="center"/>
    </xf>
    <xf numFmtId="0" fontId="21" fillId="0" borderId="25" xfId="52" applyFont="1" applyFill="1" applyBorder="1" applyAlignment="1">
      <alignment horizontal="left" vertical="center"/>
    </xf>
    <xf numFmtId="0" fontId="38" fillId="0" borderId="25" xfId="52" applyFont="1" applyFill="1" applyBorder="1" applyAlignment="1">
      <alignment horizontal="center" vertical="center"/>
    </xf>
    <xf numFmtId="0" fontId="25" fillId="0" borderId="25" xfId="52" applyFont="1" applyFill="1" applyBorder="1" applyAlignment="1">
      <alignment vertical="center"/>
    </xf>
    <xf numFmtId="0" fontId="38" fillId="0" borderId="25" xfId="52" applyFont="1" applyFill="1" applyBorder="1" applyAlignment="1">
      <alignment vertical="center"/>
    </xf>
    <xf numFmtId="0" fontId="21" fillId="0" borderId="16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38" fillId="0" borderId="26" xfId="52" applyFont="1" applyFill="1" applyBorder="1" applyAlignment="1">
      <alignment vertical="center"/>
    </xf>
    <xf numFmtId="0" fontId="21" fillId="0" borderId="16" xfId="52" applyFont="1" applyFill="1" applyBorder="1" applyAlignment="1">
      <alignment horizontal="left" vertical="center"/>
    </xf>
    <xf numFmtId="0" fontId="38" fillId="0" borderId="16" xfId="52" applyFont="1" applyFill="1" applyBorder="1" applyAlignment="1">
      <alignment vertical="center"/>
    </xf>
    <xf numFmtId="58" fontId="25" fillId="0" borderId="16" xfId="52" applyNumberFormat="1" applyFont="1" applyFill="1" applyBorder="1" applyAlignment="1">
      <alignment horizontal="center" vertical="center"/>
    </xf>
    <xf numFmtId="0" fontId="25" fillId="0" borderId="16" xfId="52" applyFont="1" applyFill="1" applyBorder="1" applyAlignment="1">
      <alignment horizontal="center" vertical="center"/>
    </xf>
    <xf numFmtId="0" fontId="38" fillId="0" borderId="16" xfId="52" applyFont="1" applyFill="1" applyBorder="1" applyAlignment="1">
      <alignment horizontal="center" vertical="center"/>
    </xf>
    <xf numFmtId="0" fontId="38" fillId="0" borderId="26" xfId="52" applyFont="1" applyFill="1" applyBorder="1" applyAlignment="1">
      <alignment horizontal="left" vertical="center"/>
    </xf>
    <xf numFmtId="0" fontId="38" fillId="0" borderId="16" xfId="52" applyFont="1" applyFill="1" applyBorder="1" applyAlignment="1">
      <alignment horizontal="left" vertical="center"/>
    </xf>
    <xf numFmtId="0" fontId="38" fillId="0" borderId="27" xfId="52" applyFont="1" applyFill="1" applyBorder="1" applyAlignment="1">
      <alignment vertical="center"/>
    </xf>
    <xf numFmtId="0" fontId="21" fillId="0" borderId="18" xfId="52" applyFont="1" applyFill="1" applyBorder="1" applyAlignment="1">
      <alignment horizontal="left" vertical="center"/>
    </xf>
    <xf numFmtId="0" fontId="38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horizontal="left" vertical="center"/>
    </xf>
    <xf numFmtId="0" fontId="38" fillId="0" borderId="18" xfId="52" applyFont="1" applyFill="1" applyBorder="1" applyAlignment="1">
      <alignment horizontal="left" vertical="center"/>
    </xf>
    <xf numFmtId="0" fontId="38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38" fillId="0" borderId="24" xfId="52" applyFont="1" applyFill="1" applyBorder="1" applyAlignment="1">
      <alignment vertical="center"/>
    </xf>
    <xf numFmtId="0" fontId="38" fillId="0" borderId="28" xfId="52" applyFont="1" applyFill="1" applyBorder="1" applyAlignment="1">
      <alignment horizontal="left" vertical="center"/>
    </xf>
    <xf numFmtId="0" fontId="38" fillId="0" borderId="29" xfId="52" applyFont="1" applyFill="1" applyBorder="1" applyAlignment="1">
      <alignment horizontal="left" vertical="center"/>
    </xf>
    <xf numFmtId="0" fontId="25" fillId="0" borderId="16" xfId="52" applyFont="1" applyFill="1" applyBorder="1" applyAlignment="1">
      <alignment horizontal="left" vertical="center"/>
    </xf>
    <xf numFmtId="0" fontId="25" fillId="0" borderId="16" xfId="52" applyFont="1" applyFill="1" applyBorder="1" applyAlignment="1">
      <alignment vertical="center"/>
    </xf>
    <xf numFmtId="0" fontId="25" fillId="0" borderId="30" xfId="52" applyFont="1" applyFill="1" applyBorder="1" applyAlignment="1">
      <alignment horizontal="center" vertical="center"/>
    </xf>
    <xf numFmtId="0" fontId="25" fillId="0" borderId="31" xfId="52" applyFont="1" applyFill="1" applyBorder="1" applyAlignment="1">
      <alignment horizontal="center" vertical="center"/>
    </xf>
    <xf numFmtId="0" fontId="27" fillId="0" borderId="32" xfId="52" applyFont="1" applyFill="1" applyBorder="1" applyAlignment="1">
      <alignment horizontal="left" vertical="center"/>
    </xf>
    <xf numFmtId="0" fontId="27" fillId="0" borderId="31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vertical="center"/>
    </xf>
    <xf numFmtId="0" fontId="25" fillId="0" borderId="0" xfId="52" applyFont="1" applyFill="1" applyBorder="1" applyAlignment="1">
      <alignment horizontal="left" vertical="center"/>
    </xf>
    <xf numFmtId="0" fontId="38" fillId="0" borderId="25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 wrapText="1"/>
    </xf>
    <xf numFmtId="0" fontId="25" fillId="0" borderId="16" xfId="52" applyFont="1" applyFill="1" applyBorder="1" applyAlignment="1">
      <alignment horizontal="left" vertical="center" wrapText="1"/>
    </xf>
    <xf numFmtId="0" fontId="38" fillId="0" borderId="27" xfId="52" applyFont="1" applyFill="1" applyBorder="1" applyAlignment="1">
      <alignment horizontal="left" vertical="center"/>
    </xf>
    <xf numFmtId="0" fontId="18" fillId="0" borderId="18" xfId="52" applyFill="1" applyBorder="1" applyAlignment="1">
      <alignment horizontal="center" vertical="center"/>
    </xf>
    <xf numFmtId="0" fontId="38" fillId="0" borderId="33" xfId="52" applyFont="1" applyFill="1" applyBorder="1" applyAlignment="1">
      <alignment horizontal="center" vertical="center"/>
    </xf>
    <xf numFmtId="0" fontId="38" fillId="0" borderId="34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right" vertical="center"/>
    </xf>
    <xf numFmtId="0" fontId="25" fillId="0" borderId="31" xfId="52" applyFont="1" applyFill="1" applyBorder="1" applyAlignment="1">
      <alignment horizontal="right" vertical="center"/>
    </xf>
    <xf numFmtId="0" fontId="27" fillId="0" borderId="24" xfId="52" applyFont="1" applyFill="1" applyBorder="1" applyAlignment="1">
      <alignment horizontal="left" vertical="center"/>
    </xf>
    <xf numFmtId="0" fontId="27" fillId="0" borderId="25" xfId="52" applyFont="1" applyFill="1" applyBorder="1" applyAlignment="1">
      <alignment horizontal="left" vertical="center"/>
    </xf>
    <xf numFmtId="0" fontId="38" fillId="0" borderId="30" xfId="52" applyFont="1" applyFill="1" applyBorder="1" applyAlignment="1">
      <alignment horizontal="left" vertical="center"/>
    </xf>
    <xf numFmtId="0" fontId="38" fillId="0" borderId="35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center" vertical="center"/>
    </xf>
    <xf numFmtId="58" fontId="25" fillId="0" borderId="18" xfId="52" applyNumberFormat="1" applyFont="1" applyFill="1" applyBorder="1" applyAlignment="1">
      <alignment horizontal="center" vertical="center"/>
    </xf>
    <xf numFmtId="0" fontId="38" fillId="0" borderId="18" xfId="52" applyFont="1" applyFill="1" applyBorder="1" applyAlignment="1">
      <alignment horizontal="center" vertical="center"/>
    </xf>
    <xf numFmtId="0" fontId="25" fillId="0" borderId="25" xfId="52" applyFont="1" applyFill="1" applyBorder="1" applyAlignment="1">
      <alignment horizontal="center" vertical="center"/>
    </xf>
    <xf numFmtId="0" fontId="25" fillId="0" borderId="36" xfId="52" applyFont="1" applyFill="1" applyBorder="1" applyAlignment="1">
      <alignment horizontal="center" vertical="center"/>
    </xf>
    <xf numFmtId="0" fontId="38" fillId="0" borderId="21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8" fillId="0" borderId="37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center" vertical="center"/>
    </xf>
    <xf numFmtId="0" fontId="27" fillId="0" borderId="38" xfId="52" applyFont="1" applyFill="1" applyBorder="1" applyAlignment="1">
      <alignment horizontal="left" vertical="center"/>
    </xf>
    <xf numFmtId="0" fontId="38" fillId="0" borderId="36" xfId="52" applyFont="1" applyFill="1" applyBorder="1" applyAlignment="1">
      <alignment horizontal="left" vertical="center"/>
    </xf>
    <xf numFmtId="0" fontId="38" fillId="0" borderId="21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5" fillId="0" borderId="21" xfId="52" applyFont="1" applyFill="1" applyBorder="1" applyAlignment="1">
      <alignment horizontal="left" vertical="center" wrapText="1"/>
    </xf>
    <xf numFmtId="0" fontId="18" fillId="0" borderId="22" xfId="52" applyFill="1" applyBorder="1" applyAlignment="1">
      <alignment horizontal="center" vertical="center"/>
    </xf>
    <xf numFmtId="0" fontId="38" fillId="0" borderId="37" xfId="52" applyFont="1" applyFill="1" applyBorder="1" applyAlignment="1">
      <alignment horizontal="center" vertical="center"/>
    </xf>
    <xf numFmtId="0" fontId="25" fillId="0" borderId="35" xfId="52" applyFont="1" applyFill="1" applyBorder="1" applyAlignment="1">
      <alignment horizontal="left" vertical="center"/>
    </xf>
    <xf numFmtId="0" fontId="25" fillId="0" borderId="21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horizontal="center" vertical="center" wrapText="1"/>
    </xf>
    <xf numFmtId="0" fontId="18" fillId="0" borderId="38" xfId="52" applyFont="1" applyFill="1" applyBorder="1" applyAlignment="1">
      <alignment horizontal="center" vertical="center"/>
    </xf>
    <xf numFmtId="0" fontId="14" fillId="0" borderId="38" xfId="52" applyFont="1" applyFill="1" applyBorder="1" applyAlignment="1">
      <alignment horizontal="center" vertical="center"/>
    </xf>
    <xf numFmtId="0" fontId="25" fillId="0" borderId="35" xfId="52" applyFont="1" applyFill="1" applyBorder="1" applyAlignment="1">
      <alignment horizontal="right" vertical="center"/>
    </xf>
    <xf numFmtId="0" fontId="25" fillId="0" borderId="39" xfId="52" applyFont="1" applyFill="1" applyBorder="1" applyAlignment="1">
      <alignment horizontal="center" vertical="center"/>
    </xf>
    <xf numFmtId="0" fontId="27" fillId="0" borderId="36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center" vertical="center"/>
    </xf>
    <xf numFmtId="179" fontId="28" fillId="0" borderId="8" xfId="0" applyNumberFormat="1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17" fillId="0" borderId="16" xfId="53" applyFont="1" applyFill="1" applyBorder="1" applyAlignment="1"/>
    <xf numFmtId="14" fontId="24" fillId="0" borderId="0" xfId="53" applyNumberFormat="1" applyFont="1" applyFill="1" applyAlignment="1"/>
    <xf numFmtId="0" fontId="34" fillId="0" borderId="40" xfId="0" applyFont="1" applyFill="1" applyBorder="1" applyAlignment="1">
      <alignment horizontal="center" vertical="center"/>
    </xf>
    <xf numFmtId="0" fontId="18" fillId="0" borderId="0" xfId="52" applyFont="1" applyBorder="1" applyAlignment="1">
      <alignment horizontal="left" vertical="center"/>
    </xf>
    <xf numFmtId="0" fontId="18" fillId="0" borderId="0" xfId="52" applyFont="1" applyAlignment="1">
      <alignment horizontal="left" vertical="center"/>
    </xf>
    <xf numFmtId="0" fontId="39" fillId="0" borderId="23" xfId="52" applyFont="1" applyBorder="1" applyAlignment="1">
      <alignment horizontal="center" vertical="top"/>
    </xf>
    <xf numFmtId="0" fontId="14" fillId="0" borderId="41" xfId="52" applyFont="1" applyBorder="1" applyAlignment="1">
      <alignment horizontal="left" vertical="center"/>
    </xf>
    <xf numFmtId="0" fontId="21" fillId="0" borderId="42" xfId="52" applyFont="1" applyBorder="1" applyAlignment="1">
      <alignment horizontal="center" vertical="center"/>
    </xf>
    <xf numFmtId="0" fontId="14" fillId="0" borderId="42" xfId="52" applyFont="1" applyBorder="1" applyAlignment="1">
      <alignment horizontal="center" vertical="center"/>
    </xf>
    <xf numFmtId="0" fontId="27" fillId="0" borderId="42" xfId="52" applyFont="1" applyBorder="1" applyAlignment="1">
      <alignment horizontal="left" vertical="center"/>
    </xf>
    <xf numFmtId="0" fontId="27" fillId="0" borderId="24" xfId="52" applyFont="1" applyBorder="1" applyAlignment="1">
      <alignment horizontal="center" vertical="center"/>
    </xf>
    <xf numFmtId="0" fontId="27" fillId="0" borderId="25" xfId="52" applyFont="1" applyBorder="1" applyAlignment="1">
      <alignment horizontal="center" vertical="center"/>
    </xf>
    <xf numFmtId="0" fontId="27" fillId="0" borderId="36" xfId="52" applyFont="1" applyBorder="1" applyAlignment="1">
      <alignment horizontal="center" vertical="center"/>
    </xf>
    <xf numFmtId="0" fontId="14" fillId="0" borderId="24" xfId="52" applyFont="1" applyBorder="1" applyAlignment="1">
      <alignment horizontal="center" vertical="center"/>
    </xf>
    <xf numFmtId="0" fontId="14" fillId="0" borderId="25" xfId="52" applyFont="1" applyBorder="1" applyAlignment="1">
      <alignment horizontal="center" vertical="center"/>
    </xf>
    <xf numFmtId="0" fontId="14" fillId="0" borderId="36" xfId="52" applyFont="1" applyBorder="1" applyAlignment="1">
      <alignment horizontal="center" vertical="center"/>
    </xf>
    <xf numFmtId="0" fontId="27" fillId="0" borderId="26" xfId="52" applyFont="1" applyBorder="1" applyAlignment="1">
      <alignment horizontal="left" vertical="center"/>
    </xf>
    <xf numFmtId="0" fontId="27" fillId="0" borderId="16" xfId="52" applyFont="1" applyBorder="1" applyAlignment="1">
      <alignment horizontal="left" vertical="center"/>
    </xf>
    <xf numFmtId="14" fontId="21" fillId="0" borderId="16" xfId="52" applyNumberFormat="1" applyFont="1" applyBorder="1" applyAlignment="1">
      <alignment horizontal="center" vertical="center"/>
    </xf>
    <xf numFmtId="14" fontId="21" fillId="0" borderId="21" xfId="52" applyNumberFormat="1" applyFont="1" applyBorder="1" applyAlignment="1">
      <alignment horizontal="center" vertical="center"/>
    </xf>
    <xf numFmtId="0" fontId="27" fillId="0" borderId="26" xfId="52" applyFont="1" applyBorder="1" applyAlignment="1">
      <alignment vertical="center"/>
    </xf>
    <xf numFmtId="49" fontId="21" fillId="0" borderId="16" xfId="52" applyNumberFormat="1" applyFont="1" applyBorder="1" applyAlignment="1">
      <alignment horizontal="center" vertical="center"/>
    </xf>
    <xf numFmtId="0" fontId="21" fillId="0" borderId="21" xfId="52" applyFont="1" applyBorder="1" applyAlignment="1">
      <alignment horizontal="center" vertical="center"/>
    </xf>
    <xf numFmtId="0" fontId="27" fillId="0" borderId="16" xfId="52" applyFont="1" applyBorder="1" applyAlignment="1">
      <alignment vertical="center"/>
    </xf>
    <xf numFmtId="0" fontId="21" fillId="0" borderId="43" xfId="52" applyFont="1" applyBorder="1" applyAlignment="1">
      <alignment horizontal="center" vertical="center"/>
    </xf>
    <xf numFmtId="0" fontId="21" fillId="0" borderId="44" xfId="52" applyFont="1" applyBorder="1" applyAlignment="1">
      <alignment horizontal="center" vertical="center"/>
    </xf>
    <xf numFmtId="0" fontId="18" fillId="0" borderId="16" xfId="52" applyFont="1" applyBorder="1" applyAlignment="1">
      <alignment vertical="center"/>
    </xf>
    <xf numFmtId="0" fontId="40" fillId="0" borderId="27" xfId="52" applyFont="1" applyBorder="1" applyAlignment="1">
      <alignment vertical="center"/>
    </xf>
    <xf numFmtId="0" fontId="21" fillId="0" borderId="45" xfId="52" applyFont="1" applyBorder="1" applyAlignment="1">
      <alignment horizontal="center" vertical="center"/>
    </xf>
    <xf numFmtId="0" fontId="21" fillId="0" borderId="39" xfId="52" applyFont="1" applyBorder="1" applyAlignment="1">
      <alignment horizontal="center" vertical="center"/>
    </xf>
    <xf numFmtId="0" fontId="27" fillId="0" borderId="27" xfId="52" applyFont="1" applyBorder="1" applyAlignment="1">
      <alignment horizontal="left" vertical="center"/>
    </xf>
    <xf numFmtId="0" fontId="27" fillId="0" borderId="18" xfId="52" applyFont="1" applyBorder="1" applyAlignment="1">
      <alignment horizontal="left" vertical="center"/>
    </xf>
    <xf numFmtId="14" fontId="21" fillId="0" borderId="18" xfId="52" applyNumberFormat="1" applyFont="1" applyBorder="1" applyAlignment="1">
      <alignment horizontal="center" vertical="center"/>
    </xf>
    <xf numFmtId="14" fontId="21" fillId="0" borderId="22" xfId="52" applyNumberFormat="1" applyFont="1" applyBorder="1" applyAlignment="1">
      <alignment horizontal="center" vertical="center"/>
    </xf>
    <xf numFmtId="0" fontId="27" fillId="0" borderId="46" xfId="52" applyFont="1" applyBorder="1" applyAlignment="1">
      <alignment horizontal="left" vertical="center"/>
    </xf>
    <xf numFmtId="0" fontId="27" fillId="0" borderId="23" xfId="52" applyFont="1" applyBorder="1" applyAlignment="1">
      <alignment horizontal="left" vertical="center"/>
    </xf>
    <xf numFmtId="0" fontId="27" fillId="0" borderId="33" xfId="52" applyFont="1" applyBorder="1" applyAlignment="1">
      <alignment horizontal="left" vertical="center"/>
    </xf>
    <xf numFmtId="0" fontId="14" fillId="0" borderId="47" xfId="52" applyFont="1" applyBorder="1" applyAlignment="1">
      <alignment horizontal="left" vertical="center"/>
    </xf>
    <xf numFmtId="0" fontId="14" fillId="0" borderId="48" xfId="52" applyFont="1" applyBorder="1" applyAlignment="1">
      <alignment horizontal="left" vertical="center"/>
    </xf>
    <xf numFmtId="0" fontId="27" fillId="0" borderId="49" xfId="52" applyFont="1" applyBorder="1" applyAlignment="1">
      <alignment vertical="center"/>
    </xf>
    <xf numFmtId="0" fontId="18" fillId="0" borderId="50" xfId="52" applyFont="1" applyBorder="1" applyAlignment="1">
      <alignment horizontal="left" vertical="center"/>
    </xf>
    <xf numFmtId="0" fontId="21" fillId="0" borderId="50" xfId="52" applyFont="1" applyBorder="1" applyAlignment="1">
      <alignment horizontal="left" vertical="center"/>
    </xf>
    <xf numFmtId="0" fontId="18" fillId="0" borderId="50" xfId="52" applyFont="1" applyBorder="1" applyAlignment="1">
      <alignment vertical="center"/>
    </xf>
    <xf numFmtId="0" fontId="27" fillId="0" borderId="50" xfId="52" applyFont="1" applyBorder="1" applyAlignment="1">
      <alignment vertical="center"/>
    </xf>
    <xf numFmtId="0" fontId="18" fillId="0" borderId="16" xfId="52" applyFont="1" applyBorder="1" applyAlignment="1">
      <alignment horizontal="left" vertical="center"/>
    </xf>
    <xf numFmtId="0" fontId="27" fillId="0" borderId="49" xfId="52" applyFont="1" applyBorder="1" applyAlignment="1">
      <alignment horizontal="center" vertical="center"/>
    </xf>
    <xf numFmtId="0" fontId="21" fillId="0" borderId="50" xfId="52" applyFont="1" applyBorder="1" applyAlignment="1">
      <alignment horizontal="center" vertical="center"/>
    </xf>
    <xf numFmtId="0" fontId="27" fillId="0" borderId="50" xfId="52" applyFont="1" applyBorder="1" applyAlignment="1">
      <alignment horizontal="center" vertical="center"/>
    </xf>
    <xf numFmtId="0" fontId="18" fillId="0" borderId="50" xfId="52" applyFont="1" applyBorder="1" applyAlignment="1">
      <alignment horizontal="center" vertical="center"/>
    </xf>
    <xf numFmtId="0" fontId="27" fillId="0" borderId="26" xfId="52" applyFont="1" applyBorder="1" applyAlignment="1">
      <alignment horizontal="center" vertical="center"/>
    </xf>
    <xf numFmtId="0" fontId="21" fillId="0" borderId="16" xfId="52" applyFont="1" applyBorder="1" applyAlignment="1">
      <alignment horizontal="center" vertical="center"/>
    </xf>
    <xf numFmtId="0" fontId="27" fillId="0" borderId="16" xfId="52" applyFont="1" applyBorder="1" applyAlignment="1">
      <alignment horizontal="center" vertical="center"/>
    </xf>
    <xf numFmtId="0" fontId="18" fillId="0" borderId="16" xfId="52" applyFont="1" applyBorder="1" applyAlignment="1">
      <alignment horizontal="center" vertical="center"/>
    </xf>
    <xf numFmtId="0" fontId="27" fillId="0" borderId="51" xfId="52" applyFont="1" applyBorder="1" applyAlignment="1">
      <alignment horizontal="left" vertical="center" wrapText="1"/>
    </xf>
    <xf numFmtId="0" fontId="27" fillId="0" borderId="52" xfId="52" applyFont="1" applyBorder="1" applyAlignment="1">
      <alignment horizontal="left" vertical="center" wrapText="1"/>
    </xf>
    <xf numFmtId="0" fontId="27" fillId="0" borderId="53" xfId="52" applyFont="1" applyBorder="1" applyAlignment="1">
      <alignment horizontal="left" vertical="center"/>
    </xf>
    <xf numFmtId="0" fontId="27" fillId="0" borderId="54" xfId="52" applyFont="1" applyBorder="1" applyAlignment="1">
      <alignment horizontal="left" vertical="center"/>
    </xf>
    <xf numFmtId="0" fontId="41" fillId="0" borderId="55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2" fillId="3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vertical="center"/>
    </xf>
    <xf numFmtId="9" fontId="21" fillId="0" borderId="2" xfId="52" applyNumberFormat="1" applyFont="1" applyBorder="1" applyAlignment="1">
      <alignment horizontal="center" vertical="center"/>
    </xf>
    <xf numFmtId="9" fontId="21" fillId="0" borderId="50" xfId="52" applyNumberFormat="1" applyFont="1" applyBorder="1" applyAlignment="1">
      <alignment horizontal="center" vertical="center"/>
    </xf>
    <xf numFmtId="0" fontId="21" fillId="0" borderId="26" xfId="52" applyFont="1" applyBorder="1" applyAlignment="1">
      <alignment horizontal="left" vertical="center"/>
    </xf>
    <xf numFmtId="9" fontId="21" fillId="0" borderId="16" xfId="52" applyNumberFormat="1" applyFont="1" applyBorder="1" applyAlignment="1">
      <alignment horizontal="center" vertical="center"/>
    </xf>
    <xf numFmtId="0" fontId="14" fillId="0" borderId="47" xfId="0" applyFont="1" applyBorder="1" applyAlignment="1">
      <alignment horizontal="left" vertical="center"/>
    </xf>
    <xf numFmtId="0" fontId="14" fillId="0" borderId="48" xfId="0" applyFont="1" applyBorder="1" applyAlignment="1">
      <alignment horizontal="left" vertical="center"/>
    </xf>
    <xf numFmtId="9" fontId="21" fillId="0" borderId="34" xfId="52" applyNumberFormat="1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51" xfId="52" applyNumberFormat="1" applyFont="1" applyBorder="1" applyAlignment="1">
      <alignment horizontal="left" vertical="center"/>
    </xf>
    <xf numFmtId="9" fontId="21" fillId="0" borderId="52" xfId="52" applyNumberFormat="1" applyFont="1" applyBorder="1" applyAlignment="1">
      <alignment horizontal="left" vertical="center"/>
    </xf>
    <xf numFmtId="0" fontId="38" fillId="0" borderId="49" xfId="52" applyFont="1" applyFill="1" applyBorder="1" applyAlignment="1">
      <alignment horizontal="left" vertical="center"/>
    </xf>
    <xf numFmtId="0" fontId="38" fillId="0" borderId="50" xfId="52" applyFont="1" applyFill="1" applyBorder="1" applyAlignment="1">
      <alignment horizontal="left" vertical="center"/>
    </xf>
    <xf numFmtId="0" fontId="38" fillId="0" borderId="45" xfId="52" applyFont="1" applyFill="1" applyBorder="1" applyAlignment="1">
      <alignment horizontal="left" vertical="center"/>
    </xf>
    <xf numFmtId="0" fontId="38" fillId="0" borderId="52" xfId="52" applyFont="1" applyFill="1" applyBorder="1" applyAlignment="1">
      <alignment horizontal="left" vertical="center"/>
    </xf>
    <xf numFmtId="0" fontId="14" fillId="0" borderId="33" xfId="52" applyFont="1" applyFill="1" applyBorder="1" applyAlignment="1">
      <alignment horizontal="left" vertical="center"/>
    </xf>
    <xf numFmtId="0" fontId="21" fillId="0" borderId="56" xfId="52" applyFont="1" applyFill="1" applyBorder="1" applyAlignment="1">
      <alignment horizontal="left" vertical="center"/>
    </xf>
    <xf numFmtId="0" fontId="21" fillId="0" borderId="57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21" fillId="0" borderId="31" xfId="52" applyFont="1" applyFill="1" applyBorder="1" applyAlignment="1">
      <alignment horizontal="left" vertical="center"/>
    </xf>
    <xf numFmtId="0" fontId="27" fillId="0" borderId="51" xfId="52" applyFont="1" applyFill="1" applyBorder="1" applyAlignment="1">
      <alignment horizontal="left" vertical="center"/>
    </xf>
    <xf numFmtId="0" fontId="27" fillId="0" borderId="52" xfId="52" applyFont="1" applyFill="1" applyBorder="1" applyAlignment="1">
      <alignment horizontal="left" vertical="center"/>
    </xf>
    <xf numFmtId="0" fontId="14" fillId="0" borderId="41" xfId="52" applyFont="1" applyBorder="1" applyAlignment="1">
      <alignment vertical="center"/>
    </xf>
    <xf numFmtId="0" fontId="43" fillId="0" borderId="48" xfId="52" applyFont="1" applyBorder="1" applyAlignment="1">
      <alignment horizontal="center" vertical="center"/>
    </xf>
    <xf numFmtId="0" fontId="14" fillId="0" borderId="42" xfId="52" applyFont="1" applyBorder="1" applyAlignment="1">
      <alignment vertical="center"/>
    </xf>
    <xf numFmtId="0" fontId="21" fillId="0" borderId="58" xfId="52" applyFont="1" applyBorder="1" applyAlignment="1">
      <alignment vertical="center"/>
    </xf>
    <xf numFmtId="0" fontId="14" fillId="0" borderId="58" xfId="52" applyFont="1" applyBorder="1" applyAlignment="1">
      <alignment vertical="center"/>
    </xf>
    <xf numFmtId="58" fontId="18" fillId="0" borderId="42" xfId="52" applyNumberFormat="1" applyFont="1" applyBorder="1" applyAlignment="1">
      <alignment vertical="center"/>
    </xf>
    <xf numFmtId="0" fontId="14" fillId="0" borderId="33" xfId="52" applyFont="1" applyBorder="1" applyAlignment="1">
      <alignment horizontal="center" vertical="center"/>
    </xf>
    <xf numFmtId="0" fontId="21" fillId="0" borderId="59" xfId="52" applyFont="1" applyFill="1" applyBorder="1" applyAlignment="1">
      <alignment horizontal="left" vertical="center"/>
    </xf>
    <xf numFmtId="0" fontId="21" fillId="0" borderId="33" xfId="52" applyFont="1" applyFill="1" applyBorder="1" applyAlignment="1">
      <alignment horizontal="left" vertical="center"/>
    </xf>
    <xf numFmtId="0" fontId="18" fillId="0" borderId="42" xfId="52" applyFont="1" applyBorder="1" applyAlignment="1">
      <alignment horizontal="center" vertical="center"/>
    </xf>
    <xf numFmtId="0" fontId="18" fillId="0" borderId="60" xfId="52" applyFont="1" applyBorder="1" applyAlignment="1">
      <alignment horizontal="center" vertical="center"/>
    </xf>
    <xf numFmtId="0" fontId="21" fillId="0" borderId="18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7" fillId="0" borderId="61" xfId="52" applyFont="1" applyBorder="1" applyAlignment="1">
      <alignment horizontal="left" vertical="center"/>
    </xf>
    <xf numFmtId="0" fontId="14" fillId="0" borderId="62" xfId="52" applyFont="1" applyBorder="1" applyAlignment="1">
      <alignment horizontal="left" vertical="center"/>
    </xf>
    <xf numFmtId="0" fontId="21" fillId="0" borderId="63" xfId="52" applyFont="1" applyBorder="1" applyAlignment="1">
      <alignment horizontal="left" vertical="center"/>
    </xf>
    <xf numFmtId="0" fontId="27" fillId="0" borderId="22" xfId="52" applyFont="1" applyBorder="1" applyAlignment="1">
      <alignment horizontal="left" vertical="center"/>
    </xf>
    <xf numFmtId="0" fontId="27" fillId="0" borderId="0" xfId="52" applyFont="1" applyBorder="1" applyAlignment="1">
      <alignment vertical="center"/>
    </xf>
    <xf numFmtId="0" fontId="27" fillId="0" borderId="39" xfId="52" applyFont="1" applyBorder="1" applyAlignment="1">
      <alignment horizontal="left" vertical="center" wrapText="1"/>
    </xf>
    <xf numFmtId="0" fontId="27" fillId="0" borderId="63" xfId="52" applyFont="1" applyBorder="1" applyAlignment="1">
      <alignment horizontal="left" vertical="center"/>
    </xf>
    <xf numFmtId="0" fontId="27" fillId="0" borderId="2" xfId="52" applyFont="1" applyBorder="1" applyAlignment="1">
      <alignment horizontal="center" vertical="center"/>
    </xf>
    <xf numFmtId="0" fontId="38" fillId="0" borderId="38" xfId="52" applyFont="1" applyBorder="1" applyAlignment="1">
      <alignment horizontal="left" vertical="center"/>
    </xf>
    <xf numFmtId="0" fontId="44" fillId="0" borderId="38" xfId="52" applyFont="1" applyBorder="1" applyAlignment="1">
      <alignment horizontal="left" vertical="center"/>
    </xf>
    <xf numFmtId="0" fontId="25" fillId="0" borderId="21" xfId="52" applyFont="1" applyBorder="1" applyAlignment="1">
      <alignment horizontal="left" vertical="center"/>
    </xf>
    <xf numFmtId="0" fontId="14" fillId="0" borderId="62" xfId="0" applyFont="1" applyBorder="1" applyAlignment="1">
      <alignment horizontal="left" vertical="center"/>
    </xf>
    <xf numFmtId="9" fontId="21" fillId="0" borderId="37" xfId="52" applyNumberFormat="1" applyFont="1" applyBorder="1" applyAlignment="1">
      <alignment horizontal="left" vertical="center"/>
    </xf>
    <xf numFmtId="9" fontId="21" fillId="0" borderId="39" xfId="52" applyNumberFormat="1" applyFont="1" applyBorder="1" applyAlignment="1">
      <alignment horizontal="left" vertical="center"/>
    </xf>
    <xf numFmtId="0" fontId="38" fillId="0" borderId="63" xfId="52" applyFont="1" applyFill="1" applyBorder="1" applyAlignment="1">
      <alignment horizontal="left" vertical="center"/>
    </xf>
    <xf numFmtId="0" fontId="38" fillId="0" borderId="39" xfId="52" applyFont="1" applyFill="1" applyBorder="1" applyAlignment="1">
      <alignment horizontal="left" vertical="center"/>
    </xf>
    <xf numFmtId="0" fontId="21" fillId="0" borderId="64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27" fillId="0" borderId="39" xfId="52" applyFont="1" applyFill="1" applyBorder="1" applyAlignment="1">
      <alignment horizontal="left" vertical="center"/>
    </xf>
    <xf numFmtId="0" fontId="14" fillId="0" borderId="65" xfId="52" applyFont="1" applyBorder="1" applyAlignment="1">
      <alignment horizontal="center" vertical="center"/>
    </xf>
    <xf numFmtId="0" fontId="21" fillId="0" borderId="58" xfId="52" applyFont="1" applyBorder="1" applyAlignment="1">
      <alignment horizontal="center" vertical="center"/>
    </xf>
    <xf numFmtId="0" fontId="21" fillId="0" borderId="61" xfId="52" applyFont="1" applyBorder="1" applyAlignment="1">
      <alignment horizontal="center" vertical="center"/>
    </xf>
    <xf numFmtId="0" fontId="21" fillId="0" borderId="61" xfId="52" applyFont="1" applyFill="1" applyBorder="1" applyAlignment="1">
      <alignment horizontal="left" vertical="center"/>
    </xf>
    <xf numFmtId="0" fontId="45" fillId="0" borderId="9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46" fillId="0" borderId="13" xfId="0" applyFont="1" applyBorder="1"/>
    <xf numFmtId="0" fontId="46" fillId="0" borderId="2" xfId="0" applyFont="1" applyBorder="1"/>
    <xf numFmtId="0" fontId="46" fillId="0" borderId="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4" borderId="5" xfId="0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4" xfId="0" applyBorder="1"/>
    <xf numFmtId="0" fontId="0" fillId="0" borderId="15" xfId="0" applyBorder="1"/>
    <xf numFmtId="0" fontId="0" fillId="4" borderId="15" xfId="0" applyFill="1" applyBorder="1"/>
    <xf numFmtId="0" fontId="0" fillId="5" borderId="0" xfId="0" applyFill="1"/>
    <xf numFmtId="0" fontId="45" fillId="0" borderId="19" xfId="0" applyFont="1" applyBorder="1" applyAlignment="1">
      <alignment horizontal="center" vertical="center" wrapText="1"/>
    </xf>
    <xf numFmtId="0" fontId="46" fillId="0" borderId="66" xfId="0" applyFont="1" applyBorder="1" applyAlignment="1">
      <alignment horizontal="center" vertical="center"/>
    </xf>
    <xf numFmtId="0" fontId="46" fillId="0" borderId="20" xfId="0" applyFont="1" applyBorder="1"/>
    <xf numFmtId="0" fontId="0" fillId="0" borderId="20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6" fillId="6" borderId="2" xfId="0" applyFont="1" applyFill="1" applyBorder="1" applyAlignment="1">
      <alignment vertical="top" wrapText="1"/>
    </xf>
    <xf numFmtId="0" fontId="4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  <xf numFmtId="0" fontId="6" fillId="0" borderId="2" xfId="61" applyFont="1" applyFill="1" applyBorder="1" applyAlignment="1" quotePrefix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6" xfId="61"/>
    <cellStyle name="常规 10 5 3" xfId="6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checked="Checked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130175</xdr:colOff>
      <xdr:row>2</xdr:row>
      <xdr:rowOff>87630</xdr:rowOff>
    </xdr:from>
    <xdr:to>
      <xdr:col>8</xdr:col>
      <xdr:colOff>763270</xdr:colOff>
      <xdr:row>3</xdr:row>
      <xdr:rowOff>337185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82460" y="668655"/>
          <a:ext cx="1699895" cy="6305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65" customWidth="1"/>
    <col min="3" max="3" width="10.125" customWidth="1"/>
  </cols>
  <sheetData>
    <row r="1" ht="21" customHeight="1" spans="1:2">
      <c r="A1" s="366"/>
      <c r="B1" s="367" t="s">
        <v>0</v>
      </c>
    </row>
    <row r="2" spans="1:2">
      <c r="A2" s="9">
        <v>1</v>
      </c>
      <c r="B2" s="368" t="s">
        <v>1</v>
      </c>
    </row>
    <row r="3" spans="1:2">
      <c r="A3" s="9">
        <v>2</v>
      </c>
      <c r="B3" s="368" t="s">
        <v>2</v>
      </c>
    </row>
    <row r="4" spans="1:2">
      <c r="A4" s="9">
        <v>3</v>
      </c>
      <c r="B4" s="368" t="s">
        <v>3</v>
      </c>
    </row>
    <row r="5" spans="1:2">
      <c r="A5" s="9">
        <v>4</v>
      </c>
      <c r="B5" s="368" t="s">
        <v>4</v>
      </c>
    </row>
    <row r="6" spans="1:2">
      <c r="A6" s="9">
        <v>5</v>
      </c>
      <c r="B6" s="368" t="s">
        <v>5</v>
      </c>
    </row>
    <row r="7" spans="1:2">
      <c r="A7" s="9">
        <v>6</v>
      </c>
      <c r="B7" s="368" t="s">
        <v>6</v>
      </c>
    </row>
    <row r="8" s="364" customFormat="1" ht="15" customHeight="1" spans="1:2">
      <c r="A8" s="369">
        <v>7</v>
      </c>
      <c r="B8" s="370" t="s">
        <v>7</v>
      </c>
    </row>
    <row r="9" ht="18.95" customHeight="1" spans="1:2">
      <c r="A9" s="366"/>
      <c r="B9" s="371" t="s">
        <v>8</v>
      </c>
    </row>
    <row r="10" ht="15.95" customHeight="1" spans="1:2">
      <c r="A10" s="9">
        <v>1</v>
      </c>
      <c r="B10" s="372" t="s">
        <v>9</v>
      </c>
    </row>
    <row r="11" spans="1:2">
      <c r="A11" s="9">
        <v>2</v>
      </c>
      <c r="B11" s="368" t="s">
        <v>10</v>
      </c>
    </row>
    <row r="12" spans="1:2">
      <c r="A12" s="9">
        <v>3</v>
      </c>
      <c r="B12" s="370" t="s">
        <v>11</v>
      </c>
    </row>
    <row r="13" spans="1:2">
      <c r="A13" s="9">
        <v>4</v>
      </c>
      <c r="B13" s="368" t="s">
        <v>12</v>
      </c>
    </row>
    <row r="14" spans="1:2">
      <c r="A14" s="9">
        <v>5</v>
      </c>
      <c r="B14" s="368" t="s">
        <v>13</v>
      </c>
    </row>
    <row r="15" spans="1:2">
      <c r="A15" s="9">
        <v>6</v>
      </c>
      <c r="B15" s="368" t="s">
        <v>14</v>
      </c>
    </row>
    <row r="16" spans="1:2">
      <c r="A16" s="9">
        <v>7</v>
      </c>
      <c r="B16" s="368" t="s">
        <v>15</v>
      </c>
    </row>
    <row r="17" spans="1:2">
      <c r="A17" s="9">
        <v>8</v>
      </c>
      <c r="B17" s="368" t="s">
        <v>16</v>
      </c>
    </row>
    <row r="18" spans="1:2">
      <c r="A18" s="9">
        <v>9</v>
      </c>
      <c r="B18" s="368" t="s">
        <v>17</v>
      </c>
    </row>
    <row r="19" spans="1:2">
      <c r="A19" s="9"/>
      <c r="B19" s="368"/>
    </row>
    <row r="20" ht="20.25" spans="1:2">
      <c r="A20" s="366"/>
      <c r="B20" s="367" t="s">
        <v>18</v>
      </c>
    </row>
    <row r="21" spans="1:2">
      <c r="A21" s="9">
        <v>1</v>
      </c>
      <c r="B21" s="373" t="s">
        <v>19</v>
      </c>
    </row>
    <row r="22" spans="1:2">
      <c r="A22" s="9">
        <v>2</v>
      </c>
      <c r="B22" s="368" t="s">
        <v>20</v>
      </c>
    </row>
    <row r="23" spans="1:2">
      <c r="A23" s="9">
        <v>3</v>
      </c>
      <c r="B23" s="368" t="s">
        <v>21</v>
      </c>
    </row>
    <row r="24" spans="1:2">
      <c r="A24" s="9">
        <v>4</v>
      </c>
      <c r="B24" s="368" t="s">
        <v>22</v>
      </c>
    </row>
    <row r="25" spans="1:2">
      <c r="A25" s="9">
        <v>5</v>
      </c>
      <c r="B25" s="368" t="s">
        <v>23</v>
      </c>
    </row>
    <row r="26" spans="1:2">
      <c r="A26" s="9">
        <v>6</v>
      </c>
      <c r="B26" s="368" t="s">
        <v>24</v>
      </c>
    </row>
    <row r="27" spans="1:2">
      <c r="A27" s="9">
        <v>7</v>
      </c>
      <c r="B27" s="368" t="s">
        <v>25</v>
      </c>
    </row>
    <row r="28" spans="1:2">
      <c r="A28" s="9"/>
      <c r="B28" s="368"/>
    </row>
    <row r="29" ht="20.25" spans="1:2">
      <c r="A29" s="366"/>
      <c r="B29" s="367" t="s">
        <v>26</v>
      </c>
    </row>
    <row r="30" spans="1:2">
      <c r="A30" s="9">
        <v>1</v>
      </c>
      <c r="B30" s="373" t="s">
        <v>27</v>
      </c>
    </row>
    <row r="31" spans="1:2">
      <c r="A31" s="9">
        <v>2</v>
      </c>
      <c r="B31" s="368" t="s">
        <v>28</v>
      </c>
    </row>
    <row r="32" spans="1:2">
      <c r="A32" s="9">
        <v>3</v>
      </c>
      <c r="B32" s="368" t="s">
        <v>29</v>
      </c>
    </row>
    <row r="33" ht="28.5" spans="1:2">
      <c r="A33" s="9">
        <v>4</v>
      </c>
      <c r="B33" s="368" t="s">
        <v>30</v>
      </c>
    </row>
    <row r="34" spans="1:2">
      <c r="A34" s="9">
        <v>5</v>
      </c>
      <c r="B34" s="368" t="s">
        <v>31</v>
      </c>
    </row>
    <row r="35" spans="1:2">
      <c r="A35" s="9">
        <v>6</v>
      </c>
      <c r="B35" s="368" t="s">
        <v>32</v>
      </c>
    </row>
    <row r="36" spans="1:2">
      <c r="A36" s="9">
        <v>7</v>
      </c>
      <c r="B36" s="368" t="s">
        <v>33</v>
      </c>
    </row>
    <row r="37" spans="1:2">
      <c r="A37" s="9"/>
      <c r="B37" s="368"/>
    </row>
    <row r="39" spans="1:2">
      <c r="A39" s="374" t="s">
        <v>34</v>
      </c>
      <c r="B39" s="37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322</v>
      </c>
      <c r="B2" s="35" t="s">
        <v>258</v>
      </c>
      <c r="C2" s="35" t="s">
        <v>259</v>
      </c>
      <c r="D2" s="35" t="s">
        <v>260</v>
      </c>
      <c r="E2" s="35" t="s">
        <v>261</v>
      </c>
      <c r="F2" s="35" t="s">
        <v>262</v>
      </c>
      <c r="G2" s="34" t="s">
        <v>323</v>
      </c>
      <c r="H2" s="34" t="s">
        <v>324</v>
      </c>
      <c r="I2" s="34" t="s">
        <v>325</v>
      </c>
      <c r="J2" s="34" t="s">
        <v>324</v>
      </c>
      <c r="K2" s="34" t="s">
        <v>326</v>
      </c>
      <c r="L2" s="34" t="s">
        <v>324</v>
      </c>
      <c r="M2" s="35" t="s">
        <v>303</v>
      </c>
      <c r="N2" s="35" t="s">
        <v>271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6" t="s">
        <v>322</v>
      </c>
      <c r="B4" s="37" t="s">
        <v>327</v>
      </c>
      <c r="C4" s="37" t="s">
        <v>304</v>
      </c>
      <c r="D4" s="37" t="s">
        <v>260</v>
      </c>
      <c r="E4" s="35" t="s">
        <v>261</v>
      </c>
      <c r="F4" s="35" t="s">
        <v>262</v>
      </c>
      <c r="G4" s="34" t="s">
        <v>323</v>
      </c>
      <c r="H4" s="34" t="s">
        <v>324</v>
      </c>
      <c r="I4" s="34" t="s">
        <v>325</v>
      </c>
      <c r="J4" s="34" t="s">
        <v>324</v>
      </c>
      <c r="K4" s="34" t="s">
        <v>326</v>
      </c>
      <c r="L4" s="34" t="s">
        <v>324</v>
      </c>
      <c r="M4" s="35" t="s">
        <v>303</v>
      </c>
      <c r="N4" s="35" t="s">
        <v>271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7" t="s">
        <v>328</v>
      </c>
      <c r="B11" s="18"/>
      <c r="C11" s="18"/>
      <c r="D11" s="19"/>
      <c r="E11" s="20"/>
      <c r="F11" s="38"/>
      <c r="G11" s="32"/>
      <c r="H11" s="38"/>
      <c r="I11" s="17" t="s">
        <v>329</v>
      </c>
      <c r="J11" s="18"/>
      <c r="K11" s="18"/>
      <c r="L11" s="18"/>
      <c r="M11" s="18"/>
      <c r="N11" s="25"/>
    </row>
    <row r="12" ht="16.5" spans="1:14">
      <c r="A12" s="21" t="s">
        <v>330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F20" sqref="F20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6.7" customWidth="1"/>
    <col min="5" max="5" width="12.125" customWidth="1"/>
    <col min="6" max="6" width="16.4" customWidth="1"/>
    <col min="7" max="7" width="14.7" customWidth="1"/>
    <col min="8" max="9" width="14" customWidth="1"/>
    <col min="10" max="10" width="11.5" customWidth="1"/>
  </cols>
  <sheetData>
    <row r="1" ht="29.25" spans="1:10">
      <c r="A1" s="3" t="s">
        <v>331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297</v>
      </c>
      <c r="B2" s="5" t="s">
        <v>262</v>
      </c>
      <c r="C2" s="5" t="s">
        <v>258</v>
      </c>
      <c r="D2" s="5" t="s">
        <v>259</v>
      </c>
      <c r="E2" s="5" t="s">
        <v>260</v>
      </c>
      <c r="F2" s="5" t="s">
        <v>261</v>
      </c>
      <c r="G2" s="4" t="s">
        <v>332</v>
      </c>
      <c r="H2" s="4" t="s">
        <v>333</v>
      </c>
      <c r="I2" s="4" t="s">
        <v>334</v>
      </c>
      <c r="J2" s="4" t="s">
        <v>335</v>
      </c>
      <c r="K2" s="5" t="s">
        <v>303</v>
      </c>
      <c r="L2" s="5" t="s">
        <v>271</v>
      </c>
    </row>
    <row r="3" ht="30" customHeight="1" spans="1:12">
      <c r="A3" s="26">
        <v>1</v>
      </c>
      <c r="B3" s="27" t="s">
        <v>275</v>
      </c>
      <c r="C3" s="28" t="s">
        <v>272</v>
      </c>
      <c r="D3" s="28" t="s">
        <v>273</v>
      </c>
      <c r="E3" s="28" t="s">
        <v>274</v>
      </c>
      <c r="F3" s="29" t="s">
        <v>62</v>
      </c>
      <c r="G3" s="12" t="s">
        <v>336</v>
      </c>
      <c r="H3" s="30"/>
      <c r="I3" s="30"/>
      <c r="J3" s="12"/>
      <c r="K3" s="33" t="s">
        <v>337</v>
      </c>
      <c r="L3" s="12" t="s">
        <v>293</v>
      </c>
    </row>
    <row r="4" ht="30" customHeight="1" spans="1:12">
      <c r="A4" s="26">
        <v>2</v>
      </c>
      <c r="B4" s="27" t="s">
        <v>275</v>
      </c>
      <c r="C4" s="28" t="s">
        <v>276</v>
      </c>
      <c r="D4" s="28" t="s">
        <v>273</v>
      </c>
      <c r="E4" s="28" t="s">
        <v>277</v>
      </c>
      <c r="F4" s="29" t="s">
        <v>62</v>
      </c>
      <c r="G4" s="12" t="s">
        <v>336</v>
      </c>
      <c r="H4" s="30"/>
      <c r="I4" s="30"/>
      <c r="J4" s="12"/>
      <c r="K4" s="33" t="s">
        <v>337</v>
      </c>
      <c r="L4" s="12" t="s">
        <v>293</v>
      </c>
    </row>
    <row r="5" ht="30" customHeight="1" spans="1:12">
      <c r="A5" s="26">
        <v>3</v>
      </c>
      <c r="B5" s="27" t="s">
        <v>275</v>
      </c>
      <c r="C5" s="28" t="s">
        <v>278</v>
      </c>
      <c r="D5" s="28" t="s">
        <v>273</v>
      </c>
      <c r="E5" s="28" t="s">
        <v>279</v>
      </c>
      <c r="F5" s="29" t="s">
        <v>62</v>
      </c>
      <c r="G5" s="12" t="s">
        <v>336</v>
      </c>
      <c r="H5" s="12"/>
      <c r="I5" s="9"/>
      <c r="J5" s="9"/>
      <c r="K5" s="33" t="s">
        <v>337</v>
      </c>
      <c r="L5" s="12" t="s">
        <v>293</v>
      </c>
    </row>
    <row r="6" ht="30" customHeight="1" spans="1:12">
      <c r="A6" s="26">
        <v>4</v>
      </c>
      <c r="B6" s="27" t="s">
        <v>275</v>
      </c>
      <c r="C6" s="28" t="s">
        <v>280</v>
      </c>
      <c r="D6" s="28" t="s">
        <v>273</v>
      </c>
      <c r="E6" s="28" t="s">
        <v>281</v>
      </c>
      <c r="F6" s="29" t="s">
        <v>62</v>
      </c>
      <c r="G6" s="12" t="s">
        <v>336</v>
      </c>
      <c r="H6" s="12"/>
      <c r="I6" s="9"/>
      <c r="J6" s="9"/>
      <c r="K6" s="33" t="s">
        <v>337</v>
      </c>
      <c r="L6" s="12" t="s">
        <v>293</v>
      </c>
    </row>
    <row r="7" spans="1:12">
      <c r="A7" s="9"/>
      <c r="B7" s="31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7" t="s">
        <v>338</v>
      </c>
      <c r="B9" s="18"/>
      <c r="C9" s="18"/>
      <c r="D9" s="18"/>
      <c r="E9" s="19"/>
      <c r="F9" s="20"/>
      <c r="G9" s="32"/>
      <c r="H9" s="17" t="s">
        <v>339</v>
      </c>
      <c r="I9" s="18"/>
      <c r="J9" s="18"/>
      <c r="K9" s="18"/>
      <c r="L9" s="25"/>
    </row>
    <row r="10" ht="16.5" spans="1:12">
      <c r="A10" s="21" t="s">
        <v>340</v>
      </c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zoomScale="125" zoomScaleNormal="125" workbookViewId="0">
      <selection activeCell="K13" sqref="K13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4.3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257</v>
      </c>
      <c r="B2" s="5" t="s">
        <v>262</v>
      </c>
      <c r="C2" s="5" t="s">
        <v>304</v>
      </c>
      <c r="D2" s="5" t="s">
        <v>260</v>
      </c>
      <c r="E2" s="5" t="s">
        <v>261</v>
      </c>
      <c r="F2" s="4" t="s">
        <v>342</v>
      </c>
      <c r="G2" s="4" t="s">
        <v>287</v>
      </c>
      <c r="H2" s="6" t="s">
        <v>288</v>
      </c>
      <c r="I2" s="23" t="s">
        <v>290</v>
      </c>
    </row>
    <row r="3" s="1" customFormat="1" ht="16.5" spans="1:9">
      <c r="A3" s="4"/>
      <c r="B3" s="7"/>
      <c r="C3" s="7"/>
      <c r="D3" s="7"/>
      <c r="E3" s="7"/>
      <c r="F3" s="4" t="s">
        <v>343</v>
      </c>
      <c r="G3" s="4" t="s">
        <v>291</v>
      </c>
      <c r="H3" s="8"/>
      <c r="I3" s="24"/>
    </row>
    <row r="4" ht="28.5" spans="1:9">
      <c r="A4" s="9">
        <v>1</v>
      </c>
      <c r="B4" s="9" t="s">
        <v>319</v>
      </c>
      <c r="C4" s="10" t="s">
        <v>344</v>
      </c>
      <c r="D4" s="376" t="s">
        <v>345</v>
      </c>
      <c r="E4" s="12" t="s">
        <v>62</v>
      </c>
      <c r="F4" s="13">
        <v>-0.03</v>
      </c>
      <c r="G4" s="13">
        <v>-0.04</v>
      </c>
      <c r="H4" s="13">
        <v>-0.07</v>
      </c>
      <c r="I4" s="12" t="s">
        <v>293</v>
      </c>
    </row>
    <row r="5" ht="28.5" spans="1:10">
      <c r="A5" s="9">
        <v>2</v>
      </c>
      <c r="B5" s="9" t="s">
        <v>319</v>
      </c>
      <c r="C5" s="10" t="s">
        <v>344</v>
      </c>
      <c r="D5" s="376" t="s">
        <v>346</v>
      </c>
      <c r="E5" s="12" t="s">
        <v>62</v>
      </c>
      <c r="F5" s="14">
        <v>-0.07</v>
      </c>
      <c r="G5" s="14">
        <v>-0.03</v>
      </c>
      <c r="H5" s="14">
        <v>-0.1</v>
      </c>
      <c r="I5" s="12" t="s">
        <v>293</v>
      </c>
      <c r="J5" t="s">
        <v>347</v>
      </c>
    </row>
    <row r="6" spans="1:9">
      <c r="A6" s="9"/>
      <c r="B6" s="9"/>
      <c r="C6" s="10"/>
      <c r="D6" s="15"/>
      <c r="E6" s="12"/>
      <c r="F6" s="16"/>
      <c r="G6" s="16"/>
      <c r="H6" s="12"/>
      <c r="I6" s="12"/>
    </row>
    <row r="7" spans="1:9">
      <c r="A7" s="9"/>
      <c r="B7" s="9"/>
      <c r="C7" s="12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7" t="s">
        <v>348</v>
      </c>
      <c r="B12" s="18"/>
      <c r="C12" s="18"/>
      <c r="D12" s="19"/>
      <c r="E12" s="20"/>
      <c r="F12" s="17" t="s">
        <v>349</v>
      </c>
      <c r="G12" s="18"/>
      <c r="H12" s="19"/>
      <c r="I12" s="25"/>
    </row>
    <row r="13" ht="16.5" spans="1:9">
      <c r="A13" s="21" t="s">
        <v>350</v>
      </c>
      <c r="B13" s="21"/>
      <c r="C13" s="22"/>
      <c r="D13" s="22"/>
      <c r="E13" s="22"/>
      <c r="F13" s="22"/>
      <c r="G13" s="22"/>
      <c r="H13" s="22"/>
      <c r="I13" s="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4" t="s">
        <v>35</v>
      </c>
      <c r="C2" s="345"/>
      <c r="D2" s="345"/>
      <c r="E2" s="345"/>
      <c r="F2" s="345"/>
      <c r="G2" s="345"/>
      <c r="H2" s="345"/>
      <c r="I2" s="359"/>
    </row>
    <row r="3" ht="27.95" customHeight="1" spans="2:9">
      <c r="B3" s="346"/>
      <c r="C3" s="347"/>
      <c r="D3" s="348" t="s">
        <v>36</v>
      </c>
      <c r="E3" s="349"/>
      <c r="F3" s="350" t="s">
        <v>37</v>
      </c>
      <c r="G3" s="351"/>
      <c r="H3" s="348" t="s">
        <v>38</v>
      </c>
      <c r="I3" s="360"/>
    </row>
    <row r="4" ht="27.95" customHeight="1" spans="2:9">
      <c r="B4" s="346" t="s">
        <v>39</v>
      </c>
      <c r="C4" s="347" t="s">
        <v>40</v>
      </c>
      <c r="D4" s="347" t="s">
        <v>41</v>
      </c>
      <c r="E4" s="347" t="s">
        <v>42</v>
      </c>
      <c r="F4" s="352" t="s">
        <v>41</v>
      </c>
      <c r="G4" s="352" t="s">
        <v>42</v>
      </c>
      <c r="H4" s="347" t="s">
        <v>41</v>
      </c>
      <c r="I4" s="361" t="s">
        <v>42</v>
      </c>
    </row>
    <row r="5" ht="27.95" customHeight="1" spans="2:9">
      <c r="B5" s="353" t="s">
        <v>43</v>
      </c>
      <c r="C5" s="9">
        <v>13</v>
      </c>
      <c r="D5" s="9">
        <v>0</v>
      </c>
      <c r="E5" s="9">
        <v>1</v>
      </c>
      <c r="F5" s="354">
        <v>0</v>
      </c>
      <c r="G5" s="354">
        <v>1</v>
      </c>
      <c r="H5" s="9">
        <v>1</v>
      </c>
      <c r="I5" s="362">
        <v>2</v>
      </c>
    </row>
    <row r="6" ht="27.95" customHeight="1" spans="2:9">
      <c r="B6" s="353" t="s">
        <v>44</v>
      </c>
      <c r="C6" s="9">
        <v>20</v>
      </c>
      <c r="D6" s="9">
        <v>0</v>
      </c>
      <c r="E6" s="9">
        <v>1</v>
      </c>
      <c r="F6" s="354">
        <v>1</v>
      </c>
      <c r="G6" s="354">
        <v>2</v>
      </c>
      <c r="H6" s="9">
        <v>2</v>
      </c>
      <c r="I6" s="362">
        <v>3</v>
      </c>
    </row>
    <row r="7" ht="27.95" customHeight="1" spans="2:9">
      <c r="B7" s="353" t="s">
        <v>45</v>
      </c>
      <c r="C7" s="9">
        <v>32</v>
      </c>
      <c r="D7" s="9">
        <v>0</v>
      </c>
      <c r="E7" s="9">
        <v>1</v>
      </c>
      <c r="F7" s="354">
        <v>2</v>
      </c>
      <c r="G7" s="354">
        <v>3</v>
      </c>
      <c r="H7" s="9">
        <v>3</v>
      </c>
      <c r="I7" s="362">
        <v>4</v>
      </c>
    </row>
    <row r="8" ht="27.95" customHeight="1" spans="2:9">
      <c r="B8" s="353" t="s">
        <v>46</v>
      </c>
      <c r="C8" s="9">
        <v>50</v>
      </c>
      <c r="D8" s="9">
        <v>1</v>
      </c>
      <c r="E8" s="9">
        <v>2</v>
      </c>
      <c r="F8" s="354">
        <v>3</v>
      </c>
      <c r="G8" s="354">
        <v>4</v>
      </c>
      <c r="H8" s="9">
        <v>5</v>
      </c>
      <c r="I8" s="362">
        <v>6</v>
      </c>
    </row>
    <row r="9" ht="27.95" customHeight="1" spans="2:9">
      <c r="B9" s="353" t="s">
        <v>47</v>
      </c>
      <c r="C9" s="9">
        <v>80</v>
      </c>
      <c r="D9" s="9">
        <v>2</v>
      </c>
      <c r="E9" s="9">
        <v>3</v>
      </c>
      <c r="F9" s="354">
        <v>5</v>
      </c>
      <c r="G9" s="354">
        <v>6</v>
      </c>
      <c r="H9" s="9">
        <v>7</v>
      </c>
      <c r="I9" s="362">
        <v>8</v>
      </c>
    </row>
    <row r="10" ht="27.95" customHeight="1" spans="2:9">
      <c r="B10" s="353" t="s">
        <v>48</v>
      </c>
      <c r="C10" s="9">
        <v>125</v>
      </c>
      <c r="D10" s="9">
        <v>3</v>
      </c>
      <c r="E10" s="9">
        <v>4</v>
      </c>
      <c r="F10" s="354">
        <v>7</v>
      </c>
      <c r="G10" s="354">
        <v>8</v>
      </c>
      <c r="H10" s="9">
        <v>10</v>
      </c>
      <c r="I10" s="362">
        <v>11</v>
      </c>
    </row>
    <row r="11" ht="27.95" customHeight="1" spans="2:9">
      <c r="B11" s="353" t="s">
        <v>49</v>
      </c>
      <c r="C11" s="9">
        <v>200</v>
      </c>
      <c r="D11" s="9">
        <v>5</v>
      </c>
      <c r="E11" s="9">
        <v>6</v>
      </c>
      <c r="F11" s="354">
        <v>10</v>
      </c>
      <c r="G11" s="354">
        <v>11</v>
      </c>
      <c r="H11" s="9">
        <v>14</v>
      </c>
      <c r="I11" s="362">
        <v>15</v>
      </c>
    </row>
    <row r="12" ht="27.95" customHeight="1" spans="2:9">
      <c r="B12" s="355" t="s">
        <v>50</v>
      </c>
      <c r="C12" s="356">
        <v>315</v>
      </c>
      <c r="D12" s="356">
        <v>7</v>
      </c>
      <c r="E12" s="356">
        <v>8</v>
      </c>
      <c r="F12" s="357">
        <v>14</v>
      </c>
      <c r="G12" s="357">
        <v>15</v>
      </c>
      <c r="H12" s="356">
        <v>21</v>
      </c>
      <c r="I12" s="363">
        <v>22</v>
      </c>
    </row>
    <row r="14" spans="2:4">
      <c r="B14" s="358" t="s">
        <v>51</v>
      </c>
      <c r="C14" s="358"/>
      <c r="D14" s="35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workbookViewId="0">
      <selection activeCell="B4" sqref="B4:C4"/>
    </sheetView>
  </sheetViews>
  <sheetFormatPr defaultColWidth="10.375" defaultRowHeight="16.5" customHeight="1"/>
  <cols>
    <col min="1" max="1" width="11.125" style="230" customWidth="1"/>
    <col min="2" max="9" width="10.375" style="230"/>
    <col min="10" max="10" width="8.875" style="230" customWidth="1"/>
    <col min="11" max="11" width="12" style="230" customWidth="1"/>
    <col min="12" max="16384" width="10.375" style="230"/>
  </cols>
  <sheetData>
    <row r="1" ht="21" spans="1:11">
      <c r="A1" s="231" t="s">
        <v>52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ht="15" spans="1:11">
      <c r="A2" s="232" t="s">
        <v>53</v>
      </c>
      <c r="B2" s="233" t="s">
        <v>54</v>
      </c>
      <c r="C2" s="233"/>
      <c r="D2" s="234" t="s">
        <v>55</v>
      </c>
      <c r="E2" s="234"/>
      <c r="F2" s="233" t="s">
        <v>56</v>
      </c>
      <c r="G2" s="233"/>
      <c r="H2" s="235" t="s">
        <v>57</v>
      </c>
      <c r="I2" s="317" t="s">
        <v>56</v>
      </c>
      <c r="J2" s="317"/>
      <c r="K2" s="318"/>
    </row>
    <row r="3" ht="14.25" spans="1:11">
      <c r="A3" s="236" t="s">
        <v>58</v>
      </c>
      <c r="B3" s="237"/>
      <c r="C3" s="238"/>
      <c r="D3" s="239" t="s">
        <v>59</v>
      </c>
      <c r="E3" s="240"/>
      <c r="F3" s="240"/>
      <c r="G3" s="241"/>
      <c r="H3" s="239" t="s">
        <v>60</v>
      </c>
      <c r="I3" s="240"/>
      <c r="J3" s="240"/>
      <c r="K3" s="241"/>
    </row>
    <row r="4" ht="14.25" spans="1:11">
      <c r="A4" s="242" t="s">
        <v>61</v>
      </c>
      <c r="B4" s="151" t="s">
        <v>62</v>
      </c>
      <c r="C4" s="152"/>
      <c r="D4" s="242" t="s">
        <v>63</v>
      </c>
      <c r="E4" s="243"/>
      <c r="F4" s="244">
        <v>45660</v>
      </c>
      <c r="G4" s="245"/>
      <c r="H4" s="242" t="s">
        <v>64</v>
      </c>
      <c r="I4" s="243"/>
      <c r="J4" s="151" t="s">
        <v>65</v>
      </c>
      <c r="K4" s="152" t="s">
        <v>66</v>
      </c>
    </row>
    <row r="5" ht="14.25" spans="1:11">
      <c r="A5" s="246" t="s">
        <v>67</v>
      </c>
      <c r="B5" s="151" t="s">
        <v>68</v>
      </c>
      <c r="C5" s="152"/>
      <c r="D5" s="242" t="s">
        <v>69</v>
      </c>
      <c r="E5" s="243"/>
      <c r="F5" s="244">
        <v>45605</v>
      </c>
      <c r="G5" s="245"/>
      <c r="H5" s="242" t="s">
        <v>70</v>
      </c>
      <c r="I5" s="243"/>
      <c r="J5" s="151" t="s">
        <v>65</v>
      </c>
      <c r="K5" s="152" t="s">
        <v>66</v>
      </c>
    </row>
    <row r="6" ht="14.25" spans="1:11">
      <c r="A6" s="242" t="s">
        <v>71</v>
      </c>
      <c r="B6" s="247" t="s">
        <v>72</v>
      </c>
      <c r="C6" s="248">
        <v>6</v>
      </c>
      <c r="D6" s="246" t="s">
        <v>73</v>
      </c>
      <c r="E6" s="249"/>
      <c r="F6" s="244">
        <v>45614</v>
      </c>
      <c r="G6" s="245"/>
      <c r="H6" s="242" t="s">
        <v>74</v>
      </c>
      <c r="I6" s="243"/>
      <c r="J6" s="151" t="s">
        <v>65</v>
      </c>
      <c r="K6" s="152" t="s">
        <v>66</v>
      </c>
    </row>
    <row r="7" ht="14.25" spans="1:11">
      <c r="A7" s="242" t="s">
        <v>75</v>
      </c>
      <c r="B7" s="250">
        <v>1390</v>
      </c>
      <c r="C7" s="251"/>
      <c r="D7" s="246" t="s">
        <v>76</v>
      </c>
      <c r="E7" s="252"/>
      <c r="F7" s="244">
        <v>45616</v>
      </c>
      <c r="G7" s="245"/>
      <c r="H7" s="242" t="s">
        <v>77</v>
      </c>
      <c r="I7" s="243"/>
      <c r="J7" s="151" t="s">
        <v>65</v>
      </c>
      <c r="K7" s="152" t="s">
        <v>66</v>
      </c>
    </row>
    <row r="8" ht="15" spans="1:11">
      <c r="A8" s="253" t="s">
        <v>78</v>
      </c>
      <c r="B8" s="254" t="s">
        <v>79</v>
      </c>
      <c r="C8" s="255"/>
      <c r="D8" s="256" t="s">
        <v>80</v>
      </c>
      <c r="E8" s="257"/>
      <c r="F8" s="258">
        <v>45626</v>
      </c>
      <c r="G8" s="259"/>
      <c r="H8" s="256" t="s">
        <v>81</v>
      </c>
      <c r="I8" s="257"/>
      <c r="J8" s="319" t="s">
        <v>65</v>
      </c>
      <c r="K8" s="320" t="s">
        <v>66</v>
      </c>
    </row>
    <row r="9" ht="15" spans="1:11">
      <c r="A9" s="260" t="s">
        <v>82</v>
      </c>
      <c r="B9" s="261"/>
      <c r="C9" s="261"/>
      <c r="D9" s="262"/>
      <c r="E9" s="262"/>
      <c r="F9" s="262"/>
      <c r="G9" s="262"/>
      <c r="H9" s="262"/>
      <c r="I9" s="262"/>
      <c r="J9" s="262"/>
      <c r="K9" s="321"/>
    </row>
    <row r="10" ht="15" spans="1:11">
      <c r="A10" s="263" t="s">
        <v>83</v>
      </c>
      <c r="B10" s="264"/>
      <c r="C10" s="264"/>
      <c r="D10" s="264"/>
      <c r="E10" s="264"/>
      <c r="F10" s="264"/>
      <c r="G10" s="264"/>
      <c r="H10" s="264"/>
      <c r="I10" s="264"/>
      <c r="J10" s="264"/>
      <c r="K10" s="322"/>
    </row>
    <row r="11" ht="14.25" spans="1:11">
      <c r="A11" s="265" t="s">
        <v>84</v>
      </c>
      <c r="B11" s="266" t="s">
        <v>85</v>
      </c>
      <c r="C11" s="267" t="s">
        <v>86</v>
      </c>
      <c r="D11" s="268"/>
      <c r="E11" s="269" t="s">
        <v>87</v>
      </c>
      <c r="F11" s="266" t="s">
        <v>85</v>
      </c>
      <c r="G11" s="267" t="s">
        <v>86</v>
      </c>
      <c r="H11" s="267" t="s">
        <v>88</v>
      </c>
      <c r="I11" s="269" t="s">
        <v>89</v>
      </c>
      <c r="J11" s="266" t="s">
        <v>85</v>
      </c>
      <c r="K11" s="323" t="s">
        <v>86</v>
      </c>
    </row>
    <row r="12" ht="14.25" spans="1:11">
      <c r="A12" s="246" t="s">
        <v>90</v>
      </c>
      <c r="B12" s="270" t="s">
        <v>85</v>
      </c>
      <c r="C12" s="151" t="s">
        <v>86</v>
      </c>
      <c r="D12" s="252"/>
      <c r="E12" s="249" t="s">
        <v>91</v>
      </c>
      <c r="F12" s="270" t="s">
        <v>85</v>
      </c>
      <c r="G12" s="151" t="s">
        <v>86</v>
      </c>
      <c r="H12" s="151" t="s">
        <v>88</v>
      </c>
      <c r="I12" s="249" t="s">
        <v>92</v>
      </c>
      <c r="J12" s="270" t="s">
        <v>85</v>
      </c>
      <c r="K12" s="152" t="s">
        <v>86</v>
      </c>
    </row>
    <row r="13" ht="14.25" spans="1:11">
      <c r="A13" s="246" t="s">
        <v>93</v>
      </c>
      <c r="B13" s="270" t="s">
        <v>85</v>
      </c>
      <c r="C13" s="151" t="s">
        <v>86</v>
      </c>
      <c r="D13" s="252"/>
      <c r="E13" s="249" t="s">
        <v>94</v>
      </c>
      <c r="F13" s="151" t="s">
        <v>95</v>
      </c>
      <c r="G13" s="151" t="s">
        <v>96</v>
      </c>
      <c r="H13" s="151" t="s">
        <v>88</v>
      </c>
      <c r="I13" s="249" t="s">
        <v>97</v>
      </c>
      <c r="J13" s="270" t="s">
        <v>85</v>
      </c>
      <c r="K13" s="152" t="s">
        <v>86</v>
      </c>
    </row>
    <row r="14" ht="15" spans="1:11">
      <c r="A14" s="256" t="s">
        <v>98</v>
      </c>
      <c r="B14" s="257"/>
      <c r="C14" s="257"/>
      <c r="D14" s="257"/>
      <c r="E14" s="257"/>
      <c r="F14" s="257"/>
      <c r="G14" s="257"/>
      <c r="H14" s="257"/>
      <c r="I14" s="257"/>
      <c r="J14" s="257"/>
      <c r="K14" s="324"/>
    </row>
    <row r="15" ht="15" spans="1:11">
      <c r="A15" s="263" t="s">
        <v>99</v>
      </c>
      <c r="B15" s="264"/>
      <c r="C15" s="264"/>
      <c r="D15" s="264"/>
      <c r="E15" s="264"/>
      <c r="F15" s="264"/>
      <c r="G15" s="264"/>
      <c r="H15" s="264"/>
      <c r="I15" s="264"/>
      <c r="J15" s="264"/>
      <c r="K15" s="322"/>
    </row>
    <row r="16" ht="14.25" spans="1:11">
      <c r="A16" s="271" t="s">
        <v>100</v>
      </c>
      <c r="B16" s="267" t="s">
        <v>95</v>
      </c>
      <c r="C16" s="267" t="s">
        <v>96</v>
      </c>
      <c r="D16" s="272"/>
      <c r="E16" s="273" t="s">
        <v>101</v>
      </c>
      <c r="F16" s="267" t="s">
        <v>95</v>
      </c>
      <c r="G16" s="267" t="s">
        <v>96</v>
      </c>
      <c r="H16" s="274"/>
      <c r="I16" s="273" t="s">
        <v>102</v>
      </c>
      <c r="J16" s="267" t="s">
        <v>95</v>
      </c>
      <c r="K16" s="323" t="s">
        <v>96</v>
      </c>
    </row>
    <row r="17" customHeight="1" spans="1:22">
      <c r="A17" s="275" t="s">
        <v>103</v>
      </c>
      <c r="B17" s="151" t="s">
        <v>95</v>
      </c>
      <c r="C17" s="151" t="s">
        <v>96</v>
      </c>
      <c r="D17" s="276"/>
      <c r="E17" s="277" t="s">
        <v>104</v>
      </c>
      <c r="F17" s="151" t="s">
        <v>95</v>
      </c>
      <c r="G17" s="151" t="s">
        <v>96</v>
      </c>
      <c r="H17" s="278"/>
      <c r="I17" s="277" t="s">
        <v>105</v>
      </c>
      <c r="J17" s="151" t="s">
        <v>95</v>
      </c>
      <c r="K17" s="152" t="s">
        <v>96</v>
      </c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V17" s="325"/>
    </row>
    <row r="18" ht="18" customHeight="1" spans="1:11">
      <c r="A18" s="279" t="s">
        <v>106</v>
      </c>
      <c r="B18" s="280"/>
      <c r="C18" s="280"/>
      <c r="D18" s="280"/>
      <c r="E18" s="280"/>
      <c r="F18" s="280"/>
      <c r="G18" s="280"/>
      <c r="H18" s="280"/>
      <c r="I18" s="280"/>
      <c r="J18" s="280"/>
      <c r="K18" s="326"/>
    </row>
    <row r="19" s="229" customFormat="1" ht="18" customHeight="1" spans="1:11">
      <c r="A19" s="263" t="s">
        <v>107</v>
      </c>
      <c r="B19" s="264"/>
      <c r="C19" s="264"/>
      <c r="D19" s="264"/>
      <c r="E19" s="264"/>
      <c r="F19" s="264"/>
      <c r="G19" s="264"/>
      <c r="H19" s="264"/>
      <c r="I19" s="264"/>
      <c r="J19" s="264"/>
      <c r="K19" s="322"/>
    </row>
    <row r="20" customHeight="1" spans="1:11">
      <c r="A20" s="281" t="s">
        <v>108</v>
      </c>
      <c r="B20" s="282"/>
      <c r="C20" s="282"/>
      <c r="D20" s="282"/>
      <c r="E20" s="282"/>
      <c r="F20" s="282"/>
      <c r="G20" s="282"/>
      <c r="H20" s="282"/>
      <c r="I20" s="282"/>
      <c r="J20" s="282"/>
      <c r="K20" s="327"/>
    </row>
    <row r="21" ht="21.75" customHeight="1" spans="1:11">
      <c r="A21" s="283" t="s">
        <v>109</v>
      </c>
      <c r="B21" s="284">
        <v>110</v>
      </c>
      <c r="C21" s="284">
        <v>120</v>
      </c>
      <c r="D21" s="284">
        <v>130</v>
      </c>
      <c r="E21" s="284">
        <v>140</v>
      </c>
      <c r="F21" s="284">
        <v>150</v>
      </c>
      <c r="G21" s="284">
        <v>160</v>
      </c>
      <c r="H21" s="285">
        <v>170</v>
      </c>
      <c r="I21" s="104"/>
      <c r="J21" s="328"/>
      <c r="K21" s="329" t="s">
        <v>110</v>
      </c>
    </row>
    <row r="22" ht="23" customHeight="1" spans="1:11">
      <c r="A22" s="286" t="s">
        <v>111</v>
      </c>
      <c r="B22" s="287" t="s">
        <v>95</v>
      </c>
      <c r="C22" s="287" t="s">
        <v>95</v>
      </c>
      <c r="D22" s="287" t="s">
        <v>95</v>
      </c>
      <c r="E22" s="287" t="s">
        <v>95</v>
      </c>
      <c r="F22" s="287" t="s">
        <v>95</v>
      </c>
      <c r="G22" s="287" t="s">
        <v>95</v>
      </c>
      <c r="H22" s="287" t="s">
        <v>95</v>
      </c>
      <c r="I22" s="287"/>
      <c r="J22" s="287"/>
      <c r="K22" s="330" t="s">
        <v>95</v>
      </c>
    </row>
    <row r="23" ht="23" customHeight="1" spans="1:11">
      <c r="A23" s="286" t="s">
        <v>112</v>
      </c>
      <c r="B23" s="287" t="s">
        <v>95</v>
      </c>
      <c r="C23" s="287" t="s">
        <v>95</v>
      </c>
      <c r="D23" s="287" t="s">
        <v>95</v>
      </c>
      <c r="E23" s="287" t="s">
        <v>95</v>
      </c>
      <c r="F23" s="287" t="s">
        <v>95</v>
      </c>
      <c r="G23" s="287" t="s">
        <v>95</v>
      </c>
      <c r="H23" s="287" t="s">
        <v>95</v>
      </c>
      <c r="I23" s="287"/>
      <c r="J23" s="287"/>
      <c r="K23" s="330" t="s">
        <v>95</v>
      </c>
    </row>
    <row r="24" ht="23" customHeight="1" spans="1:11">
      <c r="A24" s="286"/>
      <c r="B24" s="288"/>
      <c r="C24" s="287"/>
      <c r="D24" s="287"/>
      <c r="E24" s="287"/>
      <c r="F24" s="287"/>
      <c r="G24" s="287"/>
      <c r="H24" s="287"/>
      <c r="I24" s="288"/>
      <c r="J24" s="288"/>
      <c r="K24" s="330"/>
    </row>
    <row r="25" ht="23" customHeight="1" spans="1:11">
      <c r="A25" s="289"/>
      <c r="B25" s="290"/>
      <c r="C25" s="290"/>
      <c r="D25" s="290"/>
      <c r="E25" s="290"/>
      <c r="F25" s="290"/>
      <c r="G25" s="290"/>
      <c r="H25" s="290"/>
      <c r="I25" s="290"/>
      <c r="J25" s="290"/>
      <c r="K25" s="331"/>
    </row>
    <row r="26" ht="23" customHeight="1" spans="1:11">
      <c r="A26" s="289"/>
      <c r="B26" s="290"/>
      <c r="C26" s="290"/>
      <c r="D26" s="290"/>
      <c r="E26" s="290"/>
      <c r="F26" s="290"/>
      <c r="G26" s="290"/>
      <c r="H26" s="290"/>
      <c r="I26" s="290"/>
      <c r="J26" s="290"/>
      <c r="K26" s="331"/>
    </row>
    <row r="27" ht="23" customHeight="1" spans="1:11">
      <c r="A27" s="289"/>
      <c r="B27" s="290"/>
      <c r="C27" s="290"/>
      <c r="D27" s="290"/>
      <c r="E27" s="290"/>
      <c r="F27" s="290"/>
      <c r="G27" s="290"/>
      <c r="H27" s="290"/>
      <c r="I27" s="290"/>
      <c r="J27" s="290"/>
      <c r="K27" s="331"/>
    </row>
    <row r="28" ht="18" customHeight="1" spans="1:11">
      <c r="A28" s="291" t="s">
        <v>113</v>
      </c>
      <c r="B28" s="292"/>
      <c r="C28" s="292"/>
      <c r="D28" s="292"/>
      <c r="E28" s="292"/>
      <c r="F28" s="292"/>
      <c r="G28" s="292"/>
      <c r="H28" s="292"/>
      <c r="I28" s="292"/>
      <c r="J28" s="292"/>
      <c r="K28" s="332"/>
    </row>
    <row r="29" ht="18.75" customHeight="1" spans="1:11">
      <c r="A29" s="293"/>
      <c r="B29" s="294"/>
      <c r="C29" s="294"/>
      <c r="D29" s="294"/>
      <c r="E29" s="294"/>
      <c r="F29" s="294"/>
      <c r="G29" s="294"/>
      <c r="H29" s="294"/>
      <c r="I29" s="294"/>
      <c r="J29" s="294"/>
      <c r="K29" s="333"/>
    </row>
    <row r="30" ht="18.75" customHeight="1" spans="1:11">
      <c r="A30" s="295"/>
      <c r="B30" s="296"/>
      <c r="C30" s="296"/>
      <c r="D30" s="296"/>
      <c r="E30" s="296"/>
      <c r="F30" s="296"/>
      <c r="G30" s="296"/>
      <c r="H30" s="296"/>
      <c r="I30" s="296"/>
      <c r="J30" s="296"/>
      <c r="K30" s="334"/>
    </row>
    <row r="31" ht="18" customHeight="1" spans="1:11">
      <c r="A31" s="291" t="s">
        <v>114</v>
      </c>
      <c r="B31" s="292"/>
      <c r="C31" s="292"/>
      <c r="D31" s="292"/>
      <c r="E31" s="292"/>
      <c r="F31" s="292"/>
      <c r="G31" s="292"/>
      <c r="H31" s="292"/>
      <c r="I31" s="292"/>
      <c r="J31" s="292"/>
      <c r="K31" s="332"/>
    </row>
    <row r="32" ht="14.25" spans="1:11">
      <c r="A32" s="297" t="s">
        <v>115</v>
      </c>
      <c r="B32" s="298"/>
      <c r="C32" s="298"/>
      <c r="D32" s="298"/>
      <c r="E32" s="298"/>
      <c r="F32" s="298"/>
      <c r="G32" s="298"/>
      <c r="H32" s="298"/>
      <c r="I32" s="298"/>
      <c r="J32" s="298"/>
      <c r="K32" s="335"/>
    </row>
    <row r="33" ht="15" spans="1:11">
      <c r="A33" s="159" t="s">
        <v>116</v>
      </c>
      <c r="B33" s="160"/>
      <c r="C33" s="151" t="s">
        <v>65</v>
      </c>
      <c r="D33" s="151" t="s">
        <v>66</v>
      </c>
      <c r="E33" s="299" t="s">
        <v>117</v>
      </c>
      <c r="F33" s="300"/>
      <c r="G33" s="300"/>
      <c r="H33" s="300"/>
      <c r="I33" s="300"/>
      <c r="J33" s="300"/>
      <c r="K33" s="336"/>
    </row>
    <row r="34" ht="15" spans="1:11">
      <c r="A34" s="301" t="s">
        <v>118</v>
      </c>
      <c r="B34" s="301"/>
      <c r="C34" s="301"/>
      <c r="D34" s="301"/>
      <c r="E34" s="301"/>
      <c r="F34" s="301"/>
      <c r="G34" s="301"/>
      <c r="H34" s="301"/>
      <c r="I34" s="301"/>
      <c r="J34" s="301"/>
      <c r="K34" s="301"/>
    </row>
    <row r="35" ht="21" customHeight="1" spans="1:11">
      <c r="A35" s="302" t="s">
        <v>119</v>
      </c>
      <c r="B35" s="303"/>
      <c r="C35" s="303"/>
      <c r="D35" s="303"/>
      <c r="E35" s="303"/>
      <c r="F35" s="303"/>
      <c r="G35" s="303"/>
      <c r="H35" s="303"/>
      <c r="I35" s="303"/>
      <c r="J35" s="303"/>
      <c r="K35" s="337"/>
    </row>
    <row r="36" ht="21" customHeight="1" spans="1:11">
      <c r="A36" s="304" t="s">
        <v>120</v>
      </c>
      <c r="B36" s="305"/>
      <c r="C36" s="305"/>
      <c r="D36" s="305"/>
      <c r="E36" s="305"/>
      <c r="F36" s="305"/>
      <c r="G36" s="305"/>
      <c r="H36" s="305"/>
      <c r="I36" s="305"/>
      <c r="J36" s="305"/>
      <c r="K36" s="338"/>
    </row>
    <row r="37" ht="21" customHeight="1" spans="1:11">
      <c r="A37" s="304" t="s">
        <v>121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38"/>
    </row>
    <row r="38" ht="21" customHeight="1" spans="1:11">
      <c r="A38" s="304"/>
      <c r="B38" s="305"/>
      <c r="C38" s="305"/>
      <c r="D38" s="305"/>
      <c r="E38" s="305"/>
      <c r="F38" s="305"/>
      <c r="G38" s="305"/>
      <c r="H38" s="305"/>
      <c r="I38" s="305"/>
      <c r="J38" s="305"/>
      <c r="K38" s="338"/>
    </row>
    <row r="39" ht="21" customHeight="1" spans="1:11">
      <c r="A39" s="304"/>
      <c r="B39" s="305"/>
      <c r="C39" s="305"/>
      <c r="D39" s="305"/>
      <c r="E39" s="305"/>
      <c r="F39" s="305"/>
      <c r="G39" s="305"/>
      <c r="H39" s="305"/>
      <c r="I39" s="305"/>
      <c r="J39" s="305"/>
      <c r="K39" s="338"/>
    </row>
    <row r="40" ht="21" customHeight="1" spans="1:11">
      <c r="A40" s="304"/>
      <c r="B40" s="305"/>
      <c r="C40" s="305"/>
      <c r="D40" s="305"/>
      <c r="E40" s="305"/>
      <c r="F40" s="305"/>
      <c r="G40" s="305"/>
      <c r="H40" s="305"/>
      <c r="I40" s="305"/>
      <c r="J40" s="305"/>
      <c r="K40" s="338"/>
    </row>
    <row r="41" ht="21" customHeight="1" spans="1:11">
      <c r="A41" s="304"/>
      <c r="B41" s="305"/>
      <c r="C41" s="305"/>
      <c r="D41" s="305"/>
      <c r="E41" s="305"/>
      <c r="F41" s="305"/>
      <c r="G41" s="305"/>
      <c r="H41" s="305"/>
      <c r="I41" s="305"/>
      <c r="J41" s="305"/>
      <c r="K41" s="338"/>
    </row>
    <row r="42" ht="15" spans="1:11">
      <c r="A42" s="306" t="s">
        <v>122</v>
      </c>
      <c r="B42" s="307"/>
      <c r="C42" s="307"/>
      <c r="D42" s="307"/>
      <c r="E42" s="307"/>
      <c r="F42" s="307"/>
      <c r="G42" s="307"/>
      <c r="H42" s="307"/>
      <c r="I42" s="307"/>
      <c r="J42" s="307"/>
      <c r="K42" s="339"/>
    </row>
    <row r="43" ht="15" spans="1:11">
      <c r="A43" s="263" t="s">
        <v>123</v>
      </c>
      <c r="B43" s="264"/>
      <c r="C43" s="264"/>
      <c r="D43" s="264"/>
      <c r="E43" s="264"/>
      <c r="F43" s="264"/>
      <c r="G43" s="264"/>
      <c r="H43" s="264"/>
      <c r="I43" s="264"/>
      <c r="J43" s="264"/>
      <c r="K43" s="322"/>
    </row>
    <row r="44" ht="14.25" spans="1:11">
      <c r="A44" s="271" t="s">
        <v>124</v>
      </c>
      <c r="B44" s="267" t="s">
        <v>95</v>
      </c>
      <c r="C44" s="267" t="s">
        <v>96</v>
      </c>
      <c r="D44" s="267" t="s">
        <v>88</v>
      </c>
      <c r="E44" s="273" t="s">
        <v>125</v>
      </c>
      <c r="F44" s="267" t="s">
        <v>95</v>
      </c>
      <c r="G44" s="267" t="s">
        <v>96</v>
      </c>
      <c r="H44" s="267" t="s">
        <v>88</v>
      </c>
      <c r="I44" s="273" t="s">
        <v>126</v>
      </c>
      <c r="J44" s="267" t="s">
        <v>95</v>
      </c>
      <c r="K44" s="323" t="s">
        <v>96</v>
      </c>
    </row>
    <row r="45" ht="14.25" spans="1:11">
      <c r="A45" s="275" t="s">
        <v>87</v>
      </c>
      <c r="B45" s="151" t="s">
        <v>95</v>
      </c>
      <c r="C45" s="151" t="s">
        <v>96</v>
      </c>
      <c r="D45" s="151" t="s">
        <v>88</v>
      </c>
      <c r="E45" s="277" t="s">
        <v>94</v>
      </c>
      <c r="F45" s="151" t="s">
        <v>95</v>
      </c>
      <c r="G45" s="151" t="s">
        <v>96</v>
      </c>
      <c r="H45" s="151" t="s">
        <v>88</v>
      </c>
      <c r="I45" s="277" t="s">
        <v>105</v>
      </c>
      <c r="J45" s="151" t="s">
        <v>95</v>
      </c>
      <c r="K45" s="152" t="s">
        <v>96</v>
      </c>
    </row>
    <row r="46" ht="15" spans="1:11">
      <c r="A46" s="256" t="s">
        <v>98</v>
      </c>
      <c r="B46" s="257"/>
      <c r="C46" s="257"/>
      <c r="D46" s="257"/>
      <c r="E46" s="257"/>
      <c r="F46" s="257"/>
      <c r="G46" s="257"/>
      <c r="H46" s="257"/>
      <c r="I46" s="257"/>
      <c r="J46" s="257"/>
      <c r="K46" s="324"/>
    </row>
    <row r="47" ht="15" spans="1:11">
      <c r="A47" s="301" t="s">
        <v>127</v>
      </c>
      <c r="B47" s="301"/>
      <c r="C47" s="301"/>
      <c r="D47" s="301"/>
      <c r="E47" s="301"/>
      <c r="F47" s="301"/>
      <c r="G47" s="301"/>
      <c r="H47" s="301"/>
      <c r="I47" s="301"/>
      <c r="J47" s="301"/>
      <c r="K47" s="301"/>
    </row>
    <row r="48" ht="15" spans="1:11">
      <c r="A48" s="302"/>
      <c r="B48" s="303"/>
      <c r="C48" s="303"/>
      <c r="D48" s="303"/>
      <c r="E48" s="303"/>
      <c r="F48" s="303"/>
      <c r="G48" s="303"/>
      <c r="H48" s="303"/>
      <c r="I48" s="303"/>
      <c r="J48" s="303"/>
      <c r="K48" s="337"/>
    </row>
    <row r="49" ht="15" spans="1:11">
      <c r="A49" s="308" t="s">
        <v>128</v>
      </c>
      <c r="B49" s="309" t="s">
        <v>129</v>
      </c>
      <c r="C49" s="309"/>
      <c r="D49" s="310" t="s">
        <v>130</v>
      </c>
      <c r="E49" s="311" t="s">
        <v>131</v>
      </c>
      <c r="F49" s="312" t="s">
        <v>132</v>
      </c>
      <c r="G49" s="313">
        <v>45614</v>
      </c>
      <c r="H49" s="314" t="s">
        <v>133</v>
      </c>
      <c r="I49" s="340"/>
      <c r="J49" s="341" t="s">
        <v>134</v>
      </c>
      <c r="K49" s="342"/>
    </row>
    <row r="50" ht="15" spans="1:11">
      <c r="A50" s="301" t="s">
        <v>135</v>
      </c>
      <c r="B50" s="301"/>
      <c r="C50" s="301"/>
      <c r="D50" s="301"/>
      <c r="E50" s="301"/>
      <c r="F50" s="301"/>
      <c r="G50" s="301"/>
      <c r="H50" s="301"/>
      <c r="I50" s="301"/>
      <c r="J50" s="301"/>
      <c r="K50" s="301"/>
    </row>
    <row r="51" ht="15" spans="1:11">
      <c r="A51" s="315" t="s">
        <v>136</v>
      </c>
      <c r="B51" s="316"/>
      <c r="C51" s="316"/>
      <c r="D51" s="316"/>
      <c r="E51" s="316"/>
      <c r="F51" s="316"/>
      <c r="G51" s="316"/>
      <c r="H51" s="316"/>
      <c r="I51" s="316"/>
      <c r="J51" s="316"/>
      <c r="K51" s="343"/>
    </row>
    <row r="52" ht="15" spans="1:11">
      <c r="A52" s="308" t="s">
        <v>128</v>
      </c>
      <c r="B52" s="309" t="s">
        <v>129</v>
      </c>
      <c r="C52" s="309"/>
      <c r="D52" s="310" t="s">
        <v>130</v>
      </c>
      <c r="E52" s="311" t="s">
        <v>131</v>
      </c>
      <c r="F52" s="312" t="s">
        <v>137</v>
      </c>
      <c r="G52" s="313">
        <v>45614</v>
      </c>
      <c r="H52" s="314" t="s">
        <v>133</v>
      </c>
      <c r="I52" s="340"/>
      <c r="J52" s="341" t="s">
        <v>134</v>
      </c>
      <c r="K52" s="34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4"/>
  <sheetViews>
    <sheetView tabSelected="1" workbookViewId="0">
      <selection activeCell="U15" sqref="U15"/>
    </sheetView>
  </sheetViews>
  <sheetFormatPr defaultColWidth="9" defaultRowHeight="14.25"/>
  <cols>
    <col min="1" max="1" width="15.625" style="86" customWidth="1"/>
    <col min="2" max="3" width="9" style="86" customWidth="1"/>
    <col min="4" max="5" width="8.5" style="87" customWidth="1"/>
    <col min="6" max="8" width="8.5" style="86" customWidth="1"/>
    <col min="9" max="9" width="6.5" style="86" customWidth="1"/>
    <col min="10" max="10" width="2.75" style="86" customWidth="1"/>
    <col min="11" max="11" width="9.15833333333333" style="86" customWidth="1"/>
    <col min="12" max="12" width="10.75" style="86" customWidth="1"/>
    <col min="13" max="17" width="9.75" style="86" customWidth="1"/>
    <col min="18" max="255" width="9" style="86"/>
    <col min="256" max="16379" width="9" style="89"/>
  </cols>
  <sheetData>
    <row r="1" s="86" customFormat="1" ht="29" customHeight="1" spans="1:258">
      <c r="A1" s="90" t="s">
        <v>138</v>
      </c>
      <c r="B1" s="90"/>
      <c r="C1" s="90"/>
      <c r="D1" s="91"/>
      <c r="E1" s="91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  <c r="IR1" s="89"/>
      <c r="IS1" s="89"/>
      <c r="IT1" s="89"/>
      <c r="IU1" s="89"/>
      <c r="IV1" s="89"/>
      <c r="IW1" s="89"/>
      <c r="IX1" s="89"/>
    </row>
    <row r="2" s="86" customFormat="1" ht="20" customHeight="1" spans="1:258">
      <c r="A2" s="93" t="s">
        <v>61</v>
      </c>
      <c r="B2" s="94" t="str">
        <f>首期!B4</f>
        <v>QAEEAN83502</v>
      </c>
      <c r="C2" s="94"/>
      <c r="D2" s="95"/>
      <c r="E2" s="96"/>
      <c r="F2" s="97" t="s">
        <v>67</v>
      </c>
      <c r="G2" s="98" t="str">
        <f>首期!B5</f>
        <v>儿童外套</v>
      </c>
      <c r="H2" s="98"/>
      <c r="I2" s="98"/>
      <c r="J2" s="117"/>
      <c r="K2" s="118" t="s">
        <v>57</v>
      </c>
      <c r="L2" s="119" t="s">
        <v>56</v>
      </c>
      <c r="M2" s="119"/>
      <c r="N2" s="119"/>
      <c r="O2" s="119"/>
      <c r="P2" s="119"/>
      <c r="Q2" s="136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  <c r="IL2" s="89"/>
      <c r="IM2" s="89"/>
      <c r="IN2" s="89"/>
      <c r="IO2" s="89"/>
      <c r="IP2" s="89"/>
      <c r="IQ2" s="89"/>
      <c r="IR2" s="89"/>
      <c r="IS2" s="89"/>
      <c r="IT2" s="89"/>
      <c r="IU2" s="89"/>
      <c r="IV2" s="89"/>
      <c r="IW2" s="89"/>
      <c r="IX2" s="89"/>
    </row>
    <row r="3" s="86" customFormat="1" spans="1:258">
      <c r="A3" s="99" t="s">
        <v>139</v>
      </c>
      <c r="B3" s="100" t="s">
        <v>140</v>
      </c>
      <c r="C3" s="100"/>
      <c r="D3" s="101"/>
      <c r="E3" s="100"/>
      <c r="F3" s="100"/>
      <c r="G3" s="100"/>
      <c r="H3" s="100"/>
      <c r="I3" s="100"/>
      <c r="J3" s="120"/>
      <c r="K3" s="121"/>
      <c r="L3" s="121"/>
      <c r="M3" s="121"/>
      <c r="N3" s="121"/>
      <c r="O3" s="121"/>
      <c r="P3" s="121"/>
      <c r="Q3" s="137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  <c r="IL3" s="89"/>
      <c r="IM3" s="89"/>
      <c r="IN3" s="89"/>
      <c r="IO3" s="89"/>
      <c r="IP3" s="89"/>
      <c r="IQ3" s="89"/>
      <c r="IR3" s="89"/>
      <c r="IS3" s="89"/>
      <c r="IT3" s="89"/>
      <c r="IU3" s="89"/>
      <c r="IV3" s="89"/>
      <c r="IW3" s="89"/>
      <c r="IX3" s="89"/>
    </row>
    <row r="4" s="86" customFormat="1" ht="16.5" spans="1:258">
      <c r="A4" s="99"/>
      <c r="B4" s="102" t="s">
        <v>141</v>
      </c>
      <c r="C4" s="103" t="s">
        <v>142</v>
      </c>
      <c r="D4" s="103" t="s">
        <v>143</v>
      </c>
      <c r="E4" s="103" t="s">
        <v>144</v>
      </c>
      <c r="F4" s="103" t="s">
        <v>145</v>
      </c>
      <c r="G4" s="103" t="s">
        <v>146</v>
      </c>
      <c r="H4" s="103" t="s">
        <v>147</v>
      </c>
      <c r="I4" s="122"/>
      <c r="J4" s="120"/>
      <c r="K4" s="223"/>
      <c r="L4" s="224"/>
      <c r="M4" s="224" t="s">
        <v>148</v>
      </c>
      <c r="N4" s="224" t="s">
        <v>149</v>
      </c>
      <c r="O4" s="224"/>
      <c r="P4" s="225"/>
      <c r="Q4" s="228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  <c r="IU4" s="89"/>
      <c r="IV4" s="89"/>
      <c r="IW4" s="89"/>
      <c r="IX4" s="89"/>
    </row>
    <row r="5" s="86" customFormat="1" ht="16.5" spans="1:258">
      <c r="A5" s="99"/>
      <c r="B5" s="104"/>
      <c r="C5" s="104"/>
      <c r="D5" s="104"/>
      <c r="E5" s="105"/>
      <c r="F5" s="105"/>
      <c r="G5" s="105"/>
      <c r="H5" s="105"/>
      <c r="I5" s="122"/>
      <c r="J5" s="123"/>
      <c r="K5" s="124"/>
      <c r="L5" s="125" t="s">
        <v>111</v>
      </c>
      <c r="M5" s="125">
        <v>150</v>
      </c>
      <c r="N5" s="125">
        <v>150</v>
      </c>
      <c r="O5" s="125"/>
      <c r="P5" s="226"/>
      <c r="Q5" s="13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  <c r="IP5" s="89"/>
      <c r="IQ5" s="89"/>
      <c r="IR5" s="89"/>
      <c r="IS5" s="89"/>
      <c r="IT5" s="89"/>
      <c r="IU5" s="89"/>
      <c r="IV5" s="89"/>
      <c r="IW5" s="89"/>
      <c r="IX5" s="89"/>
    </row>
    <row r="6" s="86" customFormat="1" ht="20" customHeight="1" spans="1:258">
      <c r="A6" s="106" t="s">
        <v>150</v>
      </c>
      <c r="B6" s="107">
        <f t="shared" ref="B6:B9" si="0">C6-4</f>
        <v>43</v>
      </c>
      <c r="C6" s="107">
        <f t="shared" ref="C6:C9" si="1">D6-4</f>
        <v>47</v>
      </c>
      <c r="D6" s="107">
        <v>51</v>
      </c>
      <c r="E6" s="107">
        <f t="shared" ref="E6:H6" si="2">D6+4</f>
        <v>55</v>
      </c>
      <c r="F6" s="107">
        <f t="shared" si="2"/>
        <v>59</v>
      </c>
      <c r="G6" s="107">
        <f t="shared" si="2"/>
        <v>63</v>
      </c>
      <c r="H6" s="107">
        <f t="shared" si="2"/>
        <v>67</v>
      </c>
      <c r="I6" s="126"/>
      <c r="J6" s="123"/>
      <c r="K6" s="124"/>
      <c r="L6" s="124"/>
      <c r="M6" s="124" t="s">
        <v>151</v>
      </c>
      <c r="N6" s="124" t="s">
        <v>152</v>
      </c>
      <c r="O6" s="124"/>
      <c r="P6" s="124"/>
      <c r="Q6" s="140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  <c r="IR6" s="89"/>
      <c r="IS6" s="89"/>
      <c r="IT6" s="89"/>
      <c r="IU6" s="89"/>
      <c r="IV6" s="89"/>
      <c r="IW6" s="89"/>
      <c r="IX6" s="89"/>
    </row>
    <row r="7" s="86" customFormat="1" ht="20" customHeight="1" spans="1:258">
      <c r="A7" s="106" t="s">
        <v>153</v>
      </c>
      <c r="B7" s="107">
        <f t="shared" si="0"/>
        <v>41.5</v>
      </c>
      <c r="C7" s="107">
        <f>D7-4-0.5</f>
        <v>45.5</v>
      </c>
      <c r="D7" s="107">
        <v>50</v>
      </c>
      <c r="E7" s="107">
        <f t="shared" ref="E7:H7" si="3">D7+4</f>
        <v>54</v>
      </c>
      <c r="F7" s="107">
        <f t="shared" si="3"/>
        <v>58</v>
      </c>
      <c r="G7" s="107">
        <f>F7+4+1</f>
        <v>63</v>
      </c>
      <c r="H7" s="107">
        <f t="shared" si="3"/>
        <v>67</v>
      </c>
      <c r="I7" s="126"/>
      <c r="J7" s="123"/>
      <c r="K7" s="124"/>
      <c r="L7" s="124"/>
      <c r="M7" s="124" t="s">
        <v>154</v>
      </c>
      <c r="N7" s="124" t="s">
        <v>154</v>
      </c>
      <c r="O7" s="124"/>
      <c r="P7" s="124"/>
      <c r="Q7" s="140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  <c r="IR7" s="89"/>
      <c r="IS7" s="89"/>
      <c r="IT7" s="89"/>
      <c r="IU7" s="89"/>
      <c r="IV7" s="89"/>
      <c r="IW7" s="89"/>
      <c r="IX7" s="89"/>
    </row>
    <row r="8" s="86" customFormat="1" ht="20" customHeight="1" spans="1:258">
      <c r="A8" s="106" t="s">
        <v>155</v>
      </c>
      <c r="B8" s="107">
        <f t="shared" si="0"/>
        <v>74</v>
      </c>
      <c r="C8" s="107">
        <f t="shared" si="1"/>
        <v>78</v>
      </c>
      <c r="D8" s="107">
        <v>82</v>
      </c>
      <c r="E8" s="107">
        <f>D8+4</f>
        <v>86</v>
      </c>
      <c r="F8" s="107">
        <f t="shared" ref="F8:H8" si="4">E8+6</f>
        <v>92</v>
      </c>
      <c r="G8" s="107">
        <f t="shared" si="4"/>
        <v>98</v>
      </c>
      <c r="H8" s="107">
        <f t="shared" si="4"/>
        <v>104</v>
      </c>
      <c r="I8" s="126"/>
      <c r="J8" s="123"/>
      <c r="K8" s="124"/>
      <c r="L8" s="124"/>
      <c r="M8" s="124" t="s">
        <v>156</v>
      </c>
      <c r="N8" s="124" t="s">
        <v>154</v>
      </c>
      <c r="O8" s="124"/>
      <c r="P8" s="124"/>
      <c r="Q8" s="140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  <c r="IR8" s="89"/>
      <c r="IS8" s="89"/>
      <c r="IT8" s="89"/>
      <c r="IU8" s="89"/>
      <c r="IV8" s="89"/>
      <c r="IW8" s="89"/>
      <c r="IX8" s="89"/>
    </row>
    <row r="9" s="86" customFormat="1" ht="20" customHeight="1" spans="1:258">
      <c r="A9" s="106" t="s">
        <v>157</v>
      </c>
      <c r="B9" s="107">
        <f t="shared" si="0"/>
        <v>72</v>
      </c>
      <c r="C9" s="107">
        <f t="shared" si="1"/>
        <v>76</v>
      </c>
      <c r="D9" s="107">
        <v>80</v>
      </c>
      <c r="E9" s="107">
        <f>D9+4</f>
        <v>84</v>
      </c>
      <c r="F9" s="107">
        <f t="shared" ref="F9:H9" si="5">E9+6</f>
        <v>90</v>
      </c>
      <c r="G9" s="107">
        <f t="shared" si="5"/>
        <v>96</v>
      </c>
      <c r="H9" s="107">
        <f t="shared" si="5"/>
        <v>102</v>
      </c>
      <c r="I9" s="126"/>
      <c r="J9" s="123"/>
      <c r="K9" s="124"/>
      <c r="L9" s="124"/>
      <c r="M9" s="124" t="s">
        <v>152</v>
      </c>
      <c r="N9" s="124" t="s">
        <v>158</v>
      </c>
      <c r="O9" s="124"/>
      <c r="P9" s="124"/>
      <c r="Q9" s="140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  <c r="IV9" s="89"/>
      <c r="IW9" s="89"/>
      <c r="IX9" s="89"/>
    </row>
    <row r="10" s="86" customFormat="1" ht="20" customHeight="1" spans="1:258">
      <c r="A10" s="106" t="s">
        <v>159</v>
      </c>
      <c r="B10" s="107">
        <f>C10-1.5</f>
        <v>42</v>
      </c>
      <c r="C10" s="107">
        <f>D10-1.5</f>
        <v>43.5</v>
      </c>
      <c r="D10" s="107">
        <v>45</v>
      </c>
      <c r="E10" s="107">
        <f t="shared" ref="E10:H10" si="6">D10+1.5</f>
        <v>46.5</v>
      </c>
      <c r="F10" s="107">
        <f t="shared" si="6"/>
        <v>48</v>
      </c>
      <c r="G10" s="107">
        <f t="shared" si="6"/>
        <v>49.5</v>
      </c>
      <c r="H10" s="107">
        <f t="shared" si="6"/>
        <v>51</v>
      </c>
      <c r="I10" s="126"/>
      <c r="J10" s="123"/>
      <c r="K10" s="124"/>
      <c r="L10" s="124"/>
      <c r="M10" s="124" t="s">
        <v>152</v>
      </c>
      <c r="N10" s="124" t="s">
        <v>154</v>
      </c>
      <c r="O10" s="124"/>
      <c r="P10" s="124"/>
      <c r="Q10" s="140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</row>
    <row r="11" s="86" customFormat="1" ht="20" customHeight="1" spans="1:258">
      <c r="A11" s="106" t="s">
        <v>160</v>
      </c>
      <c r="B11" s="107">
        <f>C11-4.5</f>
        <v>53</v>
      </c>
      <c r="C11" s="107">
        <f>D11-4.5</f>
        <v>57.5</v>
      </c>
      <c r="D11" s="107">
        <v>62</v>
      </c>
      <c r="E11" s="107">
        <f t="shared" ref="E11:H11" si="7">D11+4.5+0.15+0.2</f>
        <v>66.85</v>
      </c>
      <c r="F11" s="107">
        <f t="shared" si="7"/>
        <v>71.7</v>
      </c>
      <c r="G11" s="107">
        <f t="shared" si="7"/>
        <v>76.55</v>
      </c>
      <c r="H11" s="107">
        <f t="shared" si="7"/>
        <v>81.4</v>
      </c>
      <c r="I11" s="126"/>
      <c r="J11" s="123"/>
      <c r="K11" s="124"/>
      <c r="L11" s="124"/>
      <c r="M11" s="124" t="s">
        <v>154</v>
      </c>
      <c r="N11" s="124" t="s">
        <v>154</v>
      </c>
      <c r="O11" s="124"/>
      <c r="P11" s="124"/>
      <c r="Q11" s="140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  <c r="IV11" s="89"/>
      <c r="IW11" s="89"/>
      <c r="IX11" s="89"/>
    </row>
    <row r="12" s="86" customFormat="1" ht="20" customHeight="1" spans="1:258">
      <c r="A12" s="106" t="s">
        <v>161</v>
      </c>
      <c r="B12" s="107">
        <f>C12-0.8</f>
        <v>14.9</v>
      </c>
      <c r="C12" s="107">
        <f>D12-0.8</f>
        <v>15.7</v>
      </c>
      <c r="D12" s="107" t="s">
        <v>162</v>
      </c>
      <c r="E12" s="107">
        <f>D12+0.8</f>
        <v>17.3</v>
      </c>
      <c r="F12" s="107">
        <f t="shared" ref="F12:H12" si="8">E12+1.2</f>
        <v>18.5</v>
      </c>
      <c r="G12" s="107">
        <f t="shared" si="8"/>
        <v>19.7</v>
      </c>
      <c r="H12" s="107">
        <f t="shared" si="8"/>
        <v>20.9</v>
      </c>
      <c r="I12" s="126"/>
      <c r="J12" s="123"/>
      <c r="K12" s="124"/>
      <c r="L12" s="124"/>
      <c r="M12" s="124" t="s">
        <v>163</v>
      </c>
      <c r="N12" s="124" t="s">
        <v>154</v>
      </c>
      <c r="O12" s="124"/>
      <c r="P12" s="124"/>
      <c r="Q12" s="140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  <c r="IR12" s="89"/>
      <c r="IS12" s="89"/>
      <c r="IT12" s="89"/>
      <c r="IU12" s="89"/>
      <c r="IV12" s="89"/>
      <c r="IW12" s="89"/>
      <c r="IX12" s="89"/>
    </row>
    <row r="13" s="86" customFormat="1" ht="20" customHeight="1" spans="1:258">
      <c r="A13" s="106" t="s">
        <v>164</v>
      </c>
      <c r="B13" s="107">
        <f>C13-0.65</f>
        <v>12.7</v>
      </c>
      <c r="C13" s="107">
        <f>D13-0.65</f>
        <v>13.35</v>
      </c>
      <c r="D13" s="107" t="s">
        <v>165</v>
      </c>
      <c r="E13" s="107">
        <f>D13+0.65</f>
        <v>14.65</v>
      </c>
      <c r="F13" s="107">
        <f t="shared" ref="F13:H13" si="9">E13+0.9</f>
        <v>15.55</v>
      </c>
      <c r="G13" s="107">
        <f t="shared" si="9"/>
        <v>16.45</v>
      </c>
      <c r="H13" s="107">
        <f t="shared" si="9"/>
        <v>17.35</v>
      </c>
      <c r="I13" s="126"/>
      <c r="J13" s="123"/>
      <c r="K13" s="124"/>
      <c r="L13" s="124"/>
      <c r="M13" s="124" t="s">
        <v>154</v>
      </c>
      <c r="N13" s="124" t="s">
        <v>154</v>
      </c>
      <c r="O13" s="124"/>
      <c r="P13" s="124"/>
      <c r="Q13" s="140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  <c r="IR13" s="89"/>
      <c r="IS13" s="89"/>
      <c r="IT13" s="89"/>
      <c r="IU13" s="89"/>
      <c r="IV13" s="89"/>
      <c r="IW13" s="89"/>
      <c r="IX13" s="89"/>
    </row>
    <row r="14" s="86" customFormat="1" ht="20" customHeight="1" spans="1:258">
      <c r="A14" s="106" t="s">
        <v>166</v>
      </c>
      <c r="B14" s="108">
        <f>C14-0.2</f>
        <v>10.6</v>
      </c>
      <c r="C14" s="108">
        <f>D14-0.2</f>
        <v>10.8</v>
      </c>
      <c r="D14" s="107" t="s">
        <v>167</v>
      </c>
      <c r="E14" s="108">
        <f>D14+0.2</f>
        <v>11.2</v>
      </c>
      <c r="F14" s="108">
        <f t="shared" ref="F14:H14" si="10">E14+0.4</f>
        <v>11.6</v>
      </c>
      <c r="G14" s="108">
        <f t="shared" si="10"/>
        <v>12</v>
      </c>
      <c r="H14" s="108">
        <f t="shared" si="10"/>
        <v>12.4</v>
      </c>
      <c r="I14" s="127"/>
      <c r="J14" s="123"/>
      <c r="K14" s="124"/>
      <c r="L14" s="124"/>
      <c r="M14" s="124" t="s">
        <v>154</v>
      </c>
      <c r="N14" s="124" t="s">
        <v>154</v>
      </c>
      <c r="O14" s="124"/>
      <c r="P14" s="124"/>
      <c r="Q14" s="140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  <c r="IR14" s="89"/>
      <c r="IS14" s="89"/>
      <c r="IT14" s="89"/>
      <c r="IU14" s="89"/>
      <c r="IV14" s="89"/>
      <c r="IW14" s="89"/>
      <c r="IX14" s="89"/>
    </row>
    <row r="15" s="86" customFormat="1" ht="20" customHeight="1" spans="1:258">
      <c r="A15" s="106" t="s">
        <v>168</v>
      </c>
      <c r="B15" s="108">
        <f>C15-0.2</f>
        <v>8.6</v>
      </c>
      <c r="C15" s="108">
        <f>D15-0.2</f>
        <v>8.8</v>
      </c>
      <c r="D15" s="107" t="s">
        <v>169</v>
      </c>
      <c r="E15" s="108">
        <f>D15+0.2</f>
        <v>9.2</v>
      </c>
      <c r="F15" s="108">
        <f t="shared" ref="F15:H15" si="11">E15+0.4</f>
        <v>9.6</v>
      </c>
      <c r="G15" s="108">
        <f t="shared" si="11"/>
        <v>10</v>
      </c>
      <c r="H15" s="108">
        <f t="shared" si="11"/>
        <v>10.4</v>
      </c>
      <c r="I15" s="127"/>
      <c r="J15" s="123"/>
      <c r="K15" s="124"/>
      <c r="L15" s="124"/>
      <c r="M15" s="124" t="s">
        <v>154</v>
      </c>
      <c r="N15" s="124" t="s">
        <v>154</v>
      </c>
      <c r="O15" s="124"/>
      <c r="P15" s="124"/>
      <c r="Q15" s="140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  <c r="IS15" s="89"/>
      <c r="IT15" s="89"/>
      <c r="IU15" s="89"/>
      <c r="IV15" s="89"/>
      <c r="IW15" s="89"/>
      <c r="IX15" s="89"/>
    </row>
    <row r="16" s="86" customFormat="1" ht="20" customHeight="1" spans="1:258">
      <c r="A16" s="106" t="s">
        <v>170</v>
      </c>
      <c r="B16" s="108">
        <f>C16-0.8</f>
        <v>29.4</v>
      </c>
      <c r="C16" s="108">
        <f>D16-0.8</f>
        <v>30.2</v>
      </c>
      <c r="D16" s="108">
        <v>31</v>
      </c>
      <c r="E16" s="108">
        <f t="shared" ref="E16:H16" si="12">D16+0.8</f>
        <v>31.8</v>
      </c>
      <c r="F16" s="108">
        <f t="shared" si="12"/>
        <v>32.6</v>
      </c>
      <c r="G16" s="108">
        <f t="shared" si="12"/>
        <v>33.4</v>
      </c>
      <c r="H16" s="108">
        <f t="shared" si="12"/>
        <v>34.2</v>
      </c>
      <c r="I16" s="127"/>
      <c r="J16" s="123"/>
      <c r="K16" s="124"/>
      <c r="L16" s="124"/>
      <c r="M16" s="124" t="s">
        <v>154</v>
      </c>
      <c r="N16" s="124" t="s">
        <v>154</v>
      </c>
      <c r="O16" s="124"/>
      <c r="P16" s="124"/>
      <c r="Q16" s="140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  <c r="IP16" s="89"/>
      <c r="IQ16" s="89"/>
      <c r="IR16" s="89"/>
      <c r="IS16" s="89"/>
      <c r="IT16" s="89"/>
      <c r="IU16" s="89"/>
      <c r="IV16" s="89"/>
      <c r="IW16" s="89"/>
      <c r="IX16" s="89"/>
    </row>
    <row r="17" s="86" customFormat="1" ht="20" customHeight="1" spans="1:258">
      <c r="A17" s="106" t="s">
        <v>171</v>
      </c>
      <c r="B17" s="108">
        <f>C17-0.75</f>
        <v>21.5</v>
      </c>
      <c r="C17" s="108">
        <f>D17-0.75</f>
        <v>22.25</v>
      </c>
      <c r="D17" s="108">
        <v>23</v>
      </c>
      <c r="E17" s="108">
        <f t="shared" ref="E17:H17" si="13">D17+0.75</f>
        <v>23.75</v>
      </c>
      <c r="F17" s="108">
        <f t="shared" si="13"/>
        <v>24.5</v>
      </c>
      <c r="G17" s="108">
        <f t="shared" si="13"/>
        <v>25.25</v>
      </c>
      <c r="H17" s="108">
        <f t="shared" si="13"/>
        <v>26</v>
      </c>
      <c r="I17" s="128"/>
      <c r="J17" s="123"/>
      <c r="K17" s="124"/>
      <c r="L17" s="124"/>
      <c r="M17" s="124" t="s">
        <v>152</v>
      </c>
      <c r="N17" s="124" t="s">
        <v>152</v>
      </c>
      <c r="O17" s="124"/>
      <c r="P17" s="124"/>
      <c r="Q17" s="140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</row>
    <row r="18" s="86" customFormat="1" ht="20" customHeight="1" spans="1:258">
      <c r="A18" s="106" t="s">
        <v>172</v>
      </c>
      <c r="B18" s="108">
        <v>4</v>
      </c>
      <c r="C18" s="108">
        <v>4.5</v>
      </c>
      <c r="D18" s="108">
        <v>4.5</v>
      </c>
      <c r="E18" s="108">
        <v>5</v>
      </c>
      <c r="F18" s="108">
        <v>5</v>
      </c>
      <c r="G18" s="108">
        <v>5.5</v>
      </c>
      <c r="H18" s="108">
        <v>5.5</v>
      </c>
      <c r="I18" s="128"/>
      <c r="J18" s="123"/>
      <c r="K18" s="124"/>
      <c r="L18" s="124"/>
      <c r="M18" s="124" t="s">
        <v>154</v>
      </c>
      <c r="N18" s="124" t="s">
        <v>154</v>
      </c>
      <c r="O18" s="124"/>
      <c r="P18" s="124"/>
      <c r="Q18" s="140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  <c r="IR18" s="89"/>
      <c r="IS18" s="89"/>
      <c r="IT18" s="89"/>
      <c r="IU18" s="89"/>
      <c r="IV18" s="89"/>
      <c r="IW18" s="89"/>
      <c r="IX18" s="89"/>
    </row>
    <row r="19" s="86" customFormat="1" ht="20" customHeight="1" spans="1:258">
      <c r="A19" s="106" t="s">
        <v>173</v>
      </c>
      <c r="B19" s="108">
        <v>4</v>
      </c>
      <c r="C19" s="108">
        <v>4.5</v>
      </c>
      <c r="D19" s="108">
        <v>4.5</v>
      </c>
      <c r="E19" s="108">
        <v>5</v>
      </c>
      <c r="F19" s="108">
        <v>5</v>
      </c>
      <c r="G19" s="108">
        <v>5.5</v>
      </c>
      <c r="H19" s="108">
        <v>5.5</v>
      </c>
      <c r="I19" s="128"/>
      <c r="J19" s="123"/>
      <c r="K19" s="124"/>
      <c r="L19" s="124"/>
      <c r="M19" s="124" t="s">
        <v>154</v>
      </c>
      <c r="N19" s="124" t="s">
        <v>154</v>
      </c>
      <c r="O19" s="124"/>
      <c r="P19" s="124"/>
      <c r="Q19" s="140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  <c r="IR19" s="89"/>
      <c r="IS19" s="89"/>
      <c r="IT19" s="89"/>
      <c r="IU19" s="89"/>
      <c r="IV19" s="89"/>
      <c r="IW19" s="89"/>
      <c r="IX19" s="89"/>
    </row>
    <row r="20" s="86" customFormat="1" ht="20" customHeight="1" spans="1:258">
      <c r="A20" s="106" t="s">
        <v>174</v>
      </c>
      <c r="B20" s="108">
        <v>5.5</v>
      </c>
      <c r="C20" s="108">
        <v>5.5</v>
      </c>
      <c r="D20" s="108">
        <v>6</v>
      </c>
      <c r="E20" s="108">
        <v>6</v>
      </c>
      <c r="F20" s="108">
        <v>6</v>
      </c>
      <c r="G20" s="108">
        <v>7</v>
      </c>
      <c r="H20" s="108">
        <v>7</v>
      </c>
      <c r="I20" s="129"/>
      <c r="J20" s="123"/>
      <c r="K20" s="124"/>
      <c r="L20" s="124"/>
      <c r="M20" s="124" t="s">
        <v>154</v>
      </c>
      <c r="N20" s="124" t="s">
        <v>154</v>
      </c>
      <c r="O20" s="124"/>
      <c r="P20" s="124"/>
      <c r="Q20" s="140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  <c r="IP20" s="89"/>
      <c r="IQ20" s="89"/>
      <c r="IR20" s="89"/>
      <c r="IS20" s="89"/>
      <c r="IT20" s="89"/>
      <c r="IU20" s="89"/>
      <c r="IV20" s="89"/>
      <c r="IW20" s="89"/>
      <c r="IX20" s="89"/>
    </row>
    <row r="21" s="86" customFormat="1" ht="20" customHeight="1" spans="1:258">
      <c r="A21" s="109"/>
      <c r="B21" s="110"/>
      <c r="C21" s="110"/>
      <c r="D21" s="110"/>
      <c r="E21" s="110"/>
      <c r="F21" s="111"/>
      <c r="G21" s="110"/>
      <c r="H21" s="110"/>
      <c r="I21" s="110"/>
      <c r="J21" s="130"/>
      <c r="K21" s="131"/>
      <c r="L21" s="131"/>
      <c r="M21" s="132"/>
      <c r="N21" s="131"/>
      <c r="O21" s="131"/>
      <c r="P21" s="131"/>
      <c r="Q21" s="141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  <c r="HH21" s="89"/>
      <c r="HI21" s="89"/>
      <c r="HJ21" s="89"/>
      <c r="HK21" s="89"/>
      <c r="HL21" s="89"/>
      <c r="HM21" s="89"/>
      <c r="HN21" s="89"/>
      <c r="HO21" s="89"/>
      <c r="HP21" s="89"/>
      <c r="HQ21" s="89"/>
      <c r="HR21" s="89"/>
      <c r="HS21" s="89"/>
      <c r="HT21" s="89"/>
      <c r="HU21" s="89"/>
      <c r="HV21" s="89"/>
      <c r="HW21" s="89"/>
      <c r="HX21" s="89"/>
      <c r="HY21" s="89"/>
      <c r="HZ21" s="89"/>
      <c r="IA21" s="89"/>
      <c r="IB21" s="89"/>
      <c r="IC21" s="89"/>
      <c r="ID21" s="89"/>
      <c r="IE21" s="89"/>
      <c r="IF21" s="89"/>
      <c r="IG21" s="89"/>
      <c r="IH21" s="89"/>
      <c r="II21" s="89"/>
      <c r="IJ21" s="89"/>
      <c r="IK21" s="89"/>
      <c r="IL21" s="89"/>
      <c r="IM21" s="89"/>
      <c r="IN21" s="89"/>
      <c r="IO21" s="89"/>
      <c r="IP21" s="89"/>
      <c r="IQ21" s="89"/>
      <c r="IR21" s="89"/>
      <c r="IS21" s="89"/>
      <c r="IT21" s="89"/>
      <c r="IU21" s="89"/>
      <c r="IV21" s="89"/>
      <c r="IW21" s="89"/>
      <c r="IX21" s="89"/>
    </row>
    <row r="22" s="86" customFormat="1" ht="16.5" spans="1:258">
      <c r="A22" s="112"/>
      <c r="B22" s="112"/>
      <c r="C22" s="112"/>
      <c r="D22" s="113"/>
      <c r="E22" s="113"/>
      <c r="F22" s="114"/>
      <c r="G22" s="113"/>
      <c r="H22" s="113"/>
      <c r="I22" s="113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89"/>
      <c r="EC22" s="89"/>
      <c r="ED22" s="89"/>
      <c r="EE22" s="89"/>
      <c r="EF22" s="89"/>
      <c r="EG22" s="89"/>
      <c r="EH22" s="89"/>
      <c r="EI22" s="89"/>
      <c r="EJ22" s="89"/>
      <c r="EK22" s="89"/>
      <c r="EL22" s="89"/>
      <c r="EM22" s="89"/>
      <c r="EN22" s="89"/>
      <c r="EO22" s="89"/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89"/>
      <c r="FE22" s="89"/>
      <c r="FF22" s="89"/>
      <c r="FG22" s="89"/>
      <c r="FH22" s="89"/>
      <c r="FI22" s="89"/>
      <c r="FJ22" s="89"/>
      <c r="FK22" s="89"/>
      <c r="FL22" s="89"/>
      <c r="FM22" s="89"/>
      <c r="FN22" s="89"/>
      <c r="FO22" s="89"/>
      <c r="FP22" s="89"/>
      <c r="FQ22" s="89"/>
      <c r="FR22" s="89"/>
      <c r="FS22" s="89"/>
      <c r="FT22" s="89"/>
      <c r="FU22" s="89"/>
      <c r="FV22" s="89"/>
      <c r="FW22" s="89"/>
      <c r="FX22" s="89"/>
      <c r="FY22" s="89"/>
      <c r="FZ22" s="89"/>
      <c r="GA22" s="89"/>
      <c r="GB22" s="89"/>
      <c r="GC22" s="89"/>
      <c r="GD22" s="89"/>
      <c r="GE22" s="89"/>
      <c r="GF22" s="89"/>
      <c r="GG22" s="89"/>
      <c r="GH22" s="89"/>
      <c r="GI22" s="89"/>
      <c r="GJ22" s="89"/>
      <c r="GK22" s="89"/>
      <c r="GL22" s="89"/>
      <c r="GM22" s="89"/>
      <c r="GN22" s="89"/>
      <c r="GO22" s="89"/>
      <c r="GP22" s="89"/>
      <c r="GQ22" s="89"/>
      <c r="GR22" s="89"/>
      <c r="GS22" s="89"/>
      <c r="GT22" s="89"/>
      <c r="GU22" s="89"/>
      <c r="GV22" s="89"/>
      <c r="GW22" s="89"/>
      <c r="GX22" s="89"/>
      <c r="GY22" s="89"/>
      <c r="GZ22" s="89"/>
      <c r="HA22" s="89"/>
      <c r="HB22" s="89"/>
      <c r="HC22" s="89"/>
      <c r="HD22" s="89"/>
      <c r="HE22" s="89"/>
      <c r="HF22" s="89"/>
      <c r="HG22" s="89"/>
      <c r="HH22" s="89"/>
      <c r="HI22" s="89"/>
      <c r="HJ22" s="89"/>
      <c r="HK22" s="89"/>
      <c r="HL22" s="89"/>
      <c r="HM22" s="89"/>
      <c r="HN22" s="89"/>
      <c r="HO22" s="89"/>
      <c r="HP22" s="89"/>
      <c r="HQ22" s="89"/>
      <c r="HR22" s="89"/>
      <c r="HS22" s="89"/>
      <c r="HT22" s="89"/>
      <c r="HU22" s="89"/>
      <c r="HV22" s="89"/>
      <c r="HW22" s="89"/>
      <c r="HX22" s="89"/>
      <c r="HY22" s="89"/>
      <c r="HZ22" s="89"/>
      <c r="IA22" s="89"/>
      <c r="IB22" s="89"/>
      <c r="IC22" s="89"/>
      <c r="ID22" s="89"/>
      <c r="IE22" s="89"/>
      <c r="IF22" s="89"/>
      <c r="IG22" s="89"/>
      <c r="IH22" s="89"/>
      <c r="II22" s="89"/>
      <c r="IJ22" s="89"/>
      <c r="IK22" s="89"/>
      <c r="IL22" s="89"/>
      <c r="IM22" s="89"/>
      <c r="IN22" s="89"/>
      <c r="IO22" s="89"/>
      <c r="IP22" s="89"/>
      <c r="IQ22" s="89"/>
      <c r="IR22" s="89"/>
      <c r="IS22" s="89"/>
      <c r="IT22" s="89"/>
      <c r="IU22" s="89"/>
      <c r="IV22" s="89"/>
      <c r="IW22" s="89"/>
      <c r="IX22" s="89"/>
    </row>
    <row r="23" s="86" customFormat="1" spans="1:258">
      <c r="A23" s="115" t="s">
        <v>175</v>
      </c>
      <c r="B23" s="115"/>
      <c r="C23" s="115"/>
      <c r="D23" s="116"/>
      <c r="E23" s="116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89"/>
      <c r="DY23" s="89"/>
      <c r="DZ23" s="89"/>
      <c r="EA23" s="89"/>
      <c r="EB23" s="89"/>
      <c r="EC23" s="89"/>
      <c r="ED23" s="89"/>
      <c r="EE23" s="89"/>
      <c r="EF23" s="89"/>
      <c r="EG23" s="89"/>
      <c r="EH23" s="89"/>
      <c r="EI23" s="89"/>
      <c r="EJ23" s="89"/>
      <c r="EK23" s="89"/>
      <c r="EL23" s="89"/>
      <c r="EM23" s="89"/>
      <c r="EN23" s="89"/>
      <c r="EO23" s="89"/>
      <c r="EP23" s="89"/>
      <c r="EQ23" s="89"/>
      <c r="ER23" s="89"/>
      <c r="ES23" s="89"/>
      <c r="ET23" s="89"/>
      <c r="EU23" s="89"/>
      <c r="EV23" s="89"/>
      <c r="EW23" s="89"/>
      <c r="EX23" s="89"/>
      <c r="EY23" s="89"/>
      <c r="EZ23" s="89"/>
      <c r="FA23" s="89"/>
      <c r="FB23" s="89"/>
      <c r="FC23" s="89"/>
      <c r="FD23" s="89"/>
      <c r="FE23" s="89"/>
      <c r="FF23" s="89"/>
      <c r="FG23" s="89"/>
      <c r="FH23" s="89"/>
      <c r="FI23" s="89"/>
      <c r="FJ23" s="89"/>
      <c r="FK23" s="89"/>
      <c r="FL23" s="89"/>
      <c r="FM23" s="89"/>
      <c r="FN23" s="89"/>
      <c r="FO23" s="89"/>
      <c r="FP23" s="89"/>
      <c r="FQ23" s="89"/>
      <c r="FR23" s="89"/>
      <c r="FS23" s="89"/>
      <c r="FT23" s="89"/>
      <c r="FU23" s="89"/>
      <c r="FV23" s="89"/>
      <c r="FW23" s="89"/>
      <c r="FX23" s="89"/>
      <c r="FY23" s="89"/>
      <c r="FZ23" s="89"/>
      <c r="GA23" s="89"/>
      <c r="GB23" s="89"/>
      <c r="GC23" s="89"/>
      <c r="GD23" s="89"/>
      <c r="GE23" s="89"/>
      <c r="GF23" s="89"/>
      <c r="GG23" s="89"/>
      <c r="GH23" s="89"/>
      <c r="GI23" s="89"/>
      <c r="GJ23" s="89"/>
      <c r="GK23" s="89"/>
      <c r="GL23" s="89"/>
      <c r="GM23" s="89"/>
      <c r="GN23" s="89"/>
      <c r="GO23" s="89"/>
      <c r="GP23" s="89"/>
      <c r="GQ23" s="89"/>
      <c r="GR23" s="89"/>
      <c r="GS23" s="89"/>
      <c r="GT23" s="89"/>
      <c r="GU23" s="89"/>
      <c r="GV23" s="89"/>
      <c r="GW23" s="89"/>
      <c r="GX23" s="89"/>
      <c r="GY23" s="89"/>
      <c r="GZ23" s="89"/>
      <c r="HA23" s="89"/>
      <c r="HB23" s="89"/>
      <c r="HC23" s="89"/>
      <c r="HD23" s="89"/>
      <c r="HE23" s="89"/>
      <c r="HF23" s="89"/>
      <c r="HG23" s="89"/>
      <c r="HH23" s="89"/>
      <c r="HI23" s="89"/>
      <c r="HJ23" s="89"/>
      <c r="HK23" s="89"/>
      <c r="HL23" s="89"/>
      <c r="HM23" s="89"/>
      <c r="HN23" s="89"/>
      <c r="HO23" s="89"/>
      <c r="HP23" s="89"/>
      <c r="HQ23" s="89"/>
      <c r="HR23" s="89"/>
      <c r="HS23" s="89"/>
      <c r="HT23" s="89"/>
      <c r="HU23" s="89"/>
      <c r="HV23" s="89"/>
      <c r="HW23" s="89"/>
      <c r="HX23" s="89"/>
      <c r="HY23" s="89"/>
      <c r="HZ23" s="89"/>
      <c r="IA23" s="89"/>
      <c r="IB23" s="89"/>
      <c r="IC23" s="89"/>
      <c r="ID23" s="89"/>
      <c r="IE23" s="89"/>
      <c r="IF23" s="89"/>
      <c r="IG23" s="89"/>
      <c r="IH23" s="89"/>
      <c r="II23" s="89"/>
      <c r="IJ23" s="89"/>
      <c r="IK23" s="89"/>
      <c r="IL23" s="89"/>
      <c r="IM23" s="89"/>
      <c r="IN23" s="89"/>
      <c r="IO23" s="89"/>
      <c r="IP23" s="89"/>
      <c r="IQ23" s="89"/>
      <c r="IR23" s="89"/>
      <c r="IS23" s="89"/>
      <c r="IT23" s="89"/>
      <c r="IU23" s="89"/>
      <c r="IV23" s="89"/>
      <c r="IW23" s="89"/>
      <c r="IX23" s="89"/>
    </row>
    <row r="24" s="86" customFormat="1" spans="4:258">
      <c r="D24" s="87"/>
      <c r="E24" s="87"/>
      <c r="K24" s="133" t="s">
        <v>176</v>
      </c>
      <c r="L24" s="227">
        <v>45614</v>
      </c>
      <c r="M24" s="133" t="s">
        <v>177</v>
      </c>
      <c r="N24" s="133" t="s">
        <v>131</v>
      </c>
      <c r="O24" s="133"/>
      <c r="P24" s="133" t="s">
        <v>178</v>
      </c>
      <c r="Q24" s="86" t="s">
        <v>134</v>
      </c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89"/>
      <c r="DY24" s="89"/>
      <c r="DZ24" s="89"/>
      <c r="EA24" s="89"/>
      <c r="EB24" s="89"/>
      <c r="EC24" s="89"/>
      <c r="ED24" s="89"/>
      <c r="EE24" s="89"/>
      <c r="EF24" s="89"/>
      <c r="EG24" s="89"/>
      <c r="EH24" s="89"/>
      <c r="EI24" s="89"/>
      <c r="EJ24" s="89"/>
      <c r="EK24" s="89"/>
      <c r="EL24" s="89"/>
      <c r="EM24" s="89"/>
      <c r="EN24" s="89"/>
      <c r="EO24" s="89"/>
      <c r="EP24" s="89"/>
      <c r="EQ24" s="89"/>
      <c r="ER24" s="89"/>
      <c r="ES24" s="89"/>
      <c r="ET24" s="89"/>
      <c r="EU24" s="89"/>
      <c r="EV24" s="89"/>
      <c r="EW24" s="89"/>
      <c r="EX24" s="89"/>
      <c r="EY24" s="89"/>
      <c r="EZ24" s="89"/>
      <c r="FA24" s="89"/>
      <c r="FB24" s="89"/>
      <c r="FC24" s="89"/>
      <c r="FD24" s="89"/>
      <c r="FE24" s="89"/>
      <c r="FF24" s="89"/>
      <c r="FG24" s="89"/>
      <c r="FH24" s="89"/>
      <c r="FI24" s="89"/>
      <c r="FJ24" s="89"/>
      <c r="FK24" s="89"/>
      <c r="FL24" s="89"/>
      <c r="FM24" s="89"/>
      <c r="FN24" s="89"/>
      <c r="FO24" s="89"/>
      <c r="FP24" s="89"/>
      <c r="FQ24" s="89"/>
      <c r="FR24" s="89"/>
      <c r="FS24" s="89"/>
      <c r="FT24" s="89"/>
      <c r="FU24" s="89"/>
      <c r="FV24" s="89"/>
      <c r="FW24" s="89"/>
      <c r="FX24" s="89"/>
      <c r="FY24" s="89"/>
      <c r="FZ24" s="89"/>
      <c r="GA24" s="89"/>
      <c r="GB24" s="89"/>
      <c r="GC24" s="89"/>
      <c r="GD24" s="89"/>
      <c r="GE24" s="89"/>
      <c r="GF24" s="89"/>
      <c r="GG24" s="89"/>
      <c r="GH24" s="89"/>
      <c r="GI24" s="89"/>
      <c r="GJ24" s="89"/>
      <c r="GK24" s="89"/>
      <c r="GL24" s="89"/>
      <c r="GM24" s="89"/>
      <c r="GN24" s="89"/>
      <c r="GO24" s="89"/>
      <c r="GP24" s="89"/>
      <c r="GQ24" s="89"/>
      <c r="GR24" s="89"/>
      <c r="GS24" s="89"/>
      <c r="GT24" s="89"/>
      <c r="GU24" s="89"/>
      <c r="GV24" s="89"/>
      <c r="GW24" s="89"/>
      <c r="GX24" s="89"/>
      <c r="GY24" s="89"/>
      <c r="GZ24" s="89"/>
      <c r="HA24" s="89"/>
      <c r="HB24" s="89"/>
      <c r="HC24" s="89"/>
      <c r="HD24" s="89"/>
      <c r="HE24" s="89"/>
      <c r="HF24" s="89"/>
      <c r="HG24" s="89"/>
      <c r="HH24" s="89"/>
      <c r="HI24" s="89"/>
      <c r="HJ24" s="89"/>
      <c r="HK24" s="89"/>
      <c r="HL24" s="89"/>
      <c r="HM24" s="89"/>
      <c r="HN24" s="89"/>
      <c r="HO24" s="89"/>
      <c r="HP24" s="89"/>
      <c r="HQ24" s="89"/>
      <c r="HR24" s="89"/>
      <c r="HS24" s="89"/>
      <c r="HT24" s="89"/>
      <c r="HU24" s="89"/>
      <c r="HV24" s="89"/>
      <c r="HW24" s="89"/>
      <c r="HX24" s="89"/>
      <c r="HY24" s="89"/>
      <c r="HZ24" s="89"/>
      <c r="IA24" s="89"/>
      <c r="IB24" s="89"/>
      <c r="IC24" s="89"/>
      <c r="ID24" s="89"/>
      <c r="IE24" s="89"/>
      <c r="IF24" s="89"/>
      <c r="IG24" s="89"/>
      <c r="IH24" s="89"/>
      <c r="II24" s="89"/>
      <c r="IJ24" s="89"/>
      <c r="IK24" s="89"/>
      <c r="IL24" s="89"/>
      <c r="IM24" s="89"/>
      <c r="IN24" s="89"/>
      <c r="IO24" s="89"/>
      <c r="IP24" s="89"/>
      <c r="IQ24" s="89"/>
      <c r="IR24" s="89"/>
      <c r="IS24" s="89"/>
      <c r="IT24" s="89"/>
      <c r="IU24" s="89"/>
      <c r="IV24" s="89"/>
      <c r="IW24" s="89"/>
      <c r="IX24" s="89"/>
    </row>
  </sheetData>
  <mergeCells count="9">
    <mergeCell ref="A1:Q1"/>
    <mergeCell ref="B2:E2"/>
    <mergeCell ref="G2:I2"/>
    <mergeCell ref="L2:Q2"/>
    <mergeCell ref="B3:I3"/>
    <mergeCell ref="K3:Q3"/>
    <mergeCell ref="A3:A5"/>
    <mergeCell ref="I4:I5"/>
    <mergeCell ref="J2:J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H15" sqref="H15"/>
    </sheetView>
  </sheetViews>
  <sheetFormatPr defaultColWidth="10.125" defaultRowHeight="14.25"/>
  <cols>
    <col min="1" max="1" width="9.625" style="144" customWidth="1"/>
    <col min="2" max="2" width="11.125" style="144" customWidth="1"/>
    <col min="3" max="3" width="9.125" style="144" customWidth="1"/>
    <col min="4" max="4" width="9.5" style="144" customWidth="1"/>
    <col min="5" max="5" width="11.375" style="144" customWidth="1"/>
    <col min="6" max="6" width="10.375" style="144" customWidth="1"/>
    <col min="7" max="7" width="9.5" style="144" customWidth="1"/>
    <col min="8" max="8" width="9.125" style="144" customWidth="1"/>
    <col min="9" max="9" width="8.125" style="144" customWidth="1"/>
    <col min="10" max="10" width="10.5" style="144" customWidth="1"/>
    <col min="11" max="11" width="12.125" style="144" customWidth="1"/>
    <col min="12" max="16384" width="10.125" style="144"/>
  </cols>
  <sheetData>
    <row r="1" ht="23.25" spans="1:11">
      <c r="A1" s="145" t="s">
        <v>179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ht="18" customHeight="1" spans="1:11">
      <c r="A2" s="146" t="s">
        <v>53</v>
      </c>
      <c r="B2" s="147" t="s">
        <v>54</v>
      </c>
      <c r="C2" s="147"/>
      <c r="D2" s="148" t="s">
        <v>61</v>
      </c>
      <c r="E2" s="149" t="str">
        <f>首期!B4</f>
        <v>QAEEAN83502</v>
      </c>
      <c r="F2" s="150" t="s">
        <v>180</v>
      </c>
      <c r="G2" s="151" t="str">
        <f>首期!B5</f>
        <v>儿童外套</v>
      </c>
      <c r="H2" s="152"/>
      <c r="I2" s="180" t="s">
        <v>57</v>
      </c>
      <c r="J2" s="199" t="s">
        <v>56</v>
      </c>
      <c r="K2" s="200"/>
    </row>
    <row r="3" ht="18" customHeight="1" spans="1:11">
      <c r="A3" s="153" t="s">
        <v>75</v>
      </c>
      <c r="B3" s="154">
        <f>首期!B7</f>
        <v>1390</v>
      </c>
      <c r="C3" s="154"/>
      <c r="D3" s="155" t="s">
        <v>181</v>
      </c>
      <c r="E3" s="156">
        <v>45294</v>
      </c>
      <c r="F3" s="157"/>
      <c r="G3" s="157"/>
      <c r="H3" s="158" t="s">
        <v>182</v>
      </c>
      <c r="I3" s="158"/>
      <c r="J3" s="158"/>
      <c r="K3" s="201"/>
    </row>
    <row r="4" ht="18" customHeight="1" spans="1:11">
      <c r="A4" s="159" t="s">
        <v>71</v>
      </c>
      <c r="B4" s="154">
        <v>2</v>
      </c>
      <c r="C4" s="154">
        <v>6</v>
      </c>
      <c r="D4" s="160" t="s">
        <v>183</v>
      </c>
      <c r="E4" s="157" t="s">
        <v>184</v>
      </c>
      <c r="F4" s="157"/>
      <c r="G4" s="157"/>
      <c r="H4" s="160" t="s">
        <v>185</v>
      </c>
      <c r="I4" s="160"/>
      <c r="J4" s="172" t="s">
        <v>65</v>
      </c>
      <c r="K4" s="202" t="s">
        <v>66</v>
      </c>
    </row>
    <row r="5" ht="18" customHeight="1" spans="1:11">
      <c r="A5" s="159" t="s">
        <v>186</v>
      </c>
      <c r="B5" s="154">
        <v>1</v>
      </c>
      <c r="C5" s="154"/>
      <c r="D5" s="155" t="s">
        <v>187</v>
      </c>
      <c r="E5" s="155"/>
      <c r="G5" s="155"/>
      <c r="H5" s="160" t="s">
        <v>188</v>
      </c>
      <c r="I5" s="160"/>
      <c r="J5" s="172" t="s">
        <v>65</v>
      </c>
      <c r="K5" s="202" t="s">
        <v>66</v>
      </c>
    </row>
    <row r="6" ht="18" customHeight="1" spans="1:13">
      <c r="A6" s="161" t="s">
        <v>189</v>
      </c>
      <c r="B6" s="162">
        <v>125</v>
      </c>
      <c r="C6" s="162"/>
      <c r="D6" s="163" t="s">
        <v>190</v>
      </c>
      <c r="E6" s="164"/>
      <c r="F6" s="164"/>
      <c r="G6" s="163"/>
      <c r="H6" s="165" t="s">
        <v>191</v>
      </c>
      <c r="I6" s="165"/>
      <c r="J6" s="164" t="s">
        <v>65</v>
      </c>
      <c r="K6" s="203" t="s">
        <v>66</v>
      </c>
      <c r="M6" s="204"/>
    </row>
    <row r="7" ht="18" customHeight="1" spans="1:11">
      <c r="A7" s="166"/>
      <c r="B7" s="167"/>
      <c r="C7" s="167"/>
      <c r="D7" s="166"/>
      <c r="E7" s="167"/>
      <c r="F7" s="168"/>
      <c r="G7" s="166"/>
      <c r="H7" s="168"/>
      <c r="I7" s="167"/>
      <c r="J7" s="167"/>
      <c r="K7" s="167"/>
    </row>
    <row r="8" ht="18" customHeight="1" spans="1:11">
      <c r="A8" s="169" t="s">
        <v>192</v>
      </c>
      <c r="B8" s="150" t="s">
        <v>193</v>
      </c>
      <c r="C8" s="150" t="s">
        <v>194</v>
      </c>
      <c r="D8" s="150" t="s">
        <v>195</v>
      </c>
      <c r="E8" s="150" t="s">
        <v>196</v>
      </c>
      <c r="F8" s="150" t="s">
        <v>197</v>
      </c>
      <c r="G8" s="170" t="s">
        <v>198</v>
      </c>
      <c r="H8" s="171"/>
      <c r="I8" s="171"/>
      <c r="J8" s="171"/>
      <c r="K8" s="205"/>
    </row>
    <row r="9" ht="18" customHeight="1" spans="1:11">
      <c r="A9" s="159" t="s">
        <v>199</v>
      </c>
      <c r="B9" s="160"/>
      <c r="C9" s="172" t="s">
        <v>65</v>
      </c>
      <c r="D9" s="172" t="s">
        <v>66</v>
      </c>
      <c r="E9" s="155" t="s">
        <v>200</v>
      </c>
      <c r="F9" s="173" t="s">
        <v>201</v>
      </c>
      <c r="G9" s="174"/>
      <c r="H9" s="175"/>
      <c r="I9" s="175"/>
      <c r="J9" s="175"/>
      <c r="K9" s="206"/>
    </row>
    <row r="10" ht="18" customHeight="1" spans="1:11">
      <c r="A10" s="159" t="s">
        <v>202</v>
      </c>
      <c r="B10" s="160"/>
      <c r="C10" s="172" t="s">
        <v>65</v>
      </c>
      <c r="D10" s="172" t="s">
        <v>66</v>
      </c>
      <c r="E10" s="155" t="s">
        <v>203</v>
      </c>
      <c r="F10" s="173" t="s">
        <v>204</v>
      </c>
      <c r="G10" s="174" t="s">
        <v>205</v>
      </c>
      <c r="H10" s="175"/>
      <c r="I10" s="175"/>
      <c r="J10" s="175"/>
      <c r="K10" s="206"/>
    </row>
    <row r="11" ht="18" customHeight="1" spans="1:11">
      <c r="A11" s="176" t="s">
        <v>206</v>
      </c>
      <c r="B11" s="177"/>
      <c r="C11" s="177"/>
      <c r="D11" s="177"/>
      <c r="E11" s="177"/>
      <c r="F11" s="177"/>
      <c r="G11" s="177"/>
      <c r="H11" s="177"/>
      <c r="I11" s="177"/>
      <c r="J11" s="177"/>
      <c r="K11" s="207"/>
    </row>
    <row r="12" ht="18" customHeight="1" spans="1:11">
      <c r="A12" s="153" t="s">
        <v>89</v>
      </c>
      <c r="B12" s="172" t="s">
        <v>85</v>
      </c>
      <c r="C12" s="172" t="s">
        <v>86</v>
      </c>
      <c r="D12" s="173"/>
      <c r="E12" s="155" t="s">
        <v>87</v>
      </c>
      <c r="F12" s="172" t="s">
        <v>85</v>
      </c>
      <c r="G12" s="172" t="s">
        <v>86</v>
      </c>
      <c r="H12" s="172"/>
      <c r="I12" s="155" t="s">
        <v>207</v>
      </c>
      <c r="J12" s="172" t="s">
        <v>85</v>
      </c>
      <c r="K12" s="202" t="s">
        <v>86</v>
      </c>
    </row>
    <row r="13" ht="18" customHeight="1" spans="1:11">
      <c r="A13" s="153" t="s">
        <v>92</v>
      </c>
      <c r="B13" s="172" t="s">
        <v>85</v>
      </c>
      <c r="C13" s="172" t="s">
        <v>86</v>
      </c>
      <c r="D13" s="173"/>
      <c r="E13" s="155" t="s">
        <v>97</v>
      </c>
      <c r="F13" s="172" t="s">
        <v>85</v>
      </c>
      <c r="G13" s="172" t="s">
        <v>86</v>
      </c>
      <c r="H13" s="172"/>
      <c r="I13" s="155" t="s">
        <v>208</v>
      </c>
      <c r="J13" s="172" t="s">
        <v>85</v>
      </c>
      <c r="K13" s="202" t="s">
        <v>86</v>
      </c>
    </row>
    <row r="14" ht="18" customHeight="1" spans="1:11">
      <c r="A14" s="161" t="s">
        <v>209</v>
      </c>
      <c r="B14" s="164" t="s">
        <v>85</v>
      </c>
      <c r="C14" s="164" t="s">
        <v>86</v>
      </c>
      <c r="D14" s="178"/>
      <c r="E14" s="163" t="s">
        <v>210</v>
      </c>
      <c r="F14" s="164" t="s">
        <v>85</v>
      </c>
      <c r="G14" s="164" t="s">
        <v>86</v>
      </c>
      <c r="H14" s="164"/>
      <c r="I14" s="163" t="s">
        <v>211</v>
      </c>
      <c r="J14" s="164" t="s">
        <v>85</v>
      </c>
      <c r="K14" s="203" t="s">
        <v>86</v>
      </c>
    </row>
    <row r="15" ht="18" customHeight="1" spans="1:11">
      <c r="A15" s="166"/>
      <c r="B15" s="179"/>
      <c r="C15" s="179"/>
      <c r="D15" s="167"/>
      <c r="E15" s="166"/>
      <c r="F15" s="179"/>
      <c r="G15" s="179"/>
      <c r="H15" s="179"/>
      <c r="I15" s="166"/>
      <c r="J15" s="179"/>
      <c r="K15" s="179"/>
    </row>
    <row r="16" s="142" customFormat="1" ht="18" customHeight="1" spans="1:11">
      <c r="A16" s="146" t="s">
        <v>212</v>
      </c>
      <c r="B16" s="180"/>
      <c r="C16" s="180"/>
      <c r="D16" s="180"/>
      <c r="E16" s="180"/>
      <c r="F16" s="180"/>
      <c r="G16" s="180"/>
      <c r="H16" s="180"/>
      <c r="I16" s="180"/>
      <c r="J16" s="180"/>
      <c r="K16" s="208"/>
    </row>
    <row r="17" ht="18" customHeight="1" spans="1:11">
      <c r="A17" s="159" t="s">
        <v>213</v>
      </c>
      <c r="B17" s="160"/>
      <c r="C17" s="160"/>
      <c r="D17" s="160"/>
      <c r="E17" s="160"/>
      <c r="F17" s="160"/>
      <c r="G17" s="160"/>
      <c r="H17" s="160"/>
      <c r="I17" s="160"/>
      <c r="J17" s="160"/>
      <c r="K17" s="209"/>
    </row>
    <row r="18" ht="18" customHeight="1" spans="1:11">
      <c r="A18" s="159" t="s">
        <v>214</v>
      </c>
      <c r="B18" s="160"/>
      <c r="C18" s="160"/>
      <c r="D18" s="160"/>
      <c r="E18" s="160"/>
      <c r="F18" s="160"/>
      <c r="G18" s="160"/>
      <c r="H18" s="160"/>
      <c r="I18" s="160"/>
      <c r="J18" s="160"/>
      <c r="K18" s="209"/>
    </row>
    <row r="19" ht="22" customHeight="1" spans="1:11">
      <c r="A19" s="181"/>
      <c r="B19" s="172"/>
      <c r="C19" s="172"/>
      <c r="D19" s="172"/>
      <c r="E19" s="172"/>
      <c r="F19" s="172"/>
      <c r="G19" s="172"/>
      <c r="H19" s="172"/>
      <c r="I19" s="172"/>
      <c r="J19" s="172"/>
      <c r="K19" s="202"/>
    </row>
    <row r="20" ht="22" customHeight="1" spans="1:11">
      <c r="A20" s="182"/>
      <c r="B20" s="183"/>
      <c r="C20" s="183"/>
      <c r="D20" s="183"/>
      <c r="E20" s="183"/>
      <c r="F20" s="183"/>
      <c r="G20" s="183"/>
      <c r="H20" s="183"/>
      <c r="I20" s="183"/>
      <c r="J20" s="183"/>
      <c r="K20" s="210"/>
    </row>
    <row r="21" ht="22" customHeight="1" spans="1:11">
      <c r="A21" s="182"/>
      <c r="B21" s="183"/>
      <c r="C21" s="183"/>
      <c r="D21" s="183"/>
      <c r="E21" s="183"/>
      <c r="F21" s="183"/>
      <c r="G21" s="183"/>
      <c r="H21" s="183"/>
      <c r="I21" s="183"/>
      <c r="J21" s="183"/>
      <c r="K21" s="210"/>
    </row>
    <row r="22" ht="22" customHeight="1" spans="1:11">
      <c r="A22" s="182"/>
      <c r="B22" s="183"/>
      <c r="C22" s="183"/>
      <c r="D22" s="183"/>
      <c r="E22" s="183"/>
      <c r="F22" s="183"/>
      <c r="G22" s="183"/>
      <c r="H22" s="183"/>
      <c r="I22" s="183"/>
      <c r="J22" s="183"/>
      <c r="K22" s="210"/>
    </row>
    <row r="23" ht="22" customHeight="1" spans="1:11">
      <c r="A23" s="184"/>
      <c r="B23" s="185"/>
      <c r="C23" s="185"/>
      <c r="D23" s="185"/>
      <c r="E23" s="185"/>
      <c r="F23" s="185"/>
      <c r="G23" s="185"/>
      <c r="H23" s="185"/>
      <c r="I23" s="185"/>
      <c r="J23" s="185"/>
      <c r="K23" s="211"/>
    </row>
    <row r="24" ht="18" customHeight="1" spans="1:11">
      <c r="A24" s="159" t="s">
        <v>116</v>
      </c>
      <c r="B24" s="160"/>
      <c r="C24" s="172" t="s">
        <v>65</v>
      </c>
      <c r="D24" s="172" t="s">
        <v>66</v>
      </c>
      <c r="E24" s="158"/>
      <c r="F24" s="158"/>
      <c r="G24" s="158"/>
      <c r="H24" s="158"/>
      <c r="I24" s="158"/>
      <c r="J24" s="158"/>
      <c r="K24" s="201"/>
    </row>
    <row r="25" ht="18" customHeight="1" spans="1:11">
      <c r="A25" s="186" t="s">
        <v>215</v>
      </c>
      <c r="B25" s="187"/>
      <c r="C25" s="187"/>
      <c r="D25" s="187"/>
      <c r="E25" s="187"/>
      <c r="F25" s="187"/>
      <c r="G25" s="187"/>
      <c r="H25" s="187"/>
      <c r="I25" s="187"/>
      <c r="J25" s="187"/>
      <c r="K25" s="212"/>
    </row>
    <row r="26" ht="15" spans="1:11">
      <c r="A26" s="188"/>
      <c r="B26" s="188"/>
      <c r="C26" s="188"/>
      <c r="D26" s="188"/>
      <c r="E26" s="188"/>
      <c r="F26" s="188"/>
      <c r="G26" s="188"/>
      <c r="H26" s="188"/>
      <c r="I26" s="188"/>
      <c r="J26" s="188"/>
      <c r="K26" s="188"/>
    </row>
    <row r="27" ht="20" customHeight="1" spans="1:11">
      <c r="A27" s="189" t="s">
        <v>216</v>
      </c>
      <c r="B27" s="171"/>
      <c r="C27" s="171"/>
      <c r="D27" s="171"/>
      <c r="E27" s="171"/>
      <c r="F27" s="171"/>
      <c r="G27" s="171"/>
      <c r="H27" s="171"/>
      <c r="I27" s="171"/>
      <c r="J27" s="171"/>
      <c r="K27" s="213" t="s">
        <v>217</v>
      </c>
    </row>
    <row r="28" ht="23" customHeight="1" spans="1:11">
      <c r="A28" s="182" t="s">
        <v>218</v>
      </c>
      <c r="B28" s="183"/>
      <c r="C28" s="183"/>
      <c r="D28" s="183"/>
      <c r="E28" s="183"/>
      <c r="F28" s="183"/>
      <c r="G28" s="183"/>
      <c r="H28" s="183"/>
      <c r="I28" s="183"/>
      <c r="J28" s="214"/>
      <c r="K28" s="215">
        <v>1</v>
      </c>
    </row>
    <row r="29" ht="23" customHeight="1" spans="1:11">
      <c r="A29" s="182" t="s">
        <v>219</v>
      </c>
      <c r="B29" s="183"/>
      <c r="C29" s="183"/>
      <c r="D29" s="183"/>
      <c r="E29" s="183"/>
      <c r="F29" s="183"/>
      <c r="G29" s="183"/>
      <c r="H29" s="183"/>
      <c r="I29" s="183"/>
      <c r="J29" s="214"/>
      <c r="K29" s="206">
        <v>1</v>
      </c>
    </row>
    <row r="30" ht="23" customHeight="1" spans="1:11">
      <c r="A30" s="182" t="s">
        <v>220</v>
      </c>
      <c r="B30" s="183"/>
      <c r="C30" s="183"/>
      <c r="D30" s="183"/>
      <c r="E30" s="183"/>
      <c r="F30" s="183"/>
      <c r="G30" s="183"/>
      <c r="H30" s="183"/>
      <c r="I30" s="183"/>
      <c r="J30" s="214"/>
      <c r="K30" s="206">
        <v>1</v>
      </c>
    </row>
    <row r="31" ht="23" customHeight="1" spans="1:11">
      <c r="A31" s="182" t="s">
        <v>221</v>
      </c>
      <c r="B31" s="183"/>
      <c r="C31" s="183"/>
      <c r="D31" s="183"/>
      <c r="E31" s="183"/>
      <c r="F31" s="183"/>
      <c r="G31" s="183"/>
      <c r="H31" s="183"/>
      <c r="I31" s="183"/>
      <c r="J31" s="214"/>
      <c r="K31" s="206">
        <v>1</v>
      </c>
    </row>
    <row r="32" ht="23" customHeight="1" spans="1:11">
      <c r="A32" s="182"/>
      <c r="B32" s="183"/>
      <c r="C32" s="183"/>
      <c r="D32" s="183"/>
      <c r="E32" s="183"/>
      <c r="F32" s="183"/>
      <c r="G32" s="183"/>
      <c r="H32" s="183"/>
      <c r="I32" s="183"/>
      <c r="J32" s="214"/>
      <c r="K32" s="216"/>
    </row>
    <row r="33" ht="23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214"/>
      <c r="K33" s="217"/>
    </row>
    <row r="34" ht="23" customHeight="1" spans="1:11">
      <c r="A34" s="182"/>
      <c r="B34" s="183"/>
      <c r="C34" s="183"/>
      <c r="D34" s="183"/>
      <c r="E34" s="183"/>
      <c r="F34" s="183"/>
      <c r="G34" s="183"/>
      <c r="H34" s="183"/>
      <c r="I34" s="183"/>
      <c r="J34" s="214"/>
      <c r="K34" s="206"/>
    </row>
    <row r="35" ht="23" customHeight="1" spans="1:11">
      <c r="A35" s="182"/>
      <c r="B35" s="183"/>
      <c r="C35" s="183"/>
      <c r="D35" s="183"/>
      <c r="E35" s="183"/>
      <c r="F35" s="183"/>
      <c r="G35" s="183"/>
      <c r="H35" s="183"/>
      <c r="I35" s="183"/>
      <c r="J35" s="214"/>
      <c r="K35" s="218"/>
    </row>
    <row r="36" ht="23" customHeight="1" spans="1:11">
      <c r="A36" s="190" t="s">
        <v>222</v>
      </c>
      <c r="B36" s="191"/>
      <c r="C36" s="191"/>
      <c r="D36" s="191"/>
      <c r="E36" s="191"/>
      <c r="F36" s="191"/>
      <c r="G36" s="191"/>
      <c r="H36" s="191"/>
      <c r="I36" s="191"/>
      <c r="J36" s="219"/>
      <c r="K36" s="220">
        <f>SUM(K28:K35)</f>
        <v>4</v>
      </c>
    </row>
    <row r="37" ht="18.75" customHeight="1" spans="1:11">
      <c r="A37" s="192" t="s">
        <v>223</v>
      </c>
      <c r="B37" s="193"/>
      <c r="C37" s="193"/>
      <c r="D37" s="193"/>
      <c r="E37" s="193"/>
      <c r="F37" s="193"/>
      <c r="G37" s="193"/>
      <c r="H37" s="193"/>
      <c r="I37" s="193"/>
      <c r="J37" s="193"/>
      <c r="K37" s="221"/>
    </row>
    <row r="38" s="143" customFormat="1" ht="18.75" customHeight="1" spans="1:11">
      <c r="A38" s="159" t="s">
        <v>224</v>
      </c>
      <c r="B38" s="160"/>
      <c r="C38" s="160"/>
      <c r="D38" s="158" t="s">
        <v>225</v>
      </c>
      <c r="E38" s="158"/>
      <c r="F38" s="194" t="s">
        <v>226</v>
      </c>
      <c r="G38" s="195"/>
      <c r="H38" s="160" t="s">
        <v>227</v>
      </c>
      <c r="I38" s="160"/>
      <c r="J38" s="160" t="s">
        <v>228</v>
      </c>
      <c r="K38" s="209"/>
    </row>
    <row r="39" ht="18.75" customHeight="1" spans="1:11">
      <c r="A39" s="159" t="s">
        <v>117</v>
      </c>
      <c r="B39" s="160" t="s">
        <v>229</v>
      </c>
      <c r="C39" s="160"/>
      <c r="D39" s="160"/>
      <c r="E39" s="160"/>
      <c r="F39" s="160"/>
      <c r="G39" s="160"/>
      <c r="H39" s="160"/>
      <c r="I39" s="160"/>
      <c r="J39" s="160"/>
      <c r="K39" s="209"/>
    </row>
    <row r="40" ht="24" customHeight="1" spans="1:11">
      <c r="A40" s="159"/>
      <c r="B40" s="160"/>
      <c r="C40" s="160"/>
      <c r="D40" s="160"/>
      <c r="E40" s="160"/>
      <c r="F40" s="160"/>
      <c r="G40" s="160"/>
      <c r="H40" s="160"/>
      <c r="I40" s="160"/>
      <c r="J40" s="160"/>
      <c r="K40" s="209"/>
    </row>
    <row r="41" ht="24" customHeight="1" spans="1:11">
      <c r="A41" s="159"/>
      <c r="B41" s="160"/>
      <c r="C41" s="160"/>
      <c r="D41" s="160"/>
      <c r="E41" s="160"/>
      <c r="F41" s="160"/>
      <c r="G41" s="160"/>
      <c r="H41" s="160"/>
      <c r="I41" s="160"/>
      <c r="J41" s="160"/>
      <c r="K41" s="209"/>
    </row>
    <row r="42" ht="32.1" customHeight="1" spans="1:11">
      <c r="A42" s="161" t="s">
        <v>128</v>
      </c>
      <c r="B42" s="196" t="s">
        <v>230</v>
      </c>
      <c r="C42" s="196"/>
      <c r="D42" s="163" t="s">
        <v>231</v>
      </c>
      <c r="E42" s="178" t="s">
        <v>131</v>
      </c>
      <c r="F42" s="163" t="s">
        <v>132</v>
      </c>
      <c r="G42" s="197">
        <v>45630</v>
      </c>
      <c r="H42" s="198" t="s">
        <v>133</v>
      </c>
      <c r="I42" s="198"/>
      <c r="J42" s="196" t="s">
        <v>134</v>
      </c>
      <c r="K42" s="22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4"/>
  <sheetViews>
    <sheetView workbookViewId="0">
      <selection activeCell="H27" sqref="H27"/>
    </sheetView>
  </sheetViews>
  <sheetFormatPr defaultColWidth="9" defaultRowHeight="14.25"/>
  <cols>
    <col min="1" max="1" width="17.625" style="86" customWidth="1"/>
    <col min="2" max="4" width="9.125" style="86" customWidth="1"/>
    <col min="5" max="5" width="9.125" style="87" customWidth="1"/>
    <col min="6" max="7" width="9.125" style="86" customWidth="1"/>
    <col min="8" max="8" width="8.5" style="86" customWidth="1"/>
    <col min="9" max="9" width="5.375" style="86" customWidth="1"/>
    <col min="10" max="10" width="2.75" style="86" customWidth="1"/>
    <col min="11" max="14" width="12.625" style="86" customWidth="1"/>
    <col min="15" max="17" width="12.625" style="88" customWidth="1"/>
    <col min="18" max="255" width="9" style="86"/>
    <col min="256" max="16384" width="9" style="89"/>
  </cols>
  <sheetData>
    <row r="1" s="86" customFormat="1" ht="29" customHeight="1" spans="1:258">
      <c r="A1" s="90" t="s">
        <v>138</v>
      </c>
      <c r="B1" s="90"/>
      <c r="C1" s="90"/>
      <c r="D1" s="91"/>
      <c r="E1" s="91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  <c r="IR1" s="89"/>
      <c r="IS1" s="89"/>
      <c r="IT1" s="89"/>
      <c r="IU1" s="89"/>
      <c r="IV1" s="89"/>
      <c r="IW1" s="89"/>
      <c r="IX1" s="89"/>
    </row>
    <row r="2" s="86" customFormat="1" ht="20" customHeight="1" spans="1:258">
      <c r="A2" s="93" t="s">
        <v>61</v>
      </c>
      <c r="B2" s="94" t="str">
        <f>首期!B4</f>
        <v>QAEEAN83502</v>
      </c>
      <c r="C2" s="94"/>
      <c r="D2" s="95"/>
      <c r="E2" s="96"/>
      <c r="F2" s="97" t="s">
        <v>67</v>
      </c>
      <c r="G2" s="98" t="str">
        <f>首期!B5</f>
        <v>儿童外套</v>
      </c>
      <c r="H2" s="98"/>
      <c r="I2" s="98"/>
      <c r="J2" s="117"/>
      <c r="K2" s="118" t="s">
        <v>57</v>
      </c>
      <c r="L2" s="119" t="s">
        <v>56</v>
      </c>
      <c r="M2" s="119"/>
      <c r="N2" s="119"/>
      <c r="O2" s="119"/>
      <c r="P2" s="119"/>
      <c r="Q2" s="136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  <c r="IL2" s="89"/>
      <c r="IM2" s="89"/>
      <c r="IN2" s="89"/>
      <c r="IO2" s="89"/>
      <c r="IP2" s="89"/>
      <c r="IQ2" s="89"/>
      <c r="IR2" s="89"/>
      <c r="IS2" s="89"/>
      <c r="IT2" s="89"/>
      <c r="IU2" s="89"/>
      <c r="IV2" s="89"/>
      <c r="IW2" s="89"/>
      <c r="IX2" s="89"/>
    </row>
    <row r="3" s="86" customFormat="1" spans="1:258">
      <c r="A3" s="99" t="s">
        <v>139</v>
      </c>
      <c r="B3" s="100" t="s">
        <v>140</v>
      </c>
      <c r="C3" s="100"/>
      <c r="D3" s="101"/>
      <c r="E3" s="100"/>
      <c r="F3" s="100"/>
      <c r="G3" s="100"/>
      <c r="H3" s="100"/>
      <c r="I3" s="100"/>
      <c r="J3" s="120"/>
      <c r="K3" s="121"/>
      <c r="L3" s="121"/>
      <c r="M3" s="121"/>
      <c r="N3" s="121"/>
      <c r="O3" s="121"/>
      <c r="P3" s="121"/>
      <c r="Q3" s="137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  <c r="IL3" s="89"/>
      <c r="IM3" s="89"/>
      <c r="IN3" s="89"/>
      <c r="IO3" s="89"/>
      <c r="IP3" s="89"/>
      <c r="IQ3" s="89"/>
      <c r="IR3" s="89"/>
      <c r="IS3" s="89"/>
      <c r="IT3" s="89"/>
      <c r="IU3" s="89"/>
      <c r="IV3" s="89"/>
      <c r="IW3" s="89"/>
      <c r="IX3" s="89"/>
    </row>
    <row r="4" s="86" customFormat="1" spans="1:258">
      <c r="A4" s="99"/>
      <c r="B4" s="102" t="s">
        <v>141</v>
      </c>
      <c r="C4" s="103" t="s">
        <v>142</v>
      </c>
      <c r="D4" s="103" t="s">
        <v>143</v>
      </c>
      <c r="E4" s="103" t="s">
        <v>144</v>
      </c>
      <c r="F4" s="103" t="s">
        <v>145</v>
      </c>
      <c r="G4" s="103" t="s">
        <v>146</v>
      </c>
      <c r="H4" s="103" t="s">
        <v>147</v>
      </c>
      <c r="I4" s="122"/>
      <c r="J4" s="120"/>
      <c r="K4" s="102" t="s">
        <v>141</v>
      </c>
      <c r="L4" s="103" t="s">
        <v>142</v>
      </c>
      <c r="M4" s="103" t="s">
        <v>143</v>
      </c>
      <c r="N4" s="103" t="s">
        <v>144</v>
      </c>
      <c r="O4" s="103" t="s">
        <v>145</v>
      </c>
      <c r="P4" s="103" t="s">
        <v>146</v>
      </c>
      <c r="Q4" s="138" t="s">
        <v>147</v>
      </c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  <c r="IU4" s="89"/>
      <c r="IV4" s="89"/>
      <c r="IW4" s="89"/>
      <c r="IX4" s="89"/>
    </row>
    <row r="5" s="86" customFormat="1" ht="16.5" spans="1:258">
      <c r="A5" s="99"/>
      <c r="B5" s="104"/>
      <c r="C5" s="104"/>
      <c r="D5" s="104"/>
      <c r="E5" s="105"/>
      <c r="F5" s="105"/>
      <c r="G5" s="105"/>
      <c r="H5" s="105"/>
      <c r="I5" s="122"/>
      <c r="J5" s="123"/>
      <c r="K5" s="124" t="s">
        <v>112</v>
      </c>
      <c r="L5" s="124" t="s">
        <v>112</v>
      </c>
      <c r="M5" s="125" t="s">
        <v>111</v>
      </c>
      <c r="N5" s="124" t="s">
        <v>112</v>
      </c>
      <c r="O5" s="125" t="s">
        <v>111</v>
      </c>
      <c r="P5" s="124" t="s">
        <v>112</v>
      </c>
      <c r="Q5" s="139" t="s">
        <v>111</v>
      </c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  <c r="IP5" s="89"/>
      <c r="IQ5" s="89"/>
      <c r="IR5" s="89"/>
      <c r="IS5" s="89"/>
      <c r="IT5" s="89"/>
      <c r="IU5" s="89"/>
      <c r="IV5" s="89"/>
      <c r="IW5" s="89"/>
      <c r="IX5" s="89"/>
    </row>
    <row r="6" s="86" customFormat="1" ht="21" customHeight="1" spans="1:258">
      <c r="A6" s="106" t="s">
        <v>150</v>
      </c>
      <c r="B6" s="107">
        <f t="shared" ref="B6:B9" si="0">C6-4</f>
        <v>43</v>
      </c>
      <c r="C6" s="107">
        <f t="shared" ref="C6:C9" si="1">D6-4</f>
        <v>47</v>
      </c>
      <c r="D6" s="107">
        <v>51</v>
      </c>
      <c r="E6" s="107">
        <f t="shared" ref="E6:H6" si="2">D6+4</f>
        <v>55</v>
      </c>
      <c r="F6" s="107">
        <f t="shared" si="2"/>
        <v>59</v>
      </c>
      <c r="G6" s="107">
        <f t="shared" si="2"/>
        <v>63</v>
      </c>
      <c r="H6" s="107">
        <f t="shared" si="2"/>
        <v>67</v>
      </c>
      <c r="I6" s="126"/>
      <c r="J6" s="123"/>
      <c r="K6" s="124" t="s">
        <v>232</v>
      </c>
      <c r="L6" s="124" t="s">
        <v>233</v>
      </c>
      <c r="M6" s="124" t="s">
        <v>234</v>
      </c>
      <c r="N6" s="124" t="s">
        <v>232</v>
      </c>
      <c r="O6" s="124" t="s">
        <v>235</v>
      </c>
      <c r="P6" s="124" t="s">
        <v>234</v>
      </c>
      <c r="Q6" s="140" t="s">
        <v>232</v>
      </c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  <c r="IR6" s="89"/>
      <c r="IS6" s="89"/>
      <c r="IT6" s="89"/>
      <c r="IU6" s="89"/>
      <c r="IV6" s="89"/>
      <c r="IW6" s="89"/>
      <c r="IX6" s="89"/>
    </row>
    <row r="7" s="86" customFormat="1" ht="21" customHeight="1" spans="1:258">
      <c r="A7" s="106" t="s">
        <v>153</v>
      </c>
      <c r="B7" s="107">
        <f t="shared" si="0"/>
        <v>41.5</v>
      </c>
      <c r="C7" s="107">
        <f>D7-4-0.5</f>
        <v>45.5</v>
      </c>
      <c r="D7" s="107">
        <v>50</v>
      </c>
      <c r="E7" s="107">
        <f t="shared" ref="E7:H7" si="3">D7+4</f>
        <v>54</v>
      </c>
      <c r="F7" s="107">
        <f t="shared" si="3"/>
        <v>58</v>
      </c>
      <c r="G7" s="107">
        <f>F7+4+1</f>
        <v>63</v>
      </c>
      <c r="H7" s="107">
        <f t="shared" si="3"/>
        <v>67</v>
      </c>
      <c r="I7" s="126"/>
      <c r="J7" s="123"/>
      <c r="K7" s="124" t="s">
        <v>232</v>
      </c>
      <c r="L7" s="124" t="s">
        <v>236</v>
      </c>
      <c r="M7" s="124" t="s">
        <v>237</v>
      </c>
      <c r="N7" s="124" t="s">
        <v>233</v>
      </c>
      <c r="O7" s="124" t="s">
        <v>238</v>
      </c>
      <c r="P7" s="124" t="s">
        <v>233</v>
      </c>
      <c r="Q7" s="140" t="s">
        <v>235</v>
      </c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  <c r="IR7" s="89"/>
      <c r="IS7" s="89"/>
      <c r="IT7" s="89"/>
      <c r="IU7" s="89"/>
      <c r="IV7" s="89"/>
      <c r="IW7" s="89"/>
      <c r="IX7" s="89"/>
    </row>
    <row r="8" s="86" customFormat="1" ht="21" customHeight="1" spans="1:258">
      <c r="A8" s="106" t="s">
        <v>155</v>
      </c>
      <c r="B8" s="107">
        <f t="shared" si="0"/>
        <v>74</v>
      </c>
      <c r="C8" s="107">
        <f t="shared" si="1"/>
        <v>78</v>
      </c>
      <c r="D8" s="107">
        <v>82</v>
      </c>
      <c r="E8" s="107">
        <f>D8+4</f>
        <v>86</v>
      </c>
      <c r="F8" s="107">
        <f t="shared" ref="F8:H8" si="4">E8+6</f>
        <v>92</v>
      </c>
      <c r="G8" s="107">
        <f t="shared" si="4"/>
        <v>98</v>
      </c>
      <c r="H8" s="107">
        <f t="shared" si="4"/>
        <v>104</v>
      </c>
      <c r="I8" s="126"/>
      <c r="J8" s="123"/>
      <c r="K8" s="124" t="s">
        <v>239</v>
      </c>
      <c r="L8" s="124" t="s">
        <v>239</v>
      </c>
      <c r="M8" s="124" t="s">
        <v>232</v>
      </c>
      <c r="N8" s="124" t="s">
        <v>240</v>
      </c>
      <c r="O8" s="124" t="s">
        <v>241</v>
      </c>
      <c r="P8" s="124" t="s">
        <v>242</v>
      </c>
      <c r="Q8" s="140" t="s">
        <v>241</v>
      </c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  <c r="IR8" s="89"/>
      <c r="IS8" s="89"/>
      <c r="IT8" s="89"/>
      <c r="IU8" s="89"/>
      <c r="IV8" s="89"/>
      <c r="IW8" s="89"/>
      <c r="IX8" s="89"/>
    </row>
    <row r="9" s="86" customFormat="1" ht="21" customHeight="1" spans="1:258">
      <c r="A9" s="106" t="s">
        <v>157</v>
      </c>
      <c r="B9" s="107">
        <f t="shared" si="0"/>
        <v>72</v>
      </c>
      <c r="C9" s="107">
        <f t="shared" si="1"/>
        <v>76</v>
      </c>
      <c r="D9" s="107">
        <v>80</v>
      </c>
      <c r="E9" s="107">
        <f>D9+4</f>
        <v>84</v>
      </c>
      <c r="F9" s="107">
        <f t="shared" ref="F9:H9" si="5">E9+6</f>
        <v>90</v>
      </c>
      <c r="G9" s="107">
        <f t="shared" si="5"/>
        <v>96</v>
      </c>
      <c r="H9" s="107">
        <f t="shared" si="5"/>
        <v>102</v>
      </c>
      <c r="I9" s="126"/>
      <c r="J9" s="123"/>
      <c r="K9" s="124" t="s">
        <v>232</v>
      </c>
      <c r="L9" s="124" t="s">
        <v>232</v>
      </c>
      <c r="M9" s="124" t="s">
        <v>243</v>
      </c>
      <c r="N9" s="124" t="s">
        <v>238</v>
      </c>
      <c r="O9" s="124" t="s">
        <v>238</v>
      </c>
      <c r="P9" s="124" t="s">
        <v>232</v>
      </c>
      <c r="Q9" s="140" t="s">
        <v>244</v>
      </c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  <c r="IV9" s="89"/>
      <c r="IW9" s="89"/>
      <c r="IX9" s="89"/>
    </row>
    <row r="10" s="86" customFormat="1" ht="21" customHeight="1" spans="1:258">
      <c r="A10" s="106" t="s">
        <v>159</v>
      </c>
      <c r="B10" s="107">
        <f>C10-1.5</f>
        <v>42</v>
      </c>
      <c r="C10" s="107">
        <f>D10-1.5</f>
        <v>43.5</v>
      </c>
      <c r="D10" s="107">
        <v>45</v>
      </c>
      <c r="E10" s="107">
        <f t="shared" ref="E10:H10" si="6">D10+1.5</f>
        <v>46.5</v>
      </c>
      <c r="F10" s="107">
        <f t="shared" si="6"/>
        <v>48</v>
      </c>
      <c r="G10" s="107">
        <f t="shared" si="6"/>
        <v>49.5</v>
      </c>
      <c r="H10" s="107">
        <f t="shared" si="6"/>
        <v>51</v>
      </c>
      <c r="I10" s="126"/>
      <c r="J10" s="123"/>
      <c r="K10" s="124" t="s">
        <v>238</v>
      </c>
      <c r="L10" s="124" t="s">
        <v>238</v>
      </c>
      <c r="M10" s="124" t="s">
        <v>243</v>
      </c>
      <c r="N10" s="124" t="s">
        <v>238</v>
      </c>
      <c r="O10" s="124" t="s">
        <v>244</v>
      </c>
      <c r="P10" s="124" t="s">
        <v>245</v>
      </c>
      <c r="Q10" s="140" t="s">
        <v>244</v>
      </c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</row>
    <row r="11" s="86" customFormat="1" ht="21" customHeight="1" spans="1:258">
      <c r="A11" s="106" t="s">
        <v>160</v>
      </c>
      <c r="B11" s="107">
        <f>C11-4.5</f>
        <v>53</v>
      </c>
      <c r="C11" s="107">
        <f>D11-4.5</f>
        <v>57.5</v>
      </c>
      <c r="D11" s="107">
        <v>62</v>
      </c>
      <c r="E11" s="107">
        <f t="shared" ref="E11:H11" si="7">D11+4.5+0.15+0.2</f>
        <v>66.85</v>
      </c>
      <c r="F11" s="107">
        <f t="shared" si="7"/>
        <v>71.7</v>
      </c>
      <c r="G11" s="107">
        <f t="shared" si="7"/>
        <v>76.55</v>
      </c>
      <c r="H11" s="107">
        <f t="shared" si="7"/>
        <v>81.4</v>
      </c>
      <c r="I11" s="126"/>
      <c r="J11" s="123"/>
      <c r="K11" s="124" t="s">
        <v>238</v>
      </c>
      <c r="L11" s="124" t="s">
        <v>238</v>
      </c>
      <c r="M11" s="124" t="s">
        <v>245</v>
      </c>
      <c r="N11" s="124" t="s">
        <v>246</v>
      </c>
      <c r="O11" s="124" t="s">
        <v>232</v>
      </c>
      <c r="P11" s="124" t="s">
        <v>246</v>
      </c>
      <c r="Q11" s="140" t="s">
        <v>232</v>
      </c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  <c r="IV11" s="89"/>
      <c r="IW11" s="89"/>
      <c r="IX11" s="89"/>
    </row>
    <row r="12" s="86" customFormat="1" ht="21" customHeight="1" spans="1:258">
      <c r="A12" s="106" t="s">
        <v>161</v>
      </c>
      <c r="B12" s="107">
        <f>C12-0.8</f>
        <v>14.9</v>
      </c>
      <c r="C12" s="107">
        <f>D12-0.8</f>
        <v>15.7</v>
      </c>
      <c r="D12" s="107" t="s">
        <v>162</v>
      </c>
      <c r="E12" s="107">
        <f>D12+0.8</f>
        <v>17.3</v>
      </c>
      <c r="F12" s="107">
        <f t="shared" ref="F12:H12" si="8">E12+1.2</f>
        <v>18.5</v>
      </c>
      <c r="G12" s="107">
        <f t="shared" si="8"/>
        <v>19.7</v>
      </c>
      <c r="H12" s="107">
        <f t="shared" si="8"/>
        <v>20.9</v>
      </c>
      <c r="I12" s="126"/>
      <c r="J12" s="123"/>
      <c r="K12" s="124" t="s">
        <v>232</v>
      </c>
      <c r="L12" s="124" t="s">
        <v>247</v>
      </c>
      <c r="M12" s="124" t="s">
        <v>232</v>
      </c>
      <c r="N12" s="124" t="s">
        <v>232</v>
      </c>
      <c r="O12" s="124" t="s">
        <v>232</v>
      </c>
      <c r="P12" s="124" t="s">
        <v>232</v>
      </c>
      <c r="Q12" s="140" t="s">
        <v>232</v>
      </c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  <c r="IR12" s="89"/>
      <c r="IS12" s="89"/>
      <c r="IT12" s="89"/>
      <c r="IU12" s="89"/>
      <c r="IV12" s="89"/>
      <c r="IW12" s="89"/>
      <c r="IX12" s="89"/>
    </row>
    <row r="13" s="86" customFormat="1" ht="21" customHeight="1" spans="1:258">
      <c r="A13" s="106" t="s">
        <v>164</v>
      </c>
      <c r="B13" s="107">
        <f>C13-0.65</f>
        <v>12.7</v>
      </c>
      <c r="C13" s="107">
        <f>D13-0.65</f>
        <v>13.35</v>
      </c>
      <c r="D13" s="107" t="s">
        <v>165</v>
      </c>
      <c r="E13" s="107">
        <f>D13+0.65</f>
        <v>14.65</v>
      </c>
      <c r="F13" s="107">
        <f t="shared" ref="F13:H13" si="9">E13+0.9</f>
        <v>15.55</v>
      </c>
      <c r="G13" s="107">
        <f t="shared" si="9"/>
        <v>16.45</v>
      </c>
      <c r="H13" s="107">
        <f t="shared" si="9"/>
        <v>17.35</v>
      </c>
      <c r="I13" s="126"/>
      <c r="J13" s="123"/>
      <c r="K13" s="124" t="s">
        <v>248</v>
      </c>
      <c r="L13" s="124" t="s">
        <v>232</v>
      </c>
      <c r="M13" s="124" t="s">
        <v>247</v>
      </c>
      <c r="N13" s="124" t="s">
        <v>249</v>
      </c>
      <c r="O13" s="124" t="s">
        <v>232</v>
      </c>
      <c r="P13" s="124" t="s">
        <v>232</v>
      </c>
      <c r="Q13" s="140" t="s">
        <v>232</v>
      </c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  <c r="IR13" s="89"/>
      <c r="IS13" s="89"/>
      <c r="IT13" s="89"/>
      <c r="IU13" s="89"/>
      <c r="IV13" s="89"/>
      <c r="IW13" s="89"/>
      <c r="IX13" s="89"/>
    </row>
    <row r="14" s="86" customFormat="1" ht="21" customHeight="1" spans="1:258">
      <c r="A14" s="106" t="s">
        <v>166</v>
      </c>
      <c r="B14" s="108">
        <f>C14-0.2</f>
        <v>10.6</v>
      </c>
      <c r="C14" s="108">
        <f>D14-0.2</f>
        <v>10.8</v>
      </c>
      <c r="D14" s="107" t="s">
        <v>167</v>
      </c>
      <c r="E14" s="108">
        <f>D14+0.2</f>
        <v>11.2</v>
      </c>
      <c r="F14" s="108">
        <f t="shared" ref="F14:H14" si="10">E14+0.4</f>
        <v>11.6</v>
      </c>
      <c r="G14" s="108">
        <f t="shared" si="10"/>
        <v>12</v>
      </c>
      <c r="H14" s="108">
        <f t="shared" si="10"/>
        <v>12.4</v>
      </c>
      <c r="I14" s="127"/>
      <c r="J14" s="123"/>
      <c r="K14" s="124" t="s">
        <v>232</v>
      </c>
      <c r="L14" s="124" t="s">
        <v>232</v>
      </c>
      <c r="M14" s="124" t="s">
        <v>232</v>
      </c>
      <c r="N14" s="124" t="s">
        <v>232</v>
      </c>
      <c r="O14" s="124" t="s">
        <v>232</v>
      </c>
      <c r="P14" s="124" t="s">
        <v>232</v>
      </c>
      <c r="Q14" s="140" t="s">
        <v>232</v>
      </c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  <c r="IR14" s="89"/>
      <c r="IS14" s="89"/>
      <c r="IT14" s="89"/>
      <c r="IU14" s="89"/>
      <c r="IV14" s="89"/>
      <c r="IW14" s="89"/>
      <c r="IX14" s="89"/>
    </row>
    <row r="15" s="86" customFormat="1" ht="21" customHeight="1" spans="1:258">
      <c r="A15" s="106" t="s">
        <v>168</v>
      </c>
      <c r="B15" s="108">
        <f>C15-0.2</f>
        <v>8.6</v>
      </c>
      <c r="C15" s="108">
        <f>D15-0.2</f>
        <v>8.8</v>
      </c>
      <c r="D15" s="107" t="s">
        <v>169</v>
      </c>
      <c r="E15" s="108">
        <f>D15+0.2</f>
        <v>9.2</v>
      </c>
      <c r="F15" s="108">
        <f t="shared" ref="F15:H15" si="11">E15+0.4</f>
        <v>9.6</v>
      </c>
      <c r="G15" s="108">
        <f t="shared" si="11"/>
        <v>10</v>
      </c>
      <c r="H15" s="108">
        <f t="shared" si="11"/>
        <v>10.4</v>
      </c>
      <c r="I15" s="127"/>
      <c r="J15" s="123"/>
      <c r="K15" s="124" t="s">
        <v>247</v>
      </c>
      <c r="L15" s="124" t="s">
        <v>232</v>
      </c>
      <c r="M15" s="124" t="s">
        <v>232</v>
      </c>
      <c r="N15" s="124" t="s">
        <v>250</v>
      </c>
      <c r="O15" s="124" t="s">
        <v>232</v>
      </c>
      <c r="P15" s="124" t="s">
        <v>232</v>
      </c>
      <c r="Q15" s="140" t="s">
        <v>232</v>
      </c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  <c r="IS15" s="89"/>
      <c r="IT15" s="89"/>
      <c r="IU15" s="89"/>
      <c r="IV15" s="89"/>
      <c r="IW15" s="89"/>
      <c r="IX15" s="89"/>
    </row>
    <row r="16" s="86" customFormat="1" ht="21" customHeight="1" spans="1:258">
      <c r="A16" s="106" t="s">
        <v>170</v>
      </c>
      <c r="B16" s="108">
        <f>C16-0.8</f>
        <v>29.4</v>
      </c>
      <c r="C16" s="108">
        <f>D16-0.8</f>
        <v>30.2</v>
      </c>
      <c r="D16" s="108">
        <v>31</v>
      </c>
      <c r="E16" s="108">
        <f t="shared" ref="E16:H16" si="12">D16+0.8</f>
        <v>31.8</v>
      </c>
      <c r="F16" s="108">
        <f t="shared" si="12"/>
        <v>32.6</v>
      </c>
      <c r="G16" s="108">
        <f t="shared" si="12"/>
        <v>33.4</v>
      </c>
      <c r="H16" s="108">
        <f t="shared" si="12"/>
        <v>34.2</v>
      </c>
      <c r="I16" s="127"/>
      <c r="J16" s="123"/>
      <c r="K16" s="124" t="s">
        <v>251</v>
      </c>
      <c r="L16" s="124" t="s">
        <v>238</v>
      </c>
      <c r="M16" s="124" t="s">
        <v>245</v>
      </c>
      <c r="N16" s="124" t="s">
        <v>235</v>
      </c>
      <c r="O16" s="124" t="s">
        <v>246</v>
      </c>
      <c r="P16" s="124" t="s">
        <v>252</v>
      </c>
      <c r="Q16" s="140" t="s">
        <v>236</v>
      </c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  <c r="IP16" s="89"/>
      <c r="IQ16" s="89"/>
      <c r="IR16" s="89"/>
      <c r="IS16" s="89"/>
      <c r="IT16" s="89"/>
      <c r="IU16" s="89"/>
      <c r="IV16" s="89"/>
      <c r="IW16" s="89"/>
      <c r="IX16" s="89"/>
    </row>
    <row r="17" s="86" customFormat="1" ht="21" customHeight="1" spans="1:258">
      <c r="A17" s="106" t="s">
        <v>171</v>
      </c>
      <c r="B17" s="108">
        <f>C17-0.75</f>
        <v>21.5</v>
      </c>
      <c r="C17" s="108">
        <f>D17-0.75</f>
        <v>22.25</v>
      </c>
      <c r="D17" s="108">
        <v>23</v>
      </c>
      <c r="E17" s="108">
        <f t="shared" ref="E17:H17" si="13">D17+0.75</f>
        <v>23.75</v>
      </c>
      <c r="F17" s="108">
        <f t="shared" si="13"/>
        <v>24.5</v>
      </c>
      <c r="G17" s="108">
        <f t="shared" si="13"/>
        <v>25.25</v>
      </c>
      <c r="H17" s="108">
        <f t="shared" si="13"/>
        <v>26</v>
      </c>
      <c r="I17" s="128"/>
      <c r="J17" s="123"/>
      <c r="K17" s="124" t="s">
        <v>253</v>
      </c>
      <c r="L17" s="124" t="s">
        <v>245</v>
      </c>
      <c r="M17" s="124" t="s">
        <v>235</v>
      </c>
      <c r="N17" s="124" t="s">
        <v>232</v>
      </c>
      <c r="O17" s="124" t="s">
        <v>246</v>
      </c>
      <c r="P17" s="124" t="s">
        <v>254</v>
      </c>
      <c r="Q17" s="140" t="s">
        <v>255</v>
      </c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</row>
    <row r="18" s="86" customFormat="1" ht="21" customHeight="1" spans="1:258">
      <c r="A18" s="106" t="s">
        <v>172</v>
      </c>
      <c r="B18" s="108">
        <v>4</v>
      </c>
      <c r="C18" s="108">
        <v>4.5</v>
      </c>
      <c r="D18" s="108">
        <v>4.5</v>
      </c>
      <c r="E18" s="108">
        <v>5</v>
      </c>
      <c r="F18" s="108">
        <v>5</v>
      </c>
      <c r="G18" s="108">
        <v>5.5</v>
      </c>
      <c r="H18" s="108">
        <v>5.5</v>
      </c>
      <c r="I18" s="128"/>
      <c r="J18" s="123"/>
      <c r="K18" s="124" t="s">
        <v>232</v>
      </c>
      <c r="L18" s="124" t="s">
        <v>232</v>
      </c>
      <c r="M18" s="124" t="s">
        <v>232</v>
      </c>
      <c r="N18" s="124" t="s">
        <v>232</v>
      </c>
      <c r="O18" s="124" t="s">
        <v>232</v>
      </c>
      <c r="P18" s="124" t="s">
        <v>232</v>
      </c>
      <c r="Q18" s="140" t="s">
        <v>232</v>
      </c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  <c r="IR18" s="89"/>
      <c r="IS18" s="89"/>
      <c r="IT18" s="89"/>
      <c r="IU18" s="89"/>
      <c r="IV18" s="89"/>
      <c r="IW18" s="89"/>
      <c r="IX18" s="89"/>
    </row>
    <row r="19" s="86" customFormat="1" ht="21" customHeight="1" spans="1:258">
      <c r="A19" s="106" t="s">
        <v>173</v>
      </c>
      <c r="B19" s="108">
        <v>4</v>
      </c>
      <c r="C19" s="108">
        <v>4.5</v>
      </c>
      <c r="D19" s="108">
        <v>4.5</v>
      </c>
      <c r="E19" s="108">
        <v>5</v>
      </c>
      <c r="F19" s="108">
        <v>5</v>
      </c>
      <c r="G19" s="108">
        <v>5.5</v>
      </c>
      <c r="H19" s="108">
        <v>5.5</v>
      </c>
      <c r="I19" s="128"/>
      <c r="J19" s="123"/>
      <c r="K19" s="124" t="s">
        <v>232</v>
      </c>
      <c r="L19" s="124" t="s">
        <v>232</v>
      </c>
      <c r="M19" s="124" t="s">
        <v>232</v>
      </c>
      <c r="N19" s="124" t="s">
        <v>232</v>
      </c>
      <c r="O19" s="124" t="s">
        <v>232</v>
      </c>
      <c r="P19" s="124" t="s">
        <v>232</v>
      </c>
      <c r="Q19" s="140" t="s">
        <v>232</v>
      </c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  <c r="IR19" s="89"/>
      <c r="IS19" s="89"/>
      <c r="IT19" s="89"/>
      <c r="IU19" s="89"/>
      <c r="IV19" s="89"/>
      <c r="IW19" s="89"/>
      <c r="IX19" s="89"/>
    </row>
    <row r="20" s="86" customFormat="1" ht="21" customHeight="1" spans="1:258">
      <c r="A20" s="106" t="s">
        <v>174</v>
      </c>
      <c r="B20" s="108">
        <v>5.5</v>
      </c>
      <c r="C20" s="108">
        <v>5.5</v>
      </c>
      <c r="D20" s="108">
        <v>6</v>
      </c>
      <c r="E20" s="108">
        <v>6</v>
      </c>
      <c r="F20" s="108">
        <v>6</v>
      </c>
      <c r="G20" s="108">
        <v>7</v>
      </c>
      <c r="H20" s="108">
        <v>7</v>
      </c>
      <c r="I20" s="129"/>
      <c r="J20" s="123"/>
      <c r="K20" s="124" t="s">
        <v>232</v>
      </c>
      <c r="L20" s="124" t="s">
        <v>232</v>
      </c>
      <c r="M20" s="124" t="s">
        <v>232</v>
      </c>
      <c r="N20" s="124" t="s">
        <v>232</v>
      </c>
      <c r="O20" s="124" t="s">
        <v>232</v>
      </c>
      <c r="P20" s="124" t="s">
        <v>232</v>
      </c>
      <c r="Q20" s="140" t="s">
        <v>232</v>
      </c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  <c r="IP20" s="89"/>
      <c r="IQ20" s="89"/>
      <c r="IR20" s="89"/>
      <c r="IS20" s="89"/>
      <c r="IT20" s="89"/>
      <c r="IU20" s="89"/>
      <c r="IV20" s="89"/>
      <c r="IW20" s="89"/>
      <c r="IX20" s="89"/>
    </row>
    <row r="21" s="86" customFormat="1" ht="21" customHeight="1" spans="1:258">
      <c r="A21" s="109"/>
      <c r="B21" s="110"/>
      <c r="C21" s="110"/>
      <c r="D21" s="110"/>
      <c r="E21" s="110"/>
      <c r="F21" s="111"/>
      <c r="G21" s="110"/>
      <c r="H21" s="110"/>
      <c r="I21" s="110"/>
      <c r="J21" s="130"/>
      <c r="K21" s="131"/>
      <c r="L21" s="131"/>
      <c r="M21" s="131"/>
      <c r="N21" s="132"/>
      <c r="O21" s="131"/>
      <c r="P21" s="131"/>
      <c r="Q21" s="141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  <c r="HH21" s="89"/>
      <c r="HI21" s="89"/>
      <c r="HJ21" s="89"/>
      <c r="HK21" s="89"/>
      <c r="HL21" s="89"/>
      <c r="HM21" s="89"/>
      <c r="HN21" s="89"/>
      <c r="HO21" s="89"/>
      <c r="HP21" s="89"/>
      <c r="HQ21" s="89"/>
      <c r="HR21" s="89"/>
      <c r="HS21" s="89"/>
      <c r="HT21" s="89"/>
      <c r="HU21" s="89"/>
      <c r="HV21" s="89"/>
      <c r="HW21" s="89"/>
      <c r="HX21" s="89"/>
      <c r="HY21" s="89"/>
      <c r="HZ21" s="89"/>
      <c r="IA21" s="89"/>
      <c r="IB21" s="89"/>
      <c r="IC21" s="89"/>
      <c r="ID21" s="89"/>
      <c r="IE21" s="89"/>
      <c r="IF21" s="89"/>
      <c r="IG21" s="89"/>
      <c r="IH21" s="89"/>
      <c r="II21" s="89"/>
      <c r="IJ21" s="89"/>
      <c r="IK21" s="89"/>
      <c r="IL21" s="89"/>
      <c r="IM21" s="89"/>
      <c r="IN21" s="89"/>
      <c r="IO21" s="89"/>
      <c r="IP21" s="89"/>
      <c r="IQ21" s="89"/>
      <c r="IR21" s="89"/>
      <c r="IS21" s="89"/>
      <c r="IT21" s="89"/>
      <c r="IU21" s="89"/>
      <c r="IV21" s="89"/>
      <c r="IW21" s="89"/>
      <c r="IX21" s="89"/>
    </row>
    <row r="22" ht="16.5" spans="1:18">
      <c r="A22" s="112"/>
      <c r="B22" s="112"/>
      <c r="C22" s="112"/>
      <c r="D22" s="113"/>
      <c r="E22" s="113"/>
      <c r="F22" s="114"/>
      <c r="G22" s="113"/>
      <c r="H22" s="113"/>
      <c r="I22" s="113"/>
      <c r="O22" s="86"/>
      <c r="P22" s="86"/>
      <c r="Q22" s="86"/>
      <c r="R22" s="89"/>
    </row>
    <row r="23" spans="1:18">
      <c r="A23" s="115" t="s">
        <v>175</v>
      </c>
      <c r="B23" s="115"/>
      <c r="C23" s="115"/>
      <c r="D23" s="116"/>
      <c r="E23" s="116"/>
      <c r="O23" s="86"/>
      <c r="P23" s="86"/>
      <c r="Q23" s="86"/>
      <c r="R23" s="89"/>
    </row>
    <row r="24" spans="4:18">
      <c r="D24" s="87"/>
      <c r="K24" s="133" t="s">
        <v>176</v>
      </c>
      <c r="L24" s="134">
        <v>45630</v>
      </c>
      <c r="M24" s="135" t="s">
        <v>177</v>
      </c>
      <c r="N24" s="133" t="s">
        <v>131</v>
      </c>
      <c r="O24" s="133"/>
      <c r="P24" s="133" t="s">
        <v>178</v>
      </c>
      <c r="Q24" s="86" t="s">
        <v>134</v>
      </c>
      <c r="R24" s="89"/>
    </row>
  </sheetData>
  <mergeCells count="9">
    <mergeCell ref="A1:Q1"/>
    <mergeCell ref="B2:E2"/>
    <mergeCell ref="G2:I2"/>
    <mergeCell ref="L2:Q2"/>
    <mergeCell ref="B3:I3"/>
    <mergeCell ref="K3:Q3"/>
    <mergeCell ref="A3:A5"/>
    <mergeCell ref="I4:I5"/>
    <mergeCell ref="J2:J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E7"/>
    </sheetView>
  </sheetViews>
  <sheetFormatPr defaultColWidth="9" defaultRowHeight="14.25"/>
  <cols>
    <col min="1" max="1" width="7" customWidth="1"/>
    <col min="2" max="2" width="14.5" customWidth="1"/>
    <col min="3" max="3" width="16.8" style="75" customWidth="1"/>
    <col min="4" max="4" width="13.4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257</v>
      </c>
      <c r="B2" s="5" t="s">
        <v>258</v>
      </c>
      <c r="C2" s="5" t="s">
        <v>259</v>
      </c>
      <c r="D2" s="5" t="s">
        <v>260</v>
      </c>
      <c r="E2" s="5" t="s">
        <v>261</v>
      </c>
      <c r="F2" s="5" t="s">
        <v>262</v>
      </c>
      <c r="G2" s="5" t="s">
        <v>263</v>
      </c>
      <c r="H2" s="76" t="s">
        <v>264</v>
      </c>
      <c r="I2" s="4" t="s">
        <v>265</v>
      </c>
      <c r="J2" s="4" t="s">
        <v>266</v>
      </c>
      <c r="K2" s="4" t="s">
        <v>267</v>
      </c>
      <c r="L2" s="4" t="s">
        <v>268</v>
      </c>
      <c r="M2" s="4" t="s">
        <v>269</v>
      </c>
      <c r="N2" s="5" t="s">
        <v>270</v>
      </c>
      <c r="O2" s="5" t="s">
        <v>271</v>
      </c>
    </row>
    <row r="3" s="1" customFormat="1" ht="16.5" spans="1:15">
      <c r="A3" s="4"/>
      <c r="B3" s="7"/>
      <c r="C3" s="7"/>
      <c r="D3" s="7"/>
      <c r="E3" s="7"/>
      <c r="F3" s="7"/>
      <c r="G3" s="7"/>
      <c r="H3" s="77"/>
      <c r="I3" s="4" t="s">
        <v>217</v>
      </c>
      <c r="J3" s="4" t="s">
        <v>217</v>
      </c>
      <c r="K3" s="4" t="s">
        <v>217</v>
      </c>
      <c r="L3" s="4" t="s">
        <v>217</v>
      </c>
      <c r="M3" s="4" t="s">
        <v>217</v>
      </c>
      <c r="N3" s="7"/>
      <c r="O3" s="7"/>
    </row>
    <row r="4" ht="20" customHeight="1" spans="1:15">
      <c r="A4" s="12">
        <v>1</v>
      </c>
      <c r="B4" s="28" t="s">
        <v>272</v>
      </c>
      <c r="C4" s="28" t="s">
        <v>273</v>
      </c>
      <c r="D4" s="28" t="s">
        <v>274</v>
      </c>
      <c r="E4" s="29" t="s">
        <v>62</v>
      </c>
      <c r="F4" s="27" t="s">
        <v>275</v>
      </c>
      <c r="G4" s="78" t="s">
        <v>65</v>
      </c>
      <c r="H4" s="12" t="s">
        <v>65</v>
      </c>
      <c r="I4" s="82">
        <v>2</v>
      </c>
      <c r="J4" s="83">
        <v>0</v>
      </c>
      <c r="K4" s="83">
        <v>1</v>
      </c>
      <c r="L4" s="83">
        <v>0</v>
      </c>
      <c r="M4" s="12">
        <v>0</v>
      </c>
      <c r="N4" s="12">
        <f t="shared" ref="N4:N7" si="0">SUM(I4:M4)</f>
        <v>3</v>
      </c>
      <c r="O4" s="12"/>
    </row>
    <row r="5" ht="20" customHeight="1" spans="1:15">
      <c r="A5" s="12">
        <v>2</v>
      </c>
      <c r="B5" s="28" t="s">
        <v>276</v>
      </c>
      <c r="C5" s="28" t="s">
        <v>273</v>
      </c>
      <c r="D5" s="28" t="s">
        <v>277</v>
      </c>
      <c r="E5" s="29" t="s">
        <v>62</v>
      </c>
      <c r="F5" s="27" t="s">
        <v>275</v>
      </c>
      <c r="G5" s="79" t="s">
        <v>65</v>
      </c>
      <c r="H5" s="57" t="s">
        <v>65</v>
      </c>
      <c r="I5" s="84">
        <v>1</v>
      </c>
      <c r="J5" s="83">
        <v>0</v>
      </c>
      <c r="K5" s="83">
        <v>3</v>
      </c>
      <c r="L5" s="83">
        <v>1</v>
      </c>
      <c r="M5" s="12">
        <v>0</v>
      </c>
      <c r="N5" s="12">
        <f t="shared" si="0"/>
        <v>5</v>
      </c>
      <c r="O5" s="12"/>
    </row>
    <row r="6" ht="20" customHeight="1" spans="1:15">
      <c r="A6" s="12">
        <v>3</v>
      </c>
      <c r="B6" s="28" t="s">
        <v>278</v>
      </c>
      <c r="C6" s="28" t="s">
        <v>273</v>
      </c>
      <c r="D6" s="28" t="s">
        <v>279</v>
      </c>
      <c r="E6" s="29" t="s">
        <v>62</v>
      </c>
      <c r="F6" s="27" t="s">
        <v>275</v>
      </c>
      <c r="G6" s="79" t="s">
        <v>65</v>
      </c>
      <c r="H6" s="57" t="s">
        <v>65</v>
      </c>
      <c r="I6" s="84">
        <v>1</v>
      </c>
      <c r="J6" s="83">
        <v>1</v>
      </c>
      <c r="K6" s="83">
        <v>0</v>
      </c>
      <c r="L6" s="83">
        <v>0</v>
      </c>
      <c r="M6" s="12">
        <v>0</v>
      </c>
      <c r="N6" s="12">
        <f t="shared" si="0"/>
        <v>2</v>
      </c>
      <c r="O6" s="12"/>
    </row>
    <row r="7" ht="20" customHeight="1" spans="1:15">
      <c r="A7" s="12">
        <v>4</v>
      </c>
      <c r="B7" s="28" t="s">
        <v>280</v>
      </c>
      <c r="C7" s="28" t="s">
        <v>273</v>
      </c>
      <c r="D7" s="28" t="s">
        <v>281</v>
      </c>
      <c r="E7" s="29" t="s">
        <v>62</v>
      </c>
      <c r="F7" s="27" t="s">
        <v>275</v>
      </c>
      <c r="G7" s="79" t="s">
        <v>65</v>
      </c>
      <c r="H7" s="57" t="s">
        <v>65</v>
      </c>
      <c r="I7" s="84">
        <v>1</v>
      </c>
      <c r="J7" s="83">
        <v>0</v>
      </c>
      <c r="K7" s="83">
        <v>3</v>
      </c>
      <c r="L7" s="83">
        <v>1</v>
      </c>
      <c r="M7" s="12">
        <v>0</v>
      </c>
      <c r="N7" s="12">
        <f t="shared" si="0"/>
        <v>5</v>
      </c>
      <c r="O7" s="12"/>
    </row>
    <row r="8" ht="20" customHeight="1" spans="1:15">
      <c r="A8" s="12"/>
      <c r="B8" s="31"/>
      <c r="C8" s="31"/>
      <c r="D8" s="31"/>
      <c r="E8" s="66"/>
      <c r="F8" s="31"/>
      <c r="G8" s="12"/>
      <c r="H8" s="9"/>
      <c r="I8" s="82"/>
      <c r="J8" s="83"/>
      <c r="K8" s="83"/>
      <c r="L8" s="83"/>
      <c r="M8" s="12"/>
      <c r="N8" s="12"/>
      <c r="O8" s="9"/>
    </row>
    <row r="9" ht="20" customHeight="1" spans="1:15">
      <c r="A9" s="12"/>
      <c r="B9" s="31"/>
      <c r="C9" s="31"/>
      <c r="D9" s="31"/>
      <c r="E9" s="66"/>
      <c r="F9" s="31"/>
      <c r="G9" s="12"/>
      <c r="H9" s="9"/>
      <c r="I9" s="82"/>
      <c r="J9" s="83"/>
      <c r="K9" s="83"/>
      <c r="L9" s="83"/>
      <c r="M9" s="12"/>
      <c r="N9" s="12"/>
      <c r="O9" s="9"/>
    </row>
    <row r="10" ht="20" customHeight="1" spans="1:15">
      <c r="A10" s="12"/>
      <c r="B10" s="31"/>
      <c r="C10" s="31"/>
      <c r="D10" s="31"/>
      <c r="E10" s="66"/>
      <c r="F10" s="31"/>
      <c r="G10" s="12"/>
      <c r="H10" s="9"/>
      <c r="I10" s="82"/>
      <c r="J10" s="83"/>
      <c r="K10" s="83"/>
      <c r="L10" s="83"/>
      <c r="M10" s="12"/>
      <c r="N10" s="12"/>
      <c r="O10" s="9"/>
    </row>
    <row r="11" ht="20" customHeight="1" spans="1:15">
      <c r="A11" s="12"/>
      <c r="B11" s="31"/>
      <c r="C11" s="31"/>
      <c r="D11" s="31"/>
      <c r="E11" s="66"/>
      <c r="F11" s="31"/>
      <c r="G11" s="12"/>
      <c r="H11" s="9"/>
      <c r="I11" s="82"/>
      <c r="J11" s="83"/>
      <c r="K11" s="83"/>
      <c r="L11" s="83"/>
      <c r="M11" s="12"/>
      <c r="N11" s="12"/>
      <c r="O11" s="9"/>
    </row>
    <row r="12" s="2" customFormat="1" ht="18.75" spans="1:15">
      <c r="A12" s="17" t="s">
        <v>282</v>
      </c>
      <c r="B12" s="18"/>
      <c r="C12" s="31"/>
      <c r="D12" s="19"/>
      <c r="E12" s="20"/>
      <c r="F12" s="31"/>
      <c r="G12" s="12"/>
      <c r="H12" s="38"/>
      <c r="I12" s="32"/>
      <c r="J12" s="17" t="s">
        <v>283</v>
      </c>
      <c r="K12" s="18"/>
      <c r="L12" s="18"/>
      <c r="M12" s="19"/>
      <c r="N12" s="18"/>
      <c r="O12" s="25"/>
    </row>
    <row r="13" ht="61" customHeight="1" spans="1:15">
      <c r="A13" s="80" t="s">
        <v>284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5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A13" sqref="A13:M13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257</v>
      </c>
      <c r="B2" s="5" t="s">
        <v>262</v>
      </c>
      <c r="C2" s="5" t="s">
        <v>258</v>
      </c>
      <c r="D2" s="5" t="s">
        <v>259</v>
      </c>
      <c r="E2" s="5" t="s">
        <v>260</v>
      </c>
      <c r="F2" s="5" t="s">
        <v>261</v>
      </c>
      <c r="G2" s="4" t="s">
        <v>286</v>
      </c>
      <c r="H2" s="4"/>
      <c r="I2" s="4" t="s">
        <v>287</v>
      </c>
      <c r="J2" s="4"/>
      <c r="K2" s="6" t="s">
        <v>288</v>
      </c>
      <c r="L2" s="71" t="s">
        <v>289</v>
      </c>
      <c r="M2" s="23" t="s">
        <v>290</v>
      </c>
    </row>
    <row r="3" s="1" customFormat="1" ht="16.5" spans="1:13">
      <c r="A3" s="4"/>
      <c r="B3" s="7"/>
      <c r="C3" s="7"/>
      <c r="D3" s="7"/>
      <c r="E3" s="7"/>
      <c r="F3" s="7"/>
      <c r="G3" s="4" t="s">
        <v>291</v>
      </c>
      <c r="H3" s="4" t="s">
        <v>292</v>
      </c>
      <c r="I3" s="4" t="s">
        <v>291</v>
      </c>
      <c r="J3" s="4" t="s">
        <v>292</v>
      </c>
      <c r="K3" s="8"/>
      <c r="L3" s="72"/>
      <c r="M3" s="24"/>
    </row>
    <row r="4" ht="22" customHeight="1" spans="1:13">
      <c r="A4" s="63">
        <v>1</v>
      </c>
      <c r="B4" s="27" t="s">
        <v>275</v>
      </c>
      <c r="C4" s="28" t="s">
        <v>272</v>
      </c>
      <c r="D4" s="28" t="s">
        <v>273</v>
      </c>
      <c r="E4" s="28" t="s">
        <v>274</v>
      </c>
      <c r="F4" s="29" t="s">
        <v>62</v>
      </c>
      <c r="G4" s="64">
        <v>-0.03</v>
      </c>
      <c r="H4" s="64">
        <v>-0.01</v>
      </c>
      <c r="I4" s="64">
        <v>-0.05</v>
      </c>
      <c r="J4" s="64">
        <v>0</v>
      </c>
      <c r="K4" s="67"/>
      <c r="L4" s="12" t="s">
        <v>95</v>
      </c>
      <c r="M4" s="12" t="s">
        <v>293</v>
      </c>
    </row>
    <row r="5" ht="22" customHeight="1" spans="1:13">
      <c r="A5" s="63">
        <v>2</v>
      </c>
      <c r="B5" s="27" t="s">
        <v>275</v>
      </c>
      <c r="C5" s="28" t="s">
        <v>276</v>
      </c>
      <c r="D5" s="28" t="s">
        <v>273</v>
      </c>
      <c r="E5" s="28" t="s">
        <v>277</v>
      </c>
      <c r="F5" s="29" t="s">
        <v>62</v>
      </c>
      <c r="G5" s="64">
        <v>-0.01</v>
      </c>
      <c r="H5" s="64">
        <v>0</v>
      </c>
      <c r="I5" s="64">
        <v>-0.03</v>
      </c>
      <c r="J5" s="64">
        <v>0</v>
      </c>
      <c r="K5" s="67"/>
      <c r="L5" s="12" t="s">
        <v>95</v>
      </c>
      <c r="M5" s="12" t="s">
        <v>293</v>
      </c>
    </row>
    <row r="6" ht="22" customHeight="1" spans="1:13">
      <c r="A6" s="63">
        <v>3</v>
      </c>
      <c r="B6" s="27" t="s">
        <v>275</v>
      </c>
      <c r="C6" s="28" t="s">
        <v>278</v>
      </c>
      <c r="D6" s="28" t="s">
        <v>273</v>
      </c>
      <c r="E6" s="28" t="s">
        <v>279</v>
      </c>
      <c r="F6" s="29" t="s">
        <v>62</v>
      </c>
      <c r="G6" s="64">
        <v>-0.01</v>
      </c>
      <c r="H6" s="64">
        <v>-0.02</v>
      </c>
      <c r="I6" s="64">
        <v>-0.02</v>
      </c>
      <c r="J6" s="64">
        <v>-0.01</v>
      </c>
      <c r="K6" s="67"/>
      <c r="L6" s="12" t="s">
        <v>95</v>
      </c>
      <c r="M6" s="12" t="s">
        <v>293</v>
      </c>
    </row>
    <row r="7" ht="22" customHeight="1" spans="1:13">
      <c r="A7" s="63">
        <v>4</v>
      </c>
      <c r="B7" s="27" t="s">
        <v>275</v>
      </c>
      <c r="C7" s="28" t="s">
        <v>280</v>
      </c>
      <c r="D7" s="28" t="s">
        <v>273</v>
      </c>
      <c r="E7" s="28" t="s">
        <v>281</v>
      </c>
      <c r="F7" s="29" t="s">
        <v>62</v>
      </c>
      <c r="G7" s="64">
        <v>-0.03</v>
      </c>
      <c r="H7" s="64">
        <v>-0.01</v>
      </c>
      <c r="I7" s="64">
        <v>-0.03</v>
      </c>
      <c r="J7" s="64">
        <v>-0.01</v>
      </c>
      <c r="K7" s="67"/>
      <c r="L7" s="12" t="s">
        <v>95</v>
      </c>
      <c r="M7" s="12" t="s">
        <v>293</v>
      </c>
    </row>
    <row r="8" ht="22" customHeight="1" spans="1:13">
      <c r="A8" s="63"/>
      <c r="B8" s="65"/>
      <c r="C8" s="31"/>
      <c r="D8" s="31"/>
      <c r="E8" s="31"/>
      <c r="F8" s="66"/>
      <c r="G8" s="67"/>
      <c r="H8" s="68"/>
      <c r="I8" s="68"/>
      <c r="J8" s="68"/>
      <c r="K8" s="67"/>
      <c r="L8" s="9"/>
      <c r="M8" s="9"/>
    </row>
    <row r="9" ht="22" customHeight="1" spans="1:13">
      <c r="A9" s="63"/>
      <c r="B9" s="65"/>
      <c r="C9" s="31"/>
      <c r="D9" s="31"/>
      <c r="E9" s="31"/>
      <c r="F9" s="66"/>
      <c r="G9" s="67"/>
      <c r="H9" s="68"/>
      <c r="I9" s="68"/>
      <c r="J9" s="68"/>
      <c r="K9" s="67"/>
      <c r="L9" s="9"/>
      <c r="M9" s="9"/>
    </row>
    <row r="10" ht="22" customHeight="1" spans="1:13">
      <c r="A10" s="63"/>
      <c r="B10" s="65"/>
      <c r="C10" s="31"/>
      <c r="D10" s="31"/>
      <c r="E10" s="31"/>
      <c r="F10" s="66"/>
      <c r="G10" s="67"/>
      <c r="H10" s="68"/>
      <c r="I10" s="68"/>
      <c r="J10" s="68"/>
      <c r="K10" s="67"/>
      <c r="L10" s="9"/>
      <c r="M10" s="9"/>
    </row>
    <row r="11" ht="22" customHeight="1" spans="1:13">
      <c r="A11" s="63"/>
      <c r="B11" s="65"/>
      <c r="C11" s="31"/>
      <c r="D11" s="31"/>
      <c r="E11" s="31"/>
      <c r="F11" s="66"/>
      <c r="G11" s="67"/>
      <c r="H11" s="68"/>
      <c r="I11" s="68"/>
      <c r="J11" s="68"/>
      <c r="K11" s="67"/>
      <c r="L11" s="9"/>
      <c r="M11" s="9"/>
    </row>
    <row r="12" s="2" customFormat="1" ht="18.75" spans="1:13">
      <c r="A12" s="17" t="s">
        <v>294</v>
      </c>
      <c r="B12" s="18"/>
      <c r="C12" s="18"/>
      <c r="D12" s="31"/>
      <c r="E12" s="19"/>
      <c r="F12" s="66"/>
      <c r="G12" s="32"/>
      <c r="H12" s="17" t="s">
        <v>283</v>
      </c>
      <c r="I12" s="18"/>
      <c r="J12" s="18"/>
      <c r="K12" s="19"/>
      <c r="L12" s="73"/>
      <c r="M12" s="25"/>
    </row>
    <row r="13" ht="84" customHeight="1" spans="1:13">
      <c r="A13" s="69" t="s">
        <v>295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4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F25" sqref="F25"/>
    </sheetView>
  </sheetViews>
  <sheetFormatPr defaultColWidth="9" defaultRowHeight="14.25"/>
  <cols>
    <col min="1" max="2" width="8.625" customWidth="1"/>
    <col min="3" max="3" width="13.5" customWidth="1"/>
    <col min="4" max="4" width="21.375" customWidth="1"/>
    <col min="5" max="5" width="12.125" customWidth="1"/>
    <col min="6" max="6" width="17.25" customWidth="1"/>
    <col min="7" max="7" width="19.5" customWidth="1"/>
    <col min="8" max="9" width="6.375" customWidth="1"/>
    <col min="10" max="10" width="15.875" customWidth="1"/>
    <col min="11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297</v>
      </c>
      <c r="B2" s="5" t="s">
        <v>262</v>
      </c>
      <c r="C2" s="5" t="s">
        <v>258</v>
      </c>
      <c r="D2" s="5" t="s">
        <v>259</v>
      </c>
      <c r="E2" s="5" t="s">
        <v>260</v>
      </c>
      <c r="F2" s="5" t="s">
        <v>261</v>
      </c>
      <c r="G2" s="39" t="s">
        <v>298</v>
      </c>
      <c r="H2" s="40"/>
      <c r="I2" s="60"/>
      <c r="J2" s="39" t="s">
        <v>299</v>
      </c>
      <c r="K2" s="40"/>
      <c r="L2" s="60"/>
      <c r="M2" s="39" t="s">
        <v>300</v>
      </c>
      <c r="N2" s="40"/>
      <c r="O2" s="60"/>
      <c r="P2" s="39" t="s">
        <v>301</v>
      </c>
      <c r="Q2" s="40"/>
      <c r="R2" s="60"/>
      <c r="S2" s="40" t="s">
        <v>302</v>
      </c>
      <c r="T2" s="40"/>
      <c r="U2" s="60"/>
      <c r="V2" s="35" t="s">
        <v>303</v>
      </c>
      <c r="W2" s="35" t="s">
        <v>271</v>
      </c>
    </row>
    <row r="3" s="1" customFormat="1" ht="16.5" spans="1:23">
      <c r="A3" s="7"/>
      <c r="B3" s="41"/>
      <c r="C3" s="41"/>
      <c r="D3" s="41"/>
      <c r="E3" s="41"/>
      <c r="F3" s="41"/>
      <c r="G3" s="4" t="s">
        <v>304</v>
      </c>
      <c r="H3" s="4" t="s">
        <v>67</v>
      </c>
      <c r="I3" s="4" t="s">
        <v>262</v>
      </c>
      <c r="J3" s="4" t="s">
        <v>304</v>
      </c>
      <c r="K3" s="4" t="s">
        <v>67</v>
      </c>
      <c r="L3" s="4" t="s">
        <v>262</v>
      </c>
      <c r="M3" s="4" t="s">
        <v>304</v>
      </c>
      <c r="N3" s="4" t="s">
        <v>67</v>
      </c>
      <c r="O3" s="4" t="s">
        <v>262</v>
      </c>
      <c r="P3" s="4" t="s">
        <v>304</v>
      </c>
      <c r="Q3" s="4" t="s">
        <v>67</v>
      </c>
      <c r="R3" s="4" t="s">
        <v>262</v>
      </c>
      <c r="S3" s="4" t="s">
        <v>304</v>
      </c>
      <c r="T3" s="4" t="s">
        <v>67</v>
      </c>
      <c r="U3" s="4" t="s">
        <v>262</v>
      </c>
      <c r="V3" s="62"/>
      <c r="W3" s="62"/>
    </row>
    <row r="4" spans="1:23">
      <c r="A4" s="42" t="s">
        <v>305</v>
      </c>
      <c r="B4" s="43" t="s">
        <v>275</v>
      </c>
      <c r="C4" s="28" t="s">
        <v>272</v>
      </c>
      <c r="D4" s="28" t="s">
        <v>273</v>
      </c>
      <c r="E4" s="28" t="s">
        <v>274</v>
      </c>
      <c r="F4" s="29" t="s">
        <v>62</v>
      </c>
      <c r="G4" s="44" t="s">
        <v>306</v>
      </c>
      <c r="H4" s="45"/>
      <c r="I4" s="45" t="s">
        <v>307</v>
      </c>
      <c r="J4" s="45" t="s">
        <v>308</v>
      </c>
      <c r="K4" s="30"/>
      <c r="L4" s="30" t="s">
        <v>309</v>
      </c>
      <c r="M4" s="12"/>
      <c r="N4" s="12"/>
      <c r="O4" s="12"/>
      <c r="P4" s="12"/>
      <c r="Q4" s="12"/>
      <c r="R4" s="12"/>
      <c r="S4" s="12"/>
      <c r="T4" s="12"/>
      <c r="U4" s="12"/>
      <c r="V4" s="12" t="s">
        <v>310</v>
      </c>
      <c r="W4" s="12"/>
    </row>
    <row r="5" ht="16.5" spans="1:23">
      <c r="A5" s="46"/>
      <c r="B5" s="47"/>
      <c r="C5" s="28" t="s">
        <v>276</v>
      </c>
      <c r="D5" s="28" t="s">
        <v>273</v>
      </c>
      <c r="E5" s="28" t="s">
        <v>277</v>
      </c>
      <c r="F5" s="29" t="s">
        <v>62</v>
      </c>
      <c r="G5" s="48" t="s">
        <v>311</v>
      </c>
      <c r="H5" s="49"/>
      <c r="I5" s="61"/>
      <c r="J5" s="48" t="s">
        <v>312</v>
      </c>
      <c r="K5" s="49"/>
      <c r="L5" s="61"/>
      <c r="M5" s="39" t="s">
        <v>313</v>
      </c>
      <c r="N5" s="40"/>
      <c r="O5" s="60"/>
      <c r="P5" s="39" t="s">
        <v>314</v>
      </c>
      <c r="Q5" s="40"/>
      <c r="R5" s="60"/>
      <c r="S5" s="40" t="s">
        <v>315</v>
      </c>
      <c r="T5" s="40"/>
      <c r="U5" s="60"/>
      <c r="V5" s="12"/>
      <c r="W5" s="12"/>
    </row>
    <row r="6" ht="16.5" spans="1:23">
      <c r="A6" s="46"/>
      <c r="B6" s="47"/>
      <c r="C6" s="28" t="s">
        <v>278</v>
      </c>
      <c r="D6" s="28" t="s">
        <v>273</v>
      </c>
      <c r="E6" s="28" t="s">
        <v>279</v>
      </c>
      <c r="F6" s="29" t="s">
        <v>62</v>
      </c>
      <c r="G6" s="50" t="s">
        <v>304</v>
      </c>
      <c r="H6" s="50" t="s">
        <v>67</v>
      </c>
      <c r="I6" s="50" t="s">
        <v>262</v>
      </c>
      <c r="J6" s="50" t="s">
        <v>304</v>
      </c>
      <c r="K6" s="50" t="s">
        <v>67</v>
      </c>
      <c r="L6" s="50" t="s">
        <v>262</v>
      </c>
      <c r="M6" s="4" t="s">
        <v>304</v>
      </c>
      <c r="N6" s="4" t="s">
        <v>67</v>
      </c>
      <c r="O6" s="4" t="s">
        <v>262</v>
      </c>
      <c r="P6" s="4" t="s">
        <v>304</v>
      </c>
      <c r="Q6" s="4" t="s">
        <v>67</v>
      </c>
      <c r="R6" s="4" t="s">
        <v>262</v>
      </c>
      <c r="S6" s="4" t="s">
        <v>304</v>
      </c>
      <c r="T6" s="4" t="s">
        <v>67</v>
      </c>
      <c r="U6" s="4" t="s">
        <v>262</v>
      </c>
      <c r="V6" s="12"/>
      <c r="W6" s="12"/>
    </row>
    <row r="7" spans="1:23">
      <c r="A7" s="51"/>
      <c r="B7" s="52"/>
      <c r="C7" s="28" t="s">
        <v>280</v>
      </c>
      <c r="D7" s="28" t="s">
        <v>273</v>
      </c>
      <c r="E7" s="28" t="s">
        <v>281</v>
      </c>
      <c r="F7" s="29" t="s">
        <v>62</v>
      </c>
      <c r="G7" s="30" t="s">
        <v>316</v>
      </c>
      <c r="H7" s="45"/>
      <c r="I7" s="45" t="s">
        <v>317</v>
      </c>
      <c r="J7" s="45" t="s">
        <v>318</v>
      </c>
      <c r="K7" s="45"/>
      <c r="L7" s="30" t="s">
        <v>319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42"/>
      <c r="B8" s="43"/>
      <c r="C8" s="53"/>
      <c r="D8" s="53"/>
      <c r="E8" s="53"/>
      <c r="F8" s="42"/>
      <c r="G8" s="12"/>
      <c r="H8" s="45"/>
      <c r="I8" s="45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ht="22" customHeight="1" spans="1:23">
      <c r="A9" s="46"/>
      <c r="B9" s="47"/>
      <c r="C9" s="51"/>
      <c r="D9" s="54"/>
      <c r="E9" s="51"/>
      <c r="F9" s="51"/>
      <c r="G9" s="12"/>
      <c r="H9" s="45"/>
      <c r="I9" s="45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42"/>
      <c r="B10" s="43"/>
      <c r="C10" s="55"/>
      <c r="D10" s="53"/>
      <c r="E10" s="55"/>
      <c r="F10" s="42"/>
      <c r="G10" s="12"/>
      <c r="H10" s="45"/>
      <c r="I10" s="45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46"/>
      <c r="B11" s="47"/>
      <c r="C11" s="56"/>
      <c r="D11" s="54"/>
      <c r="E11" s="56"/>
      <c r="F11" s="51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57"/>
      <c r="B12" s="57"/>
      <c r="C12" s="57"/>
      <c r="D12" s="57"/>
      <c r="E12" s="57"/>
      <c r="F12" s="57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56"/>
      <c r="B13" s="56"/>
      <c r="C13" s="56"/>
      <c r="D13" s="56"/>
      <c r="E13" s="56"/>
      <c r="F13" s="56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57"/>
      <c r="B14" s="57"/>
      <c r="C14" s="57"/>
      <c r="D14" s="57"/>
      <c r="E14" s="57"/>
      <c r="F14" s="57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6"/>
      <c r="B15" s="56"/>
      <c r="C15" s="56"/>
      <c r="D15" s="56"/>
      <c r="E15" s="56"/>
      <c r="F15" s="5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7" t="s">
        <v>294</v>
      </c>
      <c r="B17" s="18"/>
      <c r="C17" s="18"/>
      <c r="D17" s="18"/>
      <c r="E17" s="19"/>
      <c r="F17" s="20"/>
      <c r="G17" s="32"/>
      <c r="H17" s="38"/>
      <c r="I17" s="38"/>
      <c r="J17" s="17" t="s">
        <v>283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/>
      <c r="V17" s="18"/>
      <c r="W17" s="25"/>
    </row>
    <row r="18" ht="80" customHeight="1" spans="1:23">
      <c r="A18" s="58" t="s">
        <v>320</v>
      </c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（首期)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2024-12-06T09:13:58Z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